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0" yWindow="720" windowWidth="18510" windowHeight="6435" tabRatio="601"/>
  </bookViews>
  <sheets>
    <sheet name="INICIO" sheetId="2" r:id="rId1"/>
    <sheet name="BOL-UTEG" sheetId="1" r:id="rId2"/>
    <sheet name="BOL-CITTE" sheetId="8" r:id="rId3"/>
    <sheet name="AUSTR" sheetId="3" r:id="rId4"/>
    <sheet name="INTERNACIONAL" sheetId="11" r:id="rId5"/>
    <sheet name="PACIFIC" sheetId="20" r:id="rId6"/>
    <sheet name="MACHALA" sheetId="10" r:id="rId7"/>
    <sheet name="PICHINCHA AHORROS" sheetId="12" r:id="rId8"/>
    <sheet name="PICHINCHA CTA. CTE." sheetId="29" r:id="rId9"/>
    <sheet name="PATRONATO" sheetId="26" r:id="rId10"/>
    <sheet name="protesto" sheetId="21" r:id="rId11"/>
    <sheet name="cambio chqs" sheetId="22" r:id="rId12"/>
    <sheet name="CHEQUES ANULADOS" sheetId="23" r:id="rId13"/>
    <sheet name="Hoja3" sheetId="25" r:id="rId14"/>
    <sheet name="Hoja2" sheetId="24" r:id="rId15"/>
    <sheet name="Hoja4" sheetId="27" r:id="rId16"/>
    <sheet name="Hoja1" sheetId="28" r:id="rId17"/>
    <sheet name="Hoja5" sheetId="30" r:id="rId18"/>
  </sheets>
  <definedNames>
    <definedName name="_xlnm._FilterDatabase" localSheetId="3" hidden="1">AUSTR!$A$35:$F$35</definedName>
    <definedName name="_xlnm._FilterDatabase" localSheetId="2" hidden="1">'BOL-CITTE'!$A$8:$H$8</definedName>
    <definedName name="_xlnm._FilterDatabase" localSheetId="1" hidden="1">'BOL-UTEG'!$A$31:$F$31</definedName>
    <definedName name="_xlnm._FilterDatabase" localSheetId="8" hidden="1">'PICHINCHA CTA. CTE.'!$A$34:$E$34</definedName>
    <definedName name="_xlnm._FilterDatabase" localSheetId="10" hidden="1">protesto!$A$3:$F$37</definedName>
    <definedName name="_xlnm.Print_Area" localSheetId="1">'BOL-UTEG'!$A$1:$M$31</definedName>
    <definedName name="_xlnm.Print_Area" localSheetId="0">INICIO!$B$2:$O$21</definedName>
    <definedName name="_xlnm.Print_Titles" localSheetId="2">'BOL-CITTE'!$8:$8</definedName>
    <definedName name="total" localSheetId="9">#REF!</definedName>
    <definedName name="total" localSheetId="8">#REF!</definedName>
    <definedName name="total">#REF!</definedName>
  </definedNames>
  <calcPr calcId="124519"/>
  <fileRecoveryPr autoRecover="0"/>
</workbook>
</file>

<file path=xl/calcChain.xml><?xml version="1.0" encoding="utf-8"?>
<calcChain xmlns="http://schemas.openxmlformats.org/spreadsheetml/2006/main">
  <c r="G58" i="26"/>
  <c r="F14"/>
  <c r="F15"/>
  <c r="L46" i="28" l="1"/>
  <c r="F58" i="26" l="1"/>
  <c r="F10" i="10"/>
  <c r="G15" i="26" l="1"/>
  <c r="E18" l="1"/>
  <c r="E20" s="1"/>
  <c r="G58" i="8" l="1"/>
  <c r="F58" l="1"/>
  <c r="J43" i="28" l="1"/>
  <c r="G10" i="11" l="1"/>
  <c r="E10" i="10" l="1"/>
  <c r="H12" i="26"/>
  <c r="H11"/>
  <c r="G21" i="1" l="1"/>
  <c r="H45" i="28"/>
  <c r="H58"/>
  <c r="F12" i="26" l="1"/>
  <c r="F10" i="20" l="1"/>
  <c r="F8" i="26" l="1"/>
  <c r="D8" l="1"/>
  <c r="E16" i="2" l="1"/>
  <c r="F16"/>
  <c r="F27" i="29"/>
  <c r="E27"/>
  <c r="F21" i="1"/>
  <c r="E10" i="20"/>
  <c r="D10" i="26" l="1"/>
  <c r="G11" i="2" l="1"/>
  <c r="G12"/>
  <c r="F10" i="11"/>
  <c r="H12" i="2" s="1"/>
  <c r="G28" i="3"/>
  <c r="G10" i="2" s="1"/>
  <c r="F28" i="3"/>
  <c r="H10" i="2"/>
  <c r="E11"/>
  <c r="F10"/>
  <c r="E10"/>
  <c r="G15"/>
  <c r="F15"/>
  <c r="E15"/>
  <c r="G14"/>
  <c r="F14"/>
  <c r="E14"/>
  <c r="F13"/>
  <c r="E13"/>
  <c r="F12"/>
  <c r="E12"/>
  <c r="F11"/>
  <c r="F9"/>
  <c r="E9"/>
  <c r="H8"/>
  <c r="G8"/>
  <c r="F8"/>
  <c r="E8"/>
  <c r="J15" l="1"/>
  <c r="J14"/>
  <c r="J12"/>
  <c r="J8"/>
  <c r="J10"/>
  <c r="F17"/>
  <c r="E17"/>
  <c r="J11"/>
  <c r="I17" l="1"/>
  <c r="K52" i="28"/>
  <c r="D81" l="1"/>
  <c r="D82" l="1"/>
  <c r="F9606" i="8" l="1"/>
  <c r="H553" i="29" l="1"/>
  <c r="I46" i="28" l="1"/>
  <c r="E25" l="1"/>
  <c r="E22"/>
  <c r="E12"/>
  <c r="E13"/>
  <c r="E14"/>
  <c r="E11"/>
  <c r="E15" s="1"/>
  <c r="G9" i="30" l="1"/>
  <c r="G19" i="20" l="1"/>
  <c r="G20" s="1"/>
  <c r="G21" s="1"/>
  <c r="J39" i="27" l="1"/>
  <c r="C21" i="29" l="1"/>
  <c r="C20" l="1"/>
  <c r="C7" l="1"/>
  <c r="D4" i="2" l="1"/>
  <c r="H14"/>
  <c r="F28" i="23" l="1"/>
  <c r="B39" i="22" l="1"/>
  <c r="B46" l="1"/>
  <c r="B59" s="1"/>
  <c r="B48"/>
  <c r="B38"/>
  <c r="B58"/>
  <c r="B55"/>
  <c r="B54"/>
  <c r="B51"/>
  <c r="B44"/>
  <c r="B43"/>
  <c r="B41"/>
  <c r="B40"/>
  <c r="B37"/>
  <c r="AP98" i="24" l="1"/>
  <c r="AP97"/>
  <c r="AM97"/>
  <c r="AP96"/>
  <c r="AM96"/>
  <c r="BC95"/>
  <c r="AM95"/>
  <c r="AM94"/>
  <c r="BC92"/>
  <c r="AM92"/>
  <c r="AL92"/>
  <c r="S92"/>
  <c r="AQ91"/>
  <c r="W91"/>
  <c r="S90"/>
  <c r="W89"/>
  <c r="S89"/>
  <c r="AF88"/>
  <c r="AD88"/>
  <c r="S83"/>
  <c r="W82"/>
  <c r="W81"/>
  <c r="W80"/>
  <c r="S75"/>
  <c r="S71"/>
  <c r="F34"/>
  <c r="F13"/>
  <c r="AA266" i="23"/>
  <c r="Z266"/>
  <c r="U252"/>
  <c r="T252"/>
  <c r="U254" s="1"/>
  <c r="L111"/>
  <c r="L106"/>
  <c r="L104"/>
  <c r="L105" s="1"/>
  <c r="D64"/>
  <c r="C64"/>
  <c r="K49"/>
  <c r="K39"/>
  <c r="C23" i="22"/>
  <c r="I17" i="21"/>
  <c r="I15"/>
  <c r="C20" i="26"/>
  <c r="C19"/>
  <c r="C6"/>
  <c r="C21" i="12"/>
  <c r="C20"/>
  <c r="C7"/>
  <c r="G122" i="8"/>
  <c r="AA267" i="23" l="1"/>
  <c r="L107"/>
  <c r="C12" i="29" l="1"/>
  <c r="H11" i="2" l="1"/>
  <c r="H15"/>
  <c r="H13" l="1"/>
  <c r="G9" l="1"/>
  <c r="J9" s="1"/>
  <c r="H9" l="1"/>
  <c r="G13" l="1"/>
  <c r="J13" l="1"/>
  <c r="H16"/>
  <c r="H17" s="1"/>
  <c r="G16"/>
  <c r="J16" s="1"/>
  <c r="J17" s="1"/>
  <c r="G17" l="1"/>
  <c r="W83" i="24"/>
</calcChain>
</file>

<file path=xl/comments1.xml><?xml version="1.0" encoding="utf-8"?>
<comments xmlns="http://schemas.openxmlformats.org/spreadsheetml/2006/main">
  <authors>
    <author>Gilda Rivadeneira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5000 SRI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100000 FACTORING Y CONVENIO DE PURGA 25000 semanales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DINERS CLUB 4670.41 semanal 1678.00</t>
        </r>
      </text>
    </comment>
  </commentList>
</comments>
</file>

<file path=xl/comments2.xml><?xml version="1.0" encoding="utf-8"?>
<comments xmlns="http://schemas.openxmlformats.org/spreadsheetml/2006/main">
  <authors>
    <author>grivadeneira</author>
    <author>Gilda Rivadeneira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Ptmo deposito 20 sept</t>
        </r>
      </text>
    </comment>
    <comment ref="E7" authorId="1">
      <text>
        <r>
          <rPr>
            <b/>
            <sz val="9"/>
            <color indexed="81"/>
            <rFont val="Tahoma"/>
            <family val="2"/>
          </rPr>
          <t>PTMO. DEPOSITO 20/SEPT.</t>
        </r>
      </text>
    </comment>
  </commentList>
</comments>
</file>

<file path=xl/sharedStrings.xml><?xml version="1.0" encoding="utf-8"?>
<sst xmlns="http://schemas.openxmlformats.org/spreadsheetml/2006/main" count="26814" uniqueCount="12571">
  <si>
    <t>FECHA</t>
  </si>
  <si>
    <t>CONCEPTO</t>
  </si>
  <si>
    <t>BENEFICIARIO</t>
  </si>
  <si>
    <t>ENTREGADO</t>
  </si>
  <si>
    <t># CHEQUE</t>
  </si>
  <si>
    <t>BOLIVARIANO</t>
  </si>
  <si>
    <t>PACIFICO</t>
  </si>
  <si>
    <t>MACHALA</t>
  </si>
  <si>
    <t>INTERNACIONAL</t>
  </si>
  <si>
    <t>CITTE</t>
  </si>
  <si>
    <t>DISPONIBLE</t>
  </si>
  <si>
    <t>CONTABLE</t>
  </si>
  <si>
    <t>GIRADOS</t>
  </si>
  <si>
    <t>SALDO</t>
  </si>
  <si>
    <t>Disponible</t>
  </si>
  <si>
    <t>Contable</t>
  </si>
  <si>
    <t>INICIO</t>
  </si>
  <si>
    <t>AUSTRO</t>
  </si>
  <si>
    <t>PRESTAMO 2/3 DEL 14/DIC/2011 FACT.433 RTN.19288</t>
  </si>
  <si>
    <t>JORGE HENRIQUEZ</t>
  </si>
  <si>
    <t>OBSERV.</t>
  </si>
  <si>
    <t>PARRALES RODRIGUEZ GUILLERMO</t>
  </si>
  <si>
    <t>RODRIGUEZ MORENO JUAN</t>
  </si>
  <si>
    <t>DEVOLUCIONES-ALUMNOS</t>
  </si>
  <si>
    <t>PABLO VALLEJO</t>
  </si>
  <si>
    <t>ALBERTO GAME ROMAN</t>
  </si>
  <si>
    <t>LIDA VITERI CAMPOVERDE</t>
  </si>
  <si>
    <t>BRIAN WILLIAMS FLORES</t>
  </si>
  <si>
    <t>DAVILA ZUÑIGA MARIA LAURA</t>
  </si>
  <si>
    <t xml:space="preserve">MERCHAN PALACIOS MARICELA </t>
  </si>
  <si>
    <t>NEVAREZ CONFORME IVONNE</t>
  </si>
  <si>
    <t>AVILES NOLES MANUEL</t>
  </si>
  <si>
    <t>ASTUDILLO MENDEZ ALDO</t>
  </si>
  <si>
    <t>AUSON RENGIFO MEILING GABRIELA</t>
  </si>
  <si>
    <t xml:space="preserve">COELLO ARRATA FABIOLA MARIANA </t>
  </si>
  <si>
    <t>GONZALEZ NIETO JHONATHAN</t>
  </si>
  <si>
    <t xml:space="preserve">MARTINEZ PIZARRO JOHANNA PAOLA </t>
  </si>
  <si>
    <t>PINZA GARCIA  ALEJANDRO</t>
  </si>
  <si>
    <t xml:space="preserve">VELIZ ARAUJO SANTA ELIZABETH </t>
  </si>
  <si>
    <t xml:space="preserve">TOBAR FARIAS GALO WILFRIDO </t>
  </si>
  <si>
    <t xml:space="preserve">WILLIAMS FLORES BRIAN GUILLERMO </t>
  </si>
  <si>
    <t xml:space="preserve">BONNARD RUGEL MIGUEL ALBERTO </t>
  </si>
  <si>
    <t xml:space="preserve">AYALA BOLAÑOS MARGARITA </t>
  </si>
  <si>
    <t>MENDOZA VILLAVIVENCIO CHRISTIAN</t>
  </si>
  <si>
    <t xml:space="preserve">ALABART PINO YESMIN DE LA CARIDAD </t>
  </si>
  <si>
    <t>CANC PRIMERA QUICENA DEL MES DE ENERO 2012</t>
  </si>
  <si>
    <t>CANC PRIMERA QUINCENA DEL MES DE ENERO 2012</t>
  </si>
  <si>
    <t>DEV.MAE NO APERTURADA C.EXTERIOR, ALUMNO MARIA SOLEDAD MANCHENO, NC.12128</t>
  </si>
  <si>
    <t>DEV.MAE NO APERTURADA C.EXT, ALUMNO PABLO VALLEJO NCA5956 DEL 6/JULIO</t>
  </si>
  <si>
    <t>DEV.MAE NO APERTURADA C.EXTERIOR, SEGUN NCA#5775-6018DEL 29/JUN Y 8/JUL</t>
  </si>
  <si>
    <t>L.VITERI CANCELACION 2DA QUINCENA ENERO/2012</t>
  </si>
  <si>
    <t>B.WILLIAMS - CANCELACION 2DA QUINCENA ENERO/2012</t>
  </si>
  <si>
    <t>M.DAVILA PAGO PRIMERA QUINCENA DEL MES DE FEBRERO/2012</t>
  </si>
  <si>
    <t>M.PALACIOS PAGO PRIMERA QUINCENA DEL MES DE FEBRERO/2012</t>
  </si>
  <si>
    <t>I.NEVAREZ PAGO PRIMERA QUINCENA DEL MES DE FEBRERO/2012</t>
  </si>
  <si>
    <t>M.AVILES PAGO PRIMERA QUINCENA DEL MES DE FEBRERO/2012</t>
  </si>
  <si>
    <t>A.ASTUDILLO PAGO PRIMERA QUINCENA DEL MES DE FEBRERO/2012</t>
  </si>
  <si>
    <t>M.AUSON PAGO PRIMERA QUINCENA DEL MES DE FEBRERO/2012</t>
  </si>
  <si>
    <t>F.COELLO PAGO PRIMERA QUINCENA DEL MES DE FEBRERO DEL 2012</t>
  </si>
  <si>
    <t>J.GONZALEZ PAGO PRIMERA QUINCENA DEL MES DE FEBRERO DEL 2012</t>
  </si>
  <si>
    <t>J.MARTINEZ PAGO PRIMERA QUINCENA DEL MES DE FEBRERO DEL 2012</t>
  </si>
  <si>
    <t>A.PINZA PAGO PRIMERA QUINCENA DEL MES DE FEBRERO DEL 2012</t>
  </si>
  <si>
    <t>S.VELIZ PAGO PRIMERA QUINCENA DEL MES DE FEBRERO DEL 2012</t>
  </si>
  <si>
    <t>G.TOBAR PAGO PRIMERA QUINCENA DEL MES DE FEBRERO DEL 2012</t>
  </si>
  <si>
    <t>B.WILLIAMS PAGO PRIMERA QUINCENA DEL MES DE FEBRERO DEL 2012</t>
  </si>
  <si>
    <t>M.BONNARD AGO PRIMERA QUINCENA DEL MES DE FEBRERO DEL 2012</t>
  </si>
  <si>
    <t>M.AYALA  PAGO PRIMERA QUINCENA DEL MES DE FEBRERO DEL 2012</t>
  </si>
  <si>
    <t>C.MENDOZA PAGO PRIMERA QUINCENA DEL MES DE FEBRERO DEL 2012</t>
  </si>
  <si>
    <t>Y.ALABART PAGO PRIMERA QUINCENA DEL MES DE FEBRERO DEL 2012</t>
  </si>
  <si>
    <t>VELIZ ARAUJO SANTA</t>
  </si>
  <si>
    <t>CHEQUES COBRADOS</t>
  </si>
  <si>
    <t>OBSERVACION</t>
  </si>
  <si>
    <t>BARCIA SALAS TANYA JUDITH</t>
  </si>
  <si>
    <t>AGUILAR ALVAREZ SOLANGE TATIANA</t>
  </si>
  <si>
    <t>SILVIA PAZMIÑO</t>
  </si>
  <si>
    <t>POVEDA GUEVARA ANTONIO FRANCISCO</t>
  </si>
  <si>
    <t>CAMBA MORA MARIO LENNIN</t>
  </si>
  <si>
    <t>AZACROME S.A.</t>
  </si>
  <si>
    <t>LOPEZ PUAS ASSAD SALVADOR</t>
  </si>
  <si>
    <t>MARCILLO BALSECA JORGE OSWALDO</t>
  </si>
  <si>
    <t>CHAVEZ VILLAVICENCIO JORGE FABRICIO</t>
  </si>
  <si>
    <t>CANTOS LUCES NADIA DEL ROSARIO</t>
  </si>
  <si>
    <t>INDUATO S.A.</t>
  </si>
  <si>
    <t>DOCENTE PRESENCIAL FACT.173</t>
  </si>
  <si>
    <t>DOCENTE PRESENCIAL, FACT.102</t>
  </si>
  <si>
    <t>DOCENTE PREUNIVERSITARIO, FACT.100</t>
  </si>
  <si>
    <t>ANIVERSARIO, ELABORACION 30 TARJETAS DE INVITACION SENCILLAS</t>
  </si>
  <si>
    <t xml:space="preserve">CANC FACT 51 POR SERVICIOS EDUCATIVOS AL GRUPO DE MARKETING2,3,17 DE JULIO POST GRADO  </t>
  </si>
  <si>
    <t xml:space="preserve">CANC FACT 804 POR SERVICIOS EDUCATIVOS DIAS 1,2 Y 15 OCTUBRE/11 </t>
  </si>
  <si>
    <t>ANC FACT 153 POR SERVICIOS EDUCATIVOS INGLES OCT Y FEBRERO IDIOMAS</t>
  </si>
  <si>
    <t xml:space="preserve">CANC FACT 133 POR SERVICIOS EDUCATIVOS FRANCES 3 MODALIDAD PRESENCIAL </t>
  </si>
  <si>
    <t>CANC 7/12 POR COMPRA DE VEHICULO-UTEG</t>
  </si>
  <si>
    <t>DOCENTE MAESTRIA FACT.# 1</t>
  </si>
  <si>
    <t>EN CUSTODIA (NO ENTREGADOS)</t>
  </si>
  <si>
    <t>Fecha</t>
  </si>
  <si>
    <t>Saldo Disponible</t>
  </si>
  <si>
    <t>Saldo Contable</t>
  </si>
  <si>
    <t>Giro a:</t>
  </si>
  <si>
    <t>SOBREGIRO OTORGADO</t>
  </si>
  <si>
    <t>ASTUDILLO ROMERO JOHNNY ANTONIO</t>
  </si>
  <si>
    <t>FREDDY PALACIOS</t>
  </si>
  <si>
    <t xml:space="preserve">COMISIONES EN MAESTRIA M.CABANILLA </t>
  </si>
  <si>
    <t>FECHA GIRO</t>
  </si>
  <si>
    <t>FECHA DE COBRO</t>
  </si>
  <si>
    <t>CANC.FACT.# 1926 POR COMPRA DE CEMENTO ASFALTICO</t>
  </si>
  <si>
    <t>GASTOS ADMINISTRATIVOS ENERO PTMO.15000 DIC</t>
  </si>
  <si>
    <t>MARIA TERESA SERVIGON</t>
  </si>
  <si>
    <t>Proveedor</t>
  </si>
  <si>
    <t>DEVOLUCION DE PRESTAMO DEL 20092011 (CAMBIO DE CH#986 AUSTRO)</t>
  </si>
  <si>
    <t>STEVE GAMBOA</t>
  </si>
  <si>
    <t>CANC 8/12 POR COMPRA DE VEHICULO-UTEG</t>
  </si>
  <si>
    <t>CANC 10/12 POR COMPRA DE VEHICULO-UTEG</t>
  </si>
  <si>
    <t>CANC 11/12 POR COMPRA DE VEHICULO-UTEG</t>
  </si>
  <si>
    <t>CANC 12/12 POR COMPRA DE VEHICULO-UTEG</t>
  </si>
  <si>
    <t>PRESTAMO 19/07/2011- PAGO DE CAPITAL 3/4 (CAMBIO CH#10931)</t>
  </si>
  <si>
    <t>XAVIER MACIAS ALVARADO</t>
  </si>
  <si>
    <t>PRESTAMO 19/07/2011- PAGO DE CAPITAL 4/4 (CAMBIO CH#10932)</t>
  </si>
  <si>
    <t>CANC COMISIONES DE MAESTRIA A FPALACIOS CORRESPON. MES DE ABRIL (CAMBIO CH#10601)</t>
  </si>
  <si>
    <t>FREDDY PALACIOS/INDUWAGEN</t>
  </si>
  <si>
    <t>CANC COMISIONES DE MAESTRIA A MCABANILLA CORRESPON. MES DE MARZO (CAMBIO CH#10719)</t>
  </si>
  <si>
    <t>MARA CABANILLA</t>
  </si>
  <si>
    <t>CANC COMISIONES DE MAESTRIA A MCABANILLA CORRESPON. MES DE ABRIL (CAMBIO CH#10714)</t>
  </si>
  <si>
    <t>CANC COMISIONES DE MAESTRIA A MCABANILLA CORRESPON. MES DE MAYO (CAMBIO CH#10715)</t>
  </si>
  <si>
    <t>CANC COMISIONES  POR MAESTRIA A MCABANILLA CORRESPONDE AL MES DE MAYO</t>
  </si>
  <si>
    <t>CHEQUE</t>
  </si>
  <si>
    <t>FECHA COBRO</t>
  </si>
  <si>
    <t>RETENIDOS</t>
  </si>
  <si>
    <t>ENTREGADOS</t>
  </si>
  <si>
    <t>GERARDO ORTIZ E HIJOS CIA LTDA</t>
  </si>
  <si>
    <t>DIGIPRODUCTS S.A.</t>
  </si>
  <si>
    <t>PROFACTOR</t>
  </si>
  <si>
    <t>GALO CABANILLA -BANCO GQUIL-</t>
  </si>
  <si>
    <t>JORGE ENRIQUEZ</t>
  </si>
  <si>
    <t xml:space="preserve">CARTIMEX S.A. </t>
  </si>
  <si>
    <t>CH EN GARANTIA POR CREDITO CORAL 2011</t>
  </si>
  <si>
    <t>GARANTIA POR ALQUILER DE FOTOCOPIADORA, SEGUN FACT. 926</t>
  </si>
  <si>
    <t>PRESTAMO PARA DECIMO TERCERO 2/3</t>
  </si>
  <si>
    <t>CANC GTOS ADMINISTRATIVOS X PREST 31102011</t>
  </si>
  <si>
    <t>PRESTAMO 3/3 DEL 14/DIC/2011 FACT.433 RTN.19289</t>
  </si>
  <si>
    <t>QUINCENA DE ENERO</t>
  </si>
  <si>
    <t>INTERES PTMO.20000 2/3</t>
  </si>
  <si>
    <t>INTERES PTMO.20000 3/3</t>
  </si>
  <si>
    <t>INTERES PTMO.20000 - CAPITAL</t>
  </si>
  <si>
    <t>CARTIMEX - COMPRA DE 06 WALKIE TALKIE MOTOROLA + 10 TECLADO + 10 MOUSE</t>
  </si>
  <si>
    <t>ARMIJOS OSCAR</t>
  </si>
  <si>
    <t>WILSON PARRALES</t>
  </si>
  <si>
    <t>TRANSFERENCIA AL BANCO DEL AUSTRO</t>
  </si>
  <si>
    <t>PAGO PRESTAMO 13 DE DIC POR 10000USD 1/12</t>
  </si>
  <si>
    <t>PAGO PRESTAMO 13 DE DIC POR 10000USD 2/12</t>
  </si>
  <si>
    <t>PAGO PRESTAMO 13 DE DIC POR 10000USD 4/12</t>
  </si>
  <si>
    <t>PAGO PRESTAMO DEL 13 DE DICIEMBRE POR 10000USD 5/12</t>
  </si>
  <si>
    <t>PAGO PRESTAMO DEL 13 DE DICIEMBRE POR 10000USD 6/12</t>
  </si>
  <si>
    <t>PAGO PRESTAMO DEL 13 DE DICIEMBRE POR 10000USD 7/12</t>
  </si>
  <si>
    <t>PAGO PRESTAMO DEL 13 DE DICIEMBRE POR 10000USD 8/12</t>
  </si>
  <si>
    <t>INMOTAO S.A.</t>
  </si>
  <si>
    <t>AGUILERA RIOS VANESA ELIZABETH</t>
  </si>
  <si>
    <t xml:space="preserve">CANC. FACT.# 156-160-161-162-164 COMPRA DE ALMUERZOS </t>
  </si>
  <si>
    <t>CANC.FACT.# 485, ALQUILER DE UNA VILLA DE TRES PLANTAS</t>
  </si>
  <si>
    <t>LATIPESA S.A.</t>
  </si>
  <si>
    <t>CANC. FACT.# 1216-1220 ALQUILER EDIF. 399 Y LOCAL POR EL MES DE DIC/2011</t>
  </si>
  <si>
    <t xml:space="preserve">AMAT MONCAYO CINDY </t>
  </si>
  <si>
    <t xml:space="preserve">CANC. BREAKS GRUPO PEDRO CARBO EL SABADO 25/FEB/2012 </t>
  </si>
  <si>
    <t>QUIÑONEZ MINA EDITH ESTRELLA</t>
  </si>
  <si>
    <t xml:space="preserve">CANC. FACT.# 2046 COMPRA DE MATERIALES DE MANTENIM. EDIF.399-520 </t>
  </si>
  <si>
    <t>RODRIGUEZ FUENTES BERNARDO</t>
  </si>
  <si>
    <t>B.RODRIGUEZ VIATICOS PARA EL PROYECTO LA LIBERTAD-SEMANA DEL 22 AL 25/FEB./2012</t>
  </si>
  <si>
    <t>RUGEL LAYANA ZOILA MARIA</t>
  </si>
  <si>
    <t>Z.RUGEL CANC. BREAKS  DEL SABADO 25 Y DOMINGO 26/FEB/2012</t>
  </si>
  <si>
    <t xml:space="preserve">ESPINOZA ARTEAGA MARIA DE L.  </t>
  </si>
  <si>
    <t xml:space="preserve">M.ESPINOZA CANC.BREAKS DEL 25 DE FEBRERO DEL 2012 GRUPO SANTA ELENA </t>
  </si>
  <si>
    <t>FLORENCIA PONCE LUIS ALFREDO</t>
  </si>
  <si>
    <t xml:space="preserve">PARRALES FERRUZOLA WILSON </t>
  </si>
  <si>
    <t>W.PARRALES REPOSICION A COLECT.POR AVANCE DE EFECTIVO P' VIATICOS STA.ELENA(M.CONFORME,M.CABANILLA)</t>
  </si>
  <si>
    <t>PARRALES FERRUZOLA WILSON</t>
  </si>
  <si>
    <t>W.PARRALES REPOSICION PARA COLECTURIA POR AVANCE DE EFECTIVO PARA VIATICOS DE STA.ELENA Y P.CARBO</t>
  </si>
  <si>
    <t>L.FLORENCIA VIATICOS A SANTA ELENA - FIN DE SEMANA 25-26/FEB/2012</t>
  </si>
  <si>
    <t>J.RODRIGUEZ, CANC.2DA 15NA. ENERO/2012</t>
  </si>
  <si>
    <t>JUAN CARLOS RODRIGUEZ M.</t>
  </si>
  <si>
    <t>ANTICIPO PROFACTOR</t>
  </si>
  <si>
    <t>K.CARRILLO CANC. FACT.# 207 POR COMPRA DE BOTAS PARA UNIFORMES DE GUARDIAS</t>
  </si>
  <si>
    <t>CANC. FACT.# 165 COMPRA DE ALMUERZOS PARA EL PERS.ADM. UTEG</t>
  </si>
  <si>
    <t xml:space="preserve">ANTICIPO CAMPUS </t>
  </si>
  <si>
    <t>CARRILLO CASTRO KARINA PAMELA</t>
  </si>
  <si>
    <t>AGUILERA RIOS VANESSA ELIZABETH</t>
  </si>
  <si>
    <t>CONSTRUPAREDES S.A.</t>
  </si>
  <si>
    <t>ENTREGADOS (GIRADOS)</t>
  </si>
  <si>
    <t xml:space="preserve">W.PARRALES FONDEO A  AUSTRO </t>
  </si>
  <si>
    <t>W.PARRALES FONDEO AL AUSTRO</t>
  </si>
  <si>
    <t>VIATICOS PARA STA.ELENA M.BONNARD Y J.HOJAS 01/MARZO/2012</t>
  </si>
  <si>
    <t xml:space="preserve">ARIAS TRONCOSO DANIEL EVARISTO </t>
  </si>
  <si>
    <t>AVILES ARREAGA ALCIVIADES ABDON</t>
  </si>
  <si>
    <t xml:space="preserve">BARZOLA  ALVAREZ ERICK EDUARDO </t>
  </si>
  <si>
    <t>CRESPIN YAGUAL JUAN</t>
  </si>
  <si>
    <t>DELGADO LOPEZ VICTOR MANUEL</t>
  </si>
  <si>
    <t>FERNANDEZ PARRAGA JORGE CIRILO</t>
  </si>
  <si>
    <t>FLORES TREJO JOHNNY ROBERTO</t>
  </si>
  <si>
    <t>GONZALEZ SANCHEZ MANUEL</t>
  </si>
  <si>
    <t>GUERRERO BERMEO MARCO ANTONIO</t>
  </si>
  <si>
    <t>GUTIERREZ VAIDAL ISMAEL ARQUIMIDES</t>
  </si>
  <si>
    <t>HOJAS DAILY JORGE GUSTAVO</t>
  </si>
  <si>
    <t>HUACON PACHAY MIGUEL</t>
  </si>
  <si>
    <t xml:space="preserve">LINO PINCAY ALFREDO </t>
  </si>
  <si>
    <t xml:space="preserve">MENDEZ ALVAREZ DIOGENES CELESTINO </t>
  </si>
  <si>
    <t>NUMERABLE MEJIA JAVIER LEONARDO</t>
  </si>
  <si>
    <t>PONGUILLO ABAD PEDRO DANIEL</t>
  </si>
  <si>
    <t>SEGURA BOHORQUEZ EUGENIO HUMBERTO</t>
  </si>
  <si>
    <t>QUIÑONEZ POROZO DANIEL IVAN</t>
  </si>
  <si>
    <t>D.ARIAS CANC.SEGUNDA QUINCENA DEL MES DE FEBRERO DEL 2012</t>
  </si>
  <si>
    <t>A.AVILES CANC.SEGUNDA QUINCENA DEL MES DE FEBRERO DEL 2012</t>
  </si>
  <si>
    <t>E.BARZOLA CANC.SEGUNDA QUINCENA DEL MES DE FEBRERO DEL 2012</t>
  </si>
  <si>
    <t>J.CRESPIN CANC.SEGUNDA QUINCENA DEL MES DE FEBRERO DEL 2012</t>
  </si>
  <si>
    <t>V.LOPEZ CANC.SEGUNDA QUINCENA DEL MES DE FEBRERO DEL 2012</t>
  </si>
  <si>
    <t>J.FERNANDEZ CANC.SEGUNDA QUINCENA DEL MES DE FEBRERO DEL 2012</t>
  </si>
  <si>
    <t>J.FLORES CANC.SEGUNDA QUINCENA DEL MES DE FEBRERO DEL 2012</t>
  </si>
  <si>
    <t>M.GONZALEZ CANC.SEGUNDA QUINCENA DEL MES DE FEBRERO DEL 2012</t>
  </si>
  <si>
    <t>M.GUERRERO CANC.SEGUNDA QUINCENA DEL MES DE FEBRERO DEL 2012</t>
  </si>
  <si>
    <t>I.GUTIERREZ CANC.SEGUNDA QUINCENA DEL MES DE FEBRERO DEL 2012</t>
  </si>
  <si>
    <t>J.HOJAS CANC.SEGUNDA QUINCENA DEL MES DE FEBRERO DEL 2012</t>
  </si>
  <si>
    <t>M.HUACON CANC.SEGUNDA QUINCENA DEL MES DE FEBRERO DEL 2012</t>
  </si>
  <si>
    <t>A.LINO CANC.SEGUNDA QUINCENA DEL MES DE FEBRERO DEL 2012</t>
  </si>
  <si>
    <t>D.MENDEZ CANC.SEGUNDA QUINCENA DEL MES DE FEBRERO DEL 2012</t>
  </si>
  <si>
    <t>J.NUMERABLE CANC.SEGUNDA QUINCENA DEL MES DE FEBRERO DEL 2012</t>
  </si>
  <si>
    <t>W.PARRALES CANC.SEGUNDA QUINCENA DEL MES DE FEBRERO DEL 2012</t>
  </si>
  <si>
    <t>P.PONGUILLO CANC.SEGUNDA QUINCENA DEL MES DE FEBRERO DEL 2012</t>
  </si>
  <si>
    <t>E.SEGURA CANC.SEGUNDA QUINCENA DEL MES DE FEBRERO DEL 2012</t>
  </si>
  <si>
    <t>D.QUIÑONEZ CANC.SEGUNDA QUINCENA DEL MES DE FEBRERO DEL 2012</t>
  </si>
  <si>
    <t>APOLO PABLO</t>
  </si>
  <si>
    <t>P.APOLO REPOSICION DE CAJA CHICA</t>
  </si>
  <si>
    <t>ALMEIDA GUZMAN MARIA GABRIELA</t>
  </si>
  <si>
    <t xml:space="preserve">AMADOR PALMA PATRICIA ELSA </t>
  </si>
  <si>
    <t xml:space="preserve">ANDRADE GUTIERREZ MARIA FERNANDA </t>
  </si>
  <si>
    <t xml:space="preserve">CARDENAS GUZMAN CAROLINA CONSUELO </t>
  </si>
  <si>
    <t xml:space="preserve">CALDERON SANCHEZ ILIANA VANESA </t>
  </si>
  <si>
    <t>CEDEÑO TROYA FRANCISCO</t>
  </si>
  <si>
    <t xml:space="preserve">DAVILA ZUÑIGA MARIA LAURA </t>
  </si>
  <si>
    <t xml:space="preserve">FARFAN ESCANDON VERONICA EDITH </t>
  </si>
  <si>
    <t xml:space="preserve">FARIAS QUIROZ CARMEN ELENA </t>
  </si>
  <si>
    <t>FERNANDEZ VELASCO VICTOR MANUEL</t>
  </si>
  <si>
    <t>MARCILLO HOLGUIN MARITZA ARACELLY</t>
  </si>
  <si>
    <t>MERCHAN PALACIOS MARICELA  ALEXANDRA</t>
  </si>
  <si>
    <t xml:space="preserve">MONGE PARRA CHRISTIAN </t>
  </si>
  <si>
    <t>NARANJO NEVAREZ ANA GABRIELA</t>
  </si>
  <si>
    <t xml:space="preserve">NEVAREZ CONFORME IVONNE </t>
  </si>
  <si>
    <t xml:space="preserve">PALACIOS CARDENAS FREDDY HUMBERTO </t>
  </si>
  <si>
    <t xml:space="preserve">PANCHANA RODRIGUEZ PATRICIA </t>
  </si>
  <si>
    <t xml:space="preserve">RODRIGUEZ ERAZO MARLENE </t>
  </si>
  <si>
    <t xml:space="preserve">SALAS PINTO MARTHA MARGARITA </t>
  </si>
  <si>
    <t xml:space="preserve">ALCIVAR ALCIVAR ANA MARIA </t>
  </si>
  <si>
    <t xml:space="preserve">APOLO ROMERO PABLO FERNANDEZ </t>
  </si>
  <si>
    <t>AMAT MONCAYO CINDY MICHELLE</t>
  </si>
  <si>
    <t>AVILES NOLES MANUEL ANDRES</t>
  </si>
  <si>
    <t>COELLO ARRATA FABIOLA MARIANA</t>
  </si>
  <si>
    <t xml:space="preserve">DI MARCO BASAGOITIA RUBEN JOSE </t>
  </si>
  <si>
    <t xml:space="preserve">FLORENCIA PONCE LUIS ALFREDO </t>
  </si>
  <si>
    <t xml:space="preserve">GONZALEZ NIETO JHONATHAN </t>
  </si>
  <si>
    <t xml:space="preserve">GOROTIZA ORTEGA JESSICA ALEXANDRA </t>
  </si>
  <si>
    <t xml:space="preserve">JIMENEZ SUAREZ LAINE </t>
  </si>
  <si>
    <t xml:space="preserve">NARVAEZ VEGA ESTHER ADRIANA </t>
  </si>
  <si>
    <t xml:space="preserve">PINZA GARCIA  ALEJANDRO </t>
  </si>
  <si>
    <t xml:space="preserve">RODRIGUEZ FUENTES BERNARDO XAVIER </t>
  </si>
  <si>
    <t>VELIZ ARAUJO SANTA ELIZABETH</t>
  </si>
  <si>
    <t>ZAMBRANO LOURIDO MIRYAM ELIZABET</t>
  </si>
  <si>
    <t xml:space="preserve">GONZALEZ SOLANO CESAR AUGUSTO </t>
  </si>
  <si>
    <t>MENDOZA VILLAVICENCIO CARLA ZOBEIDA</t>
  </si>
  <si>
    <t>LEON ANCHUNDIA KAREN LISBETH</t>
  </si>
  <si>
    <t>SALDAÑA NAVARRO PAOLA</t>
  </si>
  <si>
    <t xml:space="preserve">NEIRA BAJANA SINDY </t>
  </si>
  <si>
    <t>MACIAS XAVIER</t>
  </si>
  <si>
    <t>M.ALMEIDA CANC.SEGUNDA QUINCENA DEL MES DE FEBRERO DEL 2012</t>
  </si>
  <si>
    <t>P.AMADOR CANC.SEGUNDA QUINCENA DEL MES DE FEBRERO DEL 2012</t>
  </si>
  <si>
    <t>M.ANDRADE CANC.SEGUNDA QUINCENA DEL MES DE FEBRERO DEL 2012</t>
  </si>
  <si>
    <t>C.CARDENAS CANC.SEGUNDA QUINCENA DEL MES DE FEBRERO DEL 2012</t>
  </si>
  <si>
    <t>I.SANCHEZ CANC.SEGUNDA QUINCENA DEL MES DE FEBRERO DEL 2012</t>
  </si>
  <si>
    <t>F.CEDEÑO CANC.SEGUNDA QUINCENA DEL MES DE FEBRERO DEL 2012</t>
  </si>
  <si>
    <t>M.DAVILA CANC.SEGUNDA QUINCENA DEL MES DE FEBRERO DEL 2012</t>
  </si>
  <si>
    <t>V.FARFAN CANC.SEGUNDA QUINCENA DEL MES DE FEBRERO DEL 2012</t>
  </si>
  <si>
    <t>E.FARIAS CANC.SEGUNDA QUINCENA DEL MES DE FEBRERO DEL 2012</t>
  </si>
  <si>
    <t>V.FERNANDEZ CANC.SEGUNDA QUINCENA DEL MES DE FEBRERO DEL 2012</t>
  </si>
  <si>
    <t>M.MARCILLO CANC.SEGUNDA QUINCENA DEL MES DE FEBRERO DEL 2012</t>
  </si>
  <si>
    <t>M.MERCHAN CANC.SEGUNDA QUINCENA DEL MES DE FEBRERO DEL 2012</t>
  </si>
  <si>
    <t>C.MONGE CANC.SEGUNDA QUINCENA DEL MES DE FEBRERO DEL 2012</t>
  </si>
  <si>
    <t>A.NARANJO CANC.SEGUNDA QUINCENA DEL MES DE FEBRERO DEL 2012</t>
  </si>
  <si>
    <t>I.NEVAREZ CANC.SEGUNDA QUINCENA DEL MES DE FEBRERO DEL 2012</t>
  </si>
  <si>
    <t>F.PALACIOS CANC.SEGUNDA QUINCENA DEL MES DE FEBRERO DEL 2012</t>
  </si>
  <si>
    <t>P.PANCHANA CANC.SEGUNDA QUINCENA DEL MES DE FEBRERO DEL 2012</t>
  </si>
  <si>
    <t>M.RODRIGUEZ CANC.SEGUNDA QUINCENA DEL MES DE FEBRERO DEL 2012</t>
  </si>
  <si>
    <t>M.SALAS CANC.SEGUNDA QUINCENA DEL MES DE FEBRERO DEL 2012</t>
  </si>
  <si>
    <t>A.ALCIVAR CANC.SEGUNDA QUINCENA DEL MES DE FEBRERO DEL 2012</t>
  </si>
  <si>
    <t>P.APOLO CANC.SEGUNDA QUINCENA DEL MES DE FEBRERO DEL 2012</t>
  </si>
  <si>
    <t>C.AMAT CANC.SEGUNDA QUINCENA DEL MES DE FEBRERO DEL 2012</t>
  </si>
  <si>
    <t>M.AVILES CANC.SEGUNDA QUINCENA DEL MES DE FEBRERO DEL 2012</t>
  </si>
  <si>
    <t>A.ASTUDILLO CANC.SEGUNDA QUINCENA DEL MES DE FEBRERO DEL 2012</t>
  </si>
  <si>
    <t>M.AUSON CANC.SEGUNDA QUINCENA DEL MES DE FEBRERO DEL 2012</t>
  </si>
  <si>
    <t>F.COELLO CANC.SEGUNDA QUINCENA DEL MES DE FEBRERO DEL 2012</t>
  </si>
  <si>
    <t>R.DI MARCO CANC.SEGUNDA QUINCENA DEL MES DE FEBRERO DEL 2012</t>
  </si>
  <si>
    <t>L.FLORENCIA CANC.SEGUNDA QUINCENA DEL MES DE FEBRERO DEL 2012</t>
  </si>
  <si>
    <t>J.NIETO CANC.SEGUNDA QUINCENA DEL MES DE FEBRERO DEL 2012</t>
  </si>
  <si>
    <t>J.GOROTIZA CANC.SEGUNDA QUINCENA DEL MES DE FEBRERO DEL 2012</t>
  </si>
  <si>
    <t>L.JIMENEZ CANC.SEGUNDA QUINCENA DEL MES DE FEBRERO DEL 2012</t>
  </si>
  <si>
    <t>J.MARTINEZ CANC.SEGUNDA QUINCENA DEL MES DE FEBRERO DEL 2012</t>
  </si>
  <si>
    <t>E.NARVAEZ CANC.SEGUNDA QUINCENA DEL MES DE FEBRERO DEL 2012</t>
  </si>
  <si>
    <t>A.PINZA CANC.SEGUNDA QUINCENA DEL MES DE FEBRERO DEL 2012</t>
  </si>
  <si>
    <t>B.RODRIGUEZ CANC.SEGUNDA QUINCENA DEL MES DE FEBRERO DEL 2012</t>
  </si>
  <si>
    <t>S.VELIZ CANC.SEGUNDA QUINCENA DEL MES DE FEBRERO DEL 2012</t>
  </si>
  <si>
    <t>G.TOBAR CANC.SEGUNDA QUINCENA DEL MES DE FEBRERO DEL 2012</t>
  </si>
  <si>
    <t>M.ZAMBRANO CANC.SEGUNDA QUINCENA DEL MES DE FEBRERO DEL 2012</t>
  </si>
  <si>
    <t>C.GONZALEZ CANC.SERV.PRESTADOS POR EL MES DE FEBRERO DEL 2012</t>
  </si>
  <si>
    <t>C.MENDOZA CANC.FACT.# 14 POR SERV.PRESTADOS POR EL MES DE FEBRERO DEL 2012</t>
  </si>
  <si>
    <t>K.LEON CANC.FACT.# 33 POR SERV.PRESTADOS POR EL MES DE FEBRERO DEL 2012</t>
  </si>
  <si>
    <t>P.SALDAÑA CANC.SERV.PRESTADOS POR EL MES DE FEBRERO DEL 2012</t>
  </si>
  <si>
    <t>S.NEIRA CANC.SERV.PRESTADOS POR EL MES DE FEBRERO DEL 2012</t>
  </si>
  <si>
    <t>X.MACIAS GASTOS ADMINISTRATIVOS DE FEBRERO</t>
  </si>
  <si>
    <t>GALO CABANILLA QUERRA</t>
  </si>
  <si>
    <t>REPOSICION GASTOS DE REPRESENTACION</t>
  </si>
  <si>
    <t>B.RODRIGUEZ VIATICOS A STA.ELENA DEL 28/FEB. AL 03/MAR./2012</t>
  </si>
  <si>
    <t>L.FLORENCIA VIATICOS PARA SANTA ELENA (POSTGRADO)</t>
  </si>
  <si>
    <t>BREAKS PARA MAESTRIAS DE PEDRO CARBO Y PLAYAS</t>
  </si>
  <si>
    <t>W.PARRALES PAGO CONSERJES POR ATENCION MAESTRIAS 25 Y 26 DE FEB./2012</t>
  </si>
  <si>
    <t>F.PALACIOS SERV.GUARDIAS SEMANA DEL 18/FEB. AL 1/MARZ./2012</t>
  </si>
  <si>
    <t>BREAKS PARA STA.ELENA SAB.03 Y DOMING.04/MAR./2012</t>
  </si>
  <si>
    <t>BREAKS PARA MAESTRIAS SAB.03 Y DOMING.04/MAR./2012</t>
  </si>
  <si>
    <t>CANC. FACT.# 2111 ENTREGA DE INVITACIONES POR ANIVERSARIO 27/01/2012</t>
  </si>
  <si>
    <t>CANC.FACTS 4Y5 TRANSPORTE A PEDRO CARBO POR MAESTRIAS</t>
  </si>
  <si>
    <t>CANC FACT.# 31115 ELABORACION DE 170 INVITAC. 1ERA PIEDRA UTEG CAMPUS</t>
  </si>
  <si>
    <t xml:space="preserve">CANC FACT.996 SERV.EDUC. LIDERAZGO Y MOTIVAC. </t>
  </si>
  <si>
    <t xml:space="preserve">CANC. FACT.# 549 SERV.EDUC. PEDAGOGIA COMPARADA </t>
  </si>
  <si>
    <t>CANC. FACT.# 107 SERV.EDUC. FUND.BIOL.PSICO. METODOLOGIA INVESTIGACION</t>
  </si>
  <si>
    <t>CANC. FACT.# 14006 400 LIBROS INFORME DE LABORES 2011 - LAMINADO ENCOLADO</t>
  </si>
  <si>
    <t>CANC. FACT.# 1002 ALQUILER DE FOTOCOPIADORA RICOH MP 2550(POSTGRADO)</t>
  </si>
  <si>
    <t>CANC.FACT.# 654 SERV.EDUC. MARKETING DE SERVICIOS GRUPO 1</t>
  </si>
  <si>
    <t>CANC. FACT. SERV.EDUC.CONTABILIDAD PREUNIVERSITARIOS 40HRS</t>
  </si>
  <si>
    <t>CANC. FACT.# 27152 COMPRA DE SUMINISTROS DE LIMPIEZA</t>
  </si>
  <si>
    <t xml:space="preserve">CANC. FACTS.# 14707-14736 COMPRA DE TONNER LEXMARK </t>
  </si>
  <si>
    <t>CANC.FACTS 11814-11818-11819-11820 SERVICIO DE CHARGE</t>
  </si>
  <si>
    <t>CANC. FACT.# 58 SERV.EDUC. PROGRAMA ROUTERS,SWITHES SEMIPRESENCIAL</t>
  </si>
  <si>
    <t xml:space="preserve">RODRIGUEZ FUENTES BERNARDO </t>
  </si>
  <si>
    <t xml:space="preserve">FLORENCIA LUIS </t>
  </si>
  <si>
    <t>AMAT MONCAYO CINDY</t>
  </si>
  <si>
    <t>FOX COURIER S.A.</t>
  </si>
  <si>
    <t>RIZO MARQUEZ JUAN MIGUEL</t>
  </si>
  <si>
    <t>FREDDY WILLIAM HENK CENTENO</t>
  </si>
  <si>
    <t>BORIS LEDESMA TRIVIÑO</t>
  </si>
  <si>
    <t>MARTILLO ALCIVAR INELDA ANABELLE</t>
  </si>
  <si>
    <t>SALTOS LUNA JOHANNA MARIA</t>
  </si>
  <si>
    <t>NEGOCIOS GRAFICOS GRAFINPREN S.A.</t>
  </si>
  <si>
    <t>DANIEL  ORTEGA MORENO</t>
  </si>
  <si>
    <t>OLALLA HERNANDEZ ALEX FABIAN</t>
  </si>
  <si>
    <t>MERGAMA S.A.</t>
  </si>
  <si>
    <t>LUZ MARINA ENRIQUEZ GOMEZ</t>
  </si>
  <si>
    <t xml:space="preserve">CRETER TOURS </t>
  </si>
  <si>
    <t>ROMULO ANIBAL VARGAS DE LA TORRE</t>
  </si>
  <si>
    <t>BUSTAMANTE CESAR</t>
  </si>
  <si>
    <t xml:space="preserve">PINCAY MARCILLO NILDA </t>
  </si>
  <si>
    <t>CANC. 2DA 15NA DEL MES DE FEBRERO DEL 2012</t>
  </si>
  <si>
    <t>CABANILLA GUERRA MARA</t>
  </si>
  <si>
    <t>BREAK DE MAESTRIAS</t>
  </si>
  <si>
    <t>UBILLA BAGGIO WENDY</t>
  </si>
  <si>
    <t xml:space="preserve"> CANC.SEGUNDA QUINCENA DEL MES DE FEBRERO DEL 2012</t>
  </si>
  <si>
    <t>LLOVERA HERNANDEZ ANGEL ROBERTO</t>
  </si>
  <si>
    <t>CANC. FACT.# 451 SERV.EDUC.</t>
  </si>
  <si>
    <t>J.BOHORQUEZ CANC.SEGUNDA QUINCENA DEL MES DE FEBRERO DEL 2012</t>
  </si>
  <si>
    <t>M.AYALA CANC.SEGUNDA QUINCENA DEL MES DE FEBRERO DEL 2012</t>
  </si>
  <si>
    <t>C.MENDOZA CANC.SEGUNDA QUINCENA DEL MES DE FEBRERO DEL 2012</t>
  </si>
  <si>
    <t>M.CONFORME CANC.SEGUNDA QUINCENA DEL MES DE FEBRERO DEL 2012</t>
  </si>
  <si>
    <t>Y.ALABART CANC.SEGUNDA QUINCENA DEL MES DE FEBRERO DEL 2012</t>
  </si>
  <si>
    <t>G.CABANILLA CANC.SEGUNDA QUINCENA DEL MES DE FEBRERO DEL 2012</t>
  </si>
  <si>
    <t xml:space="preserve">BOHORQUEZ ZAVALA JOSE </t>
  </si>
  <si>
    <t>AYALA BOLAÑOS MARGARITA</t>
  </si>
  <si>
    <t>MENDOZA VILLAVICENCIO CHRISTIAN</t>
  </si>
  <si>
    <t>CONFORME SALAZAR MERCEDES</t>
  </si>
  <si>
    <t xml:space="preserve">ALABART PINO YESMIN </t>
  </si>
  <si>
    <t xml:space="preserve">CABANILLA GUERRA GALO </t>
  </si>
  <si>
    <t>GALO CABANILLA</t>
  </si>
  <si>
    <t>CHQ EN GARANTIA</t>
  </si>
  <si>
    <t xml:space="preserve">N.VALERO POR ASESORIA LEGAL </t>
  </si>
  <si>
    <t>FONDEO AL BOLIVARIANO UTEG</t>
  </si>
  <si>
    <t>CANC.FACT.# 3114 COMPRA DE TONERS LEXMARK-SAMSUNG</t>
  </si>
  <si>
    <t xml:space="preserve">NEY VALERO </t>
  </si>
  <si>
    <t>ALCIVIADES ALVILES</t>
  </si>
  <si>
    <t>CARTRIDGECORP S.A.</t>
  </si>
  <si>
    <t xml:space="preserve">REINALDO CA;IZARES CASTILLO </t>
  </si>
  <si>
    <t>GASTOS ADMINISTRATIVOS MES DE MARZO</t>
  </si>
  <si>
    <t>GASTOS ADMINISTRATIVOS MES DE ABRIL/2012</t>
  </si>
  <si>
    <t>GASTOS ADMINISTRATIVOS MES DE FEBRERO/2012</t>
  </si>
  <si>
    <t>A.AVILES VIAJE A QUITO EL 06/MAR./2012</t>
  </si>
  <si>
    <t>P.APOLO REPOSICION DE CAJA CHICA 07/MAR./2012</t>
  </si>
  <si>
    <t>CONSTRUPAREDES</t>
  </si>
  <si>
    <t>CAMPOS GONZALO</t>
  </si>
  <si>
    <t>MOREIRA TONY</t>
  </si>
  <si>
    <t>ALCIVIADES AVILES</t>
  </si>
  <si>
    <t>VASQUEZ CESAR</t>
  </si>
  <si>
    <t>ANTICIPO CESAR VASQUEZ</t>
  </si>
  <si>
    <t>ANTICIPO A LA DEUDA</t>
  </si>
  <si>
    <t>PAGO CONSERJES POR ATENCION MAESTRIAS EL SAB. 3 Y DOM. 4 DE MARZO/2012</t>
  </si>
  <si>
    <t xml:space="preserve">GASTOS DE REPRESETACION EC.CABANILLA-PAGO FACT.# 74481 </t>
  </si>
  <si>
    <t>PINZA GARCIA ALEJANDRO</t>
  </si>
  <si>
    <t>PARRALES WILSON</t>
  </si>
  <si>
    <t>RIVIERA S.A. INDUSTRIA GASTRONOMICA RIGSA</t>
  </si>
  <si>
    <t>CANC,FACTS.# 168-169 COMPRA DE ALMUERZOS PARA EL PERS.ADM.UTEG</t>
  </si>
  <si>
    <t>VIATICOS PARA EC.BONNARD Y J.HOJAS REUNION MUNICIPIO STA.ELENA</t>
  </si>
  <si>
    <t>VIATICOS P' RUBEN DI MARCO POR REPRESENT.EVALUAC.INSTITUC. EN QUITO DEL 09 AL 10/03/2012</t>
  </si>
  <si>
    <t>PACIFICAR TARJETA G.CABANILLA</t>
  </si>
  <si>
    <t>NORLOP THOMPSON ASOCIADOS</t>
  </si>
  <si>
    <t xml:space="preserve">EDUARDO MENDOZA </t>
  </si>
  <si>
    <t>PAGO DE PUBLICIDAD</t>
  </si>
  <si>
    <t>CANC. FACT.# 704 IMPRESION DE 1000 LIBROS 'TECN. DE VTA. Y SERV. AL CLIENTE'</t>
  </si>
  <si>
    <t xml:space="preserve">CANC. FACT.# 42701 ORGANIZACION DE EVENTOS </t>
  </si>
  <si>
    <t>LIBRIGUAYAS S.A.</t>
  </si>
  <si>
    <t>PROTESTADO</t>
  </si>
  <si>
    <t>ARIAS DOMINGUEZ ELIZABETH CARMEN</t>
  </si>
  <si>
    <t>GAMBOA STEVE</t>
  </si>
  <si>
    <t xml:space="preserve">LIQUIDACION DE HABERES POR SERVICIOS PRESTADOS EN LA UTEG </t>
  </si>
  <si>
    <t>CANC. FACT.# 590 SERV.EDUC. INGLES V-VI (28 HRS C/U) IDIOMAS</t>
  </si>
  <si>
    <t>CANC. FACT.# 666, SERV. EDUC. INTELIGENCIAS MULTIPLES - POSTGRADO</t>
  </si>
  <si>
    <t>CANC. FACT.# 456 SERV.EDUC. INGLES VI TRIM. OCT.-DIC./2011 (57 HRS)</t>
  </si>
  <si>
    <t>CANC. FACT.# 180 SERV.EDUC. INGLES III TRIM. OCT.-DIC./2011 (69 HRS)</t>
  </si>
  <si>
    <t>CANC. 50% FACT.# 1023 COMPRA DE BOCADITOS,COLA,AGUA,COCTEL(ANIVERS.UTEG)</t>
  </si>
  <si>
    <t>CANC. FACT.# 9915 COMPRA DE TORRE DE 100 UNID. CD-R IMATION</t>
  </si>
  <si>
    <t>CANC. FACT.# 7248 SERV.SISTEMA PROHYGIENE(DISPENSADOR AROMAT. DIGITAL)</t>
  </si>
  <si>
    <t xml:space="preserve">CANC.FACT.# 392 ALQUILER DE PROYECTOR DE IMAGENES </t>
  </si>
  <si>
    <t xml:space="preserve">CANC. FACT.# 1402 POR ELABORACION DE 1 ARCHIVADOR DE 4 CAJONE </t>
  </si>
  <si>
    <t>CANC. FACT.# 43-48 ELABORACION DE 2 PLACAS CON ARTE Y 2 SELLOS DE CAUCHO</t>
  </si>
  <si>
    <t>CANC. FACT.# 20 MANTENIM. DE AIRE/AC. DE LABORAT. DE TELECOMUNICACIONES</t>
  </si>
  <si>
    <t>BREAKS PARA EL SAB.10 Y DOM. 11 DE MARZO/2012 (POSTGRADO)</t>
  </si>
  <si>
    <t xml:space="preserve">BREAKS PARA STA.ELENA SAB.10 Y DOM. 11 DE MARZO DEL 2012 </t>
  </si>
  <si>
    <t>ABONO FACT.# 35893 POR COMPRA DE LIBROS DE INGLES</t>
  </si>
  <si>
    <t xml:space="preserve">CANC. FACT.# 308-326 SERV.EDUC. TECNICAS DE NEGOCIACION </t>
  </si>
  <si>
    <t xml:space="preserve">CANC. FACT.# 1 SERV.EDUC. MODULO POLITICA,DISTRIBUCION Y LOGISTICA </t>
  </si>
  <si>
    <t xml:space="preserve">CANC. FACTS.# 345-348 SERV.EDUCATIVOS </t>
  </si>
  <si>
    <t xml:space="preserve">CANC. FACT.# 175 COMPRA DE ALMUERZOS PARA EL PERS.ADM. UTEG </t>
  </si>
  <si>
    <t>GUILLERMO PARRALES</t>
  </si>
  <si>
    <t>FRANCISCO REINALDO VILLAO VILLACRES</t>
  </si>
  <si>
    <t>AVILES MARTILLO MARIANA JUANA</t>
  </si>
  <si>
    <t>ARMIJOS PAZMIÑO MIGUEL ANTONIO</t>
  </si>
  <si>
    <t>ZEVALLOS LAYANA MARIA CRISTINA</t>
  </si>
  <si>
    <t>ANGEL MIGUEL HOLGUIN TOMALA</t>
  </si>
  <si>
    <t>AGPSA ALMACENES GENERALES DE PAPELES SOCIEDAD ANON</t>
  </si>
  <si>
    <t>PEFARER S.A.</t>
  </si>
  <si>
    <t>LOPEZ LOPEZ LUIS ARTURO</t>
  </si>
  <si>
    <t>CARLOS LUIS CHIRIBOGA MENDOZA</t>
  </si>
  <si>
    <t>SORIA COELLO DANILO RUFINO</t>
  </si>
  <si>
    <t>MEDINA REYES CARLOS ALBERTO</t>
  </si>
  <si>
    <t>GUAYABOOKS S.A.</t>
  </si>
  <si>
    <t>FIORE CORONEL FERNANDO JULIAN</t>
  </si>
  <si>
    <t>NEIRA HOLGUIN LUIS ENRIQUE</t>
  </si>
  <si>
    <t>COLOMA MONCAYO BELLA ISABEL</t>
  </si>
  <si>
    <t>VIATICOS MAESTRIAS POSTGRADO FIN DE SEMANA SAB.10 Y DOM.11/MARZO/2012</t>
  </si>
  <si>
    <t>RODRIGUES FUENTES BERNARDO</t>
  </si>
  <si>
    <t>FLORENCIA LUIS</t>
  </si>
  <si>
    <t>PALACIOS FREDDY</t>
  </si>
  <si>
    <t>ANTICIPO GASTOS ADMINISTRATIVOS</t>
  </si>
  <si>
    <t xml:space="preserve">CANC. FACT.# 55 BREAK PARA MAESTRIAS </t>
  </si>
  <si>
    <t>VIATICOS PARA LA LIBERTAD SEMANA DEL 06 AL 10 DE MARZO DEL 2012</t>
  </si>
  <si>
    <t>Y.ALABART CANC. SEGUNDA QUINCENA DEL MES DE FEBRERO DEL 2012</t>
  </si>
  <si>
    <t>ANTICIPO SUELDO EC.GALO CABANILLA</t>
  </si>
  <si>
    <t>PINCAY MARCILLO NILDA IRMA</t>
  </si>
  <si>
    <t>PALACIOS CARDENAS FREDDY</t>
  </si>
  <si>
    <t>ALABART PINO YESMIN</t>
  </si>
  <si>
    <t>CANC. FACT.# 170-176 COMPRA DE ALMUERZOS PERS.ADM. UTEG</t>
  </si>
  <si>
    <t>CANC. FACT.# 15344 POR DIPLOMAS DE POSTGRADO</t>
  </si>
  <si>
    <t>CANC. POR GASTOS DE CELEBRACION DIA DE LA MUJER</t>
  </si>
  <si>
    <t>CODGRAF S.A.</t>
  </si>
  <si>
    <t>PACIFICARD</t>
  </si>
  <si>
    <t>PAGO TARJETA EC.CABANILLA</t>
  </si>
  <si>
    <t>VIATICOS POR REUNION EN QUITO EL 13/MAR./2012</t>
  </si>
  <si>
    <t>CANC. FACT,# 486 POR ARRIENDO DE VILLA # 610 DEL MES DE MARZO/2012</t>
  </si>
  <si>
    <t>PAGO TARJETA PACIFICARD POR GTOS DE REPRESENT. VIAJE A QUITO EL 13/03/2012</t>
  </si>
  <si>
    <t>REPOSICION CAJA CHICA EL 14/MARZO/2012</t>
  </si>
  <si>
    <t>CABANILLA GUERRA GALO</t>
  </si>
  <si>
    <t>INMOBILIARIA TAO INMOTAO S. A.</t>
  </si>
  <si>
    <t>cambio de chq en colecturia</t>
  </si>
  <si>
    <t>OSCAR ARMIJOS</t>
  </si>
  <si>
    <t>PAGO PRESTAMO DE DICIEMBRE 3/12</t>
  </si>
  <si>
    <t>D.ARIAS CANC. PRIMERA QUINCENA DEL MES DE MARZO DEL 2012</t>
  </si>
  <si>
    <t>A.AVILES CANC. PRIMERA QUINCENA DEL MES DE MARZO DEL 2012</t>
  </si>
  <si>
    <t>E.BARZOLA CANC. PRIMERA QUINCENA DEL MES DE MARZO DEL 2012</t>
  </si>
  <si>
    <t>J.CRESPIN CANC. PRIMERA QUINCENA DEL MES DE MARZO DEL 2012</t>
  </si>
  <si>
    <t>V.DELGADO CANC. PRIMERA QUINCENA DEL MES DE MARZO DEL 2012</t>
  </si>
  <si>
    <t>J.FERNANDEZ CANC. PRIMERA QUINCENA DEL MES DE MARZO DEL 2012</t>
  </si>
  <si>
    <t>J.FLORES CANC. PRIMERA QUINCENA DEL MES DE MARZO DEL 2012</t>
  </si>
  <si>
    <t>M.GONZALEZ CANC. PRIMERA QUINCENA DEL MES DE MARZO DEL 2012</t>
  </si>
  <si>
    <t>M.GUERRERO CANC. PRIMERA QUINCENA DEL MES DE MARZO DEL 2012</t>
  </si>
  <si>
    <t>I.GUTIERREZ CANC. PRIMERA QUINCENA DEL MES DE MARZO DEL 2012</t>
  </si>
  <si>
    <t>J.HOJAS CANC. PRIMERA QUINCENA DEL MES DE MARZO DEL 2012</t>
  </si>
  <si>
    <t>M.HUACON CANC. PRIMERA QUINCENA DEL MES DE MARZO DEL 2012</t>
  </si>
  <si>
    <t>A.LINO CANC. PRIMERA QUINCENA DEL MES DE MARZO DEL 2012</t>
  </si>
  <si>
    <t>D.MENDEZ CANC. PRIMERA QUINCENA DEL MES DE MARZO DEL 2012</t>
  </si>
  <si>
    <t>J.NUMERABLE CANC. PRIMERA QUINCENA DEL MES DE MARZO DEL 2012</t>
  </si>
  <si>
    <t>W.PARRALES CANC. PRIMERA QUINCENA DEL MES DE MARZO DEL 2012</t>
  </si>
  <si>
    <t>P.PONGUILLO CANC. PRIMERA QUINCENA DEL MES DE MARZO DEL 2012</t>
  </si>
  <si>
    <t>E.BOHORQUEZ CANC. PRIMERA QUINCENA DEL MES DE MARZO DEL 2012</t>
  </si>
  <si>
    <t>D.QUIÑONEZ CANC. PRIMERA QUINCENA DEL MES DE MARZO DEL 2012</t>
  </si>
  <si>
    <t>ARIAS TRONCOSO DANIEL</t>
  </si>
  <si>
    <t xml:space="preserve">AVILES ARREAGA ALCIVIADES </t>
  </si>
  <si>
    <t xml:space="preserve">BARZOLA ALVAREZ ERICK </t>
  </si>
  <si>
    <t>DELGADO LOPEZ VICTOR</t>
  </si>
  <si>
    <t xml:space="preserve">FERNANDEZ PARRAGA JORGE </t>
  </si>
  <si>
    <t>FLORES TREJO JOHNNY</t>
  </si>
  <si>
    <t xml:space="preserve">GONZALEZ SANCHEZ MANUEL </t>
  </si>
  <si>
    <t xml:space="preserve">GUERRERO BERMEO MARCO </t>
  </si>
  <si>
    <t xml:space="preserve">GUTIERREZ VAIDAL ISMAEL </t>
  </si>
  <si>
    <t xml:space="preserve">HOJAS DAILY JORGE </t>
  </si>
  <si>
    <t xml:space="preserve">HUACON PACHAY MIGUEL </t>
  </si>
  <si>
    <t xml:space="preserve">MENDEZ ALVAREZ DIOGENES </t>
  </si>
  <si>
    <t xml:space="preserve">NUMERABLE MEJIA JAVIER </t>
  </si>
  <si>
    <t xml:space="preserve">PONGUILLO ABAD PEDRO </t>
  </si>
  <si>
    <t xml:space="preserve">SEGURA BOHORQUEZ EUGENIO </t>
  </si>
  <si>
    <t xml:space="preserve">QUIÑONEZ POROZO DANIEL </t>
  </si>
  <si>
    <t>ISABEL SANCHEZ</t>
  </si>
  <si>
    <t>CANC. PRIMERA QUINCENA DEL MES DE MARZO DEL 2012</t>
  </si>
  <si>
    <t>VIATICOS POSTGRADO FIN DE SEMANA SAB.17 Y DOM.18 DE MARZO/2012</t>
  </si>
  <si>
    <t>BREAKS PARA P.CARBO Y PLAYAS SAB.17 Y DOM. 18/MARZO/2012</t>
  </si>
  <si>
    <t>BREAKS PARA STA.ELENA SAB.17 Y DOM. 18 DE MARZO/2012</t>
  </si>
  <si>
    <t>BREAKS PARA EL SAB.17 Y DOM. 18 DE MARZO/2012</t>
  </si>
  <si>
    <t>VIATICOS VIAJE A QUITO EL 09/MARZO/2012</t>
  </si>
  <si>
    <t>PAGO A GUARDIAS Y CONSERJES ATENCION EN MAESTRIAS 08-09-10-11/MARZO/2012</t>
  </si>
  <si>
    <t>PAGO A POLICIAS POR RONDA DE SEGURIDAD SEMANAS DEL 1 AL 11/MARZO/2012</t>
  </si>
  <si>
    <t>CANC. FACT.# 2 SERV.EDUC. MODULO INVESTIGACION DE MERCADO</t>
  </si>
  <si>
    <t>AMADOR PALMA PATRICIA</t>
  </si>
  <si>
    <t>ANDRADE GUTIERREZ MARIA</t>
  </si>
  <si>
    <t>CARDENAS GUZMAN CAROLINA</t>
  </si>
  <si>
    <t>CALDERON SANCHEZ ILIANA</t>
  </si>
  <si>
    <t>DAVILA ZUÑIGA MARIA</t>
  </si>
  <si>
    <t>FARIAS QUIROZ CARMEN</t>
  </si>
  <si>
    <t>FERNANDEZ VELASCO VICTOR</t>
  </si>
  <si>
    <t>MARCILLO HOLGUIN MARITZA</t>
  </si>
  <si>
    <t>MERCHAN PALACIOS MARICELA</t>
  </si>
  <si>
    <t xml:space="preserve">PALACIOS CARDENAS FREDDY </t>
  </si>
  <si>
    <t>PANCHANA RODRIGUEZ PATRICIA</t>
  </si>
  <si>
    <t>SALAS PINTO MARTHA</t>
  </si>
  <si>
    <t>ALCIVAR ALCIVAR ANA</t>
  </si>
  <si>
    <t>APOLO ROMERO PABLO</t>
  </si>
  <si>
    <t xml:space="preserve">AUSON RENGIFO MEILING </t>
  </si>
  <si>
    <t>COELLO ARRATA FABIOLA</t>
  </si>
  <si>
    <t>DI MARCO BASAGOITIA RUBEN</t>
  </si>
  <si>
    <t>FLORENCIA PONCE LUIS</t>
  </si>
  <si>
    <t xml:space="preserve">GOROTIZA ORTEGA JESSICA </t>
  </si>
  <si>
    <t>JIMENEZ SUAREZ LAINE</t>
  </si>
  <si>
    <t>MARTINEZ PIZARRO JOHANNA</t>
  </si>
  <si>
    <t>NARVAEZ VEGA ESTHER</t>
  </si>
  <si>
    <t>TOBAR FARIAS GALO</t>
  </si>
  <si>
    <t>ESPINOZA MARIA</t>
  </si>
  <si>
    <t>RUGEL ZOILA</t>
  </si>
  <si>
    <t>GONZALEZ SOLANO CESAR AUGUSTO</t>
  </si>
  <si>
    <t>NEIRA BAJAÑA SINDY</t>
  </si>
  <si>
    <t>BERNARDO RODRIGUEZ</t>
  </si>
  <si>
    <t>VIATICOS SEMANA DEL 13 AL 17 DE MARZO DEL 2012</t>
  </si>
  <si>
    <t>VOYSETUR S.A.</t>
  </si>
  <si>
    <t>VIAJE A PANAMA</t>
  </si>
  <si>
    <t xml:space="preserve">PROFACTOR </t>
  </si>
  <si>
    <t>GASTOS ADMINISTRATIVOS MES DE FEBRERO</t>
  </si>
  <si>
    <t>FONDEO PATRONATO</t>
  </si>
  <si>
    <t>CHQ INGRESADO EL 20/03/12</t>
  </si>
  <si>
    <t>CANC. 50% PRIMERA QUINCENA DEL MES DE MARZO DEL 2012</t>
  </si>
  <si>
    <t>CANC. FACT.# 15 SERV.PRESTADOS 1ERA.15NA DEL MES DE MARZO DEL 2012</t>
  </si>
  <si>
    <t>CANC. FACT.# 35 SERV.PRESTADOS 1ERA.15NA DEL MES DE MARZO DEL 2012</t>
  </si>
  <si>
    <t>CANC. FACT.# 8 SERV.PRESTADOS 1ERA.15NA DEL MES DE MARZO DEL 2012</t>
  </si>
  <si>
    <t>SERV.PRESTADOS 50% PRIMERA QUINCENA DEL MES DE MARZO DEL 2012</t>
  </si>
  <si>
    <t>BOHORQUEZ ZAVALA JOSE</t>
  </si>
  <si>
    <t>FARFAN ESCANDON VERONICA</t>
  </si>
  <si>
    <t xml:space="preserve">MARCILLO HOLGUIN MARITZA </t>
  </si>
  <si>
    <t>NARANJO NEVAREZ ANA</t>
  </si>
  <si>
    <t>RODRIGUEZ ERAZO MARLENE</t>
  </si>
  <si>
    <t>ZAMBRANO LOURIDO MIRYAN</t>
  </si>
  <si>
    <t>AMADOR PALMA PATRICICA</t>
  </si>
  <si>
    <t>AUSON RENGIFO MEILING</t>
  </si>
  <si>
    <t xml:space="preserve">FLORENCIA PONCE LUIS </t>
  </si>
  <si>
    <t>GOROTIZA ORTEGA JESSICA</t>
  </si>
  <si>
    <t xml:space="preserve">ZAMBRANO LOURIDO MIRYAN </t>
  </si>
  <si>
    <t xml:space="preserve">NEIRA BAJAÑA SINDY </t>
  </si>
  <si>
    <t>CANC. 50% PRIMERA QUICENA DEL MES DE MARZO DEL 2012</t>
  </si>
  <si>
    <t>CANC. 50% PRIMERA QUICENA DEL MES DE MARZO DEL 2012.</t>
  </si>
  <si>
    <t>CANC. FACT.# 8 SERV.PRESTADOS 1ERA.15NA DE MARZO</t>
  </si>
  <si>
    <t>SERV.PRESTADOS 1ERA.15NA DEL MES DE MARZO DEL 2012</t>
  </si>
  <si>
    <t>ANTICIPO SUELDO 1ERA 15NA MARZO/2012</t>
  </si>
  <si>
    <t>REPOSICION CAJA CHICA DEL 21 DE MARZO DEL 2012</t>
  </si>
  <si>
    <t>VIATICOS PARA MAESTRIAS STA.ELENA-PLAYAS, SAB.24 Y DOM.25/MARZO/2012</t>
  </si>
  <si>
    <t>BREAKS PARA MAESTRIAS SAB.24 Y DOM. 25/MARZO/2012</t>
  </si>
  <si>
    <t xml:space="preserve">BREAKS PARA MAESTRIAS STA.ELENA, SAB.24 Y DOM. 25/MARZO/2012 </t>
  </si>
  <si>
    <t>BREAKS PARA MAESTRIAS EN PLAYAS, SAB.24 Y DOM. 25/MARZO/2012</t>
  </si>
  <si>
    <t>PAGO CONSERJES ATENCION MAESTRIAS SAB.17 Y DOM.18/MARZO/2012</t>
  </si>
  <si>
    <t xml:space="preserve">DEVOLUCION POR COMPRA DE MENU EJECUTIVO </t>
  </si>
  <si>
    <t>CANC. FACT.# 11390 POR CUOTA DE AFILIACION PRIMER TRIMESTRE 2012 (ENE-FEB-MAR)</t>
  </si>
  <si>
    <t>CAMARA  OFICIAL ESPAÑOLA DE COMERCIO DEL ECUADOR</t>
  </si>
  <si>
    <t>M.BONNARD  CANC 50 % PRIMERA QUINCENA DEL MES DE MARZO/2012</t>
  </si>
  <si>
    <t>M.AYALA CANC 50 % PRIMERA QUINCENA DEL MES DE MARZO/2012</t>
  </si>
  <si>
    <t>C.MENDOZA CANC 50 % PRIMERA QUINCENA DEL MES DE MARZO/2012</t>
  </si>
  <si>
    <t>M.CONFORME CANC 50 % PRIMERA QUINCENA DEL MES DE MARZO/2012</t>
  </si>
  <si>
    <t>Y.ALABART CANC 50 % PRIMERA QUINCENA DEL MES DE MARZO/2012</t>
  </si>
  <si>
    <t>M.BONARD CANC DEL 50% DEL LA PRIMERA QUINCENA DE MARZO</t>
  </si>
  <si>
    <t>M.AYALA CANC DEL 50% DEL LA PRIMERA QUINCENA DE MARZO/2012</t>
  </si>
  <si>
    <t>C.MENDOZA CANC DEL 50% DEL LA PRIMERA QUINCENA DE MARZO/2012</t>
  </si>
  <si>
    <t>M.CONFORME CANC DEL 50% DEL LA PRIMERA QUINCENA DE MARZO/2012</t>
  </si>
  <si>
    <t>Y.ALABART CANC DEL 50% DEL LA PRIMERA QUINCENA DE MARZO/2012</t>
  </si>
  <si>
    <t xml:space="preserve">BONNARD RUGEL MIGUEL </t>
  </si>
  <si>
    <t>BONNARD RUGEL MIGUEL</t>
  </si>
  <si>
    <t>1ERA 15NA DEL MES DE MARZO DEL 2012</t>
  </si>
  <si>
    <t>JORGE HENRIQUES</t>
  </si>
  <si>
    <t>PAGO DE INTERESES PRESTAMO $8800 (REF. CHQ.7177 BB UTEG)</t>
  </si>
  <si>
    <t>GASTOS ADMINISTRATIVOS (PTMO)</t>
  </si>
  <si>
    <t>CANC. INTERESES POR PRESTAMO (REF. CHQ.1390 AUSTRO)</t>
  </si>
  <si>
    <t>PAGO DECIMO CUARTO SUELDO</t>
  </si>
  <si>
    <t>MIGUEL BONARD</t>
  </si>
  <si>
    <t>PAGO PRESTAMOS/FUNCIONARIOS</t>
  </si>
  <si>
    <t>GASTOS LEGALES CORRESPONDIENTES AL MES DE MARZO/2012</t>
  </si>
  <si>
    <t>ABONO FACT.# 256 SERV.EDUC.</t>
  </si>
  <si>
    <t>ABONO FACT.# 33 SERVICIOS EDUCATIVOS</t>
  </si>
  <si>
    <t>CANC. FACT.# 151 SERVICIOS EDUCATIVOS</t>
  </si>
  <si>
    <t>CANC. FACT.# 153 Y ABONO FACT.# 154 SERVICIOS EDUCATIVOS</t>
  </si>
  <si>
    <t>ABONO FACT.# 562 SERVICIOS EDUCATIVOS</t>
  </si>
  <si>
    <t>ABONO FACT.# 5 SERVICIOS EDUCATIVOS</t>
  </si>
  <si>
    <t>CANC. FACT.# 258 SERVICIOS EDUCATIVOS</t>
  </si>
  <si>
    <t>ABONO FACT.# 1017 SERVICIOS EDUCATIVOS</t>
  </si>
  <si>
    <t>CANC. FACT.# 155 SERVICIOS EDUCATIVOS</t>
  </si>
  <si>
    <t>CANCELACION DECIMO CUARTO SUELDO</t>
  </si>
  <si>
    <t xml:space="preserve">JORGE HENRIQUEZ </t>
  </si>
  <si>
    <t>AMECHAZURRA TAM OLBEIDA LYDIA</t>
  </si>
  <si>
    <t>DIAZ BAJAÑA MARIA JOSE</t>
  </si>
  <si>
    <t>ARIAS DOMINGUEZ MARJORIE TATIANA</t>
  </si>
  <si>
    <t>DEL POZO NAN TERESA EUGENIA</t>
  </si>
  <si>
    <t>BALDEON TOLEDO AMELIA JANETH</t>
  </si>
  <si>
    <t>AMAIQUEMA SANDOYA ROBERT AUGUSTO</t>
  </si>
  <si>
    <t>GONZALEZ JIMENEZ CHRISTIAN XAVIER</t>
  </si>
  <si>
    <t>GARCIA ESTUPIÑAN SILVIA BEATRIZ</t>
  </si>
  <si>
    <t>RAUL LARREA JUSTIZ</t>
  </si>
  <si>
    <t>RICAURTE MONTALVO ALLAN MANUEL</t>
  </si>
  <si>
    <t>GUERRERO BERMEO MARCO</t>
  </si>
  <si>
    <t>CANCELACION DECIMO CUARTO SUELDO/2012</t>
  </si>
  <si>
    <t>CANCELACION DECIMO CUARTO SUELDO/2012.</t>
  </si>
  <si>
    <t>BARZOLA ALVAREZ ERICK</t>
  </si>
  <si>
    <t>DELAGADO LOPEZ VICTOR</t>
  </si>
  <si>
    <t>LINO PINCAY ALFREDO</t>
  </si>
  <si>
    <t>MENDEZ ALVAREZ DIOGENES</t>
  </si>
  <si>
    <t>NUMERABLE MEJIA JAVIER</t>
  </si>
  <si>
    <t>PONGUILLO ABAD PEDRO</t>
  </si>
  <si>
    <t>QUIÑONEZ POROZO DANIEL</t>
  </si>
  <si>
    <t>SEGURA BOHORQUEZ EUGENIO</t>
  </si>
  <si>
    <t>GASTOS ADMINISTRATIVOS CORRESPONDIENTE AL MES DE MARZO/2012</t>
  </si>
  <si>
    <t>CANC, FACT.# 262 POR MANTENIM. DE 2 AIRES ACONDICIONADO</t>
  </si>
  <si>
    <t>CANC. F.# 110-111-112-113 POR COMPRA DE ALMUERZOS PERSONAL UTEG</t>
  </si>
  <si>
    <t>CANC. FACT.# 3339 POR COMPRA DE TONER SAMSUNG MLT-D104</t>
  </si>
  <si>
    <t>CANC. FACT# 1880 COMPRA DE 95 BOTELLONES AGUA DESDE 06-29/MAR/2012</t>
  </si>
  <si>
    <t>PAGO A POLICIAS POR SEGURIDAD DE 2 SEMANAS DEL 12 AL 17 Y DEL 18 AL 24/MAR/12</t>
  </si>
  <si>
    <t>CANC. F.# 11884-11885-11886 POR SERVICIO DE CHARGE</t>
  </si>
  <si>
    <t>CANC. F.# 14775-14787-14836 POR COMPRA DE TONER,FUSER,FOTOCONDUCTOR</t>
  </si>
  <si>
    <t>CANC. FACT.#2 SERVICIOS EDUCATIVOS</t>
  </si>
  <si>
    <t>ABONO FACT.# 457 SERVICIOS EDUCATIVOS</t>
  </si>
  <si>
    <t>ABONO FACT.# 471 SERVICIOS EDUCATIVOS</t>
  </si>
  <si>
    <t>ABONO FACT.# 104 SERVICIOS EDUCATIVOS</t>
  </si>
  <si>
    <t>CANC. FACT.# 253 SERVICIOS EDUCATIVOS</t>
  </si>
  <si>
    <t>ABONO FACT.# 199 SERVICIOS EDUCATIVOS</t>
  </si>
  <si>
    <t>CANC. FACT.# 28 Y ABONO FACT.# 29 SERVICIOS EDUCATIVOS</t>
  </si>
  <si>
    <t>CANC. FACT.# 1 SERVICIOS EDUCATIVOS</t>
  </si>
  <si>
    <t>CANC. FACT.# 281 ABON FACT.# 295 SERV.EDUCATIVOS</t>
  </si>
  <si>
    <t>ABONO FACT.# 64 SEERVICIOS EDUCATIVO</t>
  </si>
  <si>
    <t>BREAKS  DEL SAB.31/MARZO Y DOM.01/ABRIL/2012</t>
  </si>
  <si>
    <t>PAGO CONSERJES POR ATENCION MAESTRIAS FIN DE SEMANA SAB.24 Y DOM.25/MARZO/2012</t>
  </si>
  <si>
    <t>VIATICOS A STA.ELENA-PLAYAS SAB.31/MARZO Y DOM.01/ABRIL/2012</t>
  </si>
  <si>
    <t>VIATICOS A LA LIBERTAD SEMANA DEL 20 AL 24 DE MARZO/2012</t>
  </si>
  <si>
    <t>NORIEGA PONCE LUIS ALEX</t>
  </si>
  <si>
    <t>MONTERO SOLIS GIANNA ELIZABEH</t>
  </si>
  <si>
    <t>CARLOS ANTONIO ROMERO VITERI</t>
  </si>
  <si>
    <t>MANZABA CALI BENITO FAUSTINO</t>
  </si>
  <si>
    <t>CRETER TOURS CIA.LTDA</t>
  </si>
  <si>
    <t>MARCILLO BALSECA INES YOLANDA</t>
  </si>
  <si>
    <t>NARANJO TOBAR CARLOS ALBERTO</t>
  </si>
  <si>
    <t>ANDRADE  GARCIA BILLY ROBERTO</t>
  </si>
  <si>
    <t>BASANTES JAIME CARLOS ALBERTO</t>
  </si>
  <si>
    <t>MAYA MONTALVAN JEIMI PATRICIA</t>
  </si>
  <si>
    <t>CENTENO RODRIGUEZ LUIS FELIPE</t>
  </si>
  <si>
    <t>LOAIZA ESPINOZA JAIRO ANDRES</t>
  </si>
  <si>
    <t>BAIDAL CAAMAÑO GONZALO ALEJANDRO</t>
  </si>
  <si>
    <t>BACULIMA RUIZ RICARDO XAVIER</t>
  </si>
  <si>
    <t>LUIS FLORENCIA</t>
  </si>
  <si>
    <t>LATIPESA</t>
  </si>
  <si>
    <t>ALQUILER EDIF.399 F.# 1230-1234</t>
  </si>
  <si>
    <t>CANCELACION SEGUNDA QUINCENA DEL MES DE MARZO DEL 2012</t>
  </si>
  <si>
    <t>REPOSICION CAJA CHICA 29/MARZO/2012</t>
  </si>
  <si>
    <t>AVILES ARREAGA ALCIVIADES</t>
  </si>
  <si>
    <t xml:space="preserve">DELGADO LOPEZ VICTOR </t>
  </si>
  <si>
    <t xml:space="preserve">GUERREO BERMEO MARCO </t>
  </si>
  <si>
    <t>GUTIERREZ VAIDAL ISMAEL</t>
  </si>
  <si>
    <t>F.CEDEÑO CANC SEGUNDA QUINCENA DEL MES DE MARZO/2012</t>
  </si>
  <si>
    <t>M.DAVILA CANC SEGUNDA QUINCENA DEL MES DE MARZO/2012</t>
  </si>
  <si>
    <t>V.FARFAN CANC SEGUNDA QUINCENA DEL MES DE MARZO/2012</t>
  </si>
  <si>
    <t>C.FARIAS CANC SEGUNDA QUINCENA DEL MES DE MARZO/2012</t>
  </si>
  <si>
    <t>V.FERNANDEZ CANC SEGUNDA QUINCENA DEL MES DE MARZO/2012</t>
  </si>
  <si>
    <t>M.MARCILLO CANC SEGUNDA QUINCENA DEL MES DE MARZO/2012</t>
  </si>
  <si>
    <t>J.MARRETT CANC SEGUNDA QUINCENA DEL MES DE MARZO/2012</t>
  </si>
  <si>
    <t>M.MERCHAN CANC SEGUNDA QUINCENA DEL MES DE MARZO/2012</t>
  </si>
  <si>
    <t>A.NARANJO CANC SEGUNDA QUINCENA DEL MES DE MARZO/2012</t>
  </si>
  <si>
    <t>I.NEVAREZ CANC SEGUNDA QUINCENA DEL MES DE MARZO/2012</t>
  </si>
  <si>
    <t>F.PALACIOS CANC SEGUNDA QUINCENA DEL MES DE MARZO/2012</t>
  </si>
  <si>
    <t>P.PANCHANA CANC SEGUNDA QUINCENA DEL MES DE MARZO/2012</t>
  </si>
  <si>
    <t>M.RODRIGUEZ CANC SEGUNDA QUINCENA DEL MES DE MARZO/2012</t>
  </si>
  <si>
    <t>M.SALAS CANC SEGUNDA QUINCENA DEL MES DE MARZO/2012</t>
  </si>
  <si>
    <t>W.UBILLA CANC SEGUNDA QUINCENA DEL MES DE MARZO/2012</t>
  </si>
  <si>
    <t>A.ALCIVAR CANC SEGUNDA QUINCENA DEL MES DE MARZO/2012</t>
  </si>
  <si>
    <t>P.APOLO CANC SEGUNDA QUINCENA DEL MES DE MARZO/2012</t>
  </si>
  <si>
    <t>C.AMAT CANC SEGUNDA QUINCENA DEL MES DE MARZO/2012</t>
  </si>
  <si>
    <t>A.AVILES CANC SEGUNDA QUINCENA DEL MES DE MARZO/2012</t>
  </si>
  <si>
    <t>A.ASTUDILLO CANC SEGUNDA QUINCENA DEL MES DE MARZO/2012</t>
  </si>
  <si>
    <t>M.AUSON CANC SEGUNDA QUINCENA DEL MES DE MARZO/2012</t>
  </si>
  <si>
    <t>M.COELLO CANC SEGUNDA QUINCENA DEL MES DE MARZO/2012</t>
  </si>
  <si>
    <t>L.FLORENCIA CANC SEGUNDA QUINCENA DEL MES DE MARZO/2012</t>
  </si>
  <si>
    <t>J.GONZALEZ CANC SEGUNDA QUINCENA DEL MES DE MARZO/2012</t>
  </si>
  <si>
    <t>J.GOROTIZA CANC SEGUNDA QUINCENA DEL MES DE MARZO/2012</t>
  </si>
  <si>
    <t>M.GUERRERO CANC SEGUNDA QUINCENA DEL MES DE MARZO/2012</t>
  </si>
  <si>
    <t>L.JIMENEZ CANC SEGUNDA QUINCENA DEL MES DE MARZO/2012</t>
  </si>
  <si>
    <t>P.MARTINEZ CANC SEGUNDA QUINCENA DEL MES DE MARZO/2012</t>
  </si>
  <si>
    <t>A.NEVAREZ CANC SEGUNDA QUINCENA DEL MES DE MARZO/2012</t>
  </si>
  <si>
    <t>A.PINZACANC SEGUNDA QUINCENA DEL MES DE MARZO/2012</t>
  </si>
  <si>
    <t>B.RODRIGUEZ CANC SEGUNDA QUINCENA DEL MES DE MARZO/2012</t>
  </si>
  <si>
    <t>E.VELIZ CANC SEGUNDA QUINCENA DEL MES DE MARZO/2012</t>
  </si>
  <si>
    <t>M.ZAMBRANO CANC SEGUNDA QUINCENA DEL MES DE MARZO/2012</t>
  </si>
  <si>
    <t>C.MENDOZA CANC FACTURA # 16 POR SERVICIOS PRESTADOS 2DA QUINCENA DE MARZO/2012</t>
  </si>
  <si>
    <t>K.LEON CANC FACT # 52  POR SERVICIOS PRESTADOS 2DA QUINCENA DE MARZO/2012</t>
  </si>
  <si>
    <t>C.SOLANO CANC FACT 8  POR SERVICIOS PRESTADOS 2DA QUINCENA DE MARZO/2012</t>
  </si>
  <si>
    <t>S.NEIRA  POR SERVICIOS PRESTADOS 2DA QUINCENA DE MARZO/2012</t>
  </si>
  <si>
    <t>P.SALDAÑA  POR SERVICIOS PRESTADOS 2DA QUINCENA DE MARZO/2012</t>
  </si>
  <si>
    <t>CALDERON  SANCHEZ  ILIANA</t>
  </si>
  <si>
    <t xml:space="preserve">CEDEÑO TROYA FRANCISCO </t>
  </si>
  <si>
    <t>FARFAN ESCANDON VERONICA EDITH</t>
  </si>
  <si>
    <t>FARIAS QUIROZ CARMEN ELENA</t>
  </si>
  <si>
    <t xml:space="preserve">MARCILLO HOLGUIN MARITZA ARACELI </t>
  </si>
  <si>
    <t xml:space="preserve">MARRETT SOLORZANO JOHANA PATRICIA </t>
  </si>
  <si>
    <t xml:space="preserve">MERCHAN PALACIOS MARICELA ALEXANDRA </t>
  </si>
  <si>
    <t xml:space="preserve">NARANJO NEVAREZ ANA GABRIELA </t>
  </si>
  <si>
    <t>SALAS PINTO MARTHA MARGARITA</t>
  </si>
  <si>
    <t xml:space="preserve">UBILLA BAGGIO WENDY SOLANGE </t>
  </si>
  <si>
    <t xml:space="preserve">APOLO ROMERO PABLO FERNANDO </t>
  </si>
  <si>
    <t xml:space="preserve">ASTUDILLO MENDEZ ALDO </t>
  </si>
  <si>
    <t xml:space="preserve">AUSON RENGIFO MEILING GABRIELA </t>
  </si>
  <si>
    <t xml:space="preserve">FLORENCIA PONCE LUIS ALFEDO </t>
  </si>
  <si>
    <t xml:space="preserve">GUERRERO ZAMBRANO MARCOS </t>
  </si>
  <si>
    <t>MARTINEZ PIZARRO JOHANNA PAOLA</t>
  </si>
  <si>
    <t xml:space="preserve">PINZA GARCIA ALEJANDR0 </t>
  </si>
  <si>
    <t>ZAMBRANO LOURIDO MIRYAN ELIZABETH</t>
  </si>
  <si>
    <t>PINCAY MARCILLO NILDA</t>
  </si>
  <si>
    <t>BREAKS FIN DE SEMANA</t>
  </si>
  <si>
    <t>ALCIVAR ALCIVAR ANA MARIA</t>
  </si>
  <si>
    <t>BONARD RUGEL MIGUEL</t>
  </si>
  <si>
    <t>MERCHAN PALACIOS  MARICELA</t>
  </si>
  <si>
    <t xml:space="preserve">NARANJO NEVAREZ ANA </t>
  </si>
  <si>
    <t xml:space="preserve">NARVAEZ VEGA ESTHER </t>
  </si>
  <si>
    <t>NEY VALERO BRANDO</t>
  </si>
  <si>
    <t>PAGO ASESORIA LEGAL MES DE MARZO/2012</t>
  </si>
  <si>
    <t>XAVIER NUMERABLE</t>
  </si>
  <si>
    <t>ALMUERZO PARA DIRECTIVOS Y COORDINADORES</t>
  </si>
  <si>
    <t>PAGO CONSERJES MAESTRIAS</t>
  </si>
  <si>
    <t>VIATICOS LA LIBERTAD</t>
  </si>
  <si>
    <t>AYALA BOLAÑOS MARGAR</t>
  </si>
  <si>
    <t>REPOSICION CAJA CHICA DEL MARTES 10/ABRIL/2012</t>
  </si>
  <si>
    <t>GASTOS POR COMPRA DE REFRIGERIOS PARA EL BAR-UTEG</t>
  </si>
  <si>
    <t>VIATICOS PARA TALLER EN PLAYAS EL 11/ABRIL/2012</t>
  </si>
  <si>
    <t>FONDEO A UTEG BOLIVARIANO</t>
  </si>
  <si>
    <t>MODIFICAR NOMBRE</t>
  </si>
  <si>
    <t>COMPRA DE CHOCOLATES SAN VALENTIN</t>
  </si>
  <si>
    <t>CANC. F.# 11493 POR INSCRIPCION DE M.AUSON A LA CONFERENCIA MARKETING DIGITAL</t>
  </si>
  <si>
    <t>ANTICIPO 1ERA 15NA DE ABRIL/2012 (PAGO PLANILLA IESS EMPLEADA G.CABANILLA)</t>
  </si>
  <si>
    <t>CANC. F.# 628 POR TRANSPORTE A ESTUDIANTES A LA ESPOL (04/03/2012)</t>
  </si>
  <si>
    <t>GALO CABANILLA GUERRA</t>
  </si>
  <si>
    <t>PAGO A POLICIAS X SEGURIDAD SEMANAS DEL 25-31/MAR. Y DEL 01-07/ABR./2012</t>
  </si>
  <si>
    <t>ANTICIPO A LA ASOCIACION DE ESTUDIANTES</t>
  </si>
  <si>
    <t>PAGO POR REPARACION DE NEVERA PARA EL BAR-UTEG</t>
  </si>
  <si>
    <t>ASOCIACION DE ESTUDIANTES UTEG</t>
  </si>
  <si>
    <t>MEDINA REYES CARLOS</t>
  </si>
  <si>
    <t>TELCONET S.A.</t>
  </si>
  <si>
    <t>MONTERO SOLIS GIANNA</t>
  </si>
  <si>
    <t>PAGO F.# 140044 INTERNET MES DE MARZO/2012</t>
  </si>
  <si>
    <t>COMPRA DE ALMUERZOS F.# 114-116-117</t>
  </si>
  <si>
    <t>ESPINOZA ARTEAGA MARIA</t>
  </si>
  <si>
    <t>ZOILA RUGEL LAYANA</t>
  </si>
  <si>
    <t>BREAKS PARA MAESTRIAS SAB.14 Y DOM.15/ABRIL/2012</t>
  </si>
  <si>
    <t>BREAKS PARA MAESTRIAS STA.ELENA  SAB.14 Y DOM.15/ABRIL/2012</t>
  </si>
  <si>
    <t>ANTICIPO 1ERA.15NA.ABR/2012 (PAGO PLANILLA IESS DE MARZO EMPLEADA G.CABANILLA)</t>
  </si>
  <si>
    <t>CANCELACION PRIMERA QUINCENA DEL MES DE ABRIL DEL 2012</t>
  </si>
  <si>
    <t>CANC. F.# 18 SERV.PRESTADOS POR LA 1ERA.15NA. DE ABRIL/2012</t>
  </si>
  <si>
    <t xml:space="preserve">CANC. F.# 56 SERV.PRESTADOS POR LA 1ERA.15NA. DE ABRIL/2012 </t>
  </si>
  <si>
    <t>CANC. SERV.PRESTADOS POR LA 1ERA.15NA. DE ABRIL/2012</t>
  </si>
  <si>
    <t>CANCELACION PRIMERA QUICENA DEL MES DE ABRIL DEL 2012</t>
  </si>
  <si>
    <t>CANCELACION PRIMERA QUICENA DEL MES DE ABRIL DEL 2012 (ADICIONAL RECTOR)</t>
  </si>
  <si>
    <t xml:space="preserve">CANCELACION PRIMERA QUICENA DEL MES DE ABRIL DEL 2012 </t>
  </si>
  <si>
    <t xml:space="preserve">VIATICOS A MACHALA </t>
  </si>
  <si>
    <t>GASTOS ADMINISTRATIVOS DE ABRIL/2012 (REF.CHQ.1430 AUSTRO)</t>
  </si>
  <si>
    <t xml:space="preserve">CANCELACION PRESTAMO </t>
  </si>
  <si>
    <t xml:space="preserve">GASTOS ADMINISTRATIVOS DE MAYO/2012 </t>
  </si>
  <si>
    <t>CANC. F.# 187927 VIAJE A QUITO</t>
  </si>
  <si>
    <t xml:space="preserve">ARIAS TRONCOSO DANIEL </t>
  </si>
  <si>
    <t xml:space="preserve">FLORES TREJO JOHNNY </t>
  </si>
  <si>
    <t xml:space="preserve">VEINTIMILLA ROSERO CARLOS </t>
  </si>
  <si>
    <t xml:space="preserve">AMADOR PALMA PATRICIA </t>
  </si>
  <si>
    <t xml:space="preserve">ANDRADE GUTIERREZ MARIA </t>
  </si>
  <si>
    <t xml:space="preserve">CALDERON SANCHEZ ILIANA </t>
  </si>
  <si>
    <t xml:space="preserve">DAVILA ZUÑIGA MARIA </t>
  </si>
  <si>
    <t xml:space="preserve">FARFAN ESCANDON VERONICA </t>
  </si>
  <si>
    <t xml:space="preserve">FARIAS QUIROZ CARMEN </t>
  </si>
  <si>
    <t xml:space="preserve">FERNANDEZ VELASCO VICTOR </t>
  </si>
  <si>
    <t xml:space="preserve">MARRET T SOLORZANO JOHANA </t>
  </si>
  <si>
    <t xml:space="preserve">SALAS PINTO MARTHA </t>
  </si>
  <si>
    <t xml:space="preserve">ALCIVAR ALCIVAR ANA </t>
  </si>
  <si>
    <t xml:space="preserve">APOLO ROMERO PABLO </t>
  </si>
  <si>
    <t xml:space="preserve">AVILES NOLES MANUEL </t>
  </si>
  <si>
    <t xml:space="preserve">COELLO ARRATA FABIOLA </t>
  </si>
  <si>
    <t xml:space="preserve">DI MARCO BASAGOITIA RUBEN </t>
  </si>
  <si>
    <t xml:space="preserve">MARTINEZ PIZARRO JOHANNA </t>
  </si>
  <si>
    <t xml:space="preserve">PINZA GARCIA ALEJANDRO </t>
  </si>
  <si>
    <t xml:space="preserve">VELIZ ARAUJO SANTA </t>
  </si>
  <si>
    <t xml:space="preserve">GONZALEZ SOLANO CESAR </t>
  </si>
  <si>
    <t xml:space="preserve">MENDOZA VILLAVICENCIO CHRISTIAN </t>
  </si>
  <si>
    <t xml:space="preserve">ALCIVIADES AVILES </t>
  </si>
  <si>
    <t>QUITOLINDO QUITO LINDO S.A.</t>
  </si>
  <si>
    <t>revisar,analizar factoring</t>
  </si>
  <si>
    <t>GASTOS DE REPRESENTACION DEL 21/MAR. Y 12/ABR./2012</t>
  </si>
  <si>
    <t>VIATICOS POR REUNION CON ALCALDE DE CUANCA EL 19-20/ABR./2012</t>
  </si>
  <si>
    <t>VIAJE A QUITO(CEAACES)G.CABANILLA,M.BONARD,A.ALCIVAR,M.CABANILLA,Y.ALABART,M.CONFORME,M.AYALA</t>
  </si>
  <si>
    <t>VIATICOS A QUITO-TULCAN; F.PALACIOS,C.VEINTIMILLA (DESDE 18-21/ABR./12, VIAJAN EN LA CAMIONETA)</t>
  </si>
  <si>
    <t xml:space="preserve">CANC. F.# 136 COMPRA DE BANER DE 322M FULL COLOR Y 7 AFICHES A3 </t>
  </si>
  <si>
    <t xml:space="preserve">REPOSICION CAJA CHICA DEL 17/ABRIL/2012 </t>
  </si>
  <si>
    <t>BREAKS SEMANA DEL DOMINGO 01/ABRIL/2012</t>
  </si>
  <si>
    <t>CARLOS ELIAS BAUTISTA PADILLA</t>
  </si>
  <si>
    <t xml:space="preserve">QUITOLINDO QUITO LINDO S.A. </t>
  </si>
  <si>
    <t>LUIS MOREIRA</t>
  </si>
  <si>
    <t>CHRISTIAN MENDOZA</t>
  </si>
  <si>
    <t>FONDEO A UTEG BB</t>
  </si>
  <si>
    <t>VIATICOS REUNION CON UNIVERSIDAD DE AMBATO(HOTEL EN AMBATO,GASOLINA,VARIOS)</t>
  </si>
  <si>
    <t>HOSPEDAJE EN QUITO G.CABANILLA,M.CABANILLA,BONARD,CONFORME,AYALA,ALABART,ALCIVAR(18-04-12)</t>
  </si>
  <si>
    <t>PAGO F.# 487 ALQUILER EDIF.610 MES DE ABRIL/2012</t>
  </si>
  <si>
    <t>ANTICIPO 2DA 15NA/MAR./2012 (DEVOLUCION A COLECTURIA DEL DIA 27/MAR./2012)</t>
  </si>
  <si>
    <t>ANTICIPO 2DA 15NA./MAR./2012 (DEVOLUCION A COLECTURIA DEL DIA 26/MAR./2012)</t>
  </si>
  <si>
    <t>DEVOLUCION A COLECTURIA PARA PAGO DE AGUA Y VIATICOS PARA ANA ALCIVAR (28/MAR./2012)</t>
  </si>
  <si>
    <t xml:space="preserve">REPOSICION A COLECTURIA POR COMPRA DE ALMUERZO EJECUTIVO REUNION DEL POA  Y GASTOS VARIOS </t>
  </si>
  <si>
    <t>REPOSICION A COLECTURIA POR IMPRESIONES,ANILLADOS,GASOLINA (10/ABR./2012)</t>
  </si>
  <si>
    <t>PAGO CONSERJES X ATENCION MAESTRIAS SAB.14 Y DOM.15/ABR./2012</t>
  </si>
  <si>
    <t>ALVICIADES AVILES</t>
  </si>
  <si>
    <t>UTEG</t>
  </si>
  <si>
    <t>WILSON PARRALES FERRUZOLA</t>
  </si>
  <si>
    <t>ABONO A LA FACT.# 703</t>
  </si>
  <si>
    <t>PAGO F.# 11883-11931-11937 POR SERVICIO DE CHARGE</t>
  </si>
  <si>
    <t>ANTICIPO 2DA 15NA DE ABRIL/2012</t>
  </si>
  <si>
    <t>ANTICIPO DE SUELDO SEGUNDA QUINCENA DEL MES DE ABRIL/2012</t>
  </si>
  <si>
    <t xml:space="preserve">CANC. F.# 56-57 POR BREAKS DEL 12 Y 15/MARZO/2012 </t>
  </si>
  <si>
    <t>PAGO DE BREAKS PARA MAESTRIAS EN GYE. SAB.21 Y DOM.22/ABR./2012</t>
  </si>
  <si>
    <t>PAGO BREAK PARA MESTRIAS PEDRO CARBO SAB.21 Y DOM.22/ABR,/2012</t>
  </si>
  <si>
    <t>VIATICOS PARA POSTGRADO GYE-P.CARBO 20-21-22/ABR./2012</t>
  </si>
  <si>
    <t>VIATICOS PARA DOCENTE DE POSTGRADO VIAJE A PEDRO CARBO DESDE 21-22/ABR./2012</t>
  </si>
  <si>
    <t>VIATICOS Y HOSPEDAJE POR REUNION EN QUITO DEL 23 AL 24/ABR./2012</t>
  </si>
  <si>
    <t>PAGO F. 11937-11932-11938-11947-11948 POR SERVICIO DE CHARGE, VIAJE GYE-QUITO-GYE</t>
  </si>
  <si>
    <t>MIGUEL ALBERTO BONARD RUGEL</t>
  </si>
  <si>
    <t>TERESA DEL POZO</t>
  </si>
  <si>
    <t>PAGO DE BREAKS PARA MAESTRIAS STA.ELENA SAB.21 Y DOM.22/ABR./2012</t>
  </si>
  <si>
    <t>PAGO F.# 118-124 POR COMPRA DE ALMUERZOS PARA EL PERS.ADM.UTEG</t>
  </si>
  <si>
    <t>firmar hoja de viaticos</t>
  </si>
  <si>
    <t xml:space="preserve"> </t>
  </si>
  <si>
    <t>VIATICOS REUNION EN STO.DOMINGO-QUEVEDO-BABAHOYO DEL 23-25/ABR./2012</t>
  </si>
  <si>
    <t>PAGO PRESTAMO 20,000 CAPITAL</t>
  </si>
  <si>
    <t>F.PALACIOS GASTOS POR COMISIONES</t>
  </si>
  <si>
    <t xml:space="preserve">PAGO F.# 33672 ELAB.50 AFICHES FULL COLOR EN CARTULINA COUCHET </t>
  </si>
  <si>
    <t>FREDDY WILLIAM HENK</t>
  </si>
  <si>
    <t xml:space="preserve">CANC. F.# 125-126-127-128 ABONO 129 POR COMPRA DE ALMUERZOS PERS.ADMINISTRATIVO </t>
  </si>
  <si>
    <t>XAVIER PAREDES</t>
  </si>
  <si>
    <t>PRESTAMO DEL 22/03/12</t>
  </si>
  <si>
    <t>CANCELACION PRESTAMO 1/3 (24042012)</t>
  </si>
  <si>
    <t>CANCELACION PRESTAMO 2/3 (24042012)</t>
  </si>
  <si>
    <t>CANCELACION PRESTAMO 3/3 (24042012)</t>
  </si>
  <si>
    <t>GASTOS ADMINISTRATIVOS DEL MES DE ABRIL/2012 (PTMO. $ 8800)</t>
  </si>
  <si>
    <t>CANCELACION INTERES POR PRESTAMO $18500 (REF.CHQ.1390 AUSTRO)</t>
  </si>
  <si>
    <t>GASTOS ADMINISTRATIVOS DEL MES DE MAYO/2012</t>
  </si>
  <si>
    <t xml:space="preserve">PAGO F.# 8909 SUSCRIPCION EJEMPLARES ANUAL PREMIUN </t>
  </si>
  <si>
    <t>VIAJE A BABAHOYO POR REUNION G.CABANILLA,F.PALACIOS,A.ALCIVAR,C.VEINTIMILLA 24/04/12</t>
  </si>
  <si>
    <t>PAGO F.# 129-130-132-133 POR COMPRA DE ALMUERZOS PARA EL PERS.ADM.UTEG</t>
  </si>
  <si>
    <t>SERVIGON MARIA TERESA</t>
  </si>
  <si>
    <t>COMPAÑIA ANONIMA EL UNIVERSO</t>
  </si>
  <si>
    <t xml:space="preserve">GASTOS ADMINISTRATIVOS DEL MES DE ABRIL/2012 </t>
  </si>
  <si>
    <t>PABLO APOLO</t>
  </si>
  <si>
    <t>REPOSICION DE CAJA CHICA</t>
  </si>
  <si>
    <t>PAGO TARJETA PACIFICARD POR GASTOS DE REPRESENTACION VIAJE A QUITO (19/04/2012)</t>
  </si>
  <si>
    <t>PAGO A GUARDIAS-CONSERJES POR ATENCIO MAESTRIAS JUE.19-SAB.21 Y DOM.22/ABR./2012</t>
  </si>
  <si>
    <t>BREAKS PARA MAESTRIAS EN PLAYAS SAB.28 Y DOM.29/ABR./2012</t>
  </si>
  <si>
    <t>BREAKS PARA MAESTRIAS EN PEDRO CARBO EL SAB.28 Y DOM.29/ABR./2012</t>
  </si>
  <si>
    <t>BREAK PARA MAESTRIAS EN STA.ELENA SAB.28 Y DOM.29/ABR./2012</t>
  </si>
  <si>
    <t>BREAK PARA MAESTRIAS EN GYE SAB.28 Y DOM.29/ABR./2012</t>
  </si>
  <si>
    <t>VIATICOS PARA MAESTRIAS P.CARBO,STA.ELENA,PLAYAS SAB.28 Y DOM.29/ABR./2012</t>
  </si>
  <si>
    <t>PAGO F.# 134-135-136-137 POR COMPRA DE ALMUERZOS PERS.ADM.UTEG</t>
  </si>
  <si>
    <t>FONDEO AL AUSTRO</t>
  </si>
  <si>
    <t>PAGO DE PRESTAMO DE $5000 DEL 19/ABR./2012</t>
  </si>
  <si>
    <t>ARMIJOS ALBERTO</t>
  </si>
  <si>
    <t>CANC. 2DA. 15NA DEL MES DE ABRIL DEL 2012</t>
  </si>
  <si>
    <t>CANC. 2DA. 15NA. DEL MES DE ABRIL DEL 2012</t>
  </si>
  <si>
    <t xml:space="preserve">VIATICOS POR REUNION EN PORTOVIEJO MANTA DEL 02 AL 03/MAY./2012 </t>
  </si>
  <si>
    <t xml:space="preserve">PAGO F.# 276895 POR MANT.VEHICULO </t>
  </si>
  <si>
    <t xml:space="preserve">PAGO F.# 24196 POR COMPRA DE TONERS </t>
  </si>
  <si>
    <t>PAGO F.# 141711 POR CONSUMO DE INTERNET DEL MES DE ABRIL/2012</t>
  </si>
  <si>
    <t xml:space="preserve">CRESPIN YAGUAL JUAN </t>
  </si>
  <si>
    <t xml:space="preserve">PLUAS BRIONES CARLOS </t>
  </si>
  <si>
    <t>INDUAUTO S.A.</t>
  </si>
  <si>
    <t>COPIERLANDIA C. A.</t>
  </si>
  <si>
    <t>C MENDOZA</t>
  </si>
  <si>
    <t>CANC. 2DA. 15NA. DE ABRIL DEL 2012</t>
  </si>
  <si>
    <t>CANC. SERV. PRESTADOS POR LA 2DA. 15NA. DE ABRIL DEL 2012</t>
  </si>
  <si>
    <t xml:space="preserve">CANC. F.# 19 POR SERV.PREST.  2DA 15NA DE ABRIL DEL 2012 </t>
  </si>
  <si>
    <t xml:space="preserve">CANC. F.# 57 POR SERV.PREST. 2DA 15NA DE ABRIL DEL 2012 </t>
  </si>
  <si>
    <t xml:space="preserve">CANC. 2DA 15NA DE ABRIL DEL 2012 </t>
  </si>
  <si>
    <t xml:space="preserve">ADICIONAL RECTOR  2DA 15NA DE ABRIL DEL 2012 </t>
  </si>
  <si>
    <t>LIQUIDACION DE HABERES POR SERVICIOS PRESTADO EN LA UTEG</t>
  </si>
  <si>
    <t>CANC. F.# 17370 POR COMPRA DE SUMINISTROS DE OFICINA</t>
  </si>
  <si>
    <t xml:space="preserve">CANC. POR COMPRA DE 6 TONERS </t>
  </si>
  <si>
    <t>LIQUIDACION DE HABERES POR SERVICIOS PRESTADOS EN LA UTEG</t>
  </si>
  <si>
    <t xml:space="preserve">PAGO F.# 1239-1243 POR ALQUILER EDIF.399 DE FEB./2012 </t>
  </si>
  <si>
    <t>CANC. GASTOS ADMINISTRATIVOS DE ABRIL/2012</t>
  </si>
  <si>
    <t>ANTICIPO DE SUELDO DE LA 2DA. 15NA. DE JULIO/2012</t>
  </si>
  <si>
    <t>CANC. F.# 27 POR REPARACION DE AIRE ACOND. AULA 503</t>
  </si>
  <si>
    <t xml:space="preserve">MARRETT SOLORZANO JOHANA </t>
  </si>
  <si>
    <t xml:space="preserve">SHERER ALAVA VERENA </t>
  </si>
  <si>
    <t xml:space="preserve">UBILLA BAGGIO WENDY </t>
  </si>
  <si>
    <t>GUERRERO ZAMBRANO MARCOS</t>
  </si>
  <si>
    <t xml:space="preserve">JIMENE SUEREZ LAINE </t>
  </si>
  <si>
    <t xml:space="preserve">CONFORME SALAZAR MERCEDES </t>
  </si>
  <si>
    <t>MAGDALENA PALLAZHCO BALLADARES</t>
  </si>
  <si>
    <t>FRANCISCO GILBERTO TORRES PESANTEZ</t>
  </si>
  <si>
    <t>JOHN ARCE FALCONI</t>
  </si>
  <si>
    <t>GILDA RIVADENEIRA MONTALVO</t>
  </si>
  <si>
    <t>MARA CABANILLA GUERRA</t>
  </si>
  <si>
    <t xml:space="preserve">CHRISTIAN MONGUE </t>
  </si>
  <si>
    <t>PAGO F.# 180POR CAMBIO DE ACEITE Y MANO DE OBRA PARA LA MOTO</t>
  </si>
  <si>
    <t>VIATICOS POSTGRADO GYE-STA.ELENA-P.CARBO EL 04-05/MAY/2012</t>
  </si>
  <si>
    <t>VIATICOS POR VTA DE MAESTRIAS EN QUEVEDO-BABAHOYO EL 04/MAY/2012</t>
  </si>
  <si>
    <t>VIATICOS A CUENCA POR REUNION G.CABANILLA, B.RODRIGUEZ EL 04-05/MAY/2012</t>
  </si>
  <si>
    <t>BREAKS PARA MAESTRIAS EN P.CARBO EL 05-06/MAYO/2012</t>
  </si>
  <si>
    <t>BREAKS PARA MAESTRIAS EN GYE EL 05-06/MAYO/2012</t>
  </si>
  <si>
    <t>BREAKS PARA MAESTRIAS EN STA.ELENA EL 05-06/MAYO/2012</t>
  </si>
  <si>
    <t>CANC. 50% 1ERA.15NA DE MARZO/2012 (CAMBIO CHQ.1480)</t>
  </si>
  <si>
    <t>CANC.2DA 15NA DE ABRIL/2012 (CAMBIO CHQ.1658)</t>
  </si>
  <si>
    <t>CANC.2DA 15NA DE ABRIL/2012 (CAMBIO CHQ.1662)</t>
  </si>
  <si>
    <t xml:space="preserve">PAGO F.# 1229 Y ABONO F.# 50% F.# 1959 POR REPOSIC. DE 37 BOTELLONES DE AGUA </t>
  </si>
  <si>
    <t>ANTICIPO A HONORARIOS PROFESIONALES</t>
  </si>
  <si>
    <t>PAGO F.# 592 POR ASESORIA LEGAL DE ABRIL/2012</t>
  </si>
  <si>
    <t>MANUEL RUBEN CASTILLO PAREDES</t>
  </si>
  <si>
    <t>LUIS FLORENCIA PONCE</t>
  </si>
  <si>
    <t>BERNARDO RODRIGUEZ FUENTES</t>
  </si>
  <si>
    <t>CAZAR FLORES RAMIRO</t>
  </si>
  <si>
    <t>NEY ANTONIO VALERO BRANDO</t>
  </si>
  <si>
    <t>BACULIMA RUIZ RICARDO</t>
  </si>
  <si>
    <t>PAGO F.# 290-295-296 POR SERV.EDUC.</t>
  </si>
  <si>
    <t>GASTOS ADMINISTRATIVOS MES DE JUNIO/2012</t>
  </si>
  <si>
    <t>REPOSICION DE CAJA CHICA DEL 02/05/2012</t>
  </si>
  <si>
    <t>ANTICIPO X PUBLICACION EN LA SECCION GRAN GUAYAQUIL EL 9Y28/MAY/12</t>
  </si>
  <si>
    <t>ABON 50% F.# 3165 POR CONTRATAC.DE 56 CUÑAS DEL 03-11/MAY/12</t>
  </si>
  <si>
    <t>EL UNIVERSO</t>
  </si>
  <si>
    <t>MAFLA MONCAYO JAIME FERNANDO</t>
  </si>
  <si>
    <t>PAGO F.# 138 POR COMPRA DE ALMUERZO</t>
  </si>
  <si>
    <t>VIATICOS A CUENCA,PLAYAS-POSORJA POR VTA DE MAESTRIAS</t>
  </si>
  <si>
    <t>EDUQUIL-UNIVERSIDAD DE GUAYAQUIL</t>
  </si>
  <si>
    <t>ANTICIPO POR ELABORAC DE 500 EJEMPLARES REVISTA CIENCIA Y TECN.</t>
  </si>
  <si>
    <t>GASTOS ADMINIST. DE MAYO/2012 (PREST. 31102011)</t>
  </si>
  <si>
    <t>REPOSICION CAJA CHICA DEL 10/MAYO/2012</t>
  </si>
  <si>
    <t>VIATICOS A QUEVEDO-BABAHOYO X VTA.MAESTRIAS F.PALACIOS,C.VEINTIMILLA (11/MAY/12)</t>
  </si>
  <si>
    <t>CANC. DECIMO CUARTO SUELDO/2012</t>
  </si>
  <si>
    <t>PAGO F.# 5 POR SERV.EDUC. MATERIA DE CONTABILIDAD 48 HRS</t>
  </si>
  <si>
    <t>PAGO F.# 60 SERV.EDUC. ELECTRICIDAD I (64 HRS)</t>
  </si>
  <si>
    <t>ROMAN EISEL ALESSANDRA DEL CARMEN</t>
  </si>
  <si>
    <t xml:space="preserve">ABONO F.# 28265 POR COMPRA DE SUMINISTROS DE LIMPIEZA </t>
  </si>
  <si>
    <t>PAGO F.# 14039-14040 X IMPRESION DE INFORME DE LABORES,INVITAC.</t>
  </si>
  <si>
    <t>VIATICOS A CUENCA POR REUNION EN LA PREFECTURA Y.ALABART 10-11/MAY/12</t>
  </si>
  <si>
    <t>VIATICOS A MACHALA X VTA.MAESTRIAS M.CABANILLA,M.CONFORME,F.PALACIOS,C.VEINTIMILLA (9/MAY/12)</t>
  </si>
  <si>
    <t xml:space="preserve">ANTICIPO POR IMPRESION DE LA REVISTA CIENCIA Y TECNOLOGIA </t>
  </si>
  <si>
    <t>VIATICOS MAESTRIAS EN PLAYAS M.CABANILLA,F.PALACIOS,C.VEINTIMILLA 10/MAY/12</t>
  </si>
  <si>
    <t xml:space="preserve">COMPRA DE AIRE ACOND. SPLIT PANASONIC 24000 BTU </t>
  </si>
  <si>
    <t>PAGO DE RTE.EN LA FTE. DE IMPUESTO A LA RENTA. JUL-AGO-SEPT-OCT/2011</t>
  </si>
  <si>
    <t>EDUQUIL EDIT.UNIV.DE GQUIL</t>
  </si>
  <si>
    <t>SERVICIO DE RENTAS INTERNAS</t>
  </si>
  <si>
    <t>GASTOS ADMINISTRATIVOS (REF. CHQ.6912 PTMO $20.000)</t>
  </si>
  <si>
    <t>PASAGUAY CANTOS JUAN BAUTISTA</t>
  </si>
  <si>
    <t>PEREZ PEÑAFIEL JULIO RENE</t>
  </si>
  <si>
    <t>KARINA CECILIA OLAYA CORREA</t>
  </si>
  <si>
    <t>ASTUDILLO ORDOÑEZ VERONICA DALIANARA</t>
  </si>
  <si>
    <t>BRAVO PEÑAFIEL MAURICIO DANILO</t>
  </si>
  <si>
    <t>DEL POZO AREVALO BOLIVAR DANIEL</t>
  </si>
  <si>
    <t>CABRERA MORAN MIGUEL DAVID</t>
  </si>
  <si>
    <t>CASTILLO CASTILLO VICTOR ABRAHAM</t>
  </si>
  <si>
    <t>QUIÑONES BRAVO WILBER ANDRES</t>
  </si>
  <si>
    <t>MOLINA QUIMI PAUL AMBROSIO</t>
  </si>
  <si>
    <t>VILLON MORALES NORMA MERCEDES</t>
  </si>
  <si>
    <t>SILVIA DEL ROCÍO VILLÓN LARRETA</t>
  </si>
  <si>
    <t>GLADYS MARGARITA CRIOLLO PORTILLA</t>
  </si>
  <si>
    <t xml:space="preserve">LUIS FLORENCIA PONCE </t>
  </si>
  <si>
    <t xml:space="preserve">BERNADRO RODRIGUEZ FUENTES </t>
  </si>
  <si>
    <t>GAIBOR LLANOS RODRIGO PATRICIO</t>
  </si>
  <si>
    <t xml:space="preserve">PAGO F.# 105 SERV.EDUC.MODULO DISEÑO MACROCURRICULAR </t>
  </si>
  <si>
    <t>PAGO F.# 61 ABONO F.# 62 SERV.EDUC. MATERIA LOGISTICA Y LEGISLACION ADUANERA</t>
  </si>
  <si>
    <t xml:space="preserve">PAGO SALDO F.# 54 Y F.# 55 SERV.EDUC. TALLER I </t>
  </si>
  <si>
    <t>PAGO F.# 52 SERV.EDUC. MATERIA MICROECONOMIA JUL-SEPT/2011</t>
  </si>
  <si>
    <t xml:space="preserve">PAGO F.# 3 SERV.EDUC. TRIM.OCT-DIC/2011 PRESENCIAL </t>
  </si>
  <si>
    <t>PAGO F.# 29 Y 32 SERV.EDUC. MATERIA ECONOMETRIA OCT-FEB/2012</t>
  </si>
  <si>
    <t>PAGO F.# 101 SERV.EDUC. MATERIA TECNIVAS DE VENTAS OCT-DIC./2011</t>
  </si>
  <si>
    <t xml:space="preserve">PAGO F.# 157 SERV.EDUC. MATERIA POLITICAS DE PRODUCTOS Y PRECIOS </t>
  </si>
  <si>
    <t>PAGO F.# 125 SERV.EDUC. MATRIA GERENCIA OPERATIVA OCT-DIC./2011</t>
  </si>
  <si>
    <t>PAGO F.# 51 SERV.EDUC. MATERIA INGLES III SEMIPRESENCIAL OCT-FEB/2012</t>
  </si>
  <si>
    <t>PAGO F.# 11 SERV.EDUC. MATERIA INGLES 5 ENE-MZO/12 PRESENCIAL</t>
  </si>
  <si>
    <t>PAGO F.# 151 SERV.EDUC. MATETIA INGLEZ IV ABR-AGO/2011 SEMIPRESENCIAL</t>
  </si>
  <si>
    <t xml:space="preserve">ABONO F.# 502 SERV.EDUC. MATERIA INTELIGENCIAS MULTIPLES-STA.ELENA </t>
  </si>
  <si>
    <t>PAGO F.# 562 SERVICIOS EDUCATIVOS</t>
  </si>
  <si>
    <t xml:space="preserve">PAGO 1/2 PRESTAMO $20.000 CAPITAL </t>
  </si>
  <si>
    <t xml:space="preserve">PAGO F. 255 SERVICIOS EDUCATIVOS </t>
  </si>
  <si>
    <t xml:space="preserve">PAGO F.# 579-590 SERVICIOS EDUCATIVOS </t>
  </si>
  <si>
    <t>BREAKS PARA MAESTRIAS EN PLAYAS Y P.CARBO 12/MAY/12</t>
  </si>
  <si>
    <t>BREAKS PARA MAESTRIAS EN STA.ELENA 12/MAY/12</t>
  </si>
  <si>
    <t>BREAKS PARA MAESTRIAS EN GYE 12/MAY/12</t>
  </si>
  <si>
    <t>VIATICOS POSTGRADO PLAYAS-P.CARBO-STA.ELENA EL 12/MAY/12</t>
  </si>
  <si>
    <t>PAGO CONSERJES POR ATENC.MAESTRIAS 28-29/ABR. Y 05/MAY/12</t>
  </si>
  <si>
    <t>PAGO POLICIAS X RONDA DE SEGURIDAD; 4 SEMANAS DEL 08/ABR. AL 5/MAY/2012</t>
  </si>
  <si>
    <t>VIATICOS PROYECTO LA LIBERTAD SEMANAS 27-31/MAR. Y 03-21/ABR./2012</t>
  </si>
  <si>
    <t>PAGO F.# 29 POR REPARACION DE A/C EN OFICINA DE RRHH</t>
  </si>
  <si>
    <t>VIATICOS PROYECTO LA LIBERTAD SEMANA DEL 24 AL 28/ABR/2012</t>
  </si>
  <si>
    <t>PAGO F.# 3219 POR COPIAS Y ANILLADOS PARA EL PREUNIVERSITARIO</t>
  </si>
  <si>
    <t>VIATICOS A STA.ELENA X VTA.MAESTRIAS F.PALACIOS 15-17/MAY/12</t>
  </si>
  <si>
    <t>VIATICOS A MACHALA X VTA.MAESTRIAS M.CONFORME,M.CABANILLA,C.VEINTIMILLA,J.JIMENEZ 15/MAY/12</t>
  </si>
  <si>
    <t xml:space="preserve">PAGO F. 35628 X HOSPEDAJE B.RODRIGUEZ POR PROYECTO AZUAY </t>
  </si>
  <si>
    <t>EMPRESA HOTELERA CUENCA S.A.</t>
  </si>
  <si>
    <t>GASTOS ADMINISTRATIVOS MES DE ABRIL</t>
  </si>
  <si>
    <t>PROFACTOR CANCELACION  PRESTAMO DEL 15/02/12</t>
  </si>
  <si>
    <t>CANC.COMISIONES MAESTRIAS M.CABANILLA CORRESP.A ABRIL (CAMBIO CHQ.551)</t>
  </si>
  <si>
    <t>CANC 7/12 POR COMPRA DE VEHICULO-UTEG (CAMBIO CHQ.170 AUSTRO)</t>
  </si>
  <si>
    <t>ANTICIPO DE SUELDO 1ERA.15NA DE MAYO/2012</t>
  </si>
  <si>
    <t>ANTICIPO SUELDO 1ERA.15NA DE MAYO/2012</t>
  </si>
  <si>
    <t>VIATICOS A CUENCA X PROGRAMA CCFPE-AZUAY G.CABANILLA,B.RODRIGUEZ 16-18/MAY/12</t>
  </si>
  <si>
    <t>CANC.ARRIENDO DPTO.EN CUENCA X 15 DIAS DE MAYO($250)+DEPÓSITO DE GARANTIA($500)</t>
  </si>
  <si>
    <t>VERDUGO CRESPO MERCEDES B.</t>
  </si>
  <si>
    <t>REPOSICION DE CAJA CHICA DEL 17/5/12</t>
  </si>
  <si>
    <t>FERNANDEZ PARRAGA JORGE</t>
  </si>
  <si>
    <t>GUERRERO BERMEO MARCOS</t>
  </si>
  <si>
    <t>PLUAS BRIONES CARLOS</t>
  </si>
  <si>
    <t>VEINTIMILLA ROSERO CARLOS</t>
  </si>
  <si>
    <t>CANC. 1ERA. 15NA. DE MAYO/2012</t>
  </si>
  <si>
    <t>COMPRA DE PASAJE VIAJE A CUENCA EC.CABANILLA</t>
  </si>
  <si>
    <t>AMADOR PALMA PATRICIA ELSA</t>
  </si>
  <si>
    <t>ANDRADE GUTIERREZ MARIA FERNANDA</t>
  </si>
  <si>
    <t>CALDERON SANCHEZ ILIANA VANESA</t>
  </si>
  <si>
    <t>CARDENAS GUZMAN CAROLINA CONSUELO</t>
  </si>
  <si>
    <t>DAVILA SUÑIGA MARIA LAURA</t>
  </si>
  <si>
    <t xml:space="preserve">JIMENEZ LLANOS JHONATAN </t>
  </si>
  <si>
    <t xml:space="preserve">MARCILLO HOLGUIN MARITZA  ARACELLY </t>
  </si>
  <si>
    <t>MARRETT SOLORZANO JOHANA PATRICIA</t>
  </si>
  <si>
    <t>PALACIOS CARDENAS FREDDY HUMBERTO</t>
  </si>
  <si>
    <t>SHERER ALAVA VERENA MERCEDES</t>
  </si>
  <si>
    <t>UBILLA BAGGIO WENDY SOLANGE</t>
  </si>
  <si>
    <t>MARTINEZ PIZARRO PAOLA</t>
  </si>
  <si>
    <t xml:space="preserve">ZAMBRANO LOURIDO MIRYAM </t>
  </si>
  <si>
    <t xml:space="preserve">BOHORQUEZ ZAVALA VICENTE </t>
  </si>
  <si>
    <t>P.A. CANC. 1ERA. 15NA. DE MAYO/2012</t>
  </si>
  <si>
    <t>M.A. CANC. 1ERA. 15NA. DE MAYO/2012</t>
  </si>
  <si>
    <t>I.C. CANC. 1ERA. 15NA. DE MAYO/2012</t>
  </si>
  <si>
    <t>C.C. CANC. 1ERA. 15NA. DE MAYO/2012</t>
  </si>
  <si>
    <t>F.C. CANC. 1ERA. 15NA. DE MAYO/2012</t>
  </si>
  <si>
    <t>M.D. CANC. 1ERA. 15NA. DE MAYO/2012</t>
  </si>
  <si>
    <t>V.F. CANC. 1ERA. 15NA. DE MAYO/2012</t>
  </si>
  <si>
    <t>C.F. CANC. 1ERA. 15NA. DE MAYO/2012</t>
  </si>
  <si>
    <t>J.J. CANC. 1ERA. 15NA. DE MAYO/2012</t>
  </si>
  <si>
    <t>M.M. CANC. 1ERA. 15NA. DE MAYO/2012</t>
  </si>
  <si>
    <t>J.M. CANC. 1ERA. 15NA. DE MAYO/2012</t>
  </si>
  <si>
    <t>A.N. CANC. 1ERA. 15NA. DE MAYO/2012</t>
  </si>
  <si>
    <t>I.N. CANC. 1ERA. 15NA. DE MAYO/2012</t>
  </si>
  <si>
    <t>F.P. CANC. 1ERA. 15NA. DE MAYO/2012</t>
  </si>
  <si>
    <t>P.P CANC. 1ERA. 15NA. DE MAYO/2012</t>
  </si>
  <si>
    <t>M.R. CANC. 1ERA. 15NA. DE MAYO/2012</t>
  </si>
  <si>
    <t>M.S. CANC. 1ERA. 15NA. DE MAYO/2012</t>
  </si>
  <si>
    <t>V.S. CANC. 1ERA. 15NA. DE MAYO/2012</t>
  </si>
  <si>
    <t>W.U. CANC. 1ERA. 15NA. DE MAYO/2012</t>
  </si>
  <si>
    <t xml:space="preserve">PAGO F.# 59 SERV.PREST. POR LA 1ERA.15NA. DE MAYO/2012 </t>
  </si>
  <si>
    <t>PAGO POR SERV.PREST.1ERA.15NA. DE MAYO/2012</t>
  </si>
  <si>
    <t>PAGO F.# 20 SERV.PREST. 1ERA.15NA. DE MAYO/2012</t>
  </si>
  <si>
    <t>CANC. F.# 3788 POR IMPRESIONES DE AFICHES A FULL COLOR</t>
  </si>
  <si>
    <t>PAGO F.# 139 POR COMPRA DE ALMUERZO PARA PERS.ADM.</t>
  </si>
  <si>
    <t xml:space="preserve">POR GASTOS ADMINISTRATIVOS (PRT. 19/MARZO/2012) </t>
  </si>
  <si>
    <t>PAREDES XAVIER</t>
  </si>
  <si>
    <t>CHQ PROTESTADO, CAMBIO POR EL CHQ 1806 AUSTRO</t>
  </si>
  <si>
    <t xml:space="preserve">FREDDY PALACIOS </t>
  </si>
  <si>
    <t xml:space="preserve">PAGO A POLICIAS X SEGURIDAD DE 3 SEMANAS </t>
  </si>
  <si>
    <t>REPOSICION A COLECTURIA POR COMPRA DE CDS,VIATICOS,BREAKS</t>
  </si>
  <si>
    <t>PAGO F.# 237 POR REPARAC. DE LINEA TELEFONICA DE RECTORADO Y ADMINIST.</t>
  </si>
  <si>
    <t>CRISTOBAL COLON VILLEGAS LIBERIO</t>
  </si>
  <si>
    <t>CANC. FACT.#  CONSUMO DE TV CABLE MES DE MARZO</t>
  </si>
  <si>
    <t>EMPRESA DE TELEVISION SATELCOM S.A.</t>
  </si>
  <si>
    <t xml:space="preserve">PAGO F.# 9930 POR CUÑA PUBLICITARIA </t>
  </si>
  <si>
    <t>BREAKS PARA MAESTRIAS STA.ELENA DIAS SAB.19-DOM.20/MAYO/12</t>
  </si>
  <si>
    <t>BREAKS PARA MAESTRIAS EN GYE DIAS SAB.19-DOM.20/MAYO/12</t>
  </si>
  <si>
    <t>BREAKS PARA MAESTRIAS P.CARBO DIAS SAB.19-DOM.20/MAYO/12</t>
  </si>
  <si>
    <t>VIAITCOS PARA POTSGRADO X MAESTRIAS EN STA.ELENA Y P.CARBO EL 18-19-20/MAY/12</t>
  </si>
  <si>
    <t xml:space="preserve">ABONO F.# 8 SERV.EDUC. CONTRAT.INTERN.32 HRS. </t>
  </si>
  <si>
    <t xml:space="preserve">ABONO F.# 55 SERV.EDUC.MODULO METODOLOGIA DEL APRENDIZAJE </t>
  </si>
  <si>
    <t>PAGO F.# 104 Y ABONO F.# 105 POR SERV.EDUCATIVOS</t>
  </si>
  <si>
    <t>PAGO F.# 207 Y ABONO F.# 219 POR SERV.EDUCATIVOS</t>
  </si>
  <si>
    <t>PAGO F.# 230 SERV.EDUC.MATERIA DE INGLES I</t>
  </si>
  <si>
    <t xml:space="preserve">ABONO F.# 1127 SERV.EDUC.MATERIA DISEÑO MACROCURRICULAR </t>
  </si>
  <si>
    <t xml:space="preserve">PAGO F.# 154 POR SERVICIOS EDUCATIVOS </t>
  </si>
  <si>
    <t>PAGO F.# 256 Y ABONO F.# 257 SERVICIOS EDUCATIVOS</t>
  </si>
  <si>
    <t>PAGO F.# 65 Y ABONO F.# 66 SERV.EDUCATIVOS</t>
  </si>
  <si>
    <t>PAGO F.# 184 SERV.EDUC.MATERIA DE INGLES 3</t>
  </si>
  <si>
    <t xml:space="preserve">ABONO F.# 132 POR SERV.EDUC.MATERIA DE FRANCES I </t>
  </si>
  <si>
    <t>PAGO F.# 219 Y ABONO F.# 251 SERV.EDUC.</t>
  </si>
  <si>
    <t>GORDILLO CORTAZA MONICA GRACE</t>
  </si>
  <si>
    <t>SANTA ELIZABETH VELIZ ARAUJO</t>
  </si>
  <si>
    <t>AREVALO AVECILLAS DANNY XAVIER</t>
  </si>
  <si>
    <t>ARBOLEDA OCHOA MARIA WILTRU</t>
  </si>
  <si>
    <t>CORTEZ ALVARADO LUIS ENRIQUE</t>
  </si>
  <si>
    <t>JENNYFER ISABEL SUBIA ECHEVERRIA</t>
  </si>
  <si>
    <t>REPOSICION CAJA CHICA DEL 24/MAYO/2012</t>
  </si>
  <si>
    <t>PAGO F.# 7-8 POR SERV.DE TRANSPORTE</t>
  </si>
  <si>
    <t>PAGO F.# 409-411 POR ALQUILER DE PROYECTORES</t>
  </si>
  <si>
    <t>PAGO F.# 17658 POR COMPRA DE TORRE DE CDS,TIZAS,RESMAS DE HOJAS</t>
  </si>
  <si>
    <t>PAGO F.# 1959-2022 POR REPOSICION DE AGUA PARA PERS.ADM.UTEG</t>
  </si>
  <si>
    <t xml:space="preserve">PAGO F.# 1969 POR COMPRA DE CEMENTO ASFALTICO PARA IMPERMEABILIZAR AULA # 402 </t>
  </si>
  <si>
    <t xml:space="preserve">PAGO DIFERENCIA DE PRESTAMO </t>
  </si>
  <si>
    <t>VIATICOS A MACHALA X VTA.MAESTRIAS F.PALACIOS,C.VEINTIMILLA</t>
  </si>
  <si>
    <t>PAGO F.# 62 POR BREAKS PARA MAESTRIAS DEL 07-10/MAY/12</t>
  </si>
  <si>
    <t>GASTOS ADMINISTRTIVOS (PTMO.19/03/12)</t>
  </si>
  <si>
    <t>PAREDES XAVIEDR</t>
  </si>
  <si>
    <t xml:space="preserve">PAGO F.# 64525-64599 POR COMPRA DE PASAJES PARA UIO-GYE-CUENCA R.CAZAR,Y.ALABART </t>
  </si>
  <si>
    <t>COMPRA DE LIBRO 'INTRODUCCION A LOS NEGOCIOS' PARA LA BIBLIOTECA</t>
  </si>
  <si>
    <t>PAGO F.# 3970-3976 POR ELABORAC. DE T/PRESENTACION PERSONALIZADAS</t>
  </si>
  <si>
    <t xml:space="preserve">PAGO F.# 596 POR TRAMITE DE MEDIDAS CAUTELARES VIAJE A QUITO </t>
  </si>
  <si>
    <t xml:space="preserve">PAGO F.# 49835 POR COMPRA DE MATERIALES ELECTRICOS </t>
  </si>
  <si>
    <t>CETITUR S.A.</t>
  </si>
  <si>
    <t>MISTER BOOKS S.A.</t>
  </si>
  <si>
    <t>DANNY ISRAEL LAVERDE ESCOBAR</t>
  </si>
  <si>
    <t>ELECTROKOLER S.A.</t>
  </si>
  <si>
    <t>GASTOS ADM.DE MAYO/2012 (REF.CHQ.1801 AUSTRO)</t>
  </si>
  <si>
    <t>PAGO DE INTERESES DE MORA GENERADO X ATRASO EN DIAS DE PAGO (CARRO M.CABANILLA-TOYOCOSTA)</t>
  </si>
  <si>
    <t>PAGO F.# 2588 POR CERTIFICAC.DE PROTOCOLO DE DOCUMENTOS VARIOS UTEG</t>
  </si>
  <si>
    <t>GOMEZ MAQUILON NELSON MAURICIO</t>
  </si>
  <si>
    <t>PAGO F.# 488 POR ARRIENDO DE UNA VILLA DE TRES PLATAS EDIF.#610</t>
  </si>
  <si>
    <t>PAGO F.# 1248-1252 ALQUILER DE EDIF.# 399 CORRESPOND.A MARZO/2012</t>
  </si>
  <si>
    <t>MONTERO SOLIS GIANNA ELIZABETH</t>
  </si>
  <si>
    <t>PAGO F.# 140 POR COMPRA DE ALMUERZOS PERS.ADM.UTEG</t>
  </si>
  <si>
    <t>CANC. PRESTAMO XAVIER PAREDES</t>
  </si>
  <si>
    <t xml:space="preserve">hasta el </t>
  </si>
  <si>
    <t>DEVOLUCION AVANCES DE EFECT.COLECTURIA POR GASTOS VARIOS</t>
  </si>
  <si>
    <t>VIATICOS A CUENCA POR COORDINAC.PROGRAMA CCFPE-AZUAY 22-24/MAY/12</t>
  </si>
  <si>
    <t>chq para devoluc.colecturia</t>
  </si>
  <si>
    <t>PAGO CONSERJES X ATENCION MAESTRIAS, GUARDIANIA</t>
  </si>
  <si>
    <t>GASTOS ADM.MES DE MAYO/2012 (PREST. $8800)</t>
  </si>
  <si>
    <t>MUNERABLE XAVIER</t>
  </si>
  <si>
    <t>VIATICOS A RIOBAMBA X PROMOC.MAESTRIAS EN EL COLEGIO COMBATIENTES DE TAPI EL 29/05/12</t>
  </si>
  <si>
    <t>CAMARA OFICIAL ESPAÑOLA</t>
  </si>
  <si>
    <t>PAGO F.# 11687 POR AUSPICIO ECONOMICO</t>
  </si>
  <si>
    <t>CORTEZ TENORIO ELIO DAVID</t>
  </si>
  <si>
    <t>ABONO F.# 331 POR COMPRA DE ALMUERZOS PARA PERS.ADM.UTEG</t>
  </si>
  <si>
    <t>PAGO TARJETA PACIFICARD POR GTOS DE REPRESENT. EC.CABANILLA EL 03/MAY/12</t>
  </si>
  <si>
    <t>ORTEGA ROSINES LETICIA</t>
  </si>
  <si>
    <t>REPOSICION CAJA CHICA DEL 29/05/12</t>
  </si>
  <si>
    <t xml:space="preserve">PAGO POR COMPRA DE REPUESTO PARA REPARAC.A/C AULA 604 </t>
  </si>
  <si>
    <t>PAGO BREAKS PARA MAESTRIAS EN PLAYAS Y P.CARBO-SAB.2 Y DOM.3/JUN/12</t>
  </si>
  <si>
    <t>COMPRA DE MENU EN DOLCE INCONTRO X VISITA DEL CONSUL DE ESPAÑA SAB.02 Y DOM.03/JUN/12</t>
  </si>
  <si>
    <t>PAGO BREAKS PARA MAESTRIAS EN GYE-SAB.2 Y DOM.3/JUN/12</t>
  </si>
  <si>
    <t>PAGO BREAKS PARA MAESTRIAS EN STA.ELENA-SAB.2 Y DOM.3/JUN/12</t>
  </si>
  <si>
    <t>VIATICOS POR MAESTRIAS EN STA.ELENA,P.CARBO,PLAYAS-SAB.02 Y DOM.03/JUN/12</t>
  </si>
  <si>
    <t>PAGO F.# 64 POR BREAKS PARA MAESTRIAS EL 14 Y 17/MAY/12</t>
  </si>
  <si>
    <t>VIATICOS A POR SEMINARIO INTERNAC.EN NARIÑO-COLOMBIA DEL 04 AL 07/JUN/12</t>
  </si>
  <si>
    <t>CANC. 2DA.15NA. DE MAYO DEL 2012</t>
  </si>
  <si>
    <t>GASTOS DE REPRESENTACION</t>
  </si>
  <si>
    <t>PAGO X COMPRA DE LAPTO TOSHIBA SATELITE 4GB / 500GB PARA RECTORADO</t>
  </si>
  <si>
    <t>PAGO X COMPRA DE 2 NOTEBOOK TOSHIBA,3 ROUTERS WIRELESS,2 SWITCH</t>
  </si>
  <si>
    <t>PAGO POR ALQUILER DE DEPARTAMENTO EN CUENCA MES DE JUNIO/12</t>
  </si>
  <si>
    <t>RED CRAB S.A. REDCRAB</t>
  </si>
  <si>
    <t>PAGO POR CONSUMO DE ALIMENTOS REUNION DE CONSEJO UNIVERSIT.</t>
  </si>
  <si>
    <t>NORLOP THOMPSON ASOCIADOS S.A.</t>
  </si>
  <si>
    <t>ABONO A LA DEUDA POR PUBLICIDAD</t>
  </si>
  <si>
    <t>PAGO DEUDA POR PUBLICIDAD</t>
  </si>
  <si>
    <t>FONDEO A PATRONATO</t>
  </si>
  <si>
    <t>PAGO POR CURSO EN CONVENCION DE ESTUDIOS TURISTICOS</t>
  </si>
  <si>
    <t>CARRASCO LUZARRAGA GABRIEL</t>
  </si>
  <si>
    <t>JIMENEZ LLANOS JHONATAN</t>
  </si>
  <si>
    <t xml:space="preserve">SORIANO MURILLO JENIFFER </t>
  </si>
  <si>
    <t>APOLO ROMERO PABLO FERNANDEZ</t>
  </si>
  <si>
    <t>GOROTIZA ORTEGA JESSICA ALEXANDRA</t>
  </si>
  <si>
    <t>GUERRERO ZAMBRANO MARCOS FRANCISCO</t>
  </si>
  <si>
    <t>LEON ABAD ELEANA GEOMAR</t>
  </si>
  <si>
    <t>NARVAEZ VEGA ESTHER ADRIANA</t>
  </si>
  <si>
    <t>RODRIGUEZ FUENTES BERNARDO XAVIER</t>
  </si>
  <si>
    <t>ZAMBRANO LOURIDO MIRYAN ELIZABET</t>
  </si>
  <si>
    <t>CAMARA MARITIMA DEL ECUADOR</t>
  </si>
  <si>
    <t>CARRILO CHAVEZ MARIA DEL PILAR</t>
  </si>
  <si>
    <t>REYES PADILLA VERONICA-CHACON</t>
  </si>
  <si>
    <t>MAYORGA ADUM JULIO YAMIL</t>
  </si>
  <si>
    <t>RODRIGO HUDSON MARIA DEL CARMEN</t>
  </si>
  <si>
    <t>MARIDUEÑAS VARGAS MARIELLA GUADALU</t>
  </si>
  <si>
    <t>PAGO PRESTAMO $ 5000 (16052012)</t>
  </si>
  <si>
    <t>CANC. INTERES DE JUNIO/2012  POR PRESTAMO $18500</t>
  </si>
  <si>
    <t>PAGO POR COMPRA DE IPAD APPLE 64GB MODEN PARA G.CABANILLA</t>
  </si>
  <si>
    <t>CANC. 2DA. 15NA. DE MAYO DEL 2012</t>
  </si>
  <si>
    <t>A.A CANC. SEGUNDA QUINCENA DE MAYO DEL 2012</t>
  </si>
  <si>
    <t>P.A CANC. SEGUNDA QUINCENA DE MAYO DEL 2012</t>
  </si>
  <si>
    <t>C.A CANC. SEGUNDA QUINCENA DE MAYO DEL 2012</t>
  </si>
  <si>
    <t>M.A CANC. SEGUNDA QUINCENA DE MAYO DEL 2012</t>
  </si>
  <si>
    <t>F.C CANC. SEGUNDA QUINCENA DE MAYO DEL 2012</t>
  </si>
  <si>
    <t>L.F CANC. SEGUNDA QUINCENA DE MAYO DEL 2012</t>
  </si>
  <si>
    <t>J.G  CANC. SEGUNDA QUINCENA DE MAYO DEL 2012</t>
  </si>
  <si>
    <t>M.G  CANC. SEGUNDA QUINCENA DE MAYO DEL 2012</t>
  </si>
  <si>
    <t>L.J  CANC. SEGUNDA QUINCENA DE MAYO DEL 2012</t>
  </si>
  <si>
    <t>E.L  CANC. SEGUNDA QUINCENA DE MAYO DEL 2012</t>
  </si>
  <si>
    <t>J.M  CANC. SEGUNDA QUINCENA DE MAYO DEL 2012</t>
  </si>
  <si>
    <t xml:space="preserve"> CANC. SEGUNDA QUINCENA DE MAYO DEL 2012</t>
  </si>
  <si>
    <t>C.MENDOZA  CANC. SEGUNDA QUINCENA DE MAYO DEL 2012</t>
  </si>
  <si>
    <t xml:space="preserve">PAGO F.# 3165-3195 POR PUBLICIDAD DE 'EL TIGRE DE LOS NEGOCIOS' </t>
  </si>
  <si>
    <t xml:space="preserve">PAGO F.# 282621 POR MANTENIM. VEHICULO UTEG </t>
  </si>
  <si>
    <t>VIATICOS A PLAYAS POR VTA.MAESTRIAS EL 04/06/12</t>
  </si>
  <si>
    <t>VIATICOS A CUENCA POR POR PROYECTO CCFPE DEL 06 AL 08/JUN/12</t>
  </si>
  <si>
    <t>PAGO F.# 61 POR SERV.PRESTADO X LA 2DA.15NA. DE MAYO/12</t>
  </si>
  <si>
    <t>PAGO F.# 11881 POR PUBLICIDAD EN REVISTA INFORMAR MES DE MAYO/12 (1 PAG)</t>
  </si>
  <si>
    <t>PAGO F.# 1037 POR PUBLICIDAD CLASES MAESTRIAS - 9 CUÑAS DEL 9 AL 12/MAY/12</t>
  </si>
  <si>
    <t xml:space="preserve">PAGO POR ELABORAC.DE 3 ROLL UP BANNERS DE 200X80 CM </t>
  </si>
  <si>
    <t>PAGO F.# 141-142 POR COMPRA DE ALMUERZOS PARA PERS.ADM. UTEG</t>
  </si>
  <si>
    <t>DEVOLUC.DE INSCRIPC. X RETIRO DE LA UNIVERS. SEGUN ESP.VALORADA # 19594</t>
  </si>
  <si>
    <t>PAGO F.# 143522 POR SERV.DE INTERNET DEL MES DE MAYO/2012</t>
  </si>
  <si>
    <t>PAGO F.# 179 POR SERV.EDUCATIVOS MATEMATICAS PREUNIVERS.</t>
  </si>
  <si>
    <t xml:space="preserve">PAGO F.# 184 POR SERV.EDUCATIVOS </t>
  </si>
  <si>
    <t>PAGO F.# 45-67 POR SERV.EDUCATIVOS</t>
  </si>
  <si>
    <t>PAGO F.# 1-2 POR SERV.EDUCATIVOS</t>
  </si>
  <si>
    <t>REEMBOSLO X COMPRA DE ALMUERZOS X REUNION M.BONARD,G.CABANILLA,C.MENDOZA EL 06/JUN/12</t>
  </si>
  <si>
    <t>PAGO PRESTAMO 05062012 (CAP+INT)</t>
  </si>
  <si>
    <t>PAGO X COMPRA DE TELEVISOR SAMSUNG 40' LED PARA ECON.CABANILLA</t>
  </si>
  <si>
    <t>REPOSICION CAJA CHICA DEL 06/JUNIO/2012 (DIFERENCIA DEVOLUC.A COLECTURIA)</t>
  </si>
  <si>
    <t>REPOSICION CAJA CHICA DEL 06/JUN/12 (PAGO A COLECTURIA POR PRESTAMOS)</t>
  </si>
  <si>
    <t xml:space="preserve">PAGO DE TARJETA POR MEMBRESIAS Y SUSCRIPCION ECON.CABANILLA </t>
  </si>
  <si>
    <t>TAME E.P</t>
  </si>
  <si>
    <t>GALO CABANILLA GUERA</t>
  </si>
  <si>
    <t>PAGO DEL IVA SEMESTRAL DEL ECON.CABANILLA (ANTICIPO 2DA.15NA.MAYO/12)</t>
  </si>
  <si>
    <t>PAGO X BREAKS X MAESTRIAS EN P.CARBO EL 09-10/JUN/12</t>
  </si>
  <si>
    <t>PAGO X BREAKS X MAESTRIAS EN GYE EL 09-10/JUN/12</t>
  </si>
  <si>
    <t>PAGO A CONSERJES X ATENCION MAESTRIAS EL SAB.02 Y DOM.03/JUN/12</t>
  </si>
  <si>
    <t>PAGO DE VIATICOS X MAESTRIAS A P.CARBO,STA.ELENA EL 09-10/JUN/12</t>
  </si>
  <si>
    <t>PAGO X BREAKS X MAESTRIAS EN STA.ELENA  EL 09-10/JUN/12</t>
  </si>
  <si>
    <t>PAGO F.# 66 POR BREAKS DIAS DEL 04-07/JUN/2012</t>
  </si>
  <si>
    <t>PAGO DE INTERESES ACUMULADOS POR PRESTAMO</t>
  </si>
  <si>
    <t xml:space="preserve">PAGO F.# 7832 POR SERV.DE AROMATIZACION </t>
  </si>
  <si>
    <t>PAGO F.# 1463 POR COMPRA DE ARCHIVADOR PARA STA.ELENA</t>
  </si>
  <si>
    <t>PAGO F.#1058 POR ELAB.DE 200 VOLANTES DE PLAN DE FORMAC</t>
  </si>
  <si>
    <t>PAGO F. 117-118 POR SERV.EDUCATIVOS</t>
  </si>
  <si>
    <t>PAGO F.# 2 POR SERV.EDUCATIVOS</t>
  </si>
  <si>
    <t>PAGO F.# 227-229-230 POR SERV.EDUCATIVOS</t>
  </si>
  <si>
    <t>PAGO F.# 305 POR SERV.EDUCATIVOS</t>
  </si>
  <si>
    <t>PAGO F.# 3 POR SERV.EDUCATIVOS</t>
  </si>
  <si>
    <t>PAGO F.# 461 POR SERV.EDUCATIVOS</t>
  </si>
  <si>
    <t>PAGO F.# 460 Y ABONO F.# 467 POR SERV.EDUCATIVOS</t>
  </si>
  <si>
    <t xml:space="preserve">ABONO F.# 102 POR SERV.EDUCATIVOS </t>
  </si>
  <si>
    <t xml:space="preserve">PAGO F.# 27 POR SERV.EDUCATIVOS </t>
  </si>
  <si>
    <t>ANTICIPO POR SERV.EDUCATIVOS</t>
  </si>
  <si>
    <t>VAYAS VALVERDE JOSE VICENTE</t>
  </si>
  <si>
    <t>ABAD VARAS MARCELO PABLO</t>
  </si>
  <si>
    <t>ANDRADE ALVARADO PAUL ERNESTO</t>
  </si>
  <si>
    <t>COBA BUSTILLOS GALO PATRICIO</t>
  </si>
  <si>
    <t>YEPEZ VILLENA GUILLERMO ENRIQUE</t>
  </si>
  <si>
    <t>CHONG QUI ESTEVES TOMAS BERNARDO</t>
  </si>
  <si>
    <t>RICARDO GREGORIO QUINTERO SANCHEZ</t>
  </si>
  <si>
    <t>AREVALO MONTESDEOCA VERONICA MONSERRATE</t>
  </si>
  <si>
    <t>SAMANIEGO MENDEZ JAIME</t>
  </si>
  <si>
    <t>PAGO A POLICIAS</t>
  </si>
  <si>
    <t>VIAITICOS A QUEVEDO</t>
  </si>
  <si>
    <t>F.PALACIOS PAGO POR TRAMITES LEGALES</t>
  </si>
  <si>
    <t>ANTICIPO DE SUELDO (PARA DESCONTARSE EN LA 2DA.15NA.MAYO/12)</t>
  </si>
  <si>
    <t>GASTOS ADM.DE JUN/2012 (REF.CHQ.1802 AUSTRO)</t>
  </si>
  <si>
    <t>PAGO F.# 25000 X COMPRA DE FORRO DE CUERO COLOR NEGRO P' IPAD DE G.CABANILLA</t>
  </si>
  <si>
    <t>PAGO F.# 9866 X ELABORAC.DE 500 HOJAS MEMBRETADAS A COLOR PARA RECTORADO</t>
  </si>
  <si>
    <t>PAGO POR COMPRA DE SOFTWARE PARA IPAD DE G.CABANILLA</t>
  </si>
  <si>
    <t>PAGO F.# 10476-10788 POR COMPRA DE SUMINISTROS DE OFICINA</t>
  </si>
  <si>
    <t>VIAITICOS A CUENCA X PROGRAMA CCFPE DEL 12 AL 15/JUN/12</t>
  </si>
  <si>
    <t>MAC CENTER S.A.</t>
  </si>
  <si>
    <t>CHACON BURGOS MARLENE DEL CARMEN</t>
  </si>
  <si>
    <t>GASTOS ADMINISTRATIVOS JUN/2012 (REMPLAZA CHQ. 1920)</t>
  </si>
  <si>
    <t>GASTOS ADMINISTRATIVOS JUL/2012</t>
  </si>
  <si>
    <t>VILLA CEVALLOS HEINER ELOY</t>
  </si>
  <si>
    <t>PAGO F.# 193 POR CAMBIO DE COMBINACION DE CHAPA EN AULAS EDIF.610</t>
  </si>
  <si>
    <t>ANTICIPO A LA LIQUIDACION DE HABERES POR SERV.PRESTADOS EN LA UTEG</t>
  </si>
  <si>
    <t>COMPRA DE SUMINISTROS DE OFICINA PARA RECTORADO0</t>
  </si>
  <si>
    <t>INTERESES DE JUNIO/2012</t>
  </si>
  <si>
    <t>VIATICOS A STA.ELENA X VTA. DE MAESTRIAS M.CONFORME,M.CABANILLA,C.VEINTIMILLA,J.JIMENEZ (13/06/12)</t>
  </si>
  <si>
    <t>VIATICOS A STA.ELENA X VTA.MAESTRIAS DEL 13 AL 15/JUN/12</t>
  </si>
  <si>
    <t>PAGO PRESTAMO 2/3 (CAP+INT)</t>
  </si>
  <si>
    <t>PAGO PRESTAMO 3/3 (CAP+INT)</t>
  </si>
  <si>
    <t>CANC. 2DA. 15NA. DE MAYO/2012</t>
  </si>
  <si>
    <t>FONDEO A PATRONATO UTEG</t>
  </si>
  <si>
    <t>CANC.2DA.15NA DE MAYO/12 (ADICIONAL RECTOR)</t>
  </si>
  <si>
    <t>ABONO F.# 4 SERV.EDUCATIVOS</t>
  </si>
  <si>
    <t xml:space="preserve">PAGO F.# 64730-64825 X VIAJES A UIO-GYE-CUENCA DE G.CABANILLA,R.CAZAR,B.RODRIGUEZ </t>
  </si>
  <si>
    <t>PAGO F.# 45 POR COMPRA DE 1 CAJA DE HOJAS, 1 CAJA DE MARCADORES DE PIZARRA</t>
  </si>
  <si>
    <t>PAGO F.# 17909 POR COMPRA DE 1 CAJA DE HOAS Y 1 TORRE DE CDS IMATION</t>
  </si>
  <si>
    <t>REPOSICION CAJA CHICA DEL 13 DE JUNIO/2012</t>
  </si>
  <si>
    <t>PAGO F. 9906 COMPRA DE HOJAS TROQUELADAS Y MEMBRETADAS P' ESPECIES DE COLECTURIA</t>
  </si>
  <si>
    <t>SALAZAR IDROVO PIEDAD DEL TRANSITO</t>
  </si>
  <si>
    <t>ANTICIPO DE SUELDO DE LA 2DA.15NA.DE AGOSTO/2012</t>
  </si>
  <si>
    <t>PAGO 2/3 PRESTAMO $24000</t>
  </si>
  <si>
    <t>CANC. 1ERA.15NA. DE JUNIO/2012</t>
  </si>
  <si>
    <t>PAGO F.# 332 Y ABONO F.# 333 POR COMPRA DE ALMUERZOS</t>
  </si>
  <si>
    <t>PAGO F.#331 POR COMPRA DE ALMUERZO PARA PERS.ADM.UTEG</t>
  </si>
  <si>
    <t>PAGO F.# 182 ABONO F.# 183 (PAGO A ARCA ECUADOR-COCACOLA DEL BAR UTEG)</t>
  </si>
  <si>
    <t>REPOSICION A COLECTURIA X AVANCE DE EFECTIVO P' VIATICOS,MOVILIZACION,VARIOS</t>
  </si>
  <si>
    <t>CANC.1ERA.15NA.DE JUNIO/2012</t>
  </si>
  <si>
    <t>CANC.1ERA.15NA DE JUNIO/2012</t>
  </si>
  <si>
    <t>PAGO F.# 22 POR SERV.PRESTADO POR LA 1ERA.15NA DE JUNIO/2012</t>
  </si>
  <si>
    <t>PAGO F.# 62 POR SERV.PRESTADOS POR LA 1ERA.15NA DE JUNIO/2012</t>
  </si>
  <si>
    <t>CANC.1ERA.15NA. DE JUNIO/2012</t>
  </si>
  <si>
    <t>CANC.1ERA.15NA. DE JUNIO/2012 (ADICIONAL RECTOR)</t>
  </si>
  <si>
    <t xml:space="preserve">CARRASCO LUZARRAGA GABRIEL </t>
  </si>
  <si>
    <t>GUERRA MARIN KAREN</t>
  </si>
  <si>
    <t>MARRET SOLORZANO JOHANA</t>
  </si>
  <si>
    <t xml:space="preserve">SORIANAO MURILLO JENIFFER </t>
  </si>
  <si>
    <t xml:space="preserve">GONZALEZ NIETO JHONTHAN </t>
  </si>
  <si>
    <t>JIBAJA CAMACHO MANUEL</t>
  </si>
  <si>
    <t>LEON ABAD ELIANA</t>
  </si>
  <si>
    <t xml:space="preserve">NARVAEZ VEGA ADRIANA </t>
  </si>
  <si>
    <t>PAGO X BREAKS DE MAESTRIAS EL SAB.16/JUNIO/2012</t>
  </si>
  <si>
    <t>PAGO X BREAKS PARA MAESTRIAS EN STA.ELENA EL SAB.16/JUN/12</t>
  </si>
  <si>
    <t>PAGO X BREAKS EN P.CARBO EL SAB.16/JUN/12</t>
  </si>
  <si>
    <t>VIATICOS DE POSTGRADO A GYE,STA.ELENA,P.CARBO EL SABB.16/JUN/12</t>
  </si>
  <si>
    <t>PAGO F.# 67 POR REFRIGERIOS DE MAESTRIAS DEL 11 AL 14/JUNIO/2012</t>
  </si>
  <si>
    <t>PAGO F.# 333 Y ABONO F. 334 POR COMPRA DE ALMUERZO</t>
  </si>
  <si>
    <t>FLORENCIA POCE LUIS</t>
  </si>
  <si>
    <t>CORTEZ TENORIO ELIO</t>
  </si>
  <si>
    <t>PAGO F.# 155 POR SEFV.EDUCATIVOS</t>
  </si>
  <si>
    <t>PAGO F.# 703 POR SERV.EDUCATIVOS</t>
  </si>
  <si>
    <t>PAGO F.# 927 POR SERV.EDUCATIVOS</t>
  </si>
  <si>
    <t>PAGO F.# 106 POR SERV,EDUCATIVOS</t>
  </si>
  <si>
    <t>PAGO F.# 56-57-59 POR SERV.EDUCATIVOS</t>
  </si>
  <si>
    <t>PAGO POR SERV.EDUCATIVOS</t>
  </si>
  <si>
    <t>PAGO F.# 107 POR SERV.EDUCATIVOS</t>
  </si>
  <si>
    <t>CARRASCO GARCIA ARNALDO SANTIAGO</t>
  </si>
  <si>
    <t>SAN ANDRES LASCANO ALEX ROBERTO</t>
  </si>
  <si>
    <t>CRESENCIA DAYSI MERCHAN CHAVEZ</t>
  </si>
  <si>
    <t>DR.ALVARO DE SALAS GIMENEZ</t>
  </si>
  <si>
    <t>INMOBOLIARIA TAO INMOTAO S.A.</t>
  </si>
  <si>
    <t>PAFO F.# 489 POR ALQUILER DEL MES DE JUNIO EDIF.# 610</t>
  </si>
  <si>
    <t>MIERCOLES  20</t>
  </si>
  <si>
    <t xml:space="preserve">PAGO F.# 2060-2080 POR REPOSICION DE AGUA </t>
  </si>
  <si>
    <t>PAGO F.# 118 Y ABONO F.# 119 POR SERV.EDUCATIVOS</t>
  </si>
  <si>
    <t>MOLINA PAIDA MANUEL ALFONDO</t>
  </si>
  <si>
    <t>PAGO F.# 63 Y ABONO F.# 64 POR SERV.EDUCATIVOS</t>
  </si>
  <si>
    <t>PAGO 1/3 GASTOS ADMINIST.DE JULIO/2012 (OP 011) PREST.16052012</t>
  </si>
  <si>
    <t>MARITZA DE FATIMA PAREDES VILLAMAR</t>
  </si>
  <si>
    <t>PAGO F.# 1042 POR COMPRA DE BREAKS X SEMINARIO EN SAN ANTONIO-PLAYAS EL 01/JUN/12</t>
  </si>
  <si>
    <t>PAGO X COMPRA DE SUMINISTROS DE COMPUTO-MEMORIAS-DVD WRITER-TECLADO-MOUSE-PROCESADOR</t>
  </si>
  <si>
    <t xml:space="preserve">PAGO F.# 12597 POR COMPRA DE SUMINISTROS DE OFICINA </t>
  </si>
  <si>
    <t>PAGO F.# 334 POR COMPRA DE ALMUERZOS PARA PERS.ADM.</t>
  </si>
  <si>
    <t>PAGO F.# 11933-11934-11942-11950-11951 POR REEMBOLSOS DE GTOS X VIAJES</t>
  </si>
  <si>
    <t>PAGO POR TRAMITES LEGALES</t>
  </si>
  <si>
    <t>DEVOLUCIONES-ALUMNOS (NAVARRETE CARRARA LUIS)</t>
  </si>
  <si>
    <t>ABONO F.# 1017 POR SERV.EDUCATIVOS</t>
  </si>
  <si>
    <t>PAGO F.# 152 Y ABONO F.# 234 POR SERV.EDUCATIVOS</t>
  </si>
  <si>
    <t xml:space="preserve">ABONO F.# 51 POR SERV.EDUCATIVOS </t>
  </si>
  <si>
    <t>VIATICOS A STA.ELENA X VTA.MAESTRIAS DEL 21 AL 23/JUN/12</t>
  </si>
  <si>
    <t>PAGO F.# 332 POR COMPRA DE COMIDA PARA PERS.ADM.</t>
  </si>
  <si>
    <t>VIATICOS A CUENCA POR COORD.DE INSCRIPCION DE NUEVOS MODULOS PROYECTO CCFPE EL 21/JUN/12</t>
  </si>
  <si>
    <t>PAGO DE RET. EN LA FTE. DEL IVA DE MARZO-ABRIL-MAYO/2012</t>
  </si>
  <si>
    <t xml:space="preserve">PAGO DE MORA PATRONAL </t>
  </si>
  <si>
    <t xml:space="preserve">PAGO F.# 426 POR SERV.EDUCATIVOS </t>
  </si>
  <si>
    <t>PAGO DE HONORARIOS POR EL JUICIO COACTIVO SEGUIDO EN CONTRA DE LA UTEG</t>
  </si>
  <si>
    <t>ALVAREZ CENTENO THALIA GABRIELA</t>
  </si>
  <si>
    <t>CANDELEJO GONZALEZ ELBA GUADALUPE</t>
  </si>
  <si>
    <t>INSTITUTO ECUATORIANO DE SEGURIDAD SOCIAL</t>
  </si>
  <si>
    <t>TEJADA ESCOBAR FREDDY JAVIER</t>
  </si>
  <si>
    <t>ABONO F.# 1929 POR REPOSICION DE 87 BOTELLONES DE AGUA P' EL PERS.ADM.UTEG</t>
  </si>
  <si>
    <t xml:space="preserve">ABONO F.# 104 POR SERVICOS EDUCATIVOS </t>
  </si>
  <si>
    <t>PAGO 1/3 PRESTAMO CAP+INT</t>
  </si>
  <si>
    <t>GASTOS ADMINISTRATIVOS MES DE MARZO 2012</t>
  </si>
  <si>
    <t xml:space="preserve">CANCELACION SERVICIOS EDUCATIVOS </t>
  </si>
  <si>
    <t>chq no entregado</t>
  </si>
  <si>
    <t>REPOSICION CAJA CHICA DEL 21/JUNIO</t>
  </si>
  <si>
    <t>PAGO F.# 718 POR 2000 INFOUTEG (PERIODICOS)</t>
  </si>
  <si>
    <t>PAGO F.# 1969 POR COMPRA DE CEMENTO ASFALTICO</t>
  </si>
  <si>
    <t>PAGO F.# 292 POR SERVICIOS EDUCATIVOS</t>
  </si>
  <si>
    <t>PAGO F.# 458 POR SERV.EDUCATIVOS</t>
  </si>
  <si>
    <t>PAGO F.# 51 POR SERV.EDUCATIVOS</t>
  </si>
  <si>
    <t>PAGO F.# 4 Y ABONO F.# 7 POR SERV.EDUCATIVOS</t>
  </si>
  <si>
    <t>PAGO F.# 751 POR SERV.EDUCATIVOS</t>
  </si>
  <si>
    <t>PAGO F.# 251-253 Y ABONO F.# 254 POR SERV.EDUCATIVOS</t>
  </si>
  <si>
    <t>PAGO F.# 261-262 Y ABONO F.# 263 POR SERV.EDUCATIVOS</t>
  </si>
  <si>
    <t>PAGO F.# 5-26 ABONO F.# 27 POR SERV.EDUCATIVOS</t>
  </si>
  <si>
    <t xml:space="preserve">PAGO F.# 231-232-233 POR SERV.EDUCATIVOS </t>
  </si>
  <si>
    <t>PAGO F.# 454-458 ABONO F.# 459 POR SERV.EDUCATIVOS</t>
  </si>
  <si>
    <t>PAGO F.# 101 POR SERV.EDUCATIVOS</t>
  </si>
  <si>
    <t>PAGO 234 POR SERV.EDUCATIVOS</t>
  </si>
  <si>
    <t>PAGO F.# 308 Y ABONO F.# 309 POR SERV.EDUCATIVOS</t>
  </si>
  <si>
    <t xml:space="preserve">PAGO POR COPRA DE UN DISPENSADOR DE AGUA P' LA OFIC.EN EL WORLD TRADE CENTER </t>
  </si>
  <si>
    <t>PAGO F.# 1255-1259 POR ALQUILER EDIF.399 Y UN LOCAL POR EL MES DE ABRIL/12</t>
  </si>
  <si>
    <t xml:space="preserve">PAGO F.# 617-638 POR SERV.DE TRANSPORTE A ESTUDIANTES </t>
  </si>
  <si>
    <t>ABONO F.# 24570 POR ALQUILER DE MAQUINA FOTOCOPIADORA (POSTGRADO)</t>
  </si>
  <si>
    <t>PAGO F.# 3178 POR COMPRA DE CARTUCHOS TONER SAMSUNG</t>
  </si>
  <si>
    <t>PAGO F.# 17100 POR IMPERMEABILIZACION EN EDIF.610</t>
  </si>
  <si>
    <t>PAGO F.# 4136-4171 Y ABONO F.# 4172 POR IMPRESIONES A FULL COLOR</t>
  </si>
  <si>
    <t xml:space="preserve">PAGO F. 23717-23690 POR RECARGA DE EXTINTORES EN POLVO QUIMICO SECO </t>
  </si>
  <si>
    <t xml:space="preserve">PAGO F.# 17 POR MANTEN. DE TRANSFORMADOES </t>
  </si>
  <si>
    <t xml:space="preserve">PAGO F.# 14368 POR MANTENIM.DE SURTIDORES DE AGUA </t>
  </si>
  <si>
    <t>ABONO F. # 339 POR COMPRA DE ALMUERZOS PARA PERS.ADM.</t>
  </si>
  <si>
    <t>PAGO F.# 414 POR ALQUILER DE PROYECTORES</t>
  </si>
  <si>
    <t>AYALA BOLAÑOS GABRIEL ERNESTO</t>
  </si>
  <si>
    <t>MERCHÁN CHUNGA ROSA EUGENIA</t>
  </si>
  <si>
    <t>MURILLO CASAL WILSON ROLANDO</t>
  </si>
  <si>
    <t>YONG PEÑA CHRISTIAN FABIAN</t>
  </si>
  <si>
    <t>CORONEL DONOSO MARIA TERESA</t>
  </si>
  <si>
    <t>WASHINGTON FEDERICO HOLGUIN ALVARADO</t>
  </si>
  <si>
    <t>NICOLAS PINO PILA</t>
  </si>
  <si>
    <t>JURADO FIERRO CESAR VICTOR</t>
  </si>
  <si>
    <t>VASQUEZ CAMPOS MARCO ANTONIO</t>
  </si>
  <si>
    <t>ESCOBAR BRIONES MARIO DIONISIO</t>
  </si>
  <si>
    <t>PAGO X BREAKS PARA MAESTRIAS EL SAB.23 Y DOM.24/JUN/12</t>
  </si>
  <si>
    <t>PAGO X BREAKS PARA MAESTRIAS EN P.CARBO EL SAB.23/JUN/12</t>
  </si>
  <si>
    <t>VIATICOS X MAESTRIAS A STA.ELENA,P.CARBO EL SAB.23 Y DOM.24/JUN/2012</t>
  </si>
  <si>
    <t>PAGO X BREASK PARA MAESTRIAS EN STA.ELENA EL SAB.23/JUN/12</t>
  </si>
  <si>
    <t>MERCEDES CONFORME SALAZAR</t>
  </si>
  <si>
    <t>FUNDACION AGUSTIN TOMALA</t>
  </si>
  <si>
    <t>CESAR JUNIOR CARRERA MEDINA</t>
  </si>
  <si>
    <t xml:space="preserve">DONACION POR EL ANIVERSARIO DEL CONSULADO GENERAL DE LOS EEUU EN GUAYAQUIL </t>
  </si>
  <si>
    <t xml:space="preserve">FONDEO A PATRONATO UTEG </t>
  </si>
  <si>
    <t>PAGO PLANILLA DEL IESS MES DE MAYO/2012</t>
  </si>
  <si>
    <t>PAGO F.# 64900-64906 POR COMPRA DE PASAJES PARA N.VALERO Y M.BONARD</t>
  </si>
  <si>
    <t>VIATICOS A QUITO POR RETIRO DE DOCUMENTOS EN EL CEAACES EL 26/JUN/12</t>
  </si>
  <si>
    <t xml:space="preserve">PAGO F.# 144-145 POR FOTOS TOMADAS EN EVENTO 1ERA PIEDRA Y GRADUACION 2011 </t>
  </si>
  <si>
    <t>PAGO F.# 33-34 POR REPARAC. DE A/C</t>
  </si>
  <si>
    <t>VIATICOS A MACHALA POR VTA.DE MAESTRIAS EL 26-27/JUN/12</t>
  </si>
  <si>
    <t>PAGO DE INTERESES POR MORA PATRONAL</t>
  </si>
  <si>
    <t>INSTITUTO ECUATORIANO DE SEGUR</t>
  </si>
  <si>
    <t xml:space="preserve">PAGO A MUNICIPIO LA LIBERTAD </t>
  </si>
  <si>
    <t>PAGO F.# 14084 POR IMPRESION DE 1000 LIBROS DE POEMAS DE CRISTINA REYES</t>
  </si>
  <si>
    <t xml:space="preserve">FONDEO POR APERTURA DE NUEVA CTA.CTE.UTEG </t>
  </si>
  <si>
    <t xml:space="preserve">MUNICIPIO LA LIBERTAD </t>
  </si>
  <si>
    <t>PAGO DE DIFERENCIA DE INTERES POR MORA PATRONAL</t>
  </si>
  <si>
    <t>2/3 CANCELACION PRESTAMO DEL 13 ENERO (CAMBIO CHQ. 7177)</t>
  </si>
  <si>
    <t>GASTOS ADM. JUNIO/2012</t>
  </si>
  <si>
    <t>OPERADORA DEL PACIFICO</t>
  </si>
  <si>
    <t>ANTICIPO POR TRAMITES LEGALES  F.# 598 POR HONORARIOS</t>
  </si>
  <si>
    <t>PAGO POR RESPONSABILIDAD DE CESANTIAS</t>
  </si>
  <si>
    <t>PAGO F.# 28265 POR COMPRA DE UTILES DE LIMPIEZA</t>
  </si>
  <si>
    <t>WANKE CORAL MARTHA</t>
  </si>
  <si>
    <t>EDISON ZAMBRANO AVEIGA</t>
  </si>
  <si>
    <t>ZULLY DELGADO AMADOR</t>
  </si>
  <si>
    <t>JIMENA JIMENEZ FALCONI</t>
  </si>
  <si>
    <t>RUBEN DI MARCO BASAGOITIA</t>
  </si>
  <si>
    <t>MARIA AUXILIADORA MENDEZ G.</t>
  </si>
  <si>
    <t>PAGO F.# 145287 POR SERVICIO DE INTERNET MES DE JUNIO/2012</t>
  </si>
  <si>
    <t>PAGO A CONSERJES X ATENCION  MAESTRIAS DIAS 09-16-23-24/JUN/2012</t>
  </si>
  <si>
    <t>PAGO F.# 11638-11748 POR AFILIACION DEL 2DO TRIMESTRE/2012 Y CURSO DE REFORMAS AL ISD</t>
  </si>
  <si>
    <t>VIATICOS A STA.ELENA X REUNION M.BONARD,C.VEINTIMILLA EL 27/JUN/12</t>
  </si>
  <si>
    <t>VIATICOS PARA M.BONARD, C.VEINTIMILLA X REUNION EN PLAYAS EL 26/JUN/12</t>
  </si>
  <si>
    <t>VIAITCOS A CUENCA POR COORDINAC.DEL PROGRAMA CCFPE EL 28-29-JUN/12</t>
  </si>
  <si>
    <t>CANC. GASTOS ADMINISTRATIVOS DE JUNIO/2012</t>
  </si>
  <si>
    <t>PAGO F.# 339 POR COMPRA DE ALMUERZOS PARA PERS.ADM.UTEG</t>
  </si>
  <si>
    <t>PAGO F.# 10176 POR 100 POSTALES TAMAÑO 21*15 PARA VICERECTORADO</t>
  </si>
  <si>
    <t>GASTOS ADM.JUNIO/2012 (PTMO. $3000)</t>
  </si>
  <si>
    <t>COMPRA DE MENU EN RIVIERA POR VISITA DE R.CAZAR PARA REVISION DE EVALUACION</t>
  </si>
  <si>
    <t>REPOSICION DE CAJA CHICA DEL 28/JUN/12</t>
  </si>
  <si>
    <t>PAGO F.# 5129 POR COMPRA DE UTILES DE LIMPIEZA</t>
  </si>
  <si>
    <t>PAGO F.# 394 POR COMPRA DE SUMINISTROS DE OFICINA</t>
  </si>
  <si>
    <t>PAGO F.# 429 POR ALQUILER DE PROYECTORES</t>
  </si>
  <si>
    <t xml:space="preserve">PAAGO POR COMPRA DE SANITARIO </t>
  </si>
  <si>
    <t>PAGO F.# 51-52 POR SERV.EDUCATIVOS</t>
  </si>
  <si>
    <t>PAGO F.# 106 POR SERV.EDUCATIVOS</t>
  </si>
  <si>
    <t>PAGO F.# 635 POR SERV.EDUCATIVOS</t>
  </si>
  <si>
    <t>PAGO F.# 24570 POR ALQUILER DE FOTOCOPIADORA (POSTGRADO)</t>
  </si>
  <si>
    <t>PAGO F.# 102 POR SERV.EDUCATIVOS</t>
  </si>
  <si>
    <t>PAGO F.# 119-120 Y ABONO F.# 122 POR SERV,EDUCATIVOS</t>
  </si>
  <si>
    <t>BLUESOLUTIONS S.A.</t>
  </si>
  <si>
    <t>CASAGALLO QUISHPI ANA MARIA</t>
  </si>
  <si>
    <t>ALCIVAR PINARGOTE IRINA MAGALY</t>
  </si>
  <si>
    <t>VEGA LAVANDA JONATHAN MICHAEL</t>
  </si>
  <si>
    <t>TRAMITES Y GASTOS LEGALES</t>
  </si>
  <si>
    <t xml:space="preserve">COMPRA DE DESAYUNO X REUNION DE CONSEJO UNIVERS.DIRECTIVOS Y COORDINARODES-28/JUN/12 </t>
  </si>
  <si>
    <t>VIATICOS A STA.ELENA POR VTA.DE MAESTRIAS EL 29-30/JUN/12</t>
  </si>
  <si>
    <t>PAGO DE BREAKS X MAESTRIAS EN STA.ELENA EL SAB.30/JUN. Y DOM.1/JUL./2012</t>
  </si>
  <si>
    <t>PAGO DE BREAKS X MAESTRIAS EN GYE EL SAB.30/JUN. Y DOM.1/JUL./2012</t>
  </si>
  <si>
    <t>PAGO DE BREAKS X MAESTRIAS EN P.CARBO Y PLAYAS EL SAB.30/JUN. Y DOM.1/JUL./2012</t>
  </si>
  <si>
    <t>VIATICOS DE POSTGRADO A STA.ELENA,P.CARBO,PLAYAS EL SAB.30/JUN. Y DOM.01/JUL/12</t>
  </si>
  <si>
    <t>VIATICOS A CUENCA POR COORDINAC.PROGRAMA CCFPR-AZUAY EL 30/JUN. Y 01/JUL./2012</t>
  </si>
  <si>
    <t xml:space="preserve">PAGO POR COMPRA DE SUMINISTROS VARIOS P' ADECUACION DPTO.EN CUENCA </t>
  </si>
  <si>
    <t>WILSON PARRALES - UTEG</t>
  </si>
  <si>
    <t>FREDDY PALACIOS - UTEG</t>
  </si>
  <si>
    <t>FACTORING INTETESES</t>
  </si>
  <si>
    <t>PAGO 1/2 (PREST.$14000) CAP+INT</t>
  </si>
  <si>
    <t>PAGO PRESTAMO DEL 29/JUN/12</t>
  </si>
  <si>
    <t>VIATICOS X VTA. MAESTRIAS EN NARANJAL</t>
  </si>
  <si>
    <t>PAGO DE DECLARAC.DEL IVA MENSUAL DE NOV-DIC./2011 Y  ENE-FEB./2012</t>
  </si>
  <si>
    <t>ABONO 50% F.# 1264-1266 POR ALQUILER DE EDIF.399 Y LOCAL-MES DE MAYO/2012</t>
  </si>
  <si>
    <t>LEON SOLIS MERCEDES</t>
  </si>
  <si>
    <t>GARCIA MACIAS JANINA</t>
  </si>
  <si>
    <t>SORIANO MURILLO JENIFFER</t>
  </si>
  <si>
    <t>BARRIGA DIAZ RONALD</t>
  </si>
  <si>
    <t>MORA GUTIERREZ HOOVER</t>
  </si>
  <si>
    <t>POVEDA GUEVARA ANTONIO</t>
  </si>
  <si>
    <t>RODRIGUEZ ALVAREZ BELGICA</t>
  </si>
  <si>
    <t>MENDOZA VILLAVICENCIO CARLA</t>
  </si>
  <si>
    <t>CORTEZ ELIO</t>
  </si>
  <si>
    <t>CANC. 2DA.15NA. DE JUNIO/2012</t>
  </si>
  <si>
    <t>CANC. 2DA.15NA. DE JUNIO/2012 (ADICIONAL RECTOR)</t>
  </si>
  <si>
    <t>CANC. 2DA.15NA. DE JUNIO/2012.</t>
  </si>
  <si>
    <t>PAGO F.# 64 POR SERV.PRESTADOS X LA 2DA.15NA.DE JUNIO/2012-DPTO.AUDITORIA</t>
  </si>
  <si>
    <t>PAGO POR SERV.PRESTADOS X LA 1ERA.15NA.JUN/12-EN EL DPTO.DE AUDITORIA</t>
  </si>
  <si>
    <t>PAGO POR COMPRA DE COMIDA PARA PERS.ADM.UTEG</t>
  </si>
  <si>
    <t>UNIV.ANDINA S.BOLIVAR</t>
  </si>
  <si>
    <t>PAGO POR SEMINARIO DE ACREDITACIÓN UNIVERSITARIA EN QUITO EL 23-24/JUL/12</t>
  </si>
  <si>
    <t>CANC COMISIONES DE MAESTRIA A MCABANILLA CORRESPON. MES DE JUNIO (CAMBIO CH#10716 CITTE)</t>
  </si>
  <si>
    <t>ANTICIPO POR COMISIONES</t>
  </si>
  <si>
    <t>CENTRO DE EDUCAC.CONTINUA</t>
  </si>
  <si>
    <t>PAGO CENTRO DE EDUCACION CONTINUA</t>
  </si>
  <si>
    <t>PAGO F.# 28 POR SERV.EDUCATIVOS</t>
  </si>
  <si>
    <t>VIATICOS A STA.ELENA POR VTA.DE MAESTRIAS EL 05-06/JUl/12</t>
  </si>
  <si>
    <t>VIATICOS A AZUAY POR COORDINAC.PROGRAMA CCFPE EL 05-06/JUL/12</t>
  </si>
  <si>
    <t>VILLA VINTIMILLA EDGAR</t>
  </si>
  <si>
    <t>PAGO F. 81 POR SERV.PRESTADO EN DPTO.POSTGRADO</t>
  </si>
  <si>
    <t>REPOSICION CAJA CHICA DEL 05/JUL/12</t>
  </si>
  <si>
    <t>ABONO F.# 11941 POR COMPRA DE PASAJES GYE-UIO-CUENCA,BONARD,CABANILLA,ALCIVAR,AYALA,ETC.</t>
  </si>
  <si>
    <t>ABONO POR COMPRA DE COMIDA PARA PERS.ADM.UTEG</t>
  </si>
  <si>
    <t>PAGO F.# 64997-65311-65308-65371-65438 POR COMPRA DE PASAJES AEREOS</t>
  </si>
  <si>
    <t>PAGO F.# 17 POR MANTENI.DE TRANSFORMADORES</t>
  </si>
  <si>
    <t xml:space="preserve">PAGO F.# 2147 POR REPOSICION DE AGUA </t>
  </si>
  <si>
    <t>PAGO F.# 2187 POR ENTREGA DE REVISTAS,PAQUETES,ETC.</t>
  </si>
  <si>
    <t>PAGO F.# 422 ABONO F. 451 POR ALQUILER DE PROYECTORES</t>
  </si>
  <si>
    <t>PAGO F.# 430 POR SERV.EDUCATIVOS</t>
  </si>
  <si>
    <t>PAGO F. 99 POR SERV.EDUCATIVOS</t>
  </si>
  <si>
    <t>PAGO F.# 317-318 Y ABONO F.# 322 POR SERV.EDUCATIVOS</t>
  </si>
  <si>
    <t>PAGO F.# 704 POR SERV.EDUCATIVOS</t>
  </si>
  <si>
    <t>PAGO F.# 126-127-128-129 Y ABONO F.# 134 POR SERV.EDUCATIVOS</t>
  </si>
  <si>
    <t>PAGO F.# 64 POR SERV.EDUCATIVOS</t>
  </si>
  <si>
    <t>PAGO F.# 274 POR SERV.EDUCATIVOS</t>
  </si>
  <si>
    <t>PAGO F.# 58 POR SERV.EDUCATIVOS</t>
  </si>
  <si>
    <t>PAGO F. 152 POR SERV.EDUCATIVOS</t>
  </si>
  <si>
    <t>JOSÉ ENRIQUE TOWNSEND VALENCIA</t>
  </si>
  <si>
    <t>MOLINA PAIDA MANUEL ALFONSO</t>
  </si>
  <si>
    <t>CEVALLOS DUQUE MARCELO EDUARDO</t>
  </si>
  <si>
    <t>CRIOLLO LARRETA CHRISTIAN DAVID</t>
  </si>
  <si>
    <t>PAGO DE BREAKS POR MAESTRIAS EN GYE EL SAB.07 Y DOM.08/JUL/12</t>
  </si>
  <si>
    <t>VIATICOS POR MAESTRIAS EN STA.ELENA EL 06-07-08/JUL/12</t>
  </si>
  <si>
    <t>PAGO DE BREAKS POR MAESTRIAS EN PLAYAS EL SAB.07 Y DOM.08/JUL/12</t>
  </si>
  <si>
    <t>VIATICOS A AZUAY POR COORDINAC.PROGRAMA CCFPE EL 07/JUL/12</t>
  </si>
  <si>
    <t>CANC. INTERES DE JULIO/2012  POR PRESTAMO $18500</t>
  </si>
  <si>
    <t>PAGO A CONSERJES X ATENC.MAESTRIAS EL SAB.30/JUN Y DOM.01/JUL/12</t>
  </si>
  <si>
    <t>PAGO DE BREAKS PARA MAESTRIAS EN NARANJAL EL SAB.07/JUL/12</t>
  </si>
  <si>
    <t>VIATICOS A LA LIBERTAD POR REUNION G.CABANILLA,C.VEINTIMILLA</t>
  </si>
  <si>
    <t>PAGO DE RTE.FTE. DE NOV-DIC/2012 Y ENE-FEB/2012</t>
  </si>
  <si>
    <t>BRAVO AVILES ALEX JAVIER</t>
  </si>
  <si>
    <t xml:space="preserve">CHACON BURGOS MARLENE </t>
  </si>
  <si>
    <t>PAGO F.# 10304 POR IMPRESIÓN DE 500 HOJAS DE INSCRIPCION (COLECTURIA)</t>
  </si>
  <si>
    <t>VIATICOS POR REUNION EN LA LIBERTAD M.BONARD EL 10/JUL/12</t>
  </si>
  <si>
    <t xml:space="preserve">COMPRA DE PASAJE AEREO GYE-UIO-CUENCA POR COODINAC.PROYECTO CCFPE, 07/JUL/12 </t>
  </si>
  <si>
    <t>PAGO POR COMPRA DE TONER SAMSUNG PARA COLECTURIA</t>
  </si>
  <si>
    <t>PAGO F.# 4410 POR ENVIO DE CORRESPONDENCIA A MEXICO,ESPAÑA,EEUU</t>
  </si>
  <si>
    <t>PAGO F.# 14216-14222 POR COMPRA DE 1 TANQUE DE PRESION Y COMPRA DE MATERIALES</t>
  </si>
  <si>
    <t>PAGO F.# 609 POR ASESORIA LEGAL CORRESPONDIENTE AL MES DE JUNIO/12</t>
  </si>
  <si>
    <t>PAGO F.# 722 POR HONORARIOS PROFESIONALES,DEFENSA DE INDAGACION PREVIA</t>
  </si>
  <si>
    <t>ENRIQUEZ GOMEZ LUZ MARINA</t>
  </si>
  <si>
    <t>GUEVARA LLANOS WILSON ROBERTO</t>
  </si>
  <si>
    <t>PAGO POR COMPRA DE 1 SERVIDOR IBM 2GB Y 1 DISCO DURO IBM</t>
  </si>
  <si>
    <t>UTEG-BERNARDO RODRIGUEZ FUENTES</t>
  </si>
  <si>
    <t>UTEG-EMPRESA PUBLICA CORREOS DEL ECUADOR CDE EP</t>
  </si>
  <si>
    <t>UTEG-CASAGALLO QUISHPI ANA MARIA</t>
  </si>
  <si>
    <t>VIATICOS A STA.ELENA POR REUNION M.CABANILLA,M.CONFORME,C.VEINTIMILLA EL 10-11/JUL/12</t>
  </si>
  <si>
    <t>PAGO PERMISO DEL CUERPO DE BOMBEROS DEL AÑO 2010-2011-2012</t>
  </si>
  <si>
    <t>PAGO POR CITACIONES DE LA CTE, DIFERENCIA DESCONTADA DE LA LIQUID.DE JORGE HOJAS</t>
  </si>
  <si>
    <t>PAGO PLANILLA NORMALES MES DE ABRIL/2012</t>
  </si>
  <si>
    <t>PAGO PRESTAMO 1/3(CAP+INT)</t>
  </si>
  <si>
    <t>GASTOS ADM.DE JUL/2012 (REF.CHQ.1802 AUSTRO) RENOVAC.PRESTAMO</t>
  </si>
  <si>
    <t>PAGO DE ALQUILER DE DEPARTAM.EN CUENCA DEL MES DE JULIO/2012</t>
  </si>
  <si>
    <t>PAGO POR PUBLICAC.DE ANUNCIOS P' CONTRATAR DOCENTES,GUARDIAS Y VENDEDORES</t>
  </si>
  <si>
    <t xml:space="preserve">PAGO DE MULTA POR ATRASO DE REVISIÓN PARA MATRICULACION DE VEHICULO-UTEG </t>
  </si>
  <si>
    <t>GASTOS ADM.MES DE JULIO/12</t>
  </si>
  <si>
    <t>INTERESES DE JULIO/2012</t>
  </si>
  <si>
    <t>TONY MOREIRA</t>
  </si>
  <si>
    <t>POR ANULAR (TRAER CHQ.FISICO)</t>
  </si>
  <si>
    <t>PAGO F.# 68-69 POR COMPRA DE BREAKS PARA MAESTRIAS</t>
  </si>
  <si>
    <t>PAGO DE BREAKS PARA MAESTRIAS EN P.CARBO EL SAB.14 Y DOM.15/JUL/12</t>
  </si>
  <si>
    <t>PAGO DE BREAKS PARA MAESTRIAS EN STA.ELENA EL SAB.14 Y DOM.15/JUL/12</t>
  </si>
  <si>
    <t>REPOSICION CAJA CHICA DEL 12/JULIO/2012</t>
  </si>
  <si>
    <t>PAGO A CONSERJES POR ATENC.MAESTRIAS FIN DE SEMANA 07-08/JUL/12</t>
  </si>
  <si>
    <t>VIATICOS POR MAESTRIAS A STA.ELENA Y P.CARBO EL SAB.14 Y DOM.15/JUL/12</t>
  </si>
  <si>
    <t xml:space="preserve">MERCEDES CONFORME </t>
  </si>
  <si>
    <t xml:space="preserve">ABONO F.# 5613 POR COMPRA DE UTENCILIOS DE LIMPIEZA Y CAFETERIA </t>
  </si>
  <si>
    <t>PAGO F,# 52505 POR COMPRA DE REFLECTOR DE 400KW, EDIF.399</t>
  </si>
  <si>
    <t>PAGO F.# 19 POR INSTALACION DE REFLECTOR DEL 400 KW EN EDIF.520</t>
  </si>
  <si>
    <t>PAGO F.# 506 POR ALQUILER DE PROYECTORES</t>
  </si>
  <si>
    <t>PAGO F.# 54 POR COMPRA DE SUMINISTROS DE OFICINA</t>
  </si>
  <si>
    <t>PAGO F.# 8419 POR SERV. DE AROMATIZACION</t>
  </si>
  <si>
    <t>PAGO F.# 285757 POR MATENIMIENTO DE VEHICULO UTEG</t>
  </si>
  <si>
    <t>PAGO F.# 262 POR INSTALACION DE 2 EXTENSIONES EN COLECTURIA</t>
  </si>
  <si>
    <t xml:space="preserve">PAGO F.# 14808 POR COMPRA DE TONNER SAMSUNG </t>
  </si>
  <si>
    <t xml:space="preserve">ABONO POR COMPRA DE ALMUERZOS PARA PERS.ADM.UTEG </t>
  </si>
  <si>
    <t xml:space="preserve">PAGO F.# 2120 POR COMPRA DE AGUA </t>
  </si>
  <si>
    <t>PAGO F.# 173 MANTENIMIENTO Y REPUESTO DE MOTO (W.PARRALES)</t>
  </si>
  <si>
    <t>PAGO F.# 204 POR SERV..EDUCATIVOS</t>
  </si>
  <si>
    <t xml:space="preserve">PAGO F.# 78 POR SERV.EDUCATIVOS </t>
  </si>
  <si>
    <t>PAGO F.# 103 POR SERV.EDUCATIVOS</t>
  </si>
  <si>
    <t>PAGO F.# 105 POR SERV.EDUCATIVOS</t>
  </si>
  <si>
    <t>PAGO F.# 26 POR SERV.EDUCATIVOS</t>
  </si>
  <si>
    <t>PAGO F.# 352 POR SERV.EDUCATIVOS</t>
  </si>
  <si>
    <t>PAGO F.# 61 Y 62 POR SERV.EDUCATIVOS</t>
  </si>
  <si>
    <t>PAGO F.# 237 POR SERV.EDUCATIVOS</t>
  </si>
  <si>
    <t>PAGO F.# 457 POR SERV.EDUCATIVOS</t>
  </si>
  <si>
    <t>PAGO POR COMPRA DE UTILES DE LIMPIEZA</t>
  </si>
  <si>
    <t>ALBARRACIN CELI BRAULIO PAUL</t>
  </si>
  <si>
    <t>ZAMBRANO CEDEÑO ROSA YOLANDA</t>
  </si>
  <si>
    <t>MORA HARO PAOLA SOLANGE</t>
  </si>
  <si>
    <t>CORNEJO IGLESIAS XAVIER RAFAEL</t>
  </si>
  <si>
    <t>MORA HELGUERO CATALINA XIOMARA</t>
  </si>
  <si>
    <t>LOPEZ NEMTSEVA ANA MARIA</t>
  </si>
  <si>
    <t>PINCAY ARANA LENCI LEONOR</t>
  </si>
  <si>
    <t>ACOSTA ALVARADO BELGICA YOLANDA</t>
  </si>
  <si>
    <t>AROCA CLAVIJO JESSICA JULIETA</t>
  </si>
  <si>
    <t>ABAMBARI AREVALO MARIO JACINTO</t>
  </si>
  <si>
    <t>BLUE SOLUTIONS</t>
  </si>
  <si>
    <t>PAGO 3/3 GASTOS ADMINIST.DE JULIO/2012 (OP 011) PREST.16052012</t>
  </si>
  <si>
    <t>ABONO A LA DEUDA</t>
  </si>
  <si>
    <t>PAGO 3/3 PRESTAMO CAP+INT</t>
  </si>
  <si>
    <t>GASTOS ADM.MES DE JULIO/2012 PAGO 1/6</t>
  </si>
  <si>
    <t>C.SANCHEZ</t>
  </si>
  <si>
    <t>NORLOP THOMPSON Y ASOCIADOS</t>
  </si>
  <si>
    <t>PAGO PRESTAMO 19 DIC, SEGUN PAPELETA BB 33116089</t>
  </si>
  <si>
    <t xml:space="preserve">PAGO POR TALAR  Y PODAR ARBOLES EN EDIF.399-610 </t>
  </si>
  <si>
    <t>ABONO F.# 16097 POR CUÑAS PUBLICITARIAS 'EL TIGRE DE LA UTEG'</t>
  </si>
  <si>
    <t>PAGO F.# 16097-16121-16122 Y ABONO F. 16155 POR CUÑAS PUBLICITARIAS</t>
  </si>
  <si>
    <t>PERCREA CIA. LTDA</t>
  </si>
  <si>
    <t>PAGO DE BREAKS POR MAESTRIAS EN GYE EL SAB.14 Y DOM.15/JUL/12</t>
  </si>
  <si>
    <t>GASTOS ADMINISTRATIVOS DEL MES DE JULIO/2012</t>
  </si>
  <si>
    <t>CANC. 1ERA.15NA.DE JULIO/2012</t>
  </si>
  <si>
    <t>CANC. 1ERA. 15NA. DE JULIO/2012</t>
  </si>
  <si>
    <t>CANC. 1ERA. 15NA. DE JULIO/2012 (ADICIONAL RECTOR)</t>
  </si>
  <si>
    <t xml:space="preserve">CANC. 1ERA. 15NA. DE JULIO/2012 </t>
  </si>
  <si>
    <t>CANC. 1ERA. 15NA DE JULIO/2012</t>
  </si>
  <si>
    <t>PAGO F.# 65 POR LA 1ERA. 15NA DE JULIO/2012 POR SERV.PRESTADOS</t>
  </si>
  <si>
    <t xml:space="preserve">POR SERV.PRESTADO DEL 01 AL 5/JUL/12 </t>
  </si>
  <si>
    <t xml:space="preserve">BONARD RUGEL MIGUEL </t>
  </si>
  <si>
    <t>SARMIENTO MATAMORO BYRON</t>
  </si>
  <si>
    <t>YEROVI SUAREZ LUCILA</t>
  </si>
  <si>
    <t xml:space="preserve">FEBRES CORDERO MATUTE FERNANDO </t>
  </si>
  <si>
    <t>FRANCO SAMANIEGO OMAYRA</t>
  </si>
  <si>
    <t>GUERRERO ANTEPARA KARINA</t>
  </si>
  <si>
    <t>MARTINEZ PIZARRO JOHANA</t>
  </si>
  <si>
    <t xml:space="preserve">MORA GUTIERREZ HOOVER </t>
  </si>
  <si>
    <t>MONCAYO CORONEL MARIELA</t>
  </si>
  <si>
    <t>RODRIGUEZ ALVARADO BELGICA</t>
  </si>
  <si>
    <t>SALTOS LUNA JOHANNA</t>
  </si>
  <si>
    <t xml:space="preserve">SUAREZ RIOFRIO PATRICIA </t>
  </si>
  <si>
    <t>GIANG NGWJEN YAN</t>
  </si>
  <si>
    <t>MORA GUTIERREZ HOOVER ESTANISLAO</t>
  </si>
  <si>
    <t>PATRICIA LEONOR SUAREZ RIOFRIO</t>
  </si>
  <si>
    <t>MARIELA DIANA MONCAYO CORONEL</t>
  </si>
  <si>
    <t>VIATICOS  A CUENCA POR COORDINAC.PROGRAMA CCFPE EL19-20/JUL/12</t>
  </si>
  <si>
    <t>ABONO F.# 103 POR SERV.EDUCATIVOS</t>
  </si>
  <si>
    <t>ABONO F.# 622 POR SERV.EDUCATIVOS</t>
  </si>
  <si>
    <t>ABONO F.# 246 POR SERV.EDUCATIVOS.</t>
  </si>
  <si>
    <t>PAGO F.# 113 POR SERV.EDUCATIVOS</t>
  </si>
  <si>
    <t>PAGO F.# 206 Y ABONO F.# 207 POR SERV.EDUCATIVOS</t>
  </si>
  <si>
    <t>PAGO POR COMPRA DE ALMUERZOS PARA PERS.ADM.UTEG</t>
  </si>
  <si>
    <t>MURILLO CASAL WILSON</t>
  </si>
  <si>
    <t>PAGO F. 763 POR SERV.EDUCATIVOS</t>
  </si>
  <si>
    <t>ABONO 50% F.# 44283 POR COMPRA DE LIBROS DE INGLES</t>
  </si>
  <si>
    <t>PAGO X COMPRA DE MATERIALES(PINTURA,GLOBOS,BALONES,TROFEOS,MEDALLAS) P' LAS OLIMPIADAS</t>
  </si>
  <si>
    <t>CONECEL</t>
  </si>
  <si>
    <t>PAGO DE DEUDA PENDIENTE</t>
  </si>
  <si>
    <t>BARCELO HOTEL</t>
  </si>
  <si>
    <t>PAGO POR HOSPEDAJE G.CABANILLA EN SALINAS DEL 20 AL 22/JUL/12</t>
  </si>
  <si>
    <t>PAGO F.# 147158 POR SERV.DE INTERNET DE JULIO/2012</t>
  </si>
  <si>
    <t>PAGO F.# 254-261 Y ABONO F.# 265 POR SERV.EDUCATIVOS</t>
  </si>
  <si>
    <t>PAGO DE HOSPEDAJE EN UIO X ASISTENC.A SEMINARIO EN UNIV.SIMON BOLIVAR EL 23-24/JUL/12</t>
  </si>
  <si>
    <t>PAGO F.# 104 POR SERV.EDUCATIVOS</t>
  </si>
  <si>
    <t>PAGO F.# 61 POR SERV.EDUCATIVOS</t>
  </si>
  <si>
    <t>PAGO DE BREAKS POR MAESTRIAS EN STA.ELENA EL SAB.31 Y DOM.22/JUL/12</t>
  </si>
  <si>
    <t>CARLOS LUIS ZAMBRANO VEINTIMILLA</t>
  </si>
  <si>
    <t>PAGO DE BREAKS POR MAESTRIAS EN GYE EL SAB.31 Y DOM.22/JUL/12</t>
  </si>
  <si>
    <t>PAGO F.# 34 Y ABONO F.# 35 POR SERV.EDUC.</t>
  </si>
  <si>
    <t>PAGO POR COMIDA</t>
  </si>
  <si>
    <t>PAGO DE DIFERENCIA POR CREDITO DEL 2011</t>
  </si>
  <si>
    <t xml:space="preserve">PAGO POR COMPRA DE TONERS Y LECTOR BIOMETRICO </t>
  </si>
  <si>
    <t>HIPERMERCADOS CORAL</t>
  </si>
  <si>
    <t>PAGO DE BREAKS POR MAESTRIAS EN GYE EL SAB.28 Y DOM.29/JUL/12</t>
  </si>
  <si>
    <t>PAGO DE BREAKS POR MAESTRIAS EN STA.ELENA EL SAB.28 Y DOM.29/JUL/12</t>
  </si>
  <si>
    <t>PAGO F.# 70 POR COMPRA DE BREAKS PARA MAESTRIAS DEL 16 AL 18/JUL/12</t>
  </si>
  <si>
    <t xml:space="preserve">ABONO F.# 11941 POR COMPRA DE PASAJES AEREOS </t>
  </si>
  <si>
    <t>CANC.F.# 471 POR SERV.EDUCATIVOS</t>
  </si>
  <si>
    <t>PAGO F.# 01 POR SERV.EDUCATIVOS</t>
  </si>
  <si>
    <t xml:space="preserve">PAGO F.# 636 POR SERV.EDUCATIVOS </t>
  </si>
  <si>
    <t>PAGO F.# 1 POR SERV.EDUCATIVOS</t>
  </si>
  <si>
    <t>PAGO F.# 08 POR SERV.EDUCATIVOS</t>
  </si>
  <si>
    <t>PAGO F.# 19 POR SERV.EDUCATIVOS</t>
  </si>
  <si>
    <t>PAGO F.# 1031 POR SERV.EDUCATIVOS</t>
  </si>
  <si>
    <t>PAGO F.# 965 POR SERV.EDUCATIVOS</t>
  </si>
  <si>
    <t>PAGO F.# 228 POR SERV.EDUCATIVOS</t>
  </si>
  <si>
    <t>PAGO F.# 60 POR SERV.EDUCATIVOS</t>
  </si>
  <si>
    <t xml:space="preserve">ABONO F.# 65640 POR COMPRA DE PASAJE PARA G.CABANILLA GYE-MIAMI-GYE </t>
  </si>
  <si>
    <t>ABONO F.# 2188 POR ENTREGA LOCAL Y NACIONAL DE INFORME LABORAL</t>
  </si>
  <si>
    <t>PAGO F.# 22372 POR RENOVACION DE RATREO SATELITAL</t>
  </si>
  <si>
    <t xml:space="preserve">PAGO F.# 451 Y ABONO F.# 465 POR ALQUILER DE PROYECTORES </t>
  </si>
  <si>
    <t>PAGO F.# 951 POR COMPRA DE CDS Y SOBRES</t>
  </si>
  <si>
    <t xml:space="preserve">PAGO F.# 578 POR ALQUILER MES DE JULIO/2012 EDIF. 610 </t>
  </si>
  <si>
    <t>MORA CARCHI RODRIGO JOSUE</t>
  </si>
  <si>
    <t>VILLAVICENCIO LEON KAREM ELIZABETH</t>
  </si>
  <si>
    <t>ZURITA AVILA EDUARDO JAVIER</t>
  </si>
  <si>
    <t>CENTENO RODRIGUEZ RAFAEL LUIS</t>
  </si>
  <si>
    <t>SIERRA NIETO VICTOR HUGO</t>
  </si>
  <si>
    <t>ERWIN HELIO LASSO CAAMAÑO</t>
  </si>
  <si>
    <t>CRUZ OBANDO DARIO SANTIAGO</t>
  </si>
  <si>
    <t>ROAD TRACK ECUADOR CIA. LTDA</t>
  </si>
  <si>
    <t>GASTOS ADM.JULIO/2012 (PTMO. $3000)</t>
  </si>
  <si>
    <t>GASTOS ADM. JULIO/2012</t>
  </si>
  <si>
    <t>DEVOLUC. X RETIRO DE LA UNIVERS. ALUMNO CHONILLO BURGOS JOSE</t>
  </si>
  <si>
    <t>GASTOS ADMINISTRATIVOS DE JULIO/12</t>
  </si>
  <si>
    <t>PAGO F.# 64-65 Y ABONO F.# 66 POR SERV.EDUCATIVOS</t>
  </si>
  <si>
    <t>PAGO F.# 24650 POR COMPRA DE TONERS</t>
  </si>
  <si>
    <t>ARANEA PILAY KEYA</t>
  </si>
  <si>
    <t>DEL PINO ESPINOZA ARIANA</t>
  </si>
  <si>
    <t>FABARA ELIZALDE MARIA</t>
  </si>
  <si>
    <t>FEBRES CORDERO MATUTE FERNANDO</t>
  </si>
  <si>
    <t>HOYOS ZAVALA JORGE</t>
  </si>
  <si>
    <t>SALDAÑA PAOLA</t>
  </si>
  <si>
    <t>CANC. 2DA.15NA. DE JULIO/2012</t>
  </si>
  <si>
    <t>PAGO A CONSERJES X ATENC.MAESTRIAS FIN DE SEMANA 20-21-22/JUL/12</t>
  </si>
  <si>
    <t>BERMARDO RODRIGUEZ FUENTES</t>
  </si>
  <si>
    <t>VIATICOS A CUENCA POR COODINAC. PROGRAMA CCFPE DEL 02-03/AGO/12</t>
  </si>
  <si>
    <t>REPOSICION  CAJA CHICA DEL 27/07/12</t>
  </si>
  <si>
    <t>PAGO 2/2 (PREST.$14000) CAP+INT</t>
  </si>
  <si>
    <t xml:space="preserve">FONDEO AL AUSTRO </t>
  </si>
  <si>
    <t>PAGO 2/10 POR INTERESES MES DE AGOSTO/12</t>
  </si>
  <si>
    <t>PAGO POR COMPRA DE IMPRESORA LEXMARK, TONERS SAMSUNG</t>
  </si>
  <si>
    <t>CARTIMEX S.A.</t>
  </si>
  <si>
    <t xml:space="preserve">PAGO POR COMPRA DE ALMUERZOS DE 2 SEMANAS </t>
  </si>
  <si>
    <t>CANC. 2DA 15.NA DEL MES DE JULIO/2012</t>
  </si>
  <si>
    <t xml:space="preserve">CANC. 2DA 15NA DEL MES DE JULIO </t>
  </si>
  <si>
    <t>CANC. 2DA 15.NA DEL MES DE JULIO/2012 (ADICIONAL RECTOR)</t>
  </si>
  <si>
    <t>CANC. 2DA 15NA DEL MES DE JULIO/2012</t>
  </si>
  <si>
    <t>CANC. 2DA. 15NA DE JULIO/2012</t>
  </si>
  <si>
    <t>CANC. 2DA. 15NA. DE JULIO/2012</t>
  </si>
  <si>
    <t>CABANILLA  GUERRA  MARA</t>
  </si>
  <si>
    <t>QUINTO APOLINARIO JOSE</t>
  </si>
  <si>
    <t>APOLO ROMERO PABLO FERNANDO</t>
  </si>
  <si>
    <t xml:space="preserve">BAQUERO COBA MARIA JOSE </t>
  </si>
  <si>
    <t xml:space="preserve">BARRIGA DIAZ RONALD </t>
  </si>
  <si>
    <t>MONCAYO CORONELMARIELA</t>
  </si>
  <si>
    <t>SUAREZ RIOFRIO PATRICIA</t>
  </si>
  <si>
    <t>ZAMBRANO LOURINO MIRYAN</t>
  </si>
  <si>
    <t>LEON ANCHUNDIA KAREN</t>
  </si>
  <si>
    <t xml:space="preserve">FONDEO AL PATRONATO UTEG </t>
  </si>
  <si>
    <t xml:space="preserve">PAGO PLAN DEL CECULAR DE G.CABANILLA </t>
  </si>
  <si>
    <t>VIATICOS X  MAESTRIAS EN STA.ELENA,P.CARBO,PLAYAS EL SAB.04 Y DOM.05/AGO/12</t>
  </si>
  <si>
    <t>PAGO DE BREKAS X MAESTRIAS EN P.CARBO Y PLAYAS EL SAB.04 Y DOM.05/AGO/12</t>
  </si>
  <si>
    <t>PAGO POR COMPRA DE PIZARRA ACRILICA PARA EL AUDITORIO</t>
  </si>
  <si>
    <t>PAGO X ANUNCIO DEL DOM.05/AGO/12 PARA CONTRATAR EJECUTIVOS DE VTAS</t>
  </si>
  <si>
    <t xml:space="preserve">PAGO F.# 2189 POR COMPRA DE AGUA </t>
  </si>
  <si>
    <t>ABONO F.# 29068 POR COMPRA DE SUMINISTROS DE LIMPIEZA</t>
  </si>
  <si>
    <t>PAGO F.# 24655 POR ALQUILER DE COPIADORA (POSTGRADO)</t>
  </si>
  <si>
    <t>PAGO F.# 65640-65793 Y ABONO F.# 65923 POR COMPRA DE PASAJES AEREOS</t>
  </si>
  <si>
    <t xml:space="preserve">PAGO F.# 3592 POR SOPORTE TECNICO EN CRUCE DE DOC.DE CARTERA Y PLANTILLAS CONTABLES </t>
  </si>
  <si>
    <t>PAGO F.# 465-474 POR ALQUILER DE PROYECTORES</t>
  </si>
  <si>
    <t>PAGO F.# 459 POR SERV.EDUCATIVOS</t>
  </si>
  <si>
    <t>PAGO F.# 76 POR SERV.EDUCATIVOS</t>
  </si>
  <si>
    <t>PAGO F.# 1032-1048 POR SERV.EDUCATIVOS</t>
  </si>
  <si>
    <t>PAGO F.# 105-107 POR SERV.EDUCATIVOS</t>
  </si>
  <si>
    <t>PAGO F.# 2 POR SEVR.EDUC.</t>
  </si>
  <si>
    <t>PAGO F.# 304 POR SERV.EDUC.</t>
  </si>
  <si>
    <t>PAGO F.# 211-251-252 POR SERV.EDUC.</t>
  </si>
  <si>
    <t>PAGO DE BREKAS X MAESTRIAS EN GYE EL SAB.04 Y DOM.05/AGO/12</t>
  </si>
  <si>
    <t>PAGO X PRESTAMO A M.BONARD X DEPOSITO EN CTA.BOLIV.UTEG PARA PAGO DE 2DA.15NA/JUL/12</t>
  </si>
  <si>
    <t>CARREÑO LUCAS SANTIAGO(ALUMIX)</t>
  </si>
  <si>
    <t xml:space="preserve">COMPAÑIA ANONIMA EL UNIVERSO </t>
  </si>
  <si>
    <t>ALTECSOFT</t>
  </si>
  <si>
    <t>CONTRERAS MOSCOL DANIEL JOSSEP</t>
  </si>
  <si>
    <t>GONZALEZ NIETO JHONATAN JOSE</t>
  </si>
  <si>
    <t>OLGA SANCHEZ MANTILLA</t>
  </si>
  <si>
    <t>MIGUEL BONARD RUGEL</t>
  </si>
  <si>
    <t>GUAYABOOKS</t>
  </si>
  <si>
    <t>CANC. F.# 44283 POR COMPRA DE LIBROS DE INGLES</t>
  </si>
  <si>
    <t>VIATICOS X REUNION EN UNIVER. DE LIMA/PERU DEL 07-09/AGO/12</t>
  </si>
  <si>
    <t>HISPANA DE SEGURO S.A.</t>
  </si>
  <si>
    <t>PROAÑO DURAN MARCO ANTONIO</t>
  </si>
  <si>
    <t>ARANA PALACIOS ALEXANDRA LUCÍA</t>
  </si>
  <si>
    <t>QUIROZ ALVAREZ PAOLA LUZMILA</t>
  </si>
  <si>
    <t>NARVAEZ MOYANO MARCELO EFRAIN</t>
  </si>
  <si>
    <t>LIDA DENISSE VITERI CAMPOVERDE</t>
  </si>
  <si>
    <t>ROBLES LOZANO ELENA HERMELINDA</t>
  </si>
  <si>
    <t>CAJAS ACOSTA ALEX JOSEPH</t>
  </si>
  <si>
    <t xml:space="preserve">PAGO DE CUOTA DEL SEGURO DEL VEHICULO UTEG </t>
  </si>
  <si>
    <t>PAGO F.# 1082 POR SERV.EDUCATIVOS</t>
  </si>
  <si>
    <t>PAGO F.# 5-26 POR SERV.EDUCATIVOS</t>
  </si>
  <si>
    <t>PAGO F.# 1274-1275 POR ALQUILER DE EDIF.399 Y UN LOCAL DEL MES DE JUNIO/12</t>
  </si>
  <si>
    <t xml:space="preserve">PAGO F.# 409 POR SERV.EDUCATIVOS </t>
  </si>
  <si>
    <t>PAGO F.# 2-3 POR SERV.EDUCATIVOS</t>
  </si>
  <si>
    <t>PAGO F.# 57-60 POR SERV.EDUCATIVOS</t>
  </si>
  <si>
    <t>PAGO F.# 467 Y ABONO F.# 469 POR SERV.EDUCATIVOS</t>
  </si>
  <si>
    <t xml:space="preserve">PAGO F.# 458 POR SERV.EDUCATIVOS </t>
  </si>
  <si>
    <t>PAGO F.# 7 Y ABONO F.# 8 POR SERV.EDUCATIVOS</t>
  </si>
  <si>
    <t>PAGO F.# 282 POR SERV.EDUCATIVOS</t>
  </si>
  <si>
    <t>PAGO POR SERV.EDUCATIVOS AL CONSUL DE ESPAÑA</t>
  </si>
  <si>
    <t>PAGO X COMPRA MANDILES,AFICHES,BANNER P' ELABORAC.DE BRAZO GITANO A FAVOR DE SOLCA</t>
  </si>
  <si>
    <t>REPOSICION CAJA CHICA DEL 06/AGOSTO DEL 2012</t>
  </si>
  <si>
    <t xml:space="preserve">CANC. INTERES DE AGOSTO/2012  POR PRESTAMO $18500 </t>
  </si>
  <si>
    <t>verificar si esta en archivo</t>
  </si>
  <si>
    <t>NEY VALERO</t>
  </si>
  <si>
    <t>PAGO DE GASTOS POR TRAMITES LEGALES</t>
  </si>
  <si>
    <t>chq. Entregado a F.Palacios el 07/08/12</t>
  </si>
  <si>
    <t>PAGO F.# POR ASESORIA LEGAL DEL MES DE JULIO/12</t>
  </si>
  <si>
    <t>PAGO F.# 63 POR SERV.EDUCATIVOS</t>
  </si>
  <si>
    <t>PAGO F.# 65885-65923-65924-66058 POR COMPRA DE PASAJES AEREOS</t>
  </si>
  <si>
    <t>PAGO F.# 6434 POR COMPRA DE ALMUERZOS PARA PERS.ADM. DEL 01 AL 04-AGO/12</t>
  </si>
  <si>
    <t>LOPEZ MIRANDA MONICA</t>
  </si>
  <si>
    <t>RUGEL LAYANA ZOILA</t>
  </si>
  <si>
    <t>PAGO POR BREAKS PARA MAESTRIAS EN GYE EL SAB.04 Y DOM.05</t>
  </si>
  <si>
    <t>REPOSICION A COLECTURIA POR PRESTAMOS P' OLOMPIADAS,CAJA CHICA, VARIOS</t>
  </si>
  <si>
    <t>PAGO F.# 1223 POR COMPRA DE UTILES DE OFICINA</t>
  </si>
  <si>
    <t>VEVOLUCIONES ALUMNOS</t>
  </si>
  <si>
    <t>DEVOLUCION DE INSCRIPCION X RETIRO DE LA UNIVERSIDAD SEGÚN ESP.VALORADA # 19594</t>
  </si>
  <si>
    <t>VELASCO TIMM WASHINGTON ESTEBAN</t>
  </si>
  <si>
    <t>PAGO F.# 151 POR SERV.EDUCATIVOS</t>
  </si>
  <si>
    <t>COMPAÑÍA ANONIMA EL UNIVERSO</t>
  </si>
  <si>
    <t>PAGO A CONSERJES X ATENCION MAESTRIAS LOS FINES DE SEMANA</t>
  </si>
  <si>
    <t>PAGO X ANUNCIO PARA CONTRATACION DE DOCENTES DE CUARTO NIVEL, PUBLICAC.DEL DOM.12/AGO/12</t>
  </si>
  <si>
    <t>NARCISA ELEODORA AVILES MORAN</t>
  </si>
  <si>
    <t>PAGO 1/3 POR INTERES DE AGOSTO/2012</t>
  </si>
  <si>
    <t>RAMIREZ FIGUEROA CARLOS</t>
  </si>
  <si>
    <t>PAGO F.# 152 POR SERV.EDUCATIVOS</t>
  </si>
  <si>
    <t>GASTOS ADM.MES DE AGOSTO/2012 PAGO 2/6</t>
  </si>
  <si>
    <t>ALAIN MORELL ZAMORA</t>
  </si>
  <si>
    <t>PAGO POR COMPRA DE ALMUERZOS</t>
  </si>
  <si>
    <t xml:space="preserve">VICTOR FERRETI </t>
  </si>
  <si>
    <t>PAGO DE INETERESES</t>
  </si>
  <si>
    <t>PAGO X PRESTAMO DE G.CABANILLA SEGÚN PAPELETA DEL AUSTRO # 31370960-29167040 (13-14/AGO/12)</t>
  </si>
  <si>
    <t>PAGO X PRESTAMO DE M.BONARD SEGÚN PAPELETA DE DEPOSITO DEL AUSTRO # 9244339 DEL 14/08/12</t>
  </si>
  <si>
    <t>ABONO A LA F.# 6816 POR COMPRA DE COMIDA PARA PERS.ADM.UTEG</t>
  </si>
  <si>
    <t>VERDUGO CRESPO MERCEDES BEATRIZ</t>
  </si>
  <si>
    <t>PAGO F.# 5 POR ALQUILER DE DEPARTAMENTO EN CUENCA, MES DE AGOSTO/2012</t>
  </si>
  <si>
    <t>MARIA TAMAYO NUÑEZ</t>
  </si>
  <si>
    <t>PAGO DE LIQUIDACION POR SERVICIOS PRESTADOS EN LA UTEG</t>
  </si>
  <si>
    <t>chq depositado el 16/08/12 en la cta del machala según papeleta depos.# 001141487</t>
  </si>
  <si>
    <t>GIRADOS (ENTRGADOS)</t>
  </si>
  <si>
    <t>CANC. 1ERA.15NA DE AGOSTO DEL 2012</t>
  </si>
  <si>
    <t>CANC. 1ERA. 15NA DE AGOSTO DEL 2012</t>
  </si>
  <si>
    <t>CANC. 1ERA 15NA DE AGOSTO DEL 2012</t>
  </si>
  <si>
    <t>CANC. 1ERA. 15NA DEL MES DE AGOSTO DEL 2012</t>
  </si>
  <si>
    <t>PAGO DE LA FACT.#70 POR 1ERA 15NA. DEL MES DE AGOSTO DEL 2012</t>
  </si>
  <si>
    <t>CANC. 1ERA 15NA. DEL MES DE AGOSTO DEL 2012</t>
  </si>
  <si>
    <t>PANCHANA RODRIGUEZ PATRIA</t>
  </si>
  <si>
    <t>BAQUERO COBA MARIA</t>
  </si>
  <si>
    <t>HOYOS SAVALA JORGE</t>
  </si>
  <si>
    <t>ZAMBRANO LOURIDO MIRYAM</t>
  </si>
  <si>
    <t>BORIS LASCANO</t>
  </si>
  <si>
    <t>PAGO 1/6 POR INTERESES MES DE AGOSTO/2012</t>
  </si>
  <si>
    <t>PAGO 3/10 POR INTERESES MES DE SEPTIEMBRE/12</t>
  </si>
  <si>
    <t>REPOSICION CAJA CHICA DEL 15/AGO/12</t>
  </si>
  <si>
    <t>VIATICOS X MAESTRIAS EN P.CARBO,GYE,STA.ELENA EL SAB.18 Y DOM.19/AGO/12</t>
  </si>
  <si>
    <t>ASTUDILLO CALDERÓN JACQUELINE FÁTIMA</t>
  </si>
  <si>
    <t>JUAN CARLOS RAMOS ROMERO</t>
  </si>
  <si>
    <t>MARJORIE APOLONIA MACIAS HUNGRIA</t>
  </si>
  <si>
    <t>PAGO F.# 6816 POR COMPRA DE ALMUERZOS PARA PERSONAL ADM.UTEG</t>
  </si>
  <si>
    <t>PAGO F.# 485 Y ABONO F.# 493 POR ALQUILER DE PROYECTORES</t>
  </si>
  <si>
    <t>PAGO F.# 57 Y ABONO F.# 114 POR SERV.EDUCATIVOS</t>
  </si>
  <si>
    <t>PAGO F.# 240 POR SERV.EDUCATIVOS</t>
  </si>
  <si>
    <t>PAGO F.# 156 Y ABONO F.# 158 POR SERV.EDUCATIVOS</t>
  </si>
  <si>
    <t>PAGO F.# 62 Y ABONO F.# 77 POR SERV.EDUCATIVOS</t>
  </si>
  <si>
    <t>PAGO F.# 35 Y ABONO F.# 36 POR SERV.EDUCATIVOS</t>
  </si>
  <si>
    <t>ABONO F.# 102 POR SERV.EDUCATIVOS</t>
  </si>
  <si>
    <t>PAGO F.# 724 POR SERV.EDUCATIVOS</t>
  </si>
  <si>
    <t>PAGO F.# 379 POR SERV.EDUCATIVOS</t>
  </si>
  <si>
    <t>PAGO F.# 102 Y ABONO F.# 107 POR SERV.EDUCATIVOS</t>
  </si>
  <si>
    <t>ABONO F.# 72 POR SERV.EDUCATIVOS</t>
  </si>
  <si>
    <t>PAGO F.# 356-357 POR SERV.EDUCATIVOS</t>
  </si>
  <si>
    <t>PAGO F.# 207 Y ABONO F.# 209 POR SERV.EDUCATIVOS</t>
  </si>
  <si>
    <t>PAGO F.# 246 Y ABONO F.# 247 POR SERV.EDUCATIVOS</t>
  </si>
  <si>
    <t>PAGO F.# 66302-66227 POR COMPRA DE PASAJES AEREOS</t>
  </si>
  <si>
    <t>PAGO F.# 9539 POR COMPRA DE SUMINISTROS PARA MANTENIM.DE LAS PISCINAS</t>
  </si>
  <si>
    <t xml:space="preserve">PAGO F.# 13283 POR COMPRA DE SUMINISTROS DE OFICINA </t>
  </si>
  <si>
    <t>PAGO POR COMPRA DE TONERS,CARTUCHOS LEXMARK Y SAMSUNG</t>
  </si>
  <si>
    <t>KLEBER FRANCISCO CORONEL BRAVO</t>
  </si>
  <si>
    <t>AGPSA ALMACENES GENERALES DE PAPELES S.A.</t>
  </si>
  <si>
    <t>PAGO DE BREAKS POR MAESTRIAS EN GYE EL 18-19/AGO/12</t>
  </si>
  <si>
    <t>QUITO LINDO QUITOLINDO S.A.</t>
  </si>
  <si>
    <t xml:space="preserve">PAGO F.# 02 Y ABONO F.# 3 POR SERV.EDUCATIVOS </t>
  </si>
  <si>
    <t>chqs robados</t>
  </si>
  <si>
    <t>FEBRES CORDERO MATUTE FERNANDO ENRIQUE</t>
  </si>
  <si>
    <t>ESPINOZA ARTEAGA MARIA DE LOURDES</t>
  </si>
  <si>
    <t xml:space="preserve">PAGO DE BREAKS POR MAESTRIAS </t>
  </si>
  <si>
    <t>PAGO DE BREAKS POR MAESTRIAS EN STA.ELENA EL SAB.18-DOM.19/AGO/12</t>
  </si>
  <si>
    <t>PAGO F.# 148951 POR SERV.DE INTERNT DE AGO/12</t>
  </si>
  <si>
    <t>PAGO DE HOSPEDAJE DE M.CABANILLA,M.LEON POR VIAJE A QUITO EL 15-16/AGO/12</t>
  </si>
  <si>
    <t xml:space="preserve">GASTOS ADMINISTRATIVOS JUN/2012 </t>
  </si>
  <si>
    <t>URGE LINE S.A.</t>
  </si>
  <si>
    <t>PAGO DE ALQUILER DE OFICINA EN WORD TRADE CENTER</t>
  </si>
  <si>
    <t>PAGO F.# 736-737 POR IMPRESIONES DE TRIPTICOS,BLOCKS FACT,N/C ,N/D,COMPROB.DE RTE.</t>
  </si>
  <si>
    <t>INTERESES DE AGOSTO/2012</t>
  </si>
  <si>
    <t>ABONO F.# 5216 POR COMPRA DE UTILES DE LIMPIEZA Y REFRIGERIOS</t>
  </si>
  <si>
    <t>MONTO</t>
  </si>
  <si>
    <t>OBSERVAC.</t>
  </si>
  <si>
    <t>QUINCENA POR PAGAR</t>
  </si>
  <si>
    <t>CHEQUES EN CUSTODIA PARA ANULAR</t>
  </si>
  <si>
    <t>chqs 15na no recibidos</t>
  </si>
  <si>
    <t>chqs docentes no recibidos</t>
  </si>
  <si>
    <t>PAGO DE HOTEL DE G.CABANILLA,A.ALCIVAR X REUNION EN QUITO DEL CEAACES</t>
  </si>
  <si>
    <t>ABONO F.# 7004 POR COMPRA DE ALMUERZOS PARA PERS.ADM.UTEG</t>
  </si>
  <si>
    <t>CANC.1ERA.15NA. DE AGOSTO DEL 2012</t>
  </si>
  <si>
    <t>GARZON VANEGAS MARCELA</t>
  </si>
  <si>
    <t>FONDEO AL BOLIV.UTEG</t>
  </si>
  <si>
    <t>VIATICOS X MAESTRIAS EN STA.ELENA EL 25-26/AGO/12</t>
  </si>
  <si>
    <t>REPOSICION CAJA CHICA DEL 22/AGO/12</t>
  </si>
  <si>
    <t>REPOSICION POR GASTOS LEGALES</t>
  </si>
  <si>
    <t>PAGO F.# 7004 POR COMPRA DE COMIDA PARA PERS.ADM.UTEG</t>
  </si>
  <si>
    <t>VIATICOS X REUNION DE G.CABANILLA CON ALCALDE DE STA.ELENA;Y VIATICOS A CUENCA DEL 25 AL 28/AGO/12</t>
  </si>
  <si>
    <t>PAGO DE HOTEL P' G.CABANILLA X REUNION CON EL ALCALDE DE STA.ELENA EL 25/AGO/12</t>
  </si>
  <si>
    <t xml:space="preserve">FABARA ELIZALDE MARIA </t>
  </si>
  <si>
    <t>AYALA BOLAÑO MARGARITA</t>
  </si>
  <si>
    <t>ALCIVIADES AVILES ARREAGA</t>
  </si>
  <si>
    <t xml:space="preserve">CARLOS VEINTIMILLA </t>
  </si>
  <si>
    <t>CARFIG S.A.</t>
  </si>
  <si>
    <t>ELENA DE SEMINARIO</t>
  </si>
  <si>
    <t>PAGO PRESTAMO 1/2</t>
  </si>
  <si>
    <t>PAGO F.# 15492 POR COMPRA DE TONER LEXMARK PARA RECTORADO</t>
  </si>
  <si>
    <t>PAGO DE PRESTAMO+INTERESES (DEPOSITO AL AUSTRO DEL 22/08/12)</t>
  </si>
  <si>
    <t>ABONO DEL 50% F.# 251 POR SERV.DE CATERING PARA REUNION DE EX-GRADUADOS UTEG</t>
  </si>
  <si>
    <t>PAGO F.# 4778 POR COMPRA DE JARROS STANDAR AZUL PARA ENTREGAR A EXGRADUADOS UTEG</t>
  </si>
  <si>
    <t xml:space="preserve">PAGO F.# 11912-12029 X CUOTA DE AFILIAC. Y ALQUILER DE SALON PARA REUNION DE EXGRADUADOS UTEG </t>
  </si>
  <si>
    <t>ALVAREZ CASTRO ALEJANDRINO CLAUDIO</t>
  </si>
  <si>
    <t>CHACON CALDERON SARITA MARIA DE LOS ANGELES</t>
  </si>
  <si>
    <t>PAGO DE PRESTAMO DEL 28/08/12, DEPOSITO AL AUSTRO # 30246342</t>
  </si>
  <si>
    <t>PAGO DE PRESTAMO DEL 22/08/12, PAPELETA DE DEPOSITO AL BOLIV.UTEG # 44423893</t>
  </si>
  <si>
    <t>PAGO DOCTORADO</t>
  </si>
  <si>
    <t>PAGO F.# 736-739 POR IMPRESIONES DE TRIPTICOS,BLOCKS DE FACTS,N/D,N/C,COMPROB.DE RTE.FTE.</t>
  </si>
  <si>
    <t>PAGO F.# 11143-11220 X ELABORAC.DE ESPECIES VALORADAS Y 4 LONAS P' PRESENTAC.REINA UTEG</t>
  </si>
  <si>
    <t>PAGO X COMPRA DE PASAJE AEREO PARA RAMIRO CAZAR</t>
  </si>
  <si>
    <t>PAGO POR COMPRA DE COMIDA PARA PESONAL ADM.UTEG</t>
  </si>
  <si>
    <t>GASTOS ADM.AGOSTO/2012 (PTMO. $3000)</t>
  </si>
  <si>
    <t>GASTOS ADM. AGOSTO/2012</t>
  </si>
  <si>
    <t>ABONO A LA 1ERA.15NA.DE AGOSTO/2012</t>
  </si>
  <si>
    <t>REPOSICION DE CAJA CHICA DEL 30/AGO/12</t>
  </si>
  <si>
    <t>PAGO A CONSERJES X ATENCION DE MAESTRIAS EL 13-14-15-17-18-19/AGO/12</t>
  </si>
  <si>
    <t>PAGO F.# 102-104 POR SERV.EDUCATIVOS</t>
  </si>
  <si>
    <t>ABONO A LA 1ERA.15NA.DE AGOSTO/2012 (ADICIONAL RECTOR)</t>
  </si>
  <si>
    <t>PAGO DE INTERESES DEL MES DE AGOSTO/2012</t>
  </si>
  <si>
    <t>PAGO DE BREAKS X MAESTRIAS EN STA.ELENA EL 01/02/SEPT/12</t>
  </si>
  <si>
    <t>ABONO A LA 1ERA.15NA. DE AGO/12</t>
  </si>
  <si>
    <t>CANC. 1ERA.15NA DE AGOSTO DEL 2012 (adicional rector)</t>
  </si>
  <si>
    <t>FONDEO A *****</t>
  </si>
  <si>
    <t>RENDON ALEX</t>
  </si>
  <si>
    <t>PAGO DOCTORADO (REPOSICION A COLECTURIA X PRESTAMOS DEL 31/08/2012)</t>
  </si>
  <si>
    <t>PAGO F.# 622 Y ABONO F.# 630 POR SERV.EDUCATIVOS</t>
  </si>
  <si>
    <t>FECHA DE GIRO</t>
  </si>
  <si>
    <t>COMPUMILLENIUM S.A.</t>
  </si>
  <si>
    <t>ABONO A LA DECUDA F.# 55158 POR COMPRA DE UTILES DE COMPUTO</t>
  </si>
  <si>
    <t>PAGO DE INTERES POR RENOVACION DE PRESTAMO, REF.CHQ.2074 AUSTRO</t>
  </si>
  <si>
    <t>TRAER CHQ</t>
  </si>
  <si>
    <t>PAGO DE LA FACT.#51 POR SERVICIOS EDUCATIVOS</t>
  </si>
  <si>
    <t>PAGO DE LA FACT.#724 POR SERVICIOS EDUCATIVOS</t>
  </si>
  <si>
    <t>ABONO A LA FACT.#72 POR SERVICIOS EDUACTIVOS</t>
  </si>
  <si>
    <t>PAGO DE LA FACT.#156 Y ABONO A LA FACT.#158 POR SERVICIOS EDUCATIVOS</t>
  </si>
  <si>
    <t>PAGO DE LA FACT.#35 Y ABONO A LA FACT.#36</t>
  </si>
  <si>
    <t>PAGO DE LA FACT.#2, FACT.#3 Y ABONO A LA FACT.#4</t>
  </si>
  <si>
    <t>PAGO DE LA FACT.#57 Y ABONO A LA FACT.#114</t>
  </si>
  <si>
    <t>PAGO DE LA FACT.#246 Y ABONO A LA FACT.#247</t>
  </si>
  <si>
    <t>PAGO DE LA FACT.#102 Y ABONO A LA FACT.#107</t>
  </si>
  <si>
    <t>PAGO DE LA FACT.#379</t>
  </si>
  <si>
    <t>ARANA PALACIOS ALEXANDRA</t>
  </si>
  <si>
    <t>ASTUDILLO CALDERON JACQUELINE</t>
  </si>
  <si>
    <t>CORNEJO IGLESIAS XAVIER</t>
  </si>
  <si>
    <t>LOAIZA  ESPINOZA JAIRO ANDRES</t>
  </si>
  <si>
    <t xml:space="preserve">NARVAEZ MOYANO MARCELO </t>
  </si>
  <si>
    <t>OLAYA CORREA KARINA</t>
  </si>
  <si>
    <t>QUINTERO SANCHEZ RICARDO</t>
  </si>
  <si>
    <t>RAMOS ROMERO JUAN CARLOS</t>
  </si>
  <si>
    <t>CHEQUES POSTFECHADOS</t>
  </si>
  <si>
    <t>PAGO DE LA FACT# 15563 POR COMPRA DE TONER LEXMAR (COMPU EXPRESS)</t>
  </si>
  <si>
    <t>PAGO F.# 2296 POR REPOSICION DE BOTELLONES DE AGUA PARA CONSUMO DE PERS.ADM.UTEG</t>
  </si>
  <si>
    <t>ABONO F.# 7709 POR COMPRA DE ALMUERZOS PARA PERS.ADM.UTEG</t>
  </si>
  <si>
    <t>PAGO DE VIATICOS A STA.ELENA X PROMOC.DE MAESTRIAS EL 13/08/12</t>
  </si>
  <si>
    <t>VIATICOS A GUARANDA P' G.CABANILLA,F.PALACIOS,C.VEINTIMILLA X REUNION DEL RECTOR EL 14/09/12</t>
  </si>
  <si>
    <t xml:space="preserve">PAGO A CONSERJES X ATENCION MAESTRIAS FIN DE SEMANA </t>
  </si>
  <si>
    <t>PAGO 2/3 POR INTERES DE SEPT./2012, CAMBIO DE CHQ.2473</t>
  </si>
  <si>
    <t>PAGO 3/10 POR INTERESES MES DE SEPT./12 (CAMBIO DE CHQ.7879)</t>
  </si>
  <si>
    <t>ABONO 50% A LA F.# 626 POR ALQUILER DE EDIF.610, MES DE AGOSTO/12</t>
  </si>
  <si>
    <t>PAGO DE PASAJE DE UIO-GYE-UIO POR CLASES DE MAESTRIAS EL 15/SEPT/12</t>
  </si>
  <si>
    <t>VIATICOS POR MAESTRIAS EN STA.ELENA,P.CARBO,PLAYAS EL 15-16/SEPT/12</t>
  </si>
  <si>
    <t>ABONO F.# 7709 POR COMPRA DE ALMUERZOS</t>
  </si>
  <si>
    <t>BREAKS POR MAESTRIAS EN P.CARBO EL 15-16/SEPT/12</t>
  </si>
  <si>
    <t>PAGO F.# 923 POR COMPRA DE BREAKS PARA MAESTRIAS DEL 01-02/SEPT/12</t>
  </si>
  <si>
    <t>PAGO DE BREAKS POR MAESTRIAS EN GYE EL 01-02/SEPT/12</t>
  </si>
  <si>
    <t xml:space="preserve">PAGO F.# 71POR COMPRA DE BREAKS PARA MAESTRIAS </t>
  </si>
  <si>
    <t>PAGO F.# 24747 POR ALQUILER DE FOTOCOPIADORA (POSTGRADO)</t>
  </si>
  <si>
    <t>PAGO DE INTERES X RENOVAC.DE PRESTAMO, REF.CHQ 2176</t>
  </si>
  <si>
    <t>PAGO DE INTERES X RENOVAC.DE PRESTAMO, REF.CHQ.2436</t>
  </si>
  <si>
    <t xml:space="preserve">PAGO DE INTERES DE SEPT/12 </t>
  </si>
  <si>
    <t>ABONO A LA CAJA CHICA DEL 14/09/12</t>
  </si>
  <si>
    <t>PROFACTOR S.A.</t>
  </si>
  <si>
    <t>MARCO PROAÑO MAYA</t>
  </si>
  <si>
    <t>LASCANO BORIS</t>
  </si>
  <si>
    <t>RIERA JOSE ANTONIO</t>
  </si>
  <si>
    <t>PAGO PRESTAMO DEL 13 DE DICIEMBRE POR 10000USD 9/12, CAMBIO CHQ.6614</t>
  </si>
  <si>
    <t>CANCELAC.DE PRESTAMO, PAGO 1/3 (CAMBIO DE CHQ.# 2662 AUSTRO)</t>
  </si>
  <si>
    <t>CANC.INTERESES DE SEPT/12, PAGO 1/4-CAMBIO CHQ.8080 BB UTEG</t>
  </si>
  <si>
    <t>PAGO DEL IESS MES DE AGOSTO DE LA EMPLEADA DE G.CABANILLA</t>
  </si>
  <si>
    <t>REPOSICION A COLECTURIA POR COMPRA DE PASAJE AEREO PARA NEY VELERO</t>
  </si>
  <si>
    <t>GASTOS ADMINISTRATIVOS MES DE AGOSTO/12</t>
  </si>
  <si>
    <t>CANC. 1ERA 15NA DEL MES DE SEPTIEMBRE DEL 2012</t>
  </si>
  <si>
    <t>REPOSICION DE DIFERENCIA A PABLO APOLO X COMPRA DE PASAJE AEREO PARA NEY VALERO</t>
  </si>
  <si>
    <t>AVILES ARREAGA  ALCIVIADES</t>
  </si>
  <si>
    <t>QUIÑONEZ BONE WILLIAN LUIS</t>
  </si>
  <si>
    <t>VENTIMILLA ROSERO CARLOS</t>
  </si>
  <si>
    <t>CANCELAC.DE PRESTAMO, PAGO 1/2 (CAMBIO DE CHQ.# 2663 AUSTRO)</t>
  </si>
  <si>
    <t>RODRIGUEZ FUENTES BERNRDO</t>
  </si>
  <si>
    <t>VIATICOS P' CUENCA PARA B.RODRIGUEZ,E.LASSO,J.LASSO X COORDINAC. PROGRAMA CFPP DEL 19 AL 22/SEPT/12</t>
  </si>
  <si>
    <t>MIGUEL BONNARD</t>
  </si>
  <si>
    <t>ABONO A LA SEGUNDA 15.NA DEL MES DE SEPTIEMBRE DEL 2012</t>
  </si>
  <si>
    <t>PAGO PARA GASTOS VARIOS DE LA CASA ABIERTA</t>
  </si>
  <si>
    <t>FONDEO AL BOLIVARIANO CITTE</t>
  </si>
  <si>
    <t>INTERESES DE SEPT/12</t>
  </si>
  <si>
    <t>PAGO DIFERENCIA F.# 7709 Y ABON F.# 7927 POR COMPRA DEL ALMUERZOS PARA PERS.ADM.UTEG</t>
  </si>
  <si>
    <t>JORGE BONARD</t>
  </si>
  <si>
    <t>LEON SOLIS MERCEDES DEL ROSARIO</t>
  </si>
  <si>
    <t>ARANEA PILAY KEYA MARIXA</t>
  </si>
  <si>
    <t>DEL PINO ESPINOZA  ARIANA</t>
  </si>
  <si>
    <t>FABARA ELIZALDE MARIA FERNANDA</t>
  </si>
  <si>
    <t>GARCIA LUCIN LENNY VALERIA</t>
  </si>
  <si>
    <t>MARRETT SOLORZANO JOHANA</t>
  </si>
  <si>
    <t xml:space="preserve">SALDAÑA NAVARRO PAOLA </t>
  </si>
  <si>
    <t>YEROVI SUAREZ LUCIA</t>
  </si>
  <si>
    <t>CASTILLO CASTILLO VICTOR</t>
  </si>
  <si>
    <t>GARZON VANEGAS ROSA</t>
  </si>
  <si>
    <t>CANC. DE LA 1ERA. 15NA DEL MES DE SEPT.  DEL 2012</t>
  </si>
  <si>
    <t>CANC. DE LA 1ERA. 15NA DEL MES DE SEPT.  DEL 2019</t>
  </si>
  <si>
    <t>CANC. DE LA 1ERA. 15NA DEL MES DE SEPT.  DEL 2020</t>
  </si>
  <si>
    <t>CANC. DE LA 1ERA. 15NA DEL MES DE SEPT.  DEL 2021</t>
  </si>
  <si>
    <t>CANC. DE LA 1ERA. 15NA DEL MES DE SEPT.  DEL 2022</t>
  </si>
  <si>
    <t>CANC. DE LA 1ERA. 15NA DEL MES DE SEPT.  DEL 2023</t>
  </si>
  <si>
    <t>CANC. DE LA 1ERA. 15NA DEL MES DE SEPT.  DEL 2024</t>
  </si>
  <si>
    <t>CANC. DE LA 1ERA. 15NA DEL MES DE SEPT.  DEL 2025</t>
  </si>
  <si>
    <t>CANC. DE LA 1ERA. 15NA DEL MES DE SEPT.  DEL 2026</t>
  </si>
  <si>
    <t>CANC. DE LA 1ERA. 15NA DEL MES DE SEPT.  DEL 2027</t>
  </si>
  <si>
    <t>CANC. DE LA 1ERA. 15NA DEL MES DE SEPT.  DEL 2028</t>
  </si>
  <si>
    <t>CANC. DE LA 1ERA. 15NA DEL MES DE SEPT.  DEL 2029</t>
  </si>
  <si>
    <t>CANC. DE LA 1ERA. 15NA DEL MES DE SEPT.  DEL 2030</t>
  </si>
  <si>
    <t>CANC. DE LA 1ERA. 15NA DEL MES DE SEPT.  DEL 2031</t>
  </si>
  <si>
    <t>CANC. DE LA 1ERA. 15NA DEL MES DE SEPT.  DEL 2032</t>
  </si>
  <si>
    <t>CANC. DE LA 1ERA. 15NA DEL MES DE SEPT.  DEL 2033</t>
  </si>
  <si>
    <t>CANC. DE LA 1ERA. 15NA DEL MES DE SEPT.  DEL 2035</t>
  </si>
  <si>
    <t>CANC. DE LA 1ERA. 15NA DEL MES DE SEPT.  DEL 2036</t>
  </si>
  <si>
    <t>CANC. DE LA 1ERA. 15NA DEL MES DE SEPT.  DEL 2037</t>
  </si>
  <si>
    <t>CANC. DE LA 1ERA. 15NA DEL MES DE SEPT.  DEL 2038</t>
  </si>
  <si>
    <t>CANC. DE LA 1ERA. 15NA DEL MES DE SEPT.  DEL 2039</t>
  </si>
  <si>
    <t>CANC. DE LA 1ERA. 15NA DEL MES DE SEPT.  DEL 2040</t>
  </si>
  <si>
    <t>CANC. DE LA 1ERA. 15NA DEL MES DE SEPT.  DEL 2041</t>
  </si>
  <si>
    <t>CANC. DE LA 1ERA. 15NA DEL MES DE SEPT.  DEL 2042</t>
  </si>
  <si>
    <t>CANC. DE LA 1ERA. 15NA DEL MES DE SEPT.  DEL 2043</t>
  </si>
  <si>
    <t>CANC. DE LA 1ERA. 15NA DEL MES DE SEPT.  DEL 2044</t>
  </si>
  <si>
    <t>CANC. DE LA 1ERA. 15NA DEL MES DE SEPT.  DEL 2045</t>
  </si>
  <si>
    <t>CANC. DE LA 1ERA. 15NA DEL MES DE SEPT.  DEL 2046</t>
  </si>
  <si>
    <t>CANC. DE LA 1ERA. 15NA DEL MES DE SEPT.  DEL 2047</t>
  </si>
  <si>
    <t>CANC. DE LA 1ERA. 15NA DEL MES DE SEPT.  DEL 2048</t>
  </si>
  <si>
    <t>CANC. DE LA 1ERA. 15NA DEL MES DE SEPT.  DEL 2049</t>
  </si>
  <si>
    <t>CANC. DE LA 1ERA. 15NA DEL MES DE SEPT.  DEL 2050</t>
  </si>
  <si>
    <t>CANC. DE LA 1ERA. 15NA DEL MES DE SEPT.  DEL 2051</t>
  </si>
  <si>
    <t>CANC. DE LA 1ERA. 15NA DEL MES DE SEPT.  DEL 2052</t>
  </si>
  <si>
    <t>CANC. DE LA 1ERA. 15NA DEL MES DE SEPT.  DEL 2053</t>
  </si>
  <si>
    <t>CANC. DE LA 1ERA. 15NA DEL MES DE SEPT.  DEL 2054</t>
  </si>
  <si>
    <t>CANC. DE LA 1ERA. 15NA DEL MES DE SEPT.  DEL 2055</t>
  </si>
  <si>
    <t>CANC. DE LA 1ERA. 15NA DEL MES DE SEPT.  DEL 2058</t>
  </si>
  <si>
    <t>CANC. DE LA 1ERA. 15NA DEL MES DE SEPT.  DEL 2059</t>
  </si>
  <si>
    <t>CANC. DE LA 1ERA. 15NA DEL MES DE SEPT.  DEL 2060</t>
  </si>
  <si>
    <t>CANC. DE LA 1ERA. 15NA DEL MES DE SEPT.  DEL 2061</t>
  </si>
  <si>
    <t>CANC. DE LA 1ERA. 15NA DEL MES DE SEPT.  DEL 2062</t>
  </si>
  <si>
    <t>CANC. DE LA 1ERA. 15NA DEL MES DE SEPT.  DEL 2063</t>
  </si>
  <si>
    <t>CANC. DE LA 1ERA. 15NA DEL MES DE SEPT.  DEL 2064</t>
  </si>
  <si>
    <t>CANC. DE LA 1ERA. 15NA DEL MES DE SEPT.  DEL 2065</t>
  </si>
  <si>
    <t>CANC. DE LA 1ERA. 15NA DEL MES DE SEPT.  DEL 2066</t>
  </si>
  <si>
    <t>CANC. DE LA 1ERA. 15NA DEL MES DE SEPT.  DEL 2067</t>
  </si>
  <si>
    <t>PAGO F.# 150895 POR CONSUMO DE INTERNET DE SEPT/2012</t>
  </si>
  <si>
    <t>PAGO A CONSERJES X ATENCION MAESTRIAS EL 30-31/AGO,01-02-18/SEPT/12</t>
  </si>
  <si>
    <t>ABONO A LA FACT.#5216 POR COMPRA DE SUMINISTROS DE LIMPIEZA-VASOS</t>
  </si>
  <si>
    <t>PAGO F.#99 Y ABON F.#107 X COMPRA DE SUMISTROS DE OFICINA</t>
  </si>
  <si>
    <t>ABONO A LA FACT.#1535 POR COMPRA DE DOS ESCRITORIOS</t>
  </si>
  <si>
    <t xml:space="preserve">ABONO A LA FACT.#517 POR ALQUILER DE PROYECTOR </t>
  </si>
  <si>
    <t>VIATICOS DE POSTGRADO X MAESTRIAS EN STA.ELENA,P.CARBO,PLAYAS EL 22-23/SEPT/12</t>
  </si>
  <si>
    <t>PAGO F.# 73-74-75 POR COMPRA DE BREAKS PARA LA CASA ABIERTA</t>
  </si>
  <si>
    <t>RUGEL LAYANA ZOYLA</t>
  </si>
  <si>
    <t xml:space="preserve">SLAZAR IDROVO PIEDAD </t>
  </si>
  <si>
    <t>CARLOS LUIS CHIRIBOGA</t>
  </si>
  <si>
    <t>LOPEZ LOPEZ LUIS</t>
  </si>
  <si>
    <t>PINCAY MARCILLO  NILDA</t>
  </si>
  <si>
    <t>ESPINOZA ARTEAGA NARIA</t>
  </si>
  <si>
    <t>PAGO DE BREAKS X MAESTRIAS EN GYE EL 22-23/SEPT/2012</t>
  </si>
  <si>
    <t>PAGO DE BREAKS X MAESTRIAS EN STA. ELENA EL 22-23/SEPT/2012</t>
  </si>
  <si>
    <t>VERDUGO CRESPO MERCEDES</t>
  </si>
  <si>
    <t>CANC. F.# 7927 POR COMPRA DE ALMIERZOS PARA PERS.ADM.UTEG</t>
  </si>
  <si>
    <t>PAGO DE BREAKS X MAESTRIAS EN GYE EL 01/02/SEPT/12 (CAMBIO CHQ.8167 BB UTEG)</t>
  </si>
  <si>
    <t xml:space="preserve">CANC. INTERES DE SEPT/2012  POR PRESTAMO $18500 </t>
  </si>
  <si>
    <t>PAGO DE INTERESES DE SEPT./12 (CAMBIO CHQ.11152 CITTE)</t>
  </si>
  <si>
    <t>CANC.INTERES DE SEPT/12 (PRESTAMO $ 4,000)</t>
  </si>
  <si>
    <t>PAGO DE ALQUILER DE SEPT/12 DE LA OFICINA EN WORD TRADE CENTER</t>
  </si>
  <si>
    <t>PAGO DE PRESTAMO 1/3</t>
  </si>
  <si>
    <t>VIATICOS A CUENCA X PROGRAMA CCFPE DELN 26 AL 29/SEP/12</t>
  </si>
  <si>
    <t>PAGO DE INTERESES POR RENOVACION DE PRESTAMO, REFERENCIA CHQ.2573 AUSTRO</t>
  </si>
  <si>
    <t>ABONO A LA CAJA CHICA DEL 24/SEP/2012</t>
  </si>
  <si>
    <t>GASTOS DE TRAMITES LEGALES</t>
  </si>
  <si>
    <t>DEVOLUC.A A.AVILES X DIFERENCIA P' COMPRA DE PASAJE AEREO DE GYE-UIO-GYE X CLASES DE MAESTRIAS EL 15/09/12</t>
  </si>
  <si>
    <t xml:space="preserve">INTERES DE SEPT. /12 POR OTRAS OPERAC. DE FACTORING  </t>
  </si>
  <si>
    <t>chq.protestado</t>
  </si>
  <si>
    <t>PAGO DE MULTAS DE CONTRATOS EN EL MINISTERIO DE RELAC.LABORALES</t>
  </si>
  <si>
    <t>ANTICIPO DE SUELDO DE G.CABANILLA</t>
  </si>
  <si>
    <t>PARA ANULAR</t>
  </si>
  <si>
    <t>chq. Perdido</t>
  </si>
  <si>
    <t>PAGO DE PLAN DE TELEFONIA CELULAR</t>
  </si>
  <si>
    <t>PAGO F.#31951 X COMPRA DE TONERS,CARTUCHOS LEXMARK Y SAMSUNG</t>
  </si>
  <si>
    <t>PAGO DE MULTA DE CONTRATOS DEL MINISTERIO DE RELAC.LABORALES</t>
  </si>
  <si>
    <t xml:space="preserve">PAGO DE ALMUERZO DE AGOSTO/12 A SECRETARIA DEL WTC </t>
  </si>
  <si>
    <t xml:space="preserve">PAGO DE ALICUOTAS A ADMINISTRACION DEL EDIFICIO WTC </t>
  </si>
  <si>
    <t>CANC.1ERA.15NA.DE SEPT/12</t>
  </si>
  <si>
    <t>ABONO 50 % F.# 1283-1284 POR ALQUILER DE EDIF.399 MES DE JUL/12</t>
  </si>
  <si>
    <t>PAGO F.# 8143 POR COMPRA DE COMIDA PARA PERS.ADM.UTEG</t>
  </si>
  <si>
    <t>PAGO DE BREAKS X MAESTRIAS EN PLAYAS EL 29-30/SEPT/2012</t>
  </si>
  <si>
    <t>PAGO DE BREAKS X MAESTRIAS EN GYE EL 29-30/SEPT/2012</t>
  </si>
  <si>
    <t>VIATICOS X MAESTRIAS EN PLAYAS,P.CARBO,STA.ELENA EL 29-30/SEPT/12</t>
  </si>
  <si>
    <t>PAGO F.# 76 POR COMPRA DE BREAKS PARA MAESTRIAS</t>
  </si>
  <si>
    <t>PAGO DE LA FACT.#209 POR COMPRA DE PLACAS ACRILICAS Y SELLOS</t>
  </si>
  <si>
    <t>PAGO DE LA FACT.#107 Y ABONO A LA FACT.#1334 POR COMPRA DE SUMINISTROS DE OFICINA</t>
  </si>
  <si>
    <t>PAGO F.# 11734 POR IMPRESIONES DE HOJAS TAMAÑO AA, PUBLICIDAD PRESENCIAL</t>
  </si>
  <si>
    <t>LIQUIDACION CAJA CHICA DEL 24/09/12</t>
  </si>
  <si>
    <t>CANC. F.# 626 POR ALQUILER EDIF.610 MES DE AGO/2012</t>
  </si>
  <si>
    <t>GARZON MARCELA</t>
  </si>
  <si>
    <t>COPROPIETARIOS WTC</t>
  </si>
  <si>
    <t>JUNTA DE BENEFICENCIA</t>
  </si>
  <si>
    <t>TAPIA VILLACIS VICTOR HUGO</t>
  </si>
  <si>
    <t>PAGO DE BREAKS X MAESTRIAS EN P.CARBO EL 29-30/SEPT/12</t>
  </si>
  <si>
    <t>PAGO A CONSERJES X ATENCION MAESTRIAS FIN DE SEMANA</t>
  </si>
  <si>
    <t>MECEDES CONFORME SALAZAR</t>
  </si>
  <si>
    <t>JORGE FERNANDEZ</t>
  </si>
  <si>
    <t>GASTOS DE AGASAJOS UTEG</t>
  </si>
  <si>
    <t>AUSPICIO DE LIBROS /PROYECTO DE VINCULACION (CRISTINA REYES)</t>
  </si>
  <si>
    <t>PAGO DE INTERESES MES DE SEP/2012</t>
  </si>
  <si>
    <t>PAGO DE INTERES MES DE SEP/2012</t>
  </si>
  <si>
    <t>PAGO DE LA FACT.#238 POR SERV. EDUCATIVOS</t>
  </si>
  <si>
    <t>PAGO DE LA FACT.#8 Y ABONO A LA FACT.#9 POR SERV. EDUCATIVOS</t>
  </si>
  <si>
    <t>PAGO DE LAS FACTURAS #110 Y ABONO A LA #115 POR SERVICIOS EDUCATIVOS</t>
  </si>
  <si>
    <t>PAGO DE LA FACT.#488 POR SERV. EDUCATIVOS</t>
  </si>
  <si>
    <t>CANC. 2DA 15NA DEL MES DE SEPT/2012</t>
  </si>
  <si>
    <t>CANC. 2DA 15NA MES SEPTIEMBRE/2012</t>
  </si>
  <si>
    <t>CANC. DE LA 2DA 15NA DEL MES SEP/2012</t>
  </si>
  <si>
    <t>CANC. DE LA 2DA. 15NA DEL MES DE SEPT/2012</t>
  </si>
  <si>
    <t>CANC. DE LA  2DA. 15NA DEL MES DE SEPT/2012 (ADICIONAL RECTOR)</t>
  </si>
  <si>
    <t>ENVIO DE SOBRES POR SERVIENTREGA</t>
  </si>
  <si>
    <t>VIATICOS A SALINAS POR REUNION C.VENTIMILLA,J.QUINTO,A.NARVAREZ EL 02/10/2012</t>
  </si>
  <si>
    <t>PAGO DE LA FACT#290215 POR MANTENIMIENTO VEHICULO UTEG</t>
  </si>
  <si>
    <t>CANC. DE LA 1ERAA 15NA DEL MES DE SEP/2012(ADICIONAL RECTOR)</t>
  </si>
  <si>
    <t>CANC. DE LA  2DA. 15NA DEL MES DE SEPT/2012</t>
  </si>
  <si>
    <t>PAGO DE LA FACT.#148 POR COMPRA DE REPUESTOS PARA MOTO</t>
  </si>
  <si>
    <t>ALCIVIDADES AVILES</t>
  </si>
  <si>
    <t>CALDERON BONNARD WENDY MAENA</t>
  </si>
  <si>
    <t>CHACON CANTOS JAVIER</t>
  </si>
  <si>
    <t>PONGULLI ABAD PEDRO DANIEL</t>
  </si>
  <si>
    <t>QUIÑONEZ BONE WILLIAN</t>
  </si>
  <si>
    <t>CARRASCO LUZURRAGA GABRIEL</t>
  </si>
  <si>
    <t>GARCIA LUCIN LENNY</t>
  </si>
  <si>
    <t xml:space="preserve">MARRET SOLORZANO JOHANA </t>
  </si>
  <si>
    <t xml:space="preserve">POVEDA GUEVARA  ANTONIO </t>
  </si>
  <si>
    <t>CABANILLA GUERRA MARIA</t>
  </si>
  <si>
    <t>JOSE QUINTO</t>
  </si>
  <si>
    <t>ORTIZ SALTOS CARLOS ALFREDO</t>
  </si>
  <si>
    <t>PINELA AGUILERA FRANCISCO</t>
  </si>
  <si>
    <t xml:space="preserve">VIVAS PAZMIÑO VANESSA </t>
  </si>
  <si>
    <t>BAQUERIZO COBA MARIA</t>
  </si>
  <si>
    <t>AMAYA SALGUERO CARLOS JIMMY</t>
  </si>
  <si>
    <t>02/10/2012 00:00:00</t>
  </si>
  <si>
    <t>ABONO F.# 8143 POR COMPRA DE ALMUERZOS PARA PERS.ADM.UTEG</t>
  </si>
  <si>
    <t>PAGO 4/10 POR INTERESES MES DE SEPT./12 (CAMBIO DE CHQ.7880)</t>
  </si>
  <si>
    <t>NO INGRESADOS</t>
  </si>
  <si>
    <t>COMPRA DE PASAJE X REUNION CON EL CEAACES EN QUITO EL 03/OCT/12</t>
  </si>
  <si>
    <t>MERCEDES LEON</t>
  </si>
  <si>
    <t>VIATICOS A QUITO X REUNION DEL CEAACES EL 03/OCT/12</t>
  </si>
  <si>
    <t>PAGO SERV.EDUCATIVOS AL CONSUL DE ESPAÑA</t>
  </si>
  <si>
    <t>PRESTAMO AL ECO. MIGUEL BONNARD</t>
  </si>
  <si>
    <t>MIGUEL BONNARD RUGEL</t>
  </si>
  <si>
    <t>POR COMPRA DE PASAJE AEREO POR REUNION ACREDITACION (RAMIRO CAZAR)</t>
  </si>
  <si>
    <t>CANCELACION DE PRESTAMO</t>
  </si>
  <si>
    <t>VIATICOS A PEN. SANT. ELENA POR PROMOCION DE LAS MAESTRIAS DE MARKETING Y ADMINISTRACION DE EMP.</t>
  </si>
  <si>
    <t>LIQUIDACION DE LA CAJA DEL 02/10/2012</t>
  </si>
  <si>
    <t>VIATICOS A CUENCA POR PROGRAMA CCFPE-AZUAY DE B.RODRIGUEZ,E.LASSO,J.LASSO</t>
  </si>
  <si>
    <t>PAGO DE CONTRATO DE EVENTOS #8746 POR COCTEL DEL 26/SEP/2012</t>
  </si>
  <si>
    <t>CANC. DE LA 2DA 15NA DE MES SEP/2012</t>
  </si>
  <si>
    <t>ABONO A LA FACT.#8434 POR ALMUERZOS PERSONAL ADM. UTEG</t>
  </si>
  <si>
    <t>RAMIRO CAZAR</t>
  </si>
  <si>
    <t xml:space="preserve">JOSE QUINTO APOLINARIO </t>
  </si>
  <si>
    <t>HOTEL ORO VERDE S.A.</t>
  </si>
  <si>
    <t>ANTICIPO POR HONORARIOS PROFESIONALES EN EVALUACION CEAACES</t>
  </si>
  <si>
    <t>PAGO DE LA FACT.#56232  REPARACIONES DE CJA TRANSFORMADORES TUBOS,FOCOS,Y REGLETAS ECT.</t>
  </si>
  <si>
    <t xml:space="preserve">GASTOS POR FERIA DE DURAN </t>
  </si>
  <si>
    <t>PAGO FACT.#730 POR SERVICIOS EDUCATIVOS</t>
  </si>
  <si>
    <t>PAGO DE FACT.#11961 GIGANTOGRAFIAS 2*2.40 Y 3*2.40 BOTONES ARGOLLAS (STAND FERIA DE DURAN)4/10/2012</t>
  </si>
  <si>
    <t>PAGO DE BREAKS X MAESTRIAS EN GYE EL 08-09/SEP/2012</t>
  </si>
  <si>
    <t>MARCO ANTONIO PROAÑO MAYA</t>
  </si>
  <si>
    <t>PAGO PRESTAMO 2/3 (CAMBIO CHQ.2578 AUSTRO)</t>
  </si>
  <si>
    <t>LIQUIDACION DE LA CAJA CHICA DEL 05/OCT/2012</t>
  </si>
  <si>
    <t>PAGO DE LA FACT.#5216 Y ABONO A LA FACT.#5263</t>
  </si>
  <si>
    <t>ABONO A LA FACT.#8434 POR ALMUERZO PERSONAL UTEG 24 AL 29 SEP/2012</t>
  </si>
  <si>
    <t xml:space="preserve">PAGO DE LA FACT.#499 Y ABONO A LA FACT.#525 POR ALQUILER PROYECTORES DE IMAGENES </t>
  </si>
  <si>
    <t>GASTOS POR TRAMITES LEGALES</t>
  </si>
  <si>
    <t>COMISION POR VTA DE MAESTRIA</t>
  </si>
  <si>
    <t xml:space="preserve">COMISION POR VENTA DE MAESTRIAS </t>
  </si>
  <si>
    <t>PAGO DE PRESTAMO M. CABANILLA</t>
  </si>
  <si>
    <t>VIATICOS X MAESTRIA EN GYE,STA.ELENA Y P.CARBO EL 06-07/OCT/2012</t>
  </si>
  <si>
    <t>PAGO DE BREAKS X MAESTRIA EN P. CARBO EL 06-07/OCT/2012</t>
  </si>
  <si>
    <t>PAGO DE BREAKS X MAESTRIA EN PLAYAS 06-07/OCT/2012</t>
  </si>
  <si>
    <t>PAGO DE BREAKS X MAESTRIA EN GYE 06-07/OCT/2012</t>
  </si>
  <si>
    <t>PAGO FACT.#3629 ($49.50) Y FACT.#3639 ($49.50)</t>
  </si>
  <si>
    <t>REPOSICION POR G. LEGALES AB. NEY VALERO</t>
  </si>
  <si>
    <t>PAGO DE INTERESES 09/OCT/2012</t>
  </si>
  <si>
    <t>PAGO DE FACT.#613 POR ASESORIA LEGAL CORRESPONDIENTE AL MES DE AGO/2012</t>
  </si>
  <si>
    <t>ANTICIPO POR LIQUIDACION</t>
  </si>
  <si>
    <t>GSTOS LEGALES</t>
  </si>
  <si>
    <t>POR COMPRA DE PASAJES PARA G.REYES Y R.RAMIREZ DOCTORADO POSGRADO</t>
  </si>
  <si>
    <t>YESMIN ALABART PINO</t>
  </si>
  <si>
    <t>AEROLANE S.A.</t>
  </si>
  <si>
    <t xml:space="preserve">   </t>
  </si>
  <si>
    <t>VIZUETE ERAZO CARLOS ANDRES</t>
  </si>
  <si>
    <t>MERGAMA</t>
  </si>
  <si>
    <t>Aerolane S.A.</t>
  </si>
  <si>
    <t>LOPEZ SALCEDO JORGE LUIS</t>
  </si>
  <si>
    <t>GASTOS POR EVENTO DE ELECCION DE REINA  UTEG 2012</t>
  </si>
  <si>
    <t>PAGO FAT.#159 POR SERV. DE DJ DIA 31/08/2012 EVENTO PRESENTACION CAND. REINA</t>
  </si>
  <si>
    <t xml:space="preserve">ANTICIPO POR COMPRA DE UTILES DE LIMPIEZA  </t>
  </si>
  <si>
    <t>COMPRA DE PASAJES POR RETORNO G.REYE Y R.RAMIREZ DOCTORADO</t>
  </si>
  <si>
    <t>ABONO 50% A FAC.#218 X ALQUILER E INSTAL. DE EQUIPOS DE ILUMINACION,VIDEO,EVENTO REINA UTEG/2012</t>
  </si>
  <si>
    <t>ABONO A LA FACT.#24869 POR ALQUILER DE FOTOCOPIADORA POSGRADO</t>
  </si>
  <si>
    <t>HISPANA DE SEGUROS S.A.</t>
  </si>
  <si>
    <t>PAGO DE SEGURO DEL VEHICULO MES DE SEP/OCT DEL 2012</t>
  </si>
  <si>
    <t>DINNERS CLUB</t>
  </si>
  <si>
    <t>DEV. MRA CABANIL.LA COMPRA DE PASAJE AL RECTOR PARA WASHINGTON</t>
  </si>
  <si>
    <t>COPUMILENIUM</t>
  </si>
  <si>
    <t>PAGO DE LA FACT.#65158 POR COMRA DE TONER</t>
  </si>
  <si>
    <t xml:space="preserve">VIATICOS A CUENTA DIAS 10 Y 11 DE OCT/2012 </t>
  </si>
  <si>
    <t xml:space="preserve">M ERCEDES LEON </t>
  </si>
  <si>
    <t>POR COMPRA DE PASAJE  X REUNION EN QUITO EN EL CEASCES VIATICOS INCLUIDOS $35.00</t>
  </si>
  <si>
    <t>LIQUIDACION DE LA CAJA CHICA DEL 10/OCT/2012</t>
  </si>
  <si>
    <t>POR COMPRA DE INVITACIONES DE GRADUACION</t>
  </si>
  <si>
    <t>POR GASTOS LEGALES</t>
  </si>
  <si>
    <t>PAGO A CONSERJES X ATENCION A MAESTRIAS FIN DE SEMANA DIA 6/10/2012</t>
  </si>
  <si>
    <t>PAGO DE PRESTAMO 10/10/2012</t>
  </si>
  <si>
    <t>DEV. AL RECTOR POR COMPRA DE COMIDA EL DIA 05/10/2012</t>
  </si>
  <si>
    <t>VIATICOS A WASHINGTON-EEUU POR ASISTENCIA A CONFERENCIA ANUAL DE HACU</t>
  </si>
  <si>
    <t>PAGO DE LA FACT.#2343 POR CONSUMO AGUA PERSONAL AD. UTEG</t>
  </si>
  <si>
    <t>CANC. DE LA FACT.#2012 X ALQUILER E INSTAL. DE EQUIP. DE ILUMINACION,VIDEO EVENTO REINA UTEG/2012</t>
  </si>
  <si>
    <t>PAGO DE LA FACT.#8434 ($32.00) Y ABONO A LA FACT.#8628 (352.30)</t>
  </si>
  <si>
    <t>TELCONET</t>
  </si>
  <si>
    <t>PAGO DE LA FACT#152878 POR SERVCICIO DE INTERNET MES DE OCTUBRE/2012</t>
  </si>
  <si>
    <t>GASTOS POR ELECCCION REINA UTEG/2012</t>
  </si>
  <si>
    <t>LUZ MARINA ENRIQUEZ GOMEZ(COMPUEXPRESS)</t>
  </si>
  <si>
    <t>PAGO DE LA FACT.#14928 POR COMPRA DE TONER-SAMSUNG-LEXMARK ECTC</t>
  </si>
  <si>
    <t>CARLOS SANCHEZ</t>
  </si>
  <si>
    <t>GASTOS ADM.MES DE OCTUBRE/2012 PAGO 4/6 CAMBIO POR  DE CHQ 2177 AUSTRO</t>
  </si>
  <si>
    <t>ANA MARIA ALCIVAR</t>
  </si>
  <si>
    <t>COMPRA DE RECUERDOS X VIAJE A WASHINGTON G. CABANILLA</t>
  </si>
  <si>
    <t>DEVOLUCION POR COMPRA DE PASAJE A QUITO  EL 25/SEP/2012</t>
  </si>
  <si>
    <t>FRENOSEGURO CIA. LTDA.</t>
  </si>
  <si>
    <t>COMPRA DE BATERIA PARA VEHICULO DE LA UTEG</t>
  </si>
  <si>
    <t>VIAJE A TUMBEZ EL DIA 16/10/2012</t>
  </si>
  <si>
    <t>VIAJE A QUITO POR REUNION CEAACES</t>
  </si>
  <si>
    <t>QUIÑONEZ BONE WILIAN</t>
  </si>
  <si>
    <t xml:space="preserve">CANC. 1ERA. 15NA. MES DE OCTUBRE/2012 </t>
  </si>
  <si>
    <t>CANC. 1ERA. 15NA. MES DE OCTUBRE/2012</t>
  </si>
  <si>
    <t>ORTIZ SALTOS CARLS</t>
  </si>
  <si>
    <t>GASTOS LEGALES</t>
  </si>
  <si>
    <t>PAGO DE LA PLANILLA IESSS EMPLEADA  G. CABANILLA</t>
  </si>
  <si>
    <t>DEVOL. A COLECTURIA</t>
  </si>
  <si>
    <t>196/10/2012</t>
  </si>
  <si>
    <t>FONDEO DE CITTE A UTEG</t>
  </si>
  <si>
    <t>CANC. 1ERA. 15NA. MES DE OCTUBRE/2013</t>
  </si>
  <si>
    <t>CANC. 1ERA 15NA. MES DE OCTUBRE/2012</t>
  </si>
  <si>
    <t>TRAMITES LEGALES</t>
  </si>
  <si>
    <t>VIATICOS A CUENCA COORD. CCFPE-AZUAY B.RODRIGUEZ/E.LASSO/J.LASSO</t>
  </si>
  <si>
    <t>COMPRA DE PASAJES PARA REUNION ESPE M.CABANILLA</t>
  </si>
  <si>
    <t>DEVO. PRESTAMO PARA CUBRIR CH/2074 DEL BCO.AUSTRO</t>
  </si>
  <si>
    <t>VIATICOS A PLAYA C. VENIMILLA $27.00-M.CONFORME $10.00-F.PALACIOS $7.00 DIA16/10/2012</t>
  </si>
  <si>
    <t>PAGO DEL 50% DE LA FACT.#627 POR ALQUILER VILLA#510 SEP/2012</t>
  </si>
  <si>
    <t>CABANILLA GUERRA MARA KARINA</t>
  </si>
  <si>
    <t>BONNARD RUGEL MIGUEL ALBERTO</t>
  </si>
  <si>
    <t xml:space="preserve">BAQUERO COBA MARIA </t>
  </si>
  <si>
    <t>CANC. 1ERA 15NA DEL MES DE OCTUBRE/2012</t>
  </si>
  <si>
    <t>MOLINA MORAN RONNY</t>
  </si>
  <si>
    <t>BARCIA GARAICOA LILA</t>
  </si>
  <si>
    <t>VIVAS PAZMIÑO VANESSA</t>
  </si>
  <si>
    <t>CANC. DE LA 1ERA 15NA MES DE OCTUBRE/2012</t>
  </si>
  <si>
    <t xml:space="preserve">VIATICOS A QUITO M.CABANILLA 18AL19/10/2012/J.HOYOS/M.BAQUERO </t>
  </si>
  <si>
    <t>DESCUENTO DE LA 2DA QUINCENA  DEL MES DE OCTUBRE</t>
  </si>
  <si>
    <t>PAGO DE PRESTAMO REEMPLAZA AL CH/2475</t>
  </si>
  <si>
    <t>PAGO 3/3 POR INTERES DE OCTUBRE/2012 (CAMBIO CHQ.2474 AUSTRO)</t>
  </si>
  <si>
    <r>
      <t>COMPRA DE EQUIPOS DE COMPUTO TONER</t>
    </r>
    <r>
      <rPr>
        <sz val="7"/>
        <color rgb="FFFF0000"/>
        <rFont val="Calibri"/>
        <family val="2"/>
        <scheme val="minor"/>
      </rPr>
      <t xml:space="preserve"> (30 dias)</t>
    </r>
  </si>
  <si>
    <t>LIQUIDACION DE HABERES</t>
  </si>
  <si>
    <t>PAGO DEL 50%DE LA FACT.#627 POR ALQUILER VILLA #510SEP/2012</t>
  </si>
  <si>
    <t xml:space="preserve">VIATICOS A SANTA ELENA PROMOCION DE LAS MAESTRIAS DE MARKETING DIA18/10/2012HASTA </t>
  </si>
  <si>
    <t xml:space="preserve">ABONO 50%F.#1283-1284 POR ALQUILER DE EDIF. #399 MES DE JUL/2012 </t>
  </si>
  <si>
    <t>PAGO DE LA FACT.#1 POR BOLSOS PUBLICITARIOS PARA FERIA DE DURAN DEL 4 AL14/OCT/2012</t>
  </si>
  <si>
    <t>PAGO F.#8766 POR COMPRA DE ALMUERZOS PERSONAL UTEG DEL 06 AL 11 OCT/2012</t>
  </si>
  <si>
    <t>11/9/212</t>
  </si>
  <si>
    <t>JOSE QUINTO APOLINARIO</t>
  </si>
  <si>
    <t>FERNANDEZ FLOR GLADYS MAGALY</t>
  </si>
  <si>
    <t>PAGO 3/6 POR INTERESES MES DE OCT/2012CHQ.2437 AUSTRO</t>
  </si>
  <si>
    <t>LIQUIDACION DE LA CAJA CHICA DEL 18/10/2012</t>
  </si>
  <si>
    <t>REPOSICION DE CAJA CHICA DEL 15/10/2012</t>
  </si>
  <si>
    <t>PAGO DE INTERESE MES DE OCTUBRE/2012</t>
  </si>
  <si>
    <t>ABARCA ROSILLO PABLO FERNANDO</t>
  </si>
  <si>
    <t>ALVARADO ARANA ZENAIDA BERTILDA</t>
  </si>
  <si>
    <t>BRAVO CARRASCO ALEX RODOLFO</t>
  </si>
  <si>
    <t>FERNANDEZ RODRIGUEZ FRANCISCO JAVIER</t>
  </si>
  <si>
    <t>WHYMPER ADRIAN LEON KUFFO</t>
  </si>
  <si>
    <t>LOPEZ MENDOZA TERESA NARCISA</t>
  </si>
  <si>
    <t>FIGUEROA MARTINEZ ERICKA JASMIN</t>
  </si>
  <si>
    <t>BRITO SALAMEA LEONOR HONORINA</t>
  </si>
  <si>
    <t>ABONO A F.#2 POR SERV. EDUCATIVOS METODOS ESTADISTICOS GRUPO IX MBA</t>
  </si>
  <si>
    <t>PAGO F.#1 POR SERVICIOS EDUACTIVOS MOD. GESTION CURRICULAR(UPSE)</t>
  </si>
  <si>
    <t>PAGO F.#257 POR SERV. EDUCATIVOS MOD. MODELOS EDUCATIVOS GRUPO IX-A</t>
  </si>
  <si>
    <t>PAGO F.#276 POR SERVICIOS EDUCATIVOS TALLER I SEMIPRESENCIAL</t>
  </si>
  <si>
    <t>PAGO F.#76 Y F.#77 POR SERV. EDUCATIVOS BLOQ. ECONOMICOS</t>
  </si>
  <si>
    <t>PAGO DE LA F.#51 POR SERV. EDUCATIVOS MAT. RECURSOS Y HERRAMIENTAS TECNOLOG.</t>
  </si>
  <si>
    <t>PAGO F.#372 Y ABONO A LA F.#398 POR SERVICIOS EDUCATIVOS</t>
  </si>
  <si>
    <t>PAGO F.#460 POR SERVICOS EDUACTIVOS MOD. INTELIGENCIAS MUTIPLES</t>
  </si>
  <si>
    <t>PAGO F.#178 POR SERVICIOS EDUCATIVOS DISEÑO MACROCURRICULAR</t>
  </si>
  <si>
    <t>ABONO A F.#80 POR SERVICIOS EDUCATIVOS PSICOLOGIA Y SALUD HOG. LABORAL</t>
  </si>
  <si>
    <t>ABONO A FACT.#106 POR SERVICIOS EDUACTIVOS</t>
  </si>
  <si>
    <t>PAGO DE LA F.#29 POR SERVICIOS EDUCATIVOS MODU. PEDAGOGIA</t>
  </si>
  <si>
    <t>PAGO DE F.#27 POR SERVICIOS EDUCATIVOS PEDAGOGIA COMPARADA</t>
  </si>
  <si>
    <t>PAGO F.#102 Y ABONA A F.#103 POR SERVICIOS EDUCATIVOS</t>
  </si>
  <si>
    <t>PAGO F.#153 POR SERVICIOS EDUCATIVOS</t>
  </si>
  <si>
    <t>PAGO DE BREAKS X MAESTRIA EN GYE EL 20/21/OCT/2012</t>
  </si>
  <si>
    <t>PAGO DE BREAKS X MAESTRIA EN STA. ELENA DIAS 20/21/OCT/2012</t>
  </si>
  <si>
    <t>PAGO A CONSERJES X ATENCION MAESTRIAS FIN DE SEMANA 11/10/2012</t>
  </si>
  <si>
    <t>PAGO DE INTERES DE MES DE OCTUBRE/2012</t>
  </si>
  <si>
    <t>VIATICOS X MAESTRIA EN GYE Y STA. ELENA  EL 20/21 OCTUBRE 2012</t>
  </si>
  <si>
    <t>PAGO DE LA F.#926 Y F.#927 POR REFRIGERIOS DIAS08/09/SEP/2012 Y DIAS15/16 SEP/2012</t>
  </si>
  <si>
    <t>PAGO DE ARRIENDO CORRESPONDIENTE OCT/2012 EN CUENCA</t>
  </si>
  <si>
    <t>PAGO DE LA F.#79 Y F.#80 X REFRIG. PARA MAESTRIA DIA 8AL11/OCT/2012 Y DIA15 AL 16/OCT/2012</t>
  </si>
  <si>
    <t>PAGO DE F.#1334 Y F.#2169 COMPRA CAJA DE LEITZ</t>
  </si>
  <si>
    <t>PAGO DE F.#24869-F.#24905 Y ABONA A F.#24930 X RENTA MAQUI. FOTOCOPIADORA (POSGRADO)</t>
  </si>
  <si>
    <t>ABONO A F.#622 POR MANTENIMIENTO DE COPIADORA</t>
  </si>
  <si>
    <t>PAGO DE LA F.#525-F.#544 Y ABONA A FACT.#551</t>
  </si>
  <si>
    <t>PAGO DE LA F.#648 POR SERVICIOS DE TRANSPORTES CASA ABIERTA</t>
  </si>
  <si>
    <t>PAGO F.#5263 Y ABONA A F.#5291 POR COMPRA DE UTILES DE LIMPIEZA Y CAFETERIA</t>
  </si>
  <si>
    <t>PAGO DE INTERES DE MES DE OCTUBRE/2013</t>
  </si>
  <si>
    <t xml:space="preserve">CANCELACION DEL PRESTAMO </t>
  </si>
  <si>
    <t>PAGO DE LA FACT.#1290 Y FACT.#1291 X ALQUILER MES DE AGOSTO/2012</t>
  </si>
  <si>
    <t>PAGO DE CELULAR ECO. GALO CABANILLA</t>
  </si>
  <si>
    <t>PAGO DE INTERES MES DE OCTUBRE</t>
  </si>
  <si>
    <t>CANC. INTERESES MES DE OCT./12 - PAGO 2/4</t>
  </si>
  <si>
    <t>PAGO DE INTERESES DE SEPT./12</t>
  </si>
  <si>
    <t>COMPRA DE MUEBLES</t>
  </si>
  <si>
    <t>PAGO DE INTERES 1/3 DE OCTUBRE/2012</t>
  </si>
  <si>
    <t>M. TERESA SERVIGON</t>
  </si>
  <si>
    <t>FONDEO DE UTEG A CITTE</t>
  </si>
  <si>
    <t>PAGO DE PRESTAMO 2/3</t>
  </si>
  <si>
    <t>JORGE BONNARD</t>
  </si>
  <si>
    <t>CANC. DE INTERESES DEL MES DE OCTUBRE/2012</t>
  </si>
  <si>
    <t>ABONO A F.#8961 POR COMPRA DE ALMUERZOS PERSONAL DE LA UTEG 15 AL 20 OCT/2012</t>
  </si>
  <si>
    <t xml:space="preserve">HOTEL MARCELIUS </t>
  </si>
  <si>
    <t>PAGO POR PUBLICACION DE DOS ANUNCIOS PARA EL 28/10/2012</t>
  </si>
  <si>
    <t>ABONO A LA CAJA CHICA DEL 25/OCT/2012</t>
  </si>
  <si>
    <t>POR RESERVACION DE DOS HABITACIONES PARA PROF. DE PERU G.REYES Y R.RAMIREZ</t>
  </si>
  <si>
    <t>ROBERTO ADRIAN ACOSTA POVEA</t>
  </si>
  <si>
    <t>BOWEN CANTOS ELINORA MARINA</t>
  </si>
  <si>
    <t>CEDEÑO GUERRERO PEDRO ANDRES</t>
  </si>
  <si>
    <t>DURAN BORJA FANNY JANETH</t>
  </si>
  <si>
    <t>CHANCAY FLORES EDUARDO JOEL</t>
  </si>
  <si>
    <t>GONZALEZ FERNANDEZ JUAN CARLOS</t>
  </si>
  <si>
    <t>MONTERO MUESES DIANA CECILIA</t>
  </si>
  <si>
    <t>MONTILLA GAVILANES SUSANA</t>
  </si>
  <si>
    <t>MERCEDES CONFORME</t>
  </si>
  <si>
    <t>ABONO A F.#217 POR SERV. EDUCATIVOS MARKETING ESTRATEGICO</t>
  </si>
  <si>
    <t>PAGO DE LA F.#802 POR SERV. EDUCATIVOS TALLER DE ORIENTACION DE TESIS</t>
  </si>
  <si>
    <t>PAGO DE F.#66 Y ABONA A F.#67 POR SERVICIOS EDUCATIVOS</t>
  </si>
  <si>
    <t xml:space="preserve">PAGO DE F.#3 Y F.#4 POR SERVICIOS EDUCATIVOS </t>
  </si>
  <si>
    <t>PAGO DE F.#10-F.#16 Y ABONO A FACT.#17 POR SERVICIOS EDUCATIVOS</t>
  </si>
  <si>
    <t>PAGO DE F.#235 POR SERVICIOS EDUCATIVOS VALORACION DE EMPRESAS</t>
  </si>
  <si>
    <t>PAGO F.#651 Y F.#654 POR SERVICIOS EDUCATIVOS</t>
  </si>
  <si>
    <t>PAGO DE F.#328 Y ABONA A F.#329 POR SERVICIOS EDUCATIVOS</t>
  </si>
  <si>
    <t>ABONO A F.#376 POR SERVICOS EDUACTIVOS</t>
  </si>
  <si>
    <t>PAGO DE F.#4 POR SERVICIOS EDUCATIVOS</t>
  </si>
  <si>
    <t>PAGO F.#966 POR SERVICIOS EDUACTIVOS ADM. Y LEGALIZACION DE MICROEMP.</t>
  </si>
  <si>
    <t>PAGO F.#64 Y ABONA A F.#78 POR SERVICIOS EDUACTIVOS</t>
  </si>
  <si>
    <t>PAGO F.#1050 POR SERVICIOS EDUCATIVOS</t>
  </si>
  <si>
    <t>PAGO DE F.#265 Y ABONA A F.#267 POR SERV. EDUCATIVOS</t>
  </si>
  <si>
    <t>PAGO DE F.#602 Y ABONA A F.#603 POR SERVICIOS EDUACTIVOS</t>
  </si>
  <si>
    <t>PAGO DE LA F.#1 Y F.#2 POR SERVICIOS EDUACTIVOS</t>
  </si>
  <si>
    <t>PAGO A CONSERJES X ANTENCION MAESTRIA FIN DE SEMANA EL 21/OCT/2012</t>
  </si>
  <si>
    <t>VIATICOS X MAESTRIA EN GYE Y STA. ELENA EL 27 Y 28/OCT/2012</t>
  </si>
  <si>
    <t>PAGO DE F.51 Y ABONA A F.#552 POR ALQUILER DE PROYECTOR</t>
  </si>
  <si>
    <t>PAGO DE BREAKS X MAESTRIA EN GYE DIAS 20 Y 21 DE OCT/2012</t>
  </si>
  <si>
    <t>PAGO DE BREAKS POR MAESTRIA LOS DIAS 20 Y 21/OCT/2012</t>
  </si>
  <si>
    <t>PAGO DE BREAKS POR MAESTRIA EN P. CARBO LOS DIAS 20 Y 21/OCT/2012</t>
  </si>
  <si>
    <t>PAGP DE LA F.#8961 POR COMPRA DE ALMUERZOS AL PERSONAL ADM UTEG</t>
  </si>
  <si>
    <t>INTERES DE OCT. /12 POR OTRAS OPERAC. DE FACTORING</t>
  </si>
  <si>
    <r>
      <t xml:space="preserve">POR COMPRA DE ROUTER, AIRE ACOND, TELEVISOR </t>
    </r>
    <r>
      <rPr>
        <sz val="7"/>
        <color rgb="FFFF0000"/>
        <rFont val="Calibri"/>
        <family val="2"/>
        <scheme val="minor"/>
      </rPr>
      <t>(30 DIAS)</t>
    </r>
  </si>
  <si>
    <t>PAGO 7/10 POR INTERESES MES DE ENERO/13</t>
  </si>
  <si>
    <t>VIATICOS POR PROMOCION DE LAS MAESTRIAS EL DIAS 26 Y 30/10/2012</t>
  </si>
  <si>
    <t>PAGO PRESTAMO 3/3(CAP+INT)</t>
  </si>
  <si>
    <t>VIATICCOX PROG.CCFPE B.RODRIGUEZ 23 AL 28/10/2012 E.LASSO 24 AL 28/10/2012 J.LASSO 27 AL 28/10/2012</t>
  </si>
  <si>
    <t>COMPRA DE PASAJE DR. CAZAR QUITO/GYE GYE-QUITO X PLANIFIC. PROCESO DE ACREDITACION A UTEG</t>
  </si>
  <si>
    <t>COMPRA DE PASAJES GYE-QUITO/QUITO-GYE AB. M. LEON X TRAMITES IESS-CES-SENESCYT</t>
  </si>
  <si>
    <t>POR TRAMITES LEGALES DIA 30/12/2012</t>
  </si>
  <si>
    <t>LUCIA GONZALEZ ZAMORA</t>
  </si>
  <si>
    <t>LIQUIDACION CAJA CHICA DEL 25/10/12</t>
  </si>
  <si>
    <t>PAGO DE PRESTAMO 2/2 REEMPLAZA CH/2573 BCO. AUSTRO</t>
  </si>
  <si>
    <t>DEV. AL ECO. M. BONNARD X MULTA DEL 10% DE CH/2573 DEL BCO AUSTRO PROTESTADO</t>
  </si>
  <si>
    <t>REPOSICION POR COMPRA DE BREAKS U. SAN MARCOS</t>
  </si>
  <si>
    <t>CANC. 2DA 15NA. MES DE OCTUBRE/2012</t>
  </si>
  <si>
    <t>MALAVE BASTIDA JUAN</t>
  </si>
  <si>
    <t>FONDEO DEL BB UTEG AL BB CITTE</t>
  </si>
  <si>
    <t>URGENLINE S.A.</t>
  </si>
  <si>
    <t>PARRALES FERRUXOLA WILSON</t>
  </si>
  <si>
    <t>GONZALEZ ZAMORA LUCIA MARIA DEL ROSARIO</t>
  </si>
  <si>
    <t xml:space="preserve">QUIÑONEZ BONE WILIAN </t>
  </si>
  <si>
    <t>HOYOS  ZAVALA JORGE</t>
  </si>
  <si>
    <t>ORTIZ SALTOS CARLOS</t>
  </si>
  <si>
    <t>ARIAS  TRONCOSO DANIEL</t>
  </si>
  <si>
    <t>CRESPIN  YAGUAL JUAN</t>
  </si>
  <si>
    <t>DINERS CLUB</t>
  </si>
  <si>
    <t>PAGO DE ARRIENDO DEL EDIFICIO WTC MESES DE SEPT Y OCT/2012</t>
  </si>
  <si>
    <t>GASTOS DE MANTENIMIENTO DEL EDIF. WTC ALICUOTA DEL PARQUEADERO MES DE SEP/2012</t>
  </si>
  <si>
    <t>GTOS. DE MANTENIMIENTO DEL EDF. WTC ALICUOTA DEL PARQUEADERO MES OCT/2012</t>
  </si>
  <si>
    <t>PAGO DEL 50% DE LA 2DA. 15NA. MES DE OCT/2012</t>
  </si>
  <si>
    <t>PAGO DEL 50% DE LA 2DA. 15NA. DEL MES DE OCT/2012</t>
  </si>
  <si>
    <t>PAGO DEL 50% DE LA 2DA. 15NA. MES DE OCT/2012 (ADICIONAL RECTOR)</t>
  </si>
  <si>
    <t>PAGO DE F.#3380 X COMPRA DE INVITACIONES DE GRADUACION</t>
  </si>
  <si>
    <t>PAGO DEL 50% DE LA 2DA. 15NA DEL MES DE OCT/2012</t>
  </si>
  <si>
    <t>PAGO DEL 50% DE LA 2DA 15NA DEL  MES OCT/2012</t>
  </si>
  <si>
    <t>PAGO 50% DE LA 2DA 15NA DEL MES OCT/2012</t>
  </si>
  <si>
    <t>PAGO DE LA F.#9154 POR COMPRA DE ALMUERZOS PERSONAL UTEG</t>
  </si>
  <si>
    <t>CANCELACION DE LA 2DA 15NA MES OCTUBRE/2012</t>
  </si>
  <si>
    <t>CANC. INTERESES MES DE NOV/2012 POR PRESTAMO X $18500</t>
  </si>
  <si>
    <t>COMPRA DE PASAJES A. ALCIVAR E.LEÒN X VIAJE QUITO DIA 5/11/2012</t>
  </si>
  <si>
    <t>VIATICOS A. ALCIVAR Y E. LEON POR REUNION EN QUITO EL DIA 05/11/2012</t>
  </si>
  <si>
    <t>REPOSICION A COLECTURIA DE CAJA 23-24-30-31/OCT/2012 Y 1/NOV/2012</t>
  </si>
  <si>
    <t>CANC. DE LA 2DA. 15NA. MES DE OCT/2012</t>
  </si>
  <si>
    <t>DEVOLUCION  M.CABANILLA POR COMPRA DE PASAJE</t>
  </si>
  <si>
    <t>CANC. DE LA 1ERA 15NA MES DE OCT/2012</t>
  </si>
  <si>
    <t>CANC. DE LA 1ERA 15NA MES DE COT/2012 (ADICIONAL RECTOR)</t>
  </si>
  <si>
    <t>PRESTAMO 2/2</t>
  </si>
  <si>
    <t xml:space="preserve">CH/11251 X ANULAR </t>
  </si>
  <si>
    <t>FONDEO AL CITTE</t>
  </si>
  <si>
    <t>LIQUIDACION DE LA CAJA DEL 05/11/2012</t>
  </si>
  <si>
    <t>PAGO DE PRESTAMO 2/2REEMPLAZA CH/2573BCO. AUSTRO</t>
  </si>
  <si>
    <t>CANC. DE LA 2DA 15NA DEL MES OCT/2012</t>
  </si>
  <si>
    <t>PAGO DE LA F.#591-593-594-595-674 Y ABONA A F.#675 POR SERVICIOS EDUCATIVOS</t>
  </si>
  <si>
    <t>PAGO DE LA F.#504 Y ABONA A F.#505 POR SERVICIOS EDUCATIVOS</t>
  </si>
  <si>
    <t>ABONO A F.#160 POR SERVICIOS EDUACTIVOS</t>
  </si>
  <si>
    <t>PAGO DE F.#160 POR SERVICIOS EDUACTIVOS</t>
  </si>
  <si>
    <t>ABAMBARI AREVALO MARIO</t>
  </si>
  <si>
    <t>GARCIA CARPIO TIMMY ABRAHAM</t>
  </si>
  <si>
    <t>PAGO DE SERVICO DE INTERNET CAMBIO DEL CH/2764 POR PROTESTO</t>
  </si>
  <si>
    <t>FONDEO DEL BB CITTE AL BCO. AUSTRO</t>
  </si>
  <si>
    <t>PAGO DE INTERESES MES DE OCTUBRE/2012</t>
  </si>
  <si>
    <t>REPARACION DEL BAÑO PRIVADO DEL EDIF.520</t>
  </si>
  <si>
    <t>ORTIZ ANGEL HERNAN</t>
  </si>
  <si>
    <t>PAGO POR COMPRA DE MEDALLAS PARA GRADUACION</t>
  </si>
  <si>
    <t>PAGO DEL 60% DE LA F.#659 POR ALQUILER DE TOGAS CON BIRRETES 23/11/12</t>
  </si>
  <si>
    <t>SOLANDA ENEDINA BENAVIDES PALLAROZO</t>
  </si>
  <si>
    <t>PAGO 1/4 POR INTERESES MES DE NOV/2012</t>
  </si>
  <si>
    <t>INMOBILIARIA INMOTAO S.A.</t>
  </si>
  <si>
    <t>PAGO DEL 50% DE LA FACT.#630 POR ALQUILER DE EDIFIO #520 Y LA 5TA MES DE OCT/2012</t>
  </si>
  <si>
    <t>CANC. DE LA 2DA. 15NA MES DE OCT/2012</t>
  </si>
  <si>
    <t>PAGO DE LA F.#9295 X COMPRA DE ALMUER.AL PERS. ADM UTEG 29 OCT AL 1 DE NOV/2012</t>
  </si>
  <si>
    <t>PALACIOS CARDENAS  FREDDY</t>
  </si>
  <si>
    <t xml:space="preserve">SORIANO MURILLO JENNIFER </t>
  </si>
  <si>
    <t>BARRIGA  DIAZ RONALD</t>
  </si>
  <si>
    <t xml:space="preserve">LEON ABAD ELIANA </t>
  </si>
  <si>
    <t>CANCELACION DE LA 2DA 15NA MES OCTUBRE/2012 (ADICIONAL RECTOR)</t>
  </si>
  <si>
    <t>CANCELACION DE LA 2DA. 15NA. DEL MES DE OCTUBRE/2012</t>
  </si>
  <si>
    <t>CANCELACION DE LA 2DA 15NA MES DE OCTUBRE/2012</t>
  </si>
  <si>
    <t>POR COMPRA DE 160 DIPLOMAS (40PAQUETES)</t>
  </si>
  <si>
    <t>ABONO A CAJA CHICA DEL 9/11/2012</t>
  </si>
  <si>
    <t>X VIATICOS A STA ELENA DIAS 10 - 11 DE NOV/2012</t>
  </si>
  <si>
    <t>COMPRA DE DOS TELEFONOS GRANDSTREAM GXP 1450IP $99C/U</t>
  </si>
  <si>
    <t>X COMPRA DE BREAKS PARA MAESTRIA DIAS 10-11 DE NOV/2012</t>
  </si>
  <si>
    <t>POR COMPRA DE BREAKS X MAESTRIA DIAS 10-11 NOV/2012 EN STA. ELENA</t>
  </si>
  <si>
    <t>PAGO DE LA F.#103 Y ABONO A F.#104 POR SERVICIOS EDUACTIVOS</t>
  </si>
  <si>
    <t>ABONO A F.#127 POR SERVICIOS EDUACTIVOS</t>
  </si>
  <si>
    <t>PAGO DE LA F.#630 Y F.#630 Y ABONA A F.#633 POR SERVICIOS EDUACTIVOS</t>
  </si>
  <si>
    <t>PAGO DE LA F.#209 Y ABONA A F.#210 POR SERVICIOS EDUCATIVOS</t>
  </si>
  <si>
    <t>PAGO DE LA  F.#177-F.#2214-F.#2129 Y ABONA A F.#177 X COMPRA DE UTILES DE OFICINA</t>
  </si>
  <si>
    <t xml:space="preserve">PAGO DE LA F.#552 Y ABONA A F.#556 POR ALQUILER DE PROYECTOR </t>
  </si>
  <si>
    <t>ABONO A LA F.#4172 POR AFICHES EN CARTULINA HOJAS MEMBRETADAS</t>
  </si>
  <si>
    <t>ABONA A F.#5613 X COMPRA DE UTENCILIOS DE LIMPIEZA Y CAFETERIAS</t>
  </si>
  <si>
    <t>ABONA A LA F.#2434 POR COMPRA DE BOTELLONES PERSONAL UTEG</t>
  </si>
  <si>
    <t>PAGO DE F.#66407 Y ABONA A F.#66418 X COMPRA DE PASAJES</t>
  </si>
  <si>
    <t>PAGO DE COMISIONES POR VENTAS DE MAESTRIAS</t>
  </si>
  <si>
    <t>PAGO DE COMISIONES X VENTA DE MAESTRIAS</t>
  </si>
  <si>
    <t>PAGO DE COMISIONES POR VTA DE MAESTRIAS</t>
  </si>
  <si>
    <t>LARREA MENDEZ THALIA ARACELY</t>
  </si>
  <si>
    <t>HOYOS ZAVALA JORGE ROBERTO</t>
  </si>
  <si>
    <t>FABARA ELIZALDE MA.FERNANDA</t>
  </si>
  <si>
    <t>QUINTO APOLONARIO JOSE</t>
  </si>
  <si>
    <t>PAGO POR INTERESES MES DE NOVIEMBRE</t>
  </si>
  <si>
    <t>GANZALO CAMPOS</t>
  </si>
  <si>
    <t>TAME</t>
  </si>
  <si>
    <t>COMPRA DE PASAJE NEY VALERO DIA 13/11/2012</t>
  </si>
  <si>
    <t>PAGO DE LA ALICUOTA DEL MES DE NOVIEMBRE DEL 2012</t>
  </si>
  <si>
    <t>PAGO DEL IESS MES DE OCTUBRE DE LA EMPLEADA DE G. CABANILLA</t>
  </si>
  <si>
    <t>TAME E.P.</t>
  </si>
  <si>
    <t>COMPRA DE PASAJE ECO. M. BONNARD A CUENCA RETORNO</t>
  </si>
  <si>
    <t>CARLOS VENTIMILLA</t>
  </si>
  <si>
    <t>POR VIATICOS M. BONNARD C. VENTIMILLA X REUNION PREFECTURA AZUAY</t>
  </si>
  <si>
    <t>LIQUIDACION DE LA CAJA CHICA DEL 09/11/2012</t>
  </si>
  <si>
    <t>POR TRAMITES Y GASTOS LEGALES</t>
  </si>
  <si>
    <t>PAGO DE COMISIONES POR VENTA DE MAESTRIAS</t>
  </si>
  <si>
    <t>CANCELACION DE LA 2DA. 15NA MES DE OCTUBRE/2012</t>
  </si>
  <si>
    <t>PAGO DE LA F.#141 POR COMPRA DE BREAKS PARA MAESTRIAS DIAS 15-16 DE SEP/2012</t>
  </si>
  <si>
    <t>PAGO DE LA FACT.#333 POR COMPRA DE IMPRESIONES DE DIPLOMAS</t>
  </si>
  <si>
    <t>PAGO DE PRESTAMO 3/3 CAMBIO CH/2579 AUSTRO</t>
  </si>
  <si>
    <t>PAGO DE INTERES X CAMBIO DE CHQ 2178 AUSTRO</t>
  </si>
  <si>
    <t>PAGO 1/12 POR INTERESES MES DE NOV/2012</t>
  </si>
  <si>
    <t>PABLO RIZZO</t>
  </si>
  <si>
    <t>CACELACION PRESTAMO 2/3</t>
  </si>
  <si>
    <t>PAGO DE INTERESES POR RENOVACION DE PRESTAMO DE $20.000</t>
  </si>
  <si>
    <t>PAGO DE INTERESES DEL 7.5% X RENOVACION</t>
  </si>
  <si>
    <t>MALDONADO AUZ MARCOS ANTONIO</t>
  </si>
  <si>
    <t>JOHN H. ROBLES FERNANDEZ</t>
  </si>
  <si>
    <t>PAGO DE F.#3762 POR COMPRA DE CINTAS PARA GRADUACION</t>
  </si>
  <si>
    <t>PAGO DE LA F.#8973 X COMPRA DE ACRILICOS PARA LA INCORPORACION 23/11/2012</t>
  </si>
  <si>
    <t>PAGO DEL 50% DE LA F.#9949 X COMPRA DE ALMUERZOS DE LA UTEG DIAS 5 AL 10/11/2012</t>
  </si>
  <si>
    <t>VIATICOS X PROMOCION DE MAESTRIAS EN MILAGRO DIA 16/11/2012</t>
  </si>
  <si>
    <t>CANC. 1ERA. 15NA. MES NOVIEMBRE/2012</t>
  </si>
  <si>
    <t>FERNANDEZ PAGARRA JORGE</t>
  </si>
  <si>
    <t>QUIÑOÑEZ POROZO DANIEL</t>
  </si>
  <si>
    <t>PINELA  AGUILERA FRANCISCO</t>
  </si>
  <si>
    <t>MARCELA GARZON VANEGAS</t>
  </si>
  <si>
    <t>PAGO DE ALMUERZOS DEL MES DE OCTUBRE (22 DIAS * 2.50)</t>
  </si>
  <si>
    <t>VIATICOS A CUENCA POR LOS DIAS 31 AL 1 DE NOV/2012 X X REUNION PROGRAMA CCFPE</t>
  </si>
  <si>
    <t xml:space="preserve">REEMBOLSO POR COMPRA DE PASAJES X VIAJE A CALI </t>
  </si>
  <si>
    <t>SOLORZANO CASTILLO CRISTHIAN</t>
  </si>
  <si>
    <t>VIATICOS POR VIAJE A CUENCA REUNION PERFECTURA DIA 19/11/2012</t>
  </si>
  <si>
    <t>VIATICOS X MAESTRIAS EN STA. ELENA P. CARBO LOS DIAS 17-18/11/2012</t>
  </si>
  <si>
    <t>PAGO A CONSERJES X ATENCION MAESTRIAS FIN DE SEMANA 10/11/2012</t>
  </si>
  <si>
    <t>LIQUIDACION DE LA CAJA DEL 16/12/2012</t>
  </si>
  <si>
    <t>COMPRA DE PASAJES A M.BONARD X VIAJE A CUENCA DIA 19/11/2012</t>
  </si>
  <si>
    <t>LLERENA CARVAJAL KATERINE ALEXANDRA</t>
  </si>
  <si>
    <t xml:space="preserve">MARGARITA AYALA </t>
  </si>
  <si>
    <t>PAGO DE BREAKS POR MAESTRIA EN GYE DIAS 17-18/11/2012</t>
  </si>
  <si>
    <t>PAGO POR COMPRA DE TONER DIA 16/11/2012</t>
  </si>
  <si>
    <t>PAGO DE LA F.#659 POR ALQUILER DE TOGAS Y BIRRETES</t>
  </si>
  <si>
    <t>ABONO DE LA F.#122 POR SERVICIOS EDUACTIVOS</t>
  </si>
  <si>
    <t>PAGO DE LA F.#51 POR SERVICIOS EDUACTIVOS</t>
  </si>
  <si>
    <t>PAGO DE LA F.#27 Y F.#28 POR SERVICIOS EDUCATIVOS</t>
  </si>
  <si>
    <t>PAGO DE LA F.#56 POR SERVICIOS EDUCATIVOS</t>
  </si>
  <si>
    <t>PAGO DE LA F.#8 POR SERVICIOS EDUACTIVOS</t>
  </si>
  <si>
    <t>VIATICOS X ASISETENCIA SEMINARIO INTERNACIONAL CALI COLOMBIA DIAS 17-22/11/2012</t>
  </si>
  <si>
    <t>PAGO DE LA F.#493-517 Y ABONA  A LA F.#556 POR ALQUILER DE PROYECTORES</t>
  </si>
  <si>
    <t xml:space="preserve">PAGO DE F.#31254 Y ABONA A F.#31319 POR ELABORACION DE SOBRES </t>
  </si>
  <si>
    <t>PAGO 10/10 POR INTERESES MES DE ABRIL/13</t>
  </si>
  <si>
    <t>FONDEO DEL BB AL CITTE</t>
  </si>
  <si>
    <t>BONARD JORGE</t>
  </si>
  <si>
    <t xml:space="preserve">PAGO DE PRESTAMO </t>
  </si>
  <si>
    <t xml:space="preserve">PAGO DE LA F.#9949 POR COMPRA DE ALMUERZOS PARA PERS. ADM. UTEG </t>
  </si>
  <si>
    <t>VIATICOS  X REUNION PERFECTURA BABAHOYO A.ALCIVAR-J.QUINTO-F.PALACIOS DIAS 20/11/2012</t>
  </si>
  <si>
    <t>DEVOLUCION POR COMPRA DE PASAJES</t>
  </si>
  <si>
    <t>PAGO DE PRESTAMO</t>
  </si>
  <si>
    <t>PAGO 4/6 POR INTERESES MES DE NOVIEMBRE/2012 CAMBIO X 2439</t>
  </si>
  <si>
    <t>CANCELAC.DE PRESTAMO, PAGO 1/3</t>
  </si>
  <si>
    <t>TAMITES Y GASTOS LEGALES</t>
  </si>
  <si>
    <t>VERONICA MORAN</t>
  </si>
  <si>
    <t>PAGO DE LA F.#661 POR ESTOGAS Y BIRRETES MEJORES GRADUADOS</t>
  </si>
  <si>
    <t>LAGOS ALEJANDRO</t>
  </si>
  <si>
    <t>COMPRA DEL REGALO ECP. G.CABANILLA</t>
  </si>
  <si>
    <t>CANC. DE LA 1ERA. 15NA. DEL MES NOV.</t>
  </si>
  <si>
    <t>PAGO DE PRESTAMO NOV/2012</t>
  </si>
  <si>
    <t>FARAFAN ESCANDON VERONICA</t>
  </si>
  <si>
    <t xml:space="preserve">LEON ANCHUNDIA KAREN </t>
  </si>
  <si>
    <t>YEROVI SUAREZ LUCINA</t>
  </si>
  <si>
    <t xml:space="preserve">HOYOS ZAVALA JORGE </t>
  </si>
  <si>
    <t>MIELES CANTOS JESSENIA</t>
  </si>
  <si>
    <t>MEZA GOMEZ NANCY</t>
  </si>
  <si>
    <t>SANCHEZ AVILES EDER</t>
  </si>
  <si>
    <t>GALARZA CHACON TANIA</t>
  </si>
  <si>
    <t>CANC. 1ERA. 15NA. MES NOVIEMBRE/2012 (ADICIONAL RECTOR)</t>
  </si>
  <si>
    <t>PAGO F.#1692 BUFETT,MUSICA.DJ,CARPAS,HOMENAJA ECO. G.CABANILLA</t>
  </si>
  <si>
    <t>VERONICA LORENA MORAN BASTIDAS</t>
  </si>
  <si>
    <t>ZALABATA ZULETA LUIS ALFONSO</t>
  </si>
  <si>
    <t>NEY ANTONIO  VALERO BRANDO</t>
  </si>
  <si>
    <t>PAGO DE LA F.#10 POR SERV.PREST. POR ACTUACION ARTISTICA (HOM.RECTOR)</t>
  </si>
  <si>
    <t>PAGO DE LA F.#1692 POR BUFETT,MUSICA,TORTA,DJ,CARPAS HOMENAJE G.CABANILLA</t>
  </si>
  <si>
    <t>PRESTAMO ECO. GALO CABANILLA</t>
  </si>
  <si>
    <t>PRESTAMO EC.GALO CABANILLA</t>
  </si>
  <si>
    <t>PAGO DE LA F.#615 POR ASESORIA LEGAL CORRESPONDIENTE SEPT/2012</t>
  </si>
  <si>
    <t>REEMBOLSO AB. NEY VALERO POR COMPRA DE PASAJE A QUITO DIA 12/OCT/2012</t>
  </si>
  <si>
    <t>ABONO A F.#9787 POR COMPRA DE ALMUERZOS PERSONAL UTEG</t>
  </si>
  <si>
    <t>VIATICOS X MAESTRIA EN SANTA ELENA P.CARBO DIAS 24-25/NOV/2012</t>
  </si>
  <si>
    <t>PAGO A CONSERJES X ATENCION MAESTRIA FIN DE SEMANA 28/10/2012</t>
  </si>
  <si>
    <t>PAGO DE BREAKS POR MAESTRIA EN P.CARBO 10-24-25/NOV/2012</t>
  </si>
  <si>
    <t>PAGO DE BREAKS POR MAESTRIA EN STA. ELENA DIA 24-25/12/2012 Y 17-18/11/2012</t>
  </si>
  <si>
    <t>PAGO DE BREAKS POR MAESTRIA EN GYE DIA 24/VOV/12</t>
  </si>
  <si>
    <t>LIQUIDACION DE LA CAJA CHICA DEL 23/NOV/2012</t>
  </si>
  <si>
    <t>PAGO DE LA F.#54643 POR CONSUMO INTERNET MES DE NOVIEMBRE</t>
  </si>
  <si>
    <t>CEVALLOS DUQUE MARCELO</t>
  </si>
  <si>
    <t>FONDEO DEL BB UTEG AL CITTE</t>
  </si>
  <si>
    <t>PAGO DE PRESTAMO 3/3</t>
  </si>
  <si>
    <t>PAGO DE LA F.#656-F.·678 Y ABONA A F.#690 POR ALQUILER DE PROYECTORES</t>
  </si>
  <si>
    <t xml:space="preserve">BERNARDO RODRIGUEZ </t>
  </si>
  <si>
    <t>VIATICOS A CUENCA POR PROGRAMA CCFPE-AZUAY</t>
  </si>
  <si>
    <t>ALTECSOF</t>
  </si>
  <si>
    <t>ABONO DEL 50% POR ACTUALIZACION DEL MODULO DEL SRI</t>
  </si>
  <si>
    <t>CRUZ OBANDO DARIO</t>
  </si>
  <si>
    <t>PAGO DE LA F.#229 POR SERVICIOS EDUCATIVOS</t>
  </si>
  <si>
    <t>LOPEZ NEMTSAVA ANA MARIA</t>
  </si>
  <si>
    <t>PAGO DE LA F.#4-6 Y ABONA A F.#7 POR SERVICIOS EDUCATIVOS</t>
  </si>
  <si>
    <t>LLANOS ENCALADA MONICA</t>
  </si>
  <si>
    <t>PAGO DE LA F.#657 POR SERVICIOS EDUCATIVOS</t>
  </si>
  <si>
    <t>GERMAN GERSON HUAYAMAVE TORRES</t>
  </si>
  <si>
    <t>MACERO CARRASCO XAVIER IVAN</t>
  </si>
  <si>
    <t>SALINAS NAREA ELIZABETH MARGARITA</t>
  </si>
  <si>
    <t>PONCE GAMBARROTTI JAIRO OMAR</t>
  </si>
  <si>
    <t>ROMERO NAGUA ALEJANDRO</t>
  </si>
  <si>
    <t>PAGO DE LA F.#101 POR SERVICIOS EDUCATIVOS</t>
  </si>
  <si>
    <t>PAGO DE LA F.#351 Y ABONA F.#352 POR SERVICIOS EDUCATIVOS</t>
  </si>
  <si>
    <t>PAGO DE LA F.#432 POR SERVICIOS EDUCATIVOS</t>
  </si>
  <si>
    <t>PAGO DE LA F.#451 Y ABONA A LA F.#452 POR SERVICOS EDUCATIVOS</t>
  </si>
  <si>
    <t>PAGO DE LA F.#1 POR SERVICIOS EDUCATIVOS</t>
  </si>
  <si>
    <t>PAGO DE LA F.#103 POR SERVCIOS EDUCATIVOS</t>
  </si>
  <si>
    <t>PAGO DE LA F.#130 POR COMPRA DE ARREGLOS FLORARES</t>
  </si>
  <si>
    <t>PAGO DE LA F.#4933 POR ALQUILER DE TERNOSPARA LA INCORPORACION 23/11/2012</t>
  </si>
  <si>
    <t>SALAZAR IDROVO PIEDAD</t>
  </si>
  <si>
    <t>PAGO DE FACT</t>
  </si>
  <si>
    <t>PAGO DE INTERESES MES DE NOV/2012</t>
  </si>
  <si>
    <t>CANCELACION PRESTAMO 1/3 (Cheque en Garantia)</t>
  </si>
  <si>
    <t>SUELDO</t>
  </si>
  <si>
    <t>FORMA DE PAGO</t>
  </si>
  <si>
    <t>VISA BANCO AUSTRO</t>
  </si>
  <si>
    <t>VALOR A CANCELAR</t>
  </si>
  <si>
    <t>PRIMERA QUINCENA MES DE NOVIEMBRE</t>
  </si>
  <si>
    <t>CANC. 1ERA. 15NA. MES NOVIEMBRE/2012(CHEQUES CAMBIADO X DEFICIENCIA DE ENDOSO)</t>
  </si>
  <si>
    <t>CANC. 1ERA. 15NA. MES NOVIEMBRE/2012(ADICIONAL RECTOR)</t>
  </si>
  <si>
    <t>PAGO DE PRESTAMO+INTERESES DIA 28/NOV/2012</t>
  </si>
  <si>
    <t>PAGO DE LA F.#1298 Y F.#1299 POR ALQUILER LOCAL#401 Y #399 Y LA QUINTA  MES DE SEPT2012</t>
  </si>
  <si>
    <t>PAGO DE CAPITAL + INTERES</t>
  </si>
  <si>
    <t xml:space="preserve">MASTECARD PRODUBANCO </t>
  </si>
  <si>
    <t>DINERS</t>
  </si>
  <si>
    <t>CANC. 1ERA 15NA MES DE NOVIEMBRE/2012</t>
  </si>
  <si>
    <t>DEV. PRESTAMO ECO. G.CABANILLA DEL DIA 28/NOV/2012 ($1200.00)</t>
  </si>
  <si>
    <t>POR SERVICIOS DE PUBLICIDAD CRISTHINA REYES</t>
  </si>
  <si>
    <t>PAGO DE INTERESES DEL MES DE NOVIEMBRE/2012</t>
  </si>
  <si>
    <t>PAGO DE BREAKS X MAESTRIA LOS DIAS 1-2/DIC/2012 EN GYE</t>
  </si>
  <si>
    <t>PAGO DE BREAKS X MAESTRIA LOS DIAS 1-2/DIC/2012 EN STA. ELENA</t>
  </si>
  <si>
    <t>PAGO DE ALMUERZOS DEL MES DE NOV/2012 POR 20DIAS</t>
  </si>
  <si>
    <t>PAGO DE LA F.#10026 POR COMPRA DE ALMUERZOS PARA EL PERS. ADM DE LA UTEG DIA 19-24/NOV/2012</t>
  </si>
  <si>
    <t xml:space="preserve">PAGO DE LA F.#15850 POR COMPRA DE 2 TONER </t>
  </si>
  <si>
    <t xml:space="preserve">ABONO A LA CAJA CHICA DEL 30/NOV/2012 </t>
  </si>
  <si>
    <t xml:space="preserve">ABONO DR. CAZAR POR ASESORIA POR PROCESOS DE ACREDITACION </t>
  </si>
  <si>
    <t xml:space="preserve">ABONO DE VIATCOS A CUENCA DEL 21 AL 24/NOV/2012 X PROGRAMA CCPE-AZUAY </t>
  </si>
  <si>
    <t>COMPRA DE PASAJES AL AR. BOHORQUEZ POR REUNION CON SENESCYT DIA 3/DIC/2012</t>
  </si>
  <si>
    <t>SALDAÑA MOYA JORGE</t>
  </si>
  <si>
    <t>CANC. DE  LA 2DA. 15NA. MES DE  NOV/2012</t>
  </si>
  <si>
    <t>CANC. DE LA 2DA. 15NA. MES DE NOV./2012</t>
  </si>
  <si>
    <t>CANCELACION PRESTAMO 1/3</t>
  </si>
  <si>
    <t>PAGO DE LA F.#87 Y F.#88 Y ABONA A LA F.#126 POR SERVICIOS EDUCATIVOS</t>
  </si>
  <si>
    <t>LOPEZ LOPEZ JACQUELINE ELIZABETH</t>
  </si>
  <si>
    <t>MANZANO VERGARA CARLITA BELEN</t>
  </si>
  <si>
    <t>FREIRE SIERRA FELIX DAVID</t>
  </si>
  <si>
    <t>PAGO DE LA  F.#54 Y F.#58 POR SERVICOS EDUCATIVOS</t>
  </si>
  <si>
    <t>ABONO A F.#398 POR SERVICIOS EDUCATIVOS</t>
  </si>
  <si>
    <t>ABONO A F.#331 POR SERVICIOS EDUCATIVOS</t>
  </si>
  <si>
    <t>PAGO DE LA F.#1 Y ABONA A F.#2 POR SERVICIOS EDUCATIVOS</t>
  </si>
  <si>
    <t>ABONO A F.#59 POR SERVICIOS EDUCATIVOS</t>
  </si>
  <si>
    <t>INMOBILIARIA INMOTAO</t>
  </si>
  <si>
    <t>LIQUIDACION DE LA CAJA DEL 30/NOV/2012</t>
  </si>
  <si>
    <t>TRMITES Y GASTOS LEGALES</t>
  </si>
  <si>
    <t>PAGO DE INTERESES</t>
  </si>
  <si>
    <t>STEVEN GAMBOA</t>
  </si>
  <si>
    <t>PAGO DE LA F.#2434 POR COMPRA BOTELLONES DE AGUA PERS. ADM. UTEG</t>
  </si>
  <si>
    <t>PAGO DE LA F.#5901 Y ABONA A F.#601 POR ALQUILER DE PROYECTORES</t>
  </si>
  <si>
    <t xml:space="preserve">PAGO DE LA F.#24930 Y F.#25033 POR ALQUILER DE UNA FOTOCOPIADORA POSGRADO </t>
  </si>
  <si>
    <t>PAGO DEL IESS A LA EMPLEADA DEL ECO. CABANILLA DEL MES DE NOV/2012</t>
  </si>
  <si>
    <t>CANC. 2DA 15NA. MES DE  NOV/2012</t>
  </si>
  <si>
    <t>CANC. 2DA. 15NA. MES NOV./2012</t>
  </si>
  <si>
    <t>CANC. 2DA. 15NA. MES DE NOV/2012</t>
  </si>
  <si>
    <t>PAGO DE VIATICOS A CUENCA POR PROGRAMA CCFPE-AZUAY DIAS 5-6/DIC/2012</t>
  </si>
  <si>
    <t>RETENCION POR ORDEN JUDICIAL</t>
  </si>
  <si>
    <t>Concepto</t>
  </si>
  <si>
    <t>Documento</t>
  </si>
  <si>
    <t>Monto</t>
  </si>
  <si>
    <t>BCO. PICHINCHA</t>
  </si>
  <si>
    <t xml:space="preserve">MONCAYO CORONEL MARIELA </t>
  </si>
  <si>
    <t>POVEDA GUEVARA  ANTONIO</t>
  </si>
  <si>
    <t>REYES MORALES JOSE</t>
  </si>
  <si>
    <t>CANC. 2DA. 15NA. DEL  MES NOV./2012</t>
  </si>
  <si>
    <t>ANTICIPO POR SERVICIOS PROFESIONALES</t>
  </si>
  <si>
    <t>PAGO DE LA F.#630 POR ALQUILER DE UN EDIFICIO EN GUAYACANES #610 Y LA 5TA.</t>
  </si>
  <si>
    <t>PAGO DE LA F.#81 Y F.#83 X COMPRA DE BREAKS DIAS 22-26/OCT/2012 Y 12-15 DE NOV/2012 MES DE OCT/2012</t>
  </si>
  <si>
    <t>LIQUIDACION DE LA CAJA DEL 17/12/2012 SEGÚN DETALLE ADJUNTO</t>
  </si>
  <si>
    <t>ABONO A LA F.#10272 POR COMPRA DE ALMUERZOS AL PERSONAL ADM. 26/NOV AL 01/DIC/2012</t>
  </si>
  <si>
    <t>PAGO DE ANUNCIO PUBLICITARIO DEL LUNES-SABADO</t>
  </si>
  <si>
    <t>PAGO POR INTERESES MES DE DICIEMBRE</t>
  </si>
  <si>
    <t>PAGO DE LA F.#85 POR COMPRA DE REFRIGIEROS DIAS 19 AL 22 DE NOV/2012</t>
  </si>
  <si>
    <t>ACOSTA IBARRA LUIS ALBERTO</t>
  </si>
  <si>
    <t>ROMO-LEROUX GUTIERREZ ERIKA ELIZABETH</t>
  </si>
  <si>
    <t>PAGO DE LA F.#105-F.#106 Y F.#107 POR SERVICOS FOTOGRAFICOS</t>
  </si>
  <si>
    <t>PAGO DE LA F.#969 POR Y F.#1023 POR SERVICIOS DE BUFFET EVENTO NAVIDAD 2011</t>
  </si>
  <si>
    <t>PAGO DE LA F.#101 POR DJ EVENTO OLIMPIADAS UTEG 21/07/2012 Y APROB. EVA. ABR./12</t>
  </si>
  <si>
    <t>PAGO A CONSERJES X ATENCION MAESTRIA FIN DE SEMANA DIAS17/NOV-2/DIC/2012</t>
  </si>
  <si>
    <t xml:space="preserve">PAGO POR MANTENIMIENTO AIRE ACONDICIONADO EN DEP. ADMISIONES </t>
  </si>
  <si>
    <t>PAGO DE BREAKS X MAESTRIA EN STA. ELENA LOS DIAS 8 Y 9/DIC/2012</t>
  </si>
  <si>
    <t>PAGO DE BREAKS POR MAESTRIA EN P. CARBO DIA 8/DIC/2012</t>
  </si>
  <si>
    <t>VIATICOS X MAESTRIA EN STA. ELENA Y P.CARBO DIAS 8-9/DIC/2012</t>
  </si>
  <si>
    <t>VIATICOS A CUENCA COORDINACION PROGRAMA-AZUAY DIAS 10-11-12/DIC/2012</t>
  </si>
  <si>
    <t>GASTOS POR AGAZAJOS</t>
  </si>
  <si>
    <t>GASTOS POR REPRESENTACION EL DIA 22/11/2012</t>
  </si>
  <si>
    <t>PAGO DE RET. FTE. MES DE SEP/2012</t>
  </si>
  <si>
    <t>SERVICIOS DE RENTAS INTERNAS</t>
  </si>
  <si>
    <t>COMPRA DE 2 PASAJES A QUITO ECO. CABANILLA Y AB. LEON DEL 14-15/NOV/2012 X REUNION IESS</t>
  </si>
  <si>
    <t>PAGO DE LA F.#10272 POR COMPRA DE ALMUERZOS PERS. ADM. UTEG 26/NOV AL 01/DIC/2012</t>
  </si>
  <si>
    <t xml:space="preserve">LOPEZ MIRANDA MONICA </t>
  </si>
  <si>
    <t>MAYRA BRAVO RODRIGUEZ</t>
  </si>
  <si>
    <t>VIATICOS A CUENCA X REUNION DIA 10/12/2012</t>
  </si>
  <si>
    <t>HOOVER MORA</t>
  </si>
  <si>
    <t>CANC. INTERES DE DIC/2012  POR PRESTAMO $18500</t>
  </si>
  <si>
    <t>CARLOS MEDINA REYES</t>
  </si>
  <si>
    <t>PAGO POR REPARACION DE AIRE ACONDICIONADO EDIF.#399 (RECTORADO)</t>
  </si>
  <si>
    <t>COMPRA DE TORTA PARA HOMENAJE A.ALCIVAR,P.AMADOR,M.LEON</t>
  </si>
  <si>
    <t>PAGO DE INTERESES MES DE DIC/2012</t>
  </si>
  <si>
    <t>CANC. 2DA. 15NA. MES DE NOV/2012(ADICIONAL RECTOR)</t>
  </si>
  <si>
    <t>PAGO 2/4 POR INTERESES MES DE DIC/2012</t>
  </si>
  <si>
    <t>BORIS LACANO</t>
  </si>
  <si>
    <t>COMPRA DE SUMINISTROS DE OFICINA DIA 12/12/2012</t>
  </si>
  <si>
    <t>QUITO LINDO QUITO LINDO S.A.</t>
  </si>
  <si>
    <t>PAGO POR HOSPEDAJE ECO. G.CANANILLA AB.M.LEON DIA 14-15/DIC/2012</t>
  </si>
  <si>
    <t>VIATICOS A CUENCA X COORDINACION PROGRAMA CCFPE-AZUAY DIAS 13-14/DIC/2012</t>
  </si>
  <si>
    <t>PAGO DE LA F.#402 POR SERVICIOS EDUCATIVOS</t>
  </si>
  <si>
    <t>GALARZA ARAUZ BYRON</t>
  </si>
  <si>
    <t>ABONO A F.#10510 X COMPRA DE ALMUERZOS PER.ADM. UTEG DIAS 3-8/DIC/2012</t>
  </si>
  <si>
    <t>PRODESCOM S.A.</t>
  </si>
  <si>
    <t>VIATCOS X REUNION EN QUITO G.CABANILLA-M.LEON DIAS 14-15/DIC/2012</t>
  </si>
  <si>
    <t>PAGO POR SERVICIOS DE PUBLICITARIOS DIC/2012</t>
  </si>
  <si>
    <t>PAGO DE LA F.#710 Y ABONA A F.#711 POR SERVICIOS EDUCATIVOS</t>
  </si>
  <si>
    <t>PAGO DE LA F.#601 Y ABONA A F.#608 POR ALQUILER DE PROYECTORES</t>
  </si>
  <si>
    <t>PAGO DE INTERESES DEL 7.5% X RENOVACION (PRESTAMO $5000.00)</t>
  </si>
  <si>
    <t>PAGO DE INTERESES DEL 10% X RENOVACION (PRESTAMO $7934.96)</t>
  </si>
  <si>
    <t>LIQUIDACION DE LA CAJA CHICA AL 14/DIC/2012 SEGUN DETTALE ADJUNTO</t>
  </si>
  <si>
    <t>PAGO DE INTERESES DEL 10% X RENOVACION (PRESTAMO $8325.00)</t>
  </si>
  <si>
    <t>PAGO F.# 736-737 POR IMPRESIONES DE TRIPTICOS,BLOCKS FACT,N/C ,N/D,COMPROB.DE RTE.(R.CH/8143BB)</t>
  </si>
  <si>
    <t>PAGO POR INTERESES</t>
  </si>
  <si>
    <t>PAGO DE LA F.#402 POR SERVICOS EDUCATIVOS</t>
  </si>
  <si>
    <t>VIATICOS  X MAESTRIA EN STA. ELENA DIAS 15-16/DIC/2012</t>
  </si>
  <si>
    <t>INMOBILEARA INMOTAO S.A.</t>
  </si>
  <si>
    <t>PAGO DE LA F.#633 POR ALQUILER DE UN EDIFICIO #610 GUAYACANES Y LA 5TA NOV/2012</t>
  </si>
  <si>
    <t>PAGO DE BREAKS X MAESTRIA EN GYE EL 15-16/DIC/2012</t>
  </si>
  <si>
    <t>PAGO DE BREAKS POR MAESTRIA EN STA. ELENA DIAS 15-16/DIC/2012</t>
  </si>
  <si>
    <t>PAGO DE LA F.#10510 POR COMPRA DE ALMU. PER.ADM. DE LA UTEG DIAS 3-8/DIC/2012</t>
  </si>
  <si>
    <t>PAGO DE LA F.#89 POR COMPRA DE BREAKS PARA MAESTRIA DIAS DEL 10-13/DIC/2012</t>
  </si>
  <si>
    <t>ABONO A F.#155 POR COMPRA DE BREAKS PARA MAESTRIA DIAS 8-9/DIC/2012</t>
  </si>
  <si>
    <t>RIZO PABLO</t>
  </si>
  <si>
    <t>PAGO 2/12POR INTERESES MES DE DIC/2012</t>
  </si>
  <si>
    <t>PAGO A CONSERJES POR ATENCION MAESTRIAS FIN DE SEMANA 25/NOV Y 9/DIC/2012</t>
  </si>
  <si>
    <t xml:space="preserve">COMPRA DE 6 TONER, 1 AIRE ACONDICIONADO DEP. VTAS. Y 8 CARTUCHOS </t>
  </si>
  <si>
    <t>GATOS POR REPRESENTACION</t>
  </si>
  <si>
    <t>GASTOS POR REPRESENTACION 01/DIC/2012</t>
  </si>
  <si>
    <t>CANC. 1ERA. 15NA DEL MES DIC/2012</t>
  </si>
  <si>
    <t>PINELA AGUILERA FRANCISCO SOLANO</t>
  </si>
  <si>
    <t>CANC. DE LA 1ERA. 15NA MES DE  DIC/2012 POR SERVICIOS PRESTADOS F.#3</t>
  </si>
  <si>
    <t>CANC. DE LA 1ERA 15NA MES DE DIC/2012 POR SERVICIOS PRESTADOS F.#5</t>
  </si>
  <si>
    <t>PAGO 5/6 POR INTERESES MES DE DICIEMBRE/2012 CAMBIO X 2440</t>
  </si>
  <si>
    <t>VIATICOS A CUENCA POR PROGRAMA CCFE-AZUAY DIAS 17-19/DIC/2012</t>
  </si>
  <si>
    <t>PAGO DE INTERES X CAMBIO DE CHQ 2179 AUSTRO</t>
  </si>
  <si>
    <t xml:space="preserve"> M</t>
  </si>
  <si>
    <t>CHEQUE EN GARANTIA</t>
  </si>
  <si>
    <t>CANCELACION PRESTAMO 3/3</t>
  </si>
  <si>
    <t>PAGO PRESTAMO 15/06/2012 CAMBIO DE CHQ 2180 AUSTRO</t>
  </si>
  <si>
    <t>PAGO DE INTERESES DEL 15% X RENOVACION (REF.1/2 CH/8084X$6500 Y 2/2 CH/8085X$6500)</t>
  </si>
  <si>
    <t>PAGO DE INTERESES POR RENOVACION DE PRESTAMO(REF.CH/8205 $10000)</t>
  </si>
  <si>
    <t>MARIA SERVIGON</t>
  </si>
  <si>
    <t>PAGO DE INTERESES DEL 15% X RENOVACION (REF.1/2 CH/8134X$6500 Y 2/2 CH/8135X$6500)</t>
  </si>
  <si>
    <t>COMPRA DE TORTA,VELAS,COLAS,OBSEQUIO, TARJETA Y DECORACION, ECT, HOMENAJE ING. M.CABANILLA</t>
  </si>
  <si>
    <t>HOLGUIN TOMALA ANGEL</t>
  </si>
  <si>
    <t>PAGO DEL 50% PARA BUFFET PARA PERSONAL UTEG FIN DE AÑO F.#1325</t>
  </si>
  <si>
    <t>AMADOR  PALMA PATRICIA</t>
  </si>
  <si>
    <t xml:space="preserve">QUINTO APOLINARIO JOSE </t>
  </si>
  <si>
    <t>CANC. 1ERA. 15NA DEL MES DIC/2013</t>
  </si>
  <si>
    <t>CANC. 1ERA. 15NA DEL MES DIC/2014</t>
  </si>
  <si>
    <t>CANC. 1ERA. 15NA DEL MES DIC/2015</t>
  </si>
  <si>
    <t>CANC. 1ERA. 15NA DEL MES DIC/2016</t>
  </si>
  <si>
    <t>CANC. 1ERA. 15NA DEL MES DIC/2017</t>
  </si>
  <si>
    <t xml:space="preserve">CASTILLO CASTILLO VICTOR </t>
  </si>
  <si>
    <t>MOLINA MORAN RONY</t>
  </si>
  <si>
    <t>NUÑEZ FIALLOS ROSA LEONOR</t>
  </si>
  <si>
    <t>CANC. DE LA 1ERA 15NA MES DE DIC/2012 POR SERVICIOS PRESTADOS F.#640</t>
  </si>
  <si>
    <t>CANC. DE LA 2DA. 15NA DEL MES DE NOV/2012 (ADICIONAL RECTOR)</t>
  </si>
  <si>
    <t>CANC. 1ERA. 15NA DEL MES DIC/2012 (ADICIONAL RECTOR)</t>
  </si>
  <si>
    <t>VIATICOS A CUENCA POR PROGRAMA CCFPE-AZUAY DIA 20/DIC/2012</t>
  </si>
  <si>
    <t>INTERESES DE DIC/2012</t>
  </si>
  <si>
    <t>LIQUIDACION DE LA CAJA DEL 20/DIC/2012 SEGUN DETALLE ADJUNTO</t>
  </si>
  <si>
    <t>PAGO DE PRESTAMO1/6 (REF. PRES.$2000.00)</t>
  </si>
  <si>
    <t>REEMBOLSO POR HOSPEDAJE EN CALI 17/22/NOV/2012</t>
  </si>
  <si>
    <t>REEMBOLSO POR COMPRA DE PASAJES</t>
  </si>
  <si>
    <t>PAGO DE LA F.#617 POR ASESORIA LEGAL CORRESPONDIENTE MES DE OCT/2012</t>
  </si>
  <si>
    <t>COMPRA DE CERVEZAS POR AGAZAJO NAVIDEÑO 2012</t>
  </si>
  <si>
    <t xml:space="preserve">LEON SOLIS MERCEDES </t>
  </si>
  <si>
    <t>CANC. DEC. TERCER SUELDO PERIODO DIC/2011-NOV/2012</t>
  </si>
  <si>
    <t xml:space="preserve">QUIÑONEZ BONE WILLIAM </t>
  </si>
  <si>
    <t>CARRASCO LUZARRA GABRIEL</t>
  </si>
  <si>
    <t>MARRET SOLORZANO JOHANA PATRICIA</t>
  </si>
  <si>
    <t>SORIANO MURILLO JENNIFER</t>
  </si>
  <si>
    <t>CANC. DEC. TERCER DUELDO PERIODO DIC/2011-NOV/2012</t>
  </si>
  <si>
    <t>BOHORQUEZ ZAVAL JOSE</t>
  </si>
  <si>
    <t>SUELDO 1ERA 15NA. DIC/2012</t>
  </si>
  <si>
    <t>DECIMO TERCER SUELDO</t>
  </si>
  <si>
    <t>CANC. DEC. TERCER SUELDO PERIODO DIC/2011-NOV/2011</t>
  </si>
  <si>
    <t>ABONA A F.#10803 X COMPRA DE ALM. PERS. ADM UTEG DEL 10 AL 15/DIC/2012</t>
  </si>
  <si>
    <t>JIMENES SUAREZ LAINE</t>
  </si>
  <si>
    <t>CANC. DEC. TERCER SUELDO PERIODO DIC/2011-NOV/2013</t>
  </si>
  <si>
    <t>CANC. DEC. TERCER SUELDO PERIODO DIC/2011-NOV/2014</t>
  </si>
  <si>
    <t>CANC. DEC. TERCER DUELDO PERIODO DIC/2011-NOV/2013</t>
  </si>
  <si>
    <t>JIBAJA CAMAVHO MANUEL</t>
  </si>
  <si>
    <t>HOYOS ZAVAL JORGE</t>
  </si>
  <si>
    <t>CANC. DEC. TERCER SUELDO PERIODO DIC/2011-NOV/2015</t>
  </si>
  <si>
    <t>ZAMBRANO LOURDIO MIRYAN</t>
  </si>
  <si>
    <t>PAGO DE INTERES 3/3 DE DICIEMBRE/2012</t>
  </si>
  <si>
    <t>PAGO PRESTAMO DEL 13 DE DICIEMBRE POR 10000USD 12/12</t>
  </si>
  <si>
    <t>MARIELA MONCAYO CORONEL</t>
  </si>
  <si>
    <t>MANZABA CALI BEITO</t>
  </si>
  <si>
    <t>VIATICOS CUENCA POR PROGRAMA CCFPE-AZUAY DEL 2 AL 4 ENE/2012</t>
  </si>
  <si>
    <t>CANCELACION PRESTAMO 3/3 (Cheque en Garantia)</t>
  </si>
  <si>
    <t>X ANULAR 12377</t>
  </si>
  <si>
    <t>JOSE REYES MORALES</t>
  </si>
  <si>
    <t>X ANULAR 12413</t>
  </si>
  <si>
    <t>CANC. 1ERA. 15NA DEL MES DIC/2012 (ADICIONAL RECTOR) REMPLAZA AL CH/12500 ($2089.71)</t>
  </si>
  <si>
    <t>AZUCENA ZAMBRANO BENAVIDES</t>
  </si>
  <si>
    <t>PAGO DEL 60% POR COMPRA DE PAVOS PARA EL PERSONAL UTEG/2012</t>
  </si>
  <si>
    <t>PAGO DE LA F.#1306 POR ALQUILER DE UN EDIFICIO #399 Y LA 5TA OCT/2012</t>
  </si>
  <si>
    <t>PAGO DE LA F.#1307 POR ALQUILER DE UN EDIFICIO #401 MES OCT/2012</t>
  </si>
  <si>
    <t>PAGO DE LA F.#1313 Y F.#1314 POR ALQUILER EDIF. #399 Y #401 MES DE NOV/2012</t>
  </si>
  <si>
    <t>COMPRA DE 3 PASAJES PARA M.CABANILLA-M.LEON-M.CONFORME REUNION SENESCYT DIA 7/01/2013</t>
  </si>
  <si>
    <t>PAGO DE INTERESES DEL MES DE DICIEMBRE/2013</t>
  </si>
  <si>
    <t>PAGO 1/12POR INTERESES MES DE DIC/2012</t>
  </si>
  <si>
    <t>JAVIER PAREDES</t>
  </si>
  <si>
    <t>GRAFRINPRENT</t>
  </si>
  <si>
    <t>ABONO POR REALIZAR UNA REVISTA 21 X 29.7 CMS.</t>
  </si>
  <si>
    <t>PAGO DE LA F.#10803 POR COMPRA DE ALMUER. PA EL PERSONAL ADM. UTEG</t>
  </si>
  <si>
    <t>PAGO DE LA F.#16048 POR IMPRESEION REVISTA CRISTHINA REYES</t>
  </si>
  <si>
    <t>LIQUIDACION DE LA CAJA DEL 03/01/2012</t>
  </si>
  <si>
    <t>GUARDIAS Y CONSERJES</t>
  </si>
  <si>
    <t>FREDDY PALACIOS COMISION</t>
  </si>
  <si>
    <t>FREDDY PALACIOS VIATICOS</t>
  </si>
  <si>
    <t>VIATICOS POSGARDO</t>
  </si>
  <si>
    <t>COMPRA DE PASAJES</t>
  </si>
  <si>
    <t>PERMISO BOMBERO</t>
  </si>
  <si>
    <t>VIATICOS QUITO</t>
  </si>
  <si>
    <t>SUMAN</t>
  </si>
  <si>
    <t>PAGOS</t>
  </si>
  <si>
    <t>FREDDY PALACIOS CARDENAS</t>
  </si>
  <si>
    <t>CANC. 2DA 15NA. DEL MES DICIEMBRE/2012</t>
  </si>
  <si>
    <t>PAGO DE LA F.#3 CANC. DE LA 2DA. 15NA. MES DE DICIEMNRE/2012</t>
  </si>
  <si>
    <t>PAGO DE LA F.#5 POR CANC. 2DA. 15NA. DEL MES DICIEMBRE/2012</t>
  </si>
  <si>
    <t>CANC. 2DA. 15NA. DEL MES DICIEMBRE/2012</t>
  </si>
  <si>
    <t>COMPRA DE BREAKS POR MAESTRIA FIN DE SEMANA STA. ELENA DIA 5-6-ENE-13</t>
  </si>
  <si>
    <t>COMPRA DE BREAKS PARA EL FIN DE SEMANA DIAS 5-6-ENE-2013</t>
  </si>
  <si>
    <t>VIATICOS A STA. ELENA POR MAESTRIA  DIAS 5-6-ENE-2013</t>
  </si>
  <si>
    <t>VIATICOS X VENTAS EN LA PENINSULA</t>
  </si>
  <si>
    <t>ANTICIPO POR COMISIONES DE VENTAS</t>
  </si>
  <si>
    <t>COMPRA DE PASAJES X REUNION SENESCTY M.CABANILLA-M.LEON-M.CONFORME. DIA 07/ENE/13</t>
  </si>
  <si>
    <t>VIATICOS A QUITO POR REUNION CON SENECYT M.CONFORM-M.CABANILLA-M.LEON DIA 07/ENE/13</t>
  </si>
  <si>
    <t>COMPRA DE LAMPARAS Y SEÑALETICA PARA PERMISO BOMBERO</t>
  </si>
  <si>
    <t>PAGO DE LA F.190 Y F.#192 POR COMPRA DE SUMINISTRIOS DE OFICINA</t>
  </si>
  <si>
    <t>PAGO DE LA F. POR ALQUILER DE UN DEPARTAMENTO EN CUENCA</t>
  </si>
  <si>
    <t>VERDUGO</t>
  </si>
  <si>
    <t>BANCO DEL AUSTRO</t>
  </si>
  <si>
    <t>GARCIA LUCIN VALERIA</t>
  </si>
  <si>
    <t>PAGO POR INTERESES MES DE ENERO/2013</t>
  </si>
  <si>
    <t>CANC. DE LA 2DA. 15NA. MES DE DIC/2012</t>
  </si>
  <si>
    <t xml:space="preserve">PAGO DE LA OPERACION #3 </t>
  </si>
  <si>
    <t>CANC. DE LA 2DA. 15NA. DEL MES DE DIC/2012</t>
  </si>
  <si>
    <t>CANC. DE LA 2DA. 15NA DEL MES DE DIC/2012</t>
  </si>
  <si>
    <t>BARCIA GARAICOA LILA DANA</t>
  </si>
  <si>
    <t>GALARZA CHACON TANIA JOHANNA</t>
  </si>
  <si>
    <t>PAGO DE LA F.#640 X CANC. DE LA 2DA. 15NA. MES DE DIC/2012</t>
  </si>
  <si>
    <t>PAGO DE LA F.#3 X CANC. DE LA 2DA. 15NA. MES DE DIC/2012</t>
  </si>
  <si>
    <t>CANC. DE LA 2DA. 15NA. MES DE DIC/2012 (SERV. PREST.)</t>
  </si>
  <si>
    <t>PAGO DE LA F.#2 X CANC. DE LA 2DA. 15NA. MES DE DIC/2012</t>
  </si>
  <si>
    <t>JORGE MERINO CALERO</t>
  </si>
  <si>
    <t>DEV. ALUMNO POR EXAMENES DE SUFICIENCIA (ESPECIE PRESENTADA 25/OCT/12)</t>
  </si>
  <si>
    <t>PAGO DE SALDO DE F.#150895 Y CANC. F.#1196 Y F.#3197 DEL MES DIC/2012 Y ENE/2013</t>
  </si>
  <si>
    <t>PAGO DE SEGURO DEL VEHICULO MES DE NOV-DIC/2012 Y ENE/2013</t>
  </si>
  <si>
    <t>CANC. INTERES DE ENE/2013  POR PRESTAMO $18500</t>
  </si>
  <si>
    <t>CANCELACION DEL PRESTAMO (CAMBIO X EL CH/1390 BACO. AUSTRO)</t>
  </si>
  <si>
    <t>CANC. DE LA 2DA. 15NA. MES DE DIC/2012 (ADICIONAL RECTOR)</t>
  </si>
  <si>
    <t>PAGO 3/4 POR INTERESES MES DE ENE/2013</t>
  </si>
  <si>
    <t>VIATICOS A CUENCA POR PROGRAMA CCFPE DIAS 9 AL 12/ENE/2013</t>
  </si>
  <si>
    <t>PANADERIA CALIFORNIA PANCALI S.A.</t>
  </si>
  <si>
    <t>PULLA CORONEL MARCIA BEATRIZ</t>
  </si>
  <si>
    <t>LUDEÑA LAPO ROSA IRENE</t>
  </si>
  <si>
    <t>HERAS ABRIL MARY ELISABETH</t>
  </si>
  <si>
    <t>LASSO CAAMAÑO JOSE PABLO</t>
  </si>
  <si>
    <t>PAGO DE LA F.#127-F.#128 Y ABONA A F.#129 POR SERVICIOS EDUCATIVOS</t>
  </si>
  <si>
    <t>ABONO A F.#10915 POR COMPRA DE ALMU. PERS. ADM. DEL 17 AL 20/12/2012</t>
  </si>
  <si>
    <t>POR COMPRA DE 10 TONNER PRECIO C/U$57.00</t>
  </si>
  <si>
    <t>PAGO DE F.#74166 POR COMPRA 80 PANES DE PASCUA PERSON. UTEG</t>
  </si>
  <si>
    <t xml:space="preserve">PAGO DE LA F.#741 POR 1000 INFOUTEG </t>
  </si>
  <si>
    <t>PAGO DE LA F.#969-F.#967 Y F#1042 POR SERVICIOS EDUCATIVOS</t>
  </si>
  <si>
    <t>PAGO DE F.#312 Y F.#314 POR SERVICIOS EDUCATIVOS</t>
  </si>
  <si>
    <t>PAGO DE LA F.#131 POR SERVICIOS EDUCATIVOS</t>
  </si>
  <si>
    <t>PAGO DE LA F.#102 Y F.#103 POR SERVICIOS EDUCATIVOS</t>
  </si>
  <si>
    <t xml:space="preserve">ABONO A F.#601 POR SERVICIOS EDUCATIVOS </t>
  </si>
  <si>
    <t xml:space="preserve">PAGO DEL 50% DE VIATICOS ATRASADOS A  CUENCA DIAS DEL 05-10/NOV/12,19-24 NOV/12 Y 26NOV-1DIC/12 </t>
  </si>
  <si>
    <t>COMPRA DE PASAJES PARA EL DR. CAZAR DE UIO-GYE/GYE-UIO DIA 10/ENE/2013</t>
  </si>
  <si>
    <t>LIQUIDACION DE LA CAJA CHICA AL 09/01/2013 SEGUN DETALLE ADJUNTO</t>
  </si>
  <si>
    <t>CANCELACION PRESTAMO 1/6 (Cheque en Garantia)</t>
  </si>
  <si>
    <t>PAGO DE ARRIENDO DEL EDIFICO WTC MESES OCT-NOV-DIC/2012</t>
  </si>
  <si>
    <t>CANC. DE LA 2DA. 15NA. MES DE NOV/2012</t>
  </si>
  <si>
    <t>VIATICOS A CUENCA DIA 10/01/2013</t>
  </si>
  <si>
    <t>FEDDY PALACIOS</t>
  </si>
  <si>
    <t>POR LIQUIDAR</t>
  </si>
  <si>
    <t>CAPITAL</t>
  </si>
  <si>
    <t>MORA</t>
  </si>
  <si>
    <t>COMISIONES</t>
  </si>
  <si>
    <t>INTERES CORRIENTO</t>
  </si>
  <si>
    <t>TOTAL</t>
  </si>
  <si>
    <t>Chifa Restaurante "SION LUNG"</t>
  </si>
  <si>
    <t>EMPANAS "RIGO"</t>
  </si>
  <si>
    <t>LOS CEBICHES DE RUMIÑAHUI</t>
  </si>
  <si>
    <t>TOTAL DE GASTOS</t>
  </si>
  <si>
    <t>10 de Enero</t>
  </si>
  <si>
    <t xml:space="preserve">9 de Enero </t>
  </si>
  <si>
    <t>GASTOS POR REUNION "ACREDITACION"</t>
  </si>
  <si>
    <t xml:space="preserve">TOTAL </t>
  </si>
  <si>
    <t>VIATICOS A LA PENINSULA STA. ELENA DIAS 11/10/2013</t>
  </si>
  <si>
    <t>GASTOS POR COMPRA DE LUNCH REUNION ACREDITACION DIAS 9-10/ENE/13</t>
  </si>
  <si>
    <t>PAGO DE COMISIONES POR VENTAS DE MAESTRIA</t>
  </si>
  <si>
    <t>LIQUIDACION DE LA CAJA DEL 11/ENE/2013 SEGUN DETALLE ADJUNTO</t>
  </si>
  <si>
    <t xml:space="preserve">COMPRA DE BREAKS POR MAESTRIA FIN DE SEMANA DIAS 12-13/ENE/2013 </t>
  </si>
  <si>
    <t>VIATICOS FIN DE SEMANA A STA. ELENA POR MAESTRIA DIAS 12-13/ENE/2013</t>
  </si>
  <si>
    <t>PAGO A CONSERJES POR ATENCION MAESTRIA FIN DE SEMANA 16-28/DIC/2012</t>
  </si>
  <si>
    <t>PAGO DE LA F.#25102 Y ABONA A F.#25116 POR COMPRA DE TONER Y ALQUILER FOTOCOP. POSGRADO</t>
  </si>
  <si>
    <t xml:space="preserve">PAGO DE LA F.#261 POR COMPRA DE SUMINISTROS DE OFICINA </t>
  </si>
  <si>
    <t>PAGO DE LA F.#608 Y F.#617 POR ALQUILER DE PROYECTORES PARA MAESTRIA</t>
  </si>
  <si>
    <t>ABONO A F.#5291 POR COMPRA DE UTILES DE LIMPIEZA</t>
  </si>
  <si>
    <t>PAGO DE LA F.#14934 Y ABONA A F.#14936 POR COMPRA DE TINTAS Y TONER</t>
  </si>
  <si>
    <t>ABONO A F.#33936 POR COMPRA DE SUMINISTRO DE LIMPIEZA Y CAFETERIA</t>
  </si>
  <si>
    <t>PAGO DE LA F.#676 Y ABONA  A F.#653 POR REMPLAZO DEL CH/11265 POR MANTM. AIRE ACONDICIONADO</t>
  </si>
  <si>
    <t>PAGO DE LA F.#90 POR BREAKS PARA MAESTRIAS DIA 7-10/ENE/2013</t>
  </si>
  <si>
    <t>PAGO DE LA F.#10915, F.#11111 Y ABONA A F.#11251 POR COMPRA DE ALM. PERS. ADM. UTEG</t>
  </si>
  <si>
    <t>PAGO DE LA F.#2548 POR COMPRA DE 77 BOTELLONES  DE AGUA PARA EL PER. ADM.</t>
  </si>
  <si>
    <t>POR COMPRA DE MOUSE TECLADO Y LECTOR BIOMETRICO DIA 11/01/2013</t>
  </si>
  <si>
    <t>POR EL SERVIDOR IBMX3100 M4, XEON 4C E3-1220 80W 3.1GHZ/1333MHZ</t>
  </si>
  <si>
    <t>CANC. DE LA 1ERA. 15NA. MES DE DIC/2012</t>
  </si>
  <si>
    <t>X ANULAR CAMBIO X CH.12293</t>
  </si>
  <si>
    <t>PAGO 3/12 POR INTERESES MES DE ENE/2013</t>
  </si>
  <si>
    <t>ESPINOZA ESPINOZA JAVIER</t>
  </si>
  <si>
    <t>VIATICOS A CUENCA X PROGRAMA CCFPE DIAS 15-17/ENE/2013</t>
  </si>
  <si>
    <t>ABONO DEL 60% (REF. $3850.00) X IMPRESION DE PLANOS Y CD X FUTURAS IMPRESIONES</t>
  </si>
  <si>
    <t>PAGO DE INTERESES MES DE ENE/2013</t>
  </si>
  <si>
    <t>PAGO DE INTERESES DEL 10% X RENOVACION (REF.1/2 CH/8084X$6500 Y 2/2 CH/8085X$6500)</t>
  </si>
  <si>
    <t>POR COMPRA DE UNA FOTOCOPIADORA Y DOS TONER</t>
  </si>
  <si>
    <t xml:space="preserve">PRESTAMO AL EC. G. CABANILLA </t>
  </si>
  <si>
    <t>GALO CABANIILA GUERRA</t>
  </si>
  <si>
    <t xml:space="preserve">PAGO DE LA F.#11251 POR COMPRA DE ALM. PERS. ADM. UTEG </t>
  </si>
  <si>
    <t>LIQUIDACION DE LA CAJA DEL 16/01/2013 SEGUN DETALLE ADJUNTO</t>
  </si>
  <si>
    <t>BAQUERIZO PEÑAFIEL MARISOL LORENA</t>
  </si>
  <si>
    <t>BASTIDAS ROMERO JOSE ROBERTO</t>
  </si>
  <si>
    <t>DE JANON TORRES BERTHA YOLANDA</t>
  </si>
  <si>
    <t>BRITO MATAMOROS MARIA GABRIELA</t>
  </si>
  <si>
    <t>CALERO CORDOVA RENE KARL</t>
  </si>
  <si>
    <t>PAGO DE LA FACT.#27 POR SERVICIOS EDUCATIVOS</t>
  </si>
  <si>
    <t>PAGO DE LA FACT.#4 POR SERVICIOS EDUCATIVOS</t>
  </si>
  <si>
    <t>PAGO DE LA FACT.#59 Y ABONO A LA FACT.#66</t>
  </si>
  <si>
    <t>PAGO DE LA FACTURA#126 POR SERVICIOS EDUCATIVOS</t>
  </si>
  <si>
    <t>PAGO DE LA  FACTURA#1 POR SERVICIOS EDUCATIVOS</t>
  </si>
  <si>
    <t>PAGO DE LA FACT.#1 POR SERVICIOS EDUCATIVOS</t>
  </si>
  <si>
    <t>PAGO DE LA FACT.#54 POR SERVICIOS EDUCATIVOS</t>
  </si>
  <si>
    <t>PAGO DE LA FACT.#4 Y ABONO A LA FACT.#5 POR SERVICIOS EDUCATIVOS</t>
  </si>
  <si>
    <t>PAGO DE LA F.#2 POR SERVICIOS PRESTADOS</t>
  </si>
  <si>
    <t>AYALA CARLOS</t>
  </si>
  <si>
    <t>MALAVE BASTIDAS JUAN</t>
  </si>
  <si>
    <t>PARRALES FERRUZOR WILSON</t>
  </si>
  <si>
    <t>CHAVEZ FERRIN LUIS</t>
  </si>
  <si>
    <t>POR ASESORIA DE IESS ENERO/2013</t>
  </si>
  <si>
    <t xml:space="preserve">CANC. DE LA 1ERA. 15NA. MES DE ENE/2013 </t>
  </si>
  <si>
    <t>CANC. DE LA 1ERA. 15NA. MES DE ENE/2013</t>
  </si>
  <si>
    <t>ABONO A F.#4 POR SERVICIOS PRESTADOS GUARDIANIA ENE/2013</t>
  </si>
  <si>
    <t>POR SERVICIOS PRESTADOS  MES ENE/2013</t>
  </si>
  <si>
    <t>CANC. 1ERA. 15NA. MES DE ENE/2013</t>
  </si>
  <si>
    <t xml:space="preserve">VIATICOS A CUENCA POR PROGRAMA CCFPE E.LASSO-J.LASSO </t>
  </si>
  <si>
    <t>CANC. DE LA 1ERA. 15NA. MES DE ENE/2012</t>
  </si>
  <si>
    <t xml:space="preserve">POR COMPRA DE SUMINISTROS DE LIMPIEZA </t>
  </si>
  <si>
    <t>CARCHIPULLA AGUIRRE GEOVANNA MARCELA</t>
  </si>
  <si>
    <t>CEVALLOS CORONEL MARIA FERNANDA</t>
  </si>
  <si>
    <t>LUIS FERNANDO ERAZO MONCAYO</t>
  </si>
  <si>
    <t>GAROFALO GARCIA RUTH NOEMI</t>
  </si>
  <si>
    <t>PAGO DE DE FACT.#151 POR SERVICIOS EDUICATIVOS</t>
  </si>
  <si>
    <t>PAGO DE FACT.#237 POR SERVICIOS EDUCATIVOS</t>
  </si>
  <si>
    <t>PAGO DE LA FACTURA#396 POR SERVICIOS EDUCATIVOS</t>
  </si>
  <si>
    <t>PAGO DE LA FACT.#59 POR SERVICIOS EDUCATIVOS</t>
  </si>
  <si>
    <t>PAGO DE FACT.#1 POR SERVICIOS EDUCATIVOS</t>
  </si>
  <si>
    <t>PAGO DE FACT#1041 POR SERVICIOS EDUCATIVAS</t>
  </si>
  <si>
    <t>PAGO DE LA FACT.#102 POR SERVICIOS EDUCATIVOS</t>
  </si>
  <si>
    <t>PAGO DE INTERESES DEL 7.5% X RENOVACION (REF. PREST. $5000.00)</t>
  </si>
  <si>
    <t>PAGO DE LA F.#263.F.#264 Y F.#276 POR SERVCIOS EDUACTIVOS</t>
  </si>
  <si>
    <t>COMPRA DE IMPERMEABLES Y BOTAS PERSONAL DE SEGURIDAD</t>
  </si>
  <si>
    <t>PAGO 6/6 POR INTERESES MES DE ENERO/2013 CAMBIO X 2441</t>
  </si>
  <si>
    <t>CODEU</t>
  </si>
  <si>
    <t>CEVALLOS PINO STANLEY</t>
  </si>
  <si>
    <t xml:space="preserve">PAGO DE LA F.#633 POR SERVICIOS EDUACTIVOS </t>
  </si>
  <si>
    <t>COMPRA DE BREAKS PARA MAESTRIA FIN DE SEMANA DIAS 19-20/ENE/2013</t>
  </si>
  <si>
    <t>COMPRA DE BREAKS FIN DE SEMANA STA. ELENA DIAS 19-20/ENE/2013</t>
  </si>
  <si>
    <t>VIATICOS A STA. ELENA POR MAESTRIAS FIN DE SEMANA DIAS 19-20/ENE/2013</t>
  </si>
  <si>
    <t>VIATICOS A LA PENINSULA DIA 18/ENE/2013</t>
  </si>
  <si>
    <t>PAGO DE LA F.#91 POR COMPRA DE BREAKS DIAS 14-17/ENE/2013</t>
  </si>
  <si>
    <t xml:space="preserve">POR COMPRA DE LIBROS (REF.$14747.07-15%DES$221.11) </t>
  </si>
  <si>
    <t>LIQUIDACION DE LA CAJA CHICA DEL 21/ENE/2013 SEGUN DETALLE ADJUNTO</t>
  </si>
  <si>
    <t>DEV. ALUMNO DE MAESTRIA MBA NACIONAL (ESPECIE PRE.01/DIC/2012)</t>
  </si>
  <si>
    <t>PAGO DE GUARDIAS Y CONSERJES X ATENCION MAESTRIAS FIN DE SEMANA DIAS 5-9/ENE/2013</t>
  </si>
  <si>
    <t xml:space="preserve">PAGO DE LA F.# POR ALQUILER DE DEP. CUENCA MES DE </t>
  </si>
  <si>
    <t>CARLOS JARAMILLO</t>
  </si>
  <si>
    <t>PAGO DE PRESTAMON OCT/2012</t>
  </si>
  <si>
    <t>CANCELAC.DE PRESTAMO, PAGO 3/3</t>
  </si>
  <si>
    <t>PAGO DE PRESTAMO DIC/2012</t>
  </si>
  <si>
    <t>PAGO DE PRESTAMO ENE/2013</t>
  </si>
  <si>
    <t>PAGO DE PRESTAMO+INTERESES 1/3</t>
  </si>
  <si>
    <t xml:space="preserve">CANCELAC.DE PRESTAMO, PAGO 2/3 </t>
  </si>
  <si>
    <t>PAGO DE LA F.#622 POR ASESORIA LEGAL MES DE NOV/2012</t>
  </si>
  <si>
    <t>VALERO BRANDO NEY ANTONIO</t>
  </si>
  <si>
    <t>VIATICOS A CUENCA POR PROGRAMA CCFPE-AZUAY  DIAS 23 AL 25/ENE/2013 B.R.-J.LASSO</t>
  </si>
  <si>
    <t>PAGO DE LA F.#617 Y ABONA A LA F.#633 POR ALQUILER DE PROYECTORES</t>
  </si>
  <si>
    <t>PAGO DE INTERESES MES DE ENERO/2013</t>
  </si>
  <si>
    <t>MARIA TERESA DE SERVIGON</t>
  </si>
  <si>
    <t>PAGO POR LAS TRAJETAS MAXIBONO PERS. ADM. UTEG 2012</t>
  </si>
  <si>
    <t>NARANJO NEVAREZ IVONNE</t>
  </si>
  <si>
    <t>PALACIO CARDENAS FREDDY</t>
  </si>
  <si>
    <t xml:space="preserve">FRANCO SAMANIEGO OMAYRA </t>
  </si>
  <si>
    <t xml:space="preserve">REYES MORALES JOSE </t>
  </si>
  <si>
    <t xml:space="preserve">MEZA GOMEZ NANCY </t>
  </si>
  <si>
    <t xml:space="preserve">CABANILLA GUERRA MARA </t>
  </si>
  <si>
    <t>CANC. DE LA 1ERA. 15NA. MES ENE/2013</t>
  </si>
  <si>
    <t>ABONO A F.#641 POR SER. PREST. 1ERA. 15NA. ENE/2013</t>
  </si>
  <si>
    <t>CANC. X SERV. PREST. 1ERA. 15NA. ENE/2013</t>
  </si>
  <si>
    <t>PAGO DE LA F.#3 POR SERV. PREST. 1ERA. 15NA. ENE/2013</t>
  </si>
  <si>
    <t>PAGO DE LA F.#4 POR SERV. PREST. 1ERA. 15NA. ENE/2013</t>
  </si>
  <si>
    <t>CANC. DE LA 1ERA. 15NA. MES DE ENE/2013 (ADICIONAL RECTOR)</t>
  </si>
  <si>
    <t>CANC. DE LA 1ERA. 15NA. DEL MES DE ENE/2013</t>
  </si>
  <si>
    <t>CAROLINA CARDENAS GUZMAN</t>
  </si>
  <si>
    <t>VIATICOS A MILAGRO POR PROMOCION DE MAESTRIA DE MARKTEING</t>
  </si>
  <si>
    <t>PAGO DE LA F.# POR COMPRA DE ALM. PERS. ADM.UTEG</t>
  </si>
  <si>
    <t xml:space="preserve">PRESTAMO AL ECO. M. BONARD </t>
  </si>
  <si>
    <t>LUIS GUEVARA CAICEDO</t>
  </si>
  <si>
    <t>PRESTAMO ECO. G.CABANILLA (A DESCONTARSE 2DA. 15NA. ENE/2013)</t>
  </si>
  <si>
    <t>PRESTAMOECO. G. CABANILLA (A DESCONTARSE 2DA. 15NA. FEB/2013)</t>
  </si>
  <si>
    <t>DEV. ALUMNO DE PREUNIVERSITARIO (ESPECIE PRE.05/NOV/2012)</t>
  </si>
  <si>
    <t>PAGO DE LA F.#1141 POR COMPRA DE ALM. PERS. UTEG</t>
  </si>
  <si>
    <t>LOPEZ LOPEZ MIRANDA</t>
  </si>
  <si>
    <t>PAGO DE F#66,67 POR SERVICIOS EDUCATIVOS</t>
  </si>
  <si>
    <t>POR COMPRA DE BREAKS FIN DE SEMANA PARA MAESTRIA DIAS 26-27/ENE/2013</t>
  </si>
  <si>
    <t>COMPRA DE BREAKS PARA MAESTRIA FIN DE SEMANA DIAS 26-27/ENE/2013</t>
  </si>
  <si>
    <t>VIATICOS A STA. ELENA POR MAESTRIA FIN DE SEMANA 26-27/ENE/2013</t>
  </si>
  <si>
    <t>LIQUIDACION DE LA CAJA CHICA DEL 24/ENE/2013 SEGUN DETALLE ADJUNTO</t>
  </si>
  <si>
    <t>PAGO DE PRESTAMO (CAMBIO X EL CH/7750 BB )</t>
  </si>
  <si>
    <t>PAGO DE LA F.#297827 POR MANTENIMIENTO DEL VEHICULO UTEG</t>
  </si>
  <si>
    <t>VIATICOS A CUENCA POR PROMOCION MAESTRIAS</t>
  </si>
  <si>
    <t>COMPRA DE DOS PASAJES PARA PROF. X DICTAR CLASES DE PHD DE LIM-GYE GYE-LIM DIAS 6/FEB-10/FEB/2013</t>
  </si>
  <si>
    <t xml:space="preserve">COMISIONES POR VENTAS DE MAESTRIAS </t>
  </si>
  <si>
    <t>PAGO POR COMPRA DE BREAKS PARA MAESTRIA  FIN DE SEMANA DIAS 12-13/ENE/2013</t>
  </si>
  <si>
    <t>VIATICOS A MILAGRO POR PROMOCION DE MAESTRIA COM. EXT. Y ADM. EMP. DIA 26/01/2013</t>
  </si>
  <si>
    <t>DEV. ECO.. C. CABANILLA X COMPRA DE CANGREJOS ACRED. DIA 20/01/2013</t>
  </si>
  <si>
    <t>VEGA AJILA ALEX IVAN</t>
  </si>
  <si>
    <t>WILSON ALEJANDRO VILLON MONTOYA</t>
  </si>
  <si>
    <t xml:space="preserve">POR ANUNCIO PUBLICITARIO LUN-SAB BLANCO Y NEGRO SECC. GRAN GYE. </t>
  </si>
  <si>
    <t>PAGO DE LA F.#635 POR ARRIENDO POR ALQUILER DE UN EDIFICIO V.610 MES DE DIC/2012</t>
  </si>
  <si>
    <t>PAGO DE LA F.#11533 Y ABONA A F.#11533 POR COMPRA DE UTILIES DE LIMPIEZA</t>
  </si>
  <si>
    <t>PAGO DE LA F.#1535 Y F.#1538 POR COMPRA DE ESCRITORIOS</t>
  </si>
  <si>
    <t>PAGO DE LA F.#633 Y ABONA A F.#637 POR ALQUILER DE PROYECTORES</t>
  </si>
  <si>
    <t>PAGO DE LA F.#228 Y F.#229 POR CONF. DE LLAVES INS, DE CERRADURA, ETC.</t>
  </si>
  <si>
    <t>PAGO DE F.#264 POR INSTALACIONES DE EXT. CAFETIN, ETC</t>
  </si>
  <si>
    <t>PAGO DE LA F.#10955 Y ABONA A F.#11811 POR COMPRA DE DISPENSADORES, ETC.</t>
  </si>
  <si>
    <t>ABONO A F.#11519 POR COMPRA DE ALM. PARA PERS. ADM. UTEG.</t>
  </si>
  <si>
    <t>PAGO DE LA F.#25116, F.#25125,F.#25137 Y ABONA A F.#25222 POR RENTA DE MAQUINA DE POSGRADO</t>
  </si>
  <si>
    <t>OCHOA TORRES LORENA VERONICA</t>
  </si>
  <si>
    <t>PAGO DE LA F.#306937 POR MANTENIMIENTO DEL VEHICULO UTEG</t>
  </si>
  <si>
    <t xml:space="preserve">PAGO DE INTERESES </t>
  </si>
  <si>
    <t>PAGO DE LA F.#122 POR SERVICIOS MUSICALES POR EVENTO NAVIDEÑO 2012</t>
  </si>
  <si>
    <t>POR COMPRA DE PASAJES PARA G.REYES DE LIM.GYE/GYE-LIM DEL 6/FEB - 10/FEB/2013</t>
  </si>
  <si>
    <t>VIATICOS A CUENCA POR PROGRAMA CCFPE-AZUAY DEL 31 ENE AL 2 DE FEB/2013</t>
  </si>
  <si>
    <t>CANCELACION PRESTAMO 2/3 (Cheque en Garantia)</t>
  </si>
  <si>
    <t>ABONO A F.#279 POR COMPRA DE SUMINISTROS DE OFICNA</t>
  </si>
  <si>
    <t>XAVIER MACIAS</t>
  </si>
  <si>
    <t>PAGO DE LA F.#11519 POR COMPRA DE ALM.  PARA PERS. ADM. UTEG</t>
  </si>
  <si>
    <t>LIQUIDACION DE LA CAJA CHICA DEL 30/ENE/2013 SEGUN ARCHIVO ADJUNTO</t>
  </si>
  <si>
    <t>POR GASTOS Y TRAMITES LEGALES</t>
  </si>
  <si>
    <t>PAGO DE LA F.#642 POR ASESORIA LEGAL CORRESPONDIENTE MES DE DIC/2013</t>
  </si>
  <si>
    <t>PAGO DE INTERESES DEL 10% X RENOVACION (REF. CH/12667 $18500.00)</t>
  </si>
  <si>
    <t xml:space="preserve">COMPRA DE SUMINISTROS DE OFICINA Y RADIOS </t>
  </si>
  <si>
    <t>PAGO DE PERMISO DE BOMBERO AÑO 2013</t>
  </si>
  <si>
    <t>ALCIVAR BOWEN ZENAIDA ELENA</t>
  </si>
  <si>
    <t>ORDOÑEZ GOYES KLEVER HIDALGO</t>
  </si>
  <si>
    <t>JORGE GIOVANNY SALDAÑA MOYA</t>
  </si>
  <si>
    <t>SUAREZ ALCIVAR ANA MARIA</t>
  </si>
  <si>
    <t>VIVANCO AMORES ELINA MARIA</t>
  </si>
  <si>
    <t>PAGO DE LA F.#52 POR SERVICIOS EDUCATIVOS</t>
  </si>
  <si>
    <t>PAGO DE LA F.#541 POR SERVICIOS EDUCATIVOS</t>
  </si>
  <si>
    <t>PAGO DE LA F.#521 POR SERVICIOS EDUCATIVOS</t>
  </si>
  <si>
    <t>ABONO DE LA F.#129 POR SERVICIOS EDUCATIVOS</t>
  </si>
  <si>
    <t>PAGO DE LA F.#104 POR SERVICIOS EDUCATIVOS</t>
  </si>
  <si>
    <t xml:space="preserve">PAGO DE LA F.#86 POR SERVICIOS PRESTADOS </t>
  </si>
  <si>
    <t>BASE</t>
  </si>
  <si>
    <t>ABONON CH/12538</t>
  </si>
  <si>
    <t>3 PAGOS</t>
  </si>
  <si>
    <t>TASA 5%</t>
  </si>
  <si>
    <t>VALOR A PAGAR 1ERA CUOTA</t>
  </si>
  <si>
    <t>DEV. ING. MARA CABANILLA</t>
  </si>
  <si>
    <t>HOSPEDAJE-CALI</t>
  </si>
  <si>
    <t>REEMBOLSO POR HOSPEDAJE EN CALI 17/-22/NOV/2012</t>
  </si>
  <si>
    <t>LUZ MARIA ENRIQUEZ GOMEZ</t>
  </si>
  <si>
    <t xml:space="preserve">PAGO DE LA F.#16014 POR COMPRA DE TONER LEXMAR </t>
  </si>
  <si>
    <t>PAGO DE LA F.#115 POR SERVICIOS EDUCATIVOS</t>
  </si>
  <si>
    <t>ICAZA ALMEIDA DIANNA</t>
  </si>
  <si>
    <t>MORAN COELLO OLGA</t>
  </si>
  <si>
    <t>PAGO DE LA F.#227 POR SREVICIOS EDUCATIVOS</t>
  </si>
  <si>
    <t xml:space="preserve">WILSON PARRALES </t>
  </si>
  <si>
    <t>COMPRA DE BREAKS STA. ELENA POR MAESTRIA FIN DE SEMANA DIAS 2-3/FEB/2013</t>
  </si>
  <si>
    <t>COMPRA DE BREAKS GYE POR MAESTRIA FIN DE SEMANA DIAS 2-3/FEB/2013</t>
  </si>
  <si>
    <t>VIATICOS A STA. ELENA POR MAESTRIA FIN DE SEMANA DIAS 2-3/FEB/2013</t>
  </si>
  <si>
    <t>PAGO DE LA F.#3731 Y F.#3758 POR ACTUAL. SIST. Y SOPORTE TECNICO ALT.A(MOD. VTAS)</t>
  </si>
  <si>
    <t>PRESTAMO ECO. G. CABANILLA (REF. IESS EMPL.)</t>
  </si>
  <si>
    <t>VIATICOS A STA. ELENA DIA 01/FEB/2013</t>
  </si>
  <si>
    <t>ANTICIPO POR COMISIONES DE VTAS MAESTRIAS</t>
  </si>
  <si>
    <t>POR RESERVACION DE DOS HABITACIONES PARA PHD RAMIREZ Y G.REYES DEL 6-10/FEB/2013</t>
  </si>
  <si>
    <t xml:space="preserve">COMPRA DE MEDICINAS PARA EL DEP. MEDICO </t>
  </si>
  <si>
    <t>PAGO A GUARDIAS Y CONSERJES POR ATE. FIN DE SEMNA X MAESTRIA 26/01/2013</t>
  </si>
  <si>
    <t>FERNANDEZ  PARRAGA JORGE</t>
  </si>
  <si>
    <t>CHAPALBAY DECIDERIO VICTOR</t>
  </si>
  <si>
    <t>CANC. DE LA 2DA. 15NA. DEL MES DE ENE/2013</t>
  </si>
  <si>
    <t>CANC. DE LA 2DA. 15NA. MES DE ENE/2013</t>
  </si>
  <si>
    <t>PAGO DE LA F.#6 POR SERV. PREST. (CANC. DE LA 2DA. 15NA. MES DE ENE/2013)</t>
  </si>
  <si>
    <t>PAGO DE LA F.#4 POR SERV. PRES. (CANC. DE LA 2DA. 15NA. MES DE ENE/2013)</t>
  </si>
  <si>
    <t>CANC. DE LA 2DA. 15NA. MES DE ENE/2014</t>
  </si>
  <si>
    <t>LIQUIDACION DE LA CAJA DEL 1/FEB/2013 SEGUN ARCHIVO ADJUNTO</t>
  </si>
  <si>
    <t>PAGO DE LA F.#415 POR COMPRA DE PAVOS PARA EL PERSONAL UTEG/2012 (CAMBIO CH/12523)</t>
  </si>
  <si>
    <t>PAGO DE LA F.#11632 POR COMPRA DE UTILEZ DE LIMPIEZA Y CAFETERIA</t>
  </si>
  <si>
    <t>PAGO DE LA F.#677 Y ABONA A F.#684 POR ALQUILER DE PROYECTORES</t>
  </si>
  <si>
    <t>ANTICIPO POR COMPRA DE ALM. PERS. ADM. UTEG</t>
  </si>
  <si>
    <t>PAGO DE LA F.#279 Y ABONA A F.#252 POR COMPRA DE SUMINISTROS DE OFICINA</t>
  </si>
  <si>
    <t>`PAGO DE LA F.#5613 POR COMPRA DE UTILES DE LIMPIEZA</t>
  </si>
  <si>
    <t>ABONO A F.#14936 POR COMPRA DE TONERS</t>
  </si>
  <si>
    <t xml:space="preserve">ANTICIPO POR COMISIONES </t>
  </si>
  <si>
    <t xml:space="preserve">PAGO DE LA F.#3505 Y F.#3506 POR COMPRA DE LIBROS MANUAL DE INV. </t>
  </si>
  <si>
    <t>ZAMBRANO BENAVIDES AZUCENA BEATRIZ</t>
  </si>
  <si>
    <t>CODEU -CORPORACION PARA EL DESARROLLO DE LA EDUCAC</t>
  </si>
  <si>
    <t>BRIGIDA MERCEDES REYES</t>
  </si>
  <si>
    <t>PAGO DE LA F.#607 REPARACION DEL AIRE ACONDICIONADO RRHH</t>
  </si>
  <si>
    <t>JONATHAN RICARDO PEREZ SAMPEDRO</t>
  </si>
  <si>
    <t>ALCIVAR  ALCIVAR  ANA</t>
  </si>
  <si>
    <t>ZAMBRANO LOURIDO</t>
  </si>
  <si>
    <t>GUADALUPE ELVIR HIGUERA AGUIRRE</t>
  </si>
  <si>
    <t>MEZA GÓMEZ NANCY CRISTINA</t>
  </si>
  <si>
    <t>GOVEA  ALVARADO SAMANTA</t>
  </si>
  <si>
    <t xml:space="preserve">CHRISTIAN MENDOZA </t>
  </si>
  <si>
    <t>DEV. ALUMNO POR MBA NACIONAL (ESPECIE PRESENTADA 05/01/2013)</t>
  </si>
  <si>
    <t xml:space="preserve">PAGO DE LA F.#16155 Y ABONA A F.#16160 POR PUBLICIDAD </t>
  </si>
  <si>
    <t>PAGO DE LA F.#16160 Y ABONA A F.#17103 POR PUBLICIDAD</t>
  </si>
  <si>
    <t>PAGO DE LA F.#17164 Y F.#17316 POR PUBLICIDAD</t>
  </si>
  <si>
    <t>PAGO DE LA F.#17103,F.#17159,F.#F.#17160,F.#17161,F#17162,F.#17163 Y ABONA A F.#17164 X PUBLICIDAD</t>
  </si>
  <si>
    <t>CANC.2DA 15NA MES ENERO/2013</t>
  </si>
  <si>
    <t>DEV. ALUMNO X MAESTRIA COM. EXT. (ESPECIE PRESENTADA 22/01/2013)</t>
  </si>
  <si>
    <t>CANC.2DA 15NA MES ENERO/2013 ADICIONAL RECTOR</t>
  </si>
  <si>
    <t>PAGO DE LA  FACTURA#109 POR SERVICIOS PRESTADOS</t>
  </si>
  <si>
    <t xml:space="preserve">ABONO A LA LIQUIDACION DE HABERES </t>
  </si>
  <si>
    <t>VIATICOS A CUENCA POR PROGRAMA CCFPE-AZUAY DIAS 04-06/FEB/2013</t>
  </si>
  <si>
    <t>VIATICOS R.RAMIREZ Y G.REYES X DICTAR CLASES PHD DIAS 6-9/FEB/2013</t>
  </si>
  <si>
    <t>PAGO DE LA F.#163 POR COMPRA DE BREAKS PARA MAESTRIA DIA 30/ENE/2013</t>
  </si>
  <si>
    <t>PAGO POR LA COMPRA DE ALMUERZOS PARA EL PERS. ADM. UTEG</t>
  </si>
  <si>
    <t>VERA ARRIAGA DANIELA ANDREA</t>
  </si>
  <si>
    <t>BRIGIDA MERCEDES REYES BOLAÑOS</t>
  </si>
  <si>
    <t>MANZABA CALI BENITO</t>
  </si>
  <si>
    <t>PHD-UNIV.DE SAN MARCOS</t>
  </si>
  <si>
    <t>AMAYA SALGUERO CARLOS</t>
  </si>
  <si>
    <t xml:space="preserve">JESSICA GOROTIZA ORTEGA </t>
  </si>
  <si>
    <t>PAGO DE INTERESES POR RENOVACION MES DE MAR/2013</t>
  </si>
  <si>
    <t>PAGO DE INTERES POR RENOVACION MES DE FEB/2013 (REF. $10000.00 CH/12899)</t>
  </si>
  <si>
    <t>PAGO A CONSERJES Y GUARDIAS X ATEN. MAESTRIAS FIN DE SEMANA DIAS 19/ENE-2/FEB/2013</t>
  </si>
  <si>
    <t>VIATICOS A LA PENINSULA DIA 7/FEB/2013 Y VIATICOS A MILAGRO DIA 08/02/2013 X PROM. DE MAESTRIAS</t>
  </si>
  <si>
    <t>PAGO DE LA F.#638 POR ALQUILER VILLA #610 Y LA 5TA. ENE/2013</t>
  </si>
  <si>
    <t xml:space="preserve">PAGO POR ASESORIA DE ACREDITACION </t>
  </si>
  <si>
    <t xml:space="preserve">ANTICIPO X PAGO DEL CAPITAL ($25,000.00) </t>
  </si>
  <si>
    <t>PAGO DE LA F.#395 Y ABONA A F.#397 POR SERVICIOS EDUCATIVOS</t>
  </si>
  <si>
    <t>PAGO DE LA F.#647 POR SERVICIOS EDUCATIVOS</t>
  </si>
  <si>
    <t>PAGO DE LA F.#28 POR SERVICIOS EDUCATIVOS</t>
  </si>
  <si>
    <t>PAGO DE LA F.#764 POR SERVICIOS EDUCATIVOS</t>
  </si>
  <si>
    <t>PAGO DE LA F.#29 POR SERVICIOS EDUCATIVOS</t>
  </si>
  <si>
    <t>PPAGO DE LA F.#3 Y ABONA A F.#4 POR SERVICIOS EDUCATIVOS</t>
  </si>
  <si>
    <t>LIQUIDACION DE LA CAJA CHICA DEL 07/FEB/2013 SEGUN DETALLE ADJUNTO</t>
  </si>
  <si>
    <t>PAGO DE LA F.#12260 POR ELABORACION DE TARJETAS PRESENTACION</t>
  </si>
  <si>
    <t>ANTICIPO POR COMPRA DE ALMUERZOS PERS. ADM. UTEG</t>
  </si>
  <si>
    <t>PAGO DE LA F.#5291 POR COMPRA DE UTILES DE LIMPIEZA</t>
  </si>
  <si>
    <t xml:space="preserve">PAGO DE LA F.#33936 POR COMPRA DE UTILEZ DE LIMPIEZA </t>
  </si>
  <si>
    <t>PAGO DE LA F.#25222,F.#25243 Y ABONA A F.#25259 POR ALQUILER DE FOTOCOPIADORA POSGRADO</t>
  </si>
  <si>
    <t>PAGO DE LA F.#2134 POR IMPERMEAB.  CON CEMENTO ALUMB. AULA 400-401-402</t>
  </si>
  <si>
    <t>PAGO DE LA F.#19375 Y F.#19774 POR COMPRA DE UTILEZ DE OFICINA, PAGO DE F.#3412 SALAZAR I.</t>
  </si>
  <si>
    <t>PAGO DE LA FACT.#676 POR INSTALACIONES ELECTRICAS</t>
  </si>
  <si>
    <t>PAGO DE LA F.#684 Y ABONA A F.#697 POR  ALQUILER DE PROYECTORES</t>
  </si>
  <si>
    <t>PAGO DE LA FACT.#650 POR ASESORIA LEGAL CORRESPONDIENTE AL MES DE ENERO</t>
  </si>
  <si>
    <t>PAGO DE LA F.#4172 Y F.#4240 POR COMPRA DE SOBRES EN COLOR</t>
  </si>
  <si>
    <t>PAGO DE LA F.#84319 Y ABONA A F.#68976 POR MANT. DEL VEIH. UTEG</t>
  </si>
  <si>
    <t xml:space="preserve">ABONO A LA F.#66418 POR COMPRA DE PASAJES </t>
  </si>
  <si>
    <t>PAGO DE LA F.#608 POR MANTENIM. AIRE ACOND.</t>
  </si>
  <si>
    <t>POR COMPRA DE BOTELLONES DE AGUA</t>
  </si>
  <si>
    <t xml:space="preserve">PAGO DE PHD-UNIV </t>
  </si>
  <si>
    <t xml:space="preserve">PAGO POR MANTENIMIENTO DE MOTO </t>
  </si>
  <si>
    <t>ANTICIPO POR LIQUIDACION DE HABERES</t>
  </si>
  <si>
    <t>LAGOS REINOSO GLADYS</t>
  </si>
  <si>
    <t>PAGO DE LA F.#211 POR SERVICIOS EDUCATIVOS</t>
  </si>
  <si>
    <t>PAGO DE LA F.#104 POR SERVICIOS EDUCAYIVOS</t>
  </si>
  <si>
    <t>JIMENEZ CABRERA JACKSON</t>
  </si>
  <si>
    <t>PAGO DE LA F.#101 POR SERVISOS EDUCATIVOS</t>
  </si>
  <si>
    <t>MERLANO MEDRADO SAMUEL</t>
  </si>
  <si>
    <t>PAGO DE LA F.#904 POR SERVICIOS PRESTADOS</t>
  </si>
  <si>
    <t>FONDEO DE BB AL CITTE</t>
  </si>
  <si>
    <t>PAGO A GUARDIAS Y CONSEJES X ATEN. FERIA. 9-12/FEB/2013</t>
  </si>
  <si>
    <t>ASOCIACION ALUMNOS</t>
  </si>
  <si>
    <t>ASOCIACION DE ESTUDIANTES X FIESTA</t>
  </si>
  <si>
    <t>PAGO 1/3POR INTERESES MES DE FEB/2013</t>
  </si>
  <si>
    <t>VICTOR FERRETI</t>
  </si>
  <si>
    <t>CANCELACION PRESTAMO 2/6 (Cheque en Garantia)</t>
  </si>
  <si>
    <t>X. PAREDES</t>
  </si>
  <si>
    <t>PAGO DE LA F.#5233 POR SERVICIO DE INTERNET</t>
  </si>
  <si>
    <t>PAGO DE INTERESES POR RENOVACION MES DE FEB/2013</t>
  </si>
  <si>
    <t xml:space="preserve">VIATICOS A CUENCA X PROGRAMA CCFPE </t>
  </si>
  <si>
    <t>PAGO DE INTERESES  DEL 7.5%POR RENOVACION (REF. $5000.00)</t>
  </si>
  <si>
    <t>DEV.ALUMNO POR MAESTRIA  COM. EXT. (ESPECIE PRES. 08/JUL/2012)</t>
  </si>
  <si>
    <t>PABLO VALLEJO ZAMBRANO</t>
  </si>
  <si>
    <t>DEV.ALUMNO POR MAESTRIA  COM. EXT. (ESPECIE PRES. 06/JUL/2012)</t>
  </si>
  <si>
    <t>POR  LIQUIDAR</t>
  </si>
  <si>
    <t>POR ASESORIA DE ACREDITACION</t>
  </si>
  <si>
    <t>EL  CONQUISTADOR</t>
  </si>
  <si>
    <t>PAGO POR COMPRA DE OBSEQUIO X DIA DE SAN VALETIN</t>
  </si>
  <si>
    <t>LIQUIDACION DE LA CAJA DEL 14/FEB/2013 SEGÚN DETALLE ADJUNTO</t>
  </si>
  <si>
    <t>PAGO DE INTERESES CH/ EN GARANTIA</t>
  </si>
  <si>
    <t>GRAFICOS ORENSES</t>
  </si>
  <si>
    <t>EDITORIAL MINOTAURO</t>
  </si>
  <si>
    <t>EL DIARIO EDIASA S.A.</t>
  </si>
  <si>
    <t>PAGO 4/12 POR INTERESES MES DE FEB/2013</t>
  </si>
  <si>
    <t xml:space="preserve">POR ANUNCIO PUBLICITARIO LUN 18/FEB/2013 EN EL ORO </t>
  </si>
  <si>
    <t>POR ANUNCIO PUBLICITARIO LUN 18/FEB/2013 EN LOS RIOS</t>
  </si>
  <si>
    <t>POR ANUNCIO PUBLICITARIO LUN 18/FEB/2013 EN MANABI</t>
  </si>
  <si>
    <t>GASTOS POR REPRESENTACION</t>
  </si>
  <si>
    <t xml:space="preserve">PAGO POR EL RESTAURANT RAMIREZ G.REYES DEL 6 AL 9/FEB/2013 </t>
  </si>
  <si>
    <t>HOTEL MARCELIUS</t>
  </si>
  <si>
    <t xml:space="preserve">EL UNIVERSO S.A. </t>
  </si>
  <si>
    <t xml:space="preserve">POR ANUNCIO PUBLICITARIO LUN-SAB/ BLANCO NEGRO SECC. GRAN GYE </t>
  </si>
  <si>
    <t>CRESWPIN YAGUAL JUAN</t>
  </si>
  <si>
    <t>CHAVEZ  FERRIN LUIS</t>
  </si>
  <si>
    <t>CAN. DE LA  1ERA. 15NA. MES DE FEB/2013</t>
  </si>
  <si>
    <t>CANC. DE LA 1ERA. 15NA. MES DE FEB/2013</t>
  </si>
  <si>
    <t>ABONO  DE  LA  FACTURA#5  POR SERVICIOS DE  GUARDIANIA</t>
  </si>
  <si>
    <t>ABONO DE LA  FACTURA#8 POR SERVICIOS PRESTADO DE GUARDIANIA</t>
  </si>
  <si>
    <t>VERDUGO CRESPO MERCEDES  BEATRIZ</t>
  </si>
  <si>
    <t>VIATICOS A LA PENINSULA DIA 15/02/2013</t>
  </si>
  <si>
    <t>PAGO DE PRESTAMO2/6 (REF. PRES.$2000.00)</t>
  </si>
  <si>
    <t>PAGO DE LA F.#13 POR ALQUILER DEL DEP. EN CUENCA MES DE FEB/2013</t>
  </si>
  <si>
    <t>COMPRA DE BREAKS POR MAESTRIA DIA SAB/16/FEB/2013 EN GYE</t>
  </si>
  <si>
    <t>VIATICOS A STA. ELENA POR  ATENCION A MAESTRIA 13-15/FEB/2013 EN GYE</t>
  </si>
  <si>
    <t>CANC. DE LA 2DA. 15NA. MES DE FEB/2013</t>
  </si>
  <si>
    <t>DARLING ORTIZ CHIPRE</t>
  </si>
  <si>
    <t xml:space="preserve">POR COMPRA DE UN TV LG 60" PLASMA 1080P HDMI USB VGA-PC(2A) </t>
  </si>
  <si>
    <t>PAGO A GUARDIAS Y CONSERJES POR ATENCION FIN DE SEMANA A MAEST. DIA 9/FEB/2013</t>
  </si>
  <si>
    <t>PAGO DE LA F.#12002 POR COMPRA DE ALMUERZOS DEL 28/ENE-02/FEB/2013</t>
  </si>
  <si>
    <t xml:space="preserve">CANC. DE LA 1ERA. 15NA. MES DE FEB/2013 </t>
  </si>
  <si>
    <t xml:space="preserve">PAGO DE LA F.#15988 POR MANT.-LIMPIEZA DE SURTIDORES DE AGUA </t>
  </si>
  <si>
    <t>PAGO DE LA F.#31319,F.#32185 Y ABONA A F.#32528 POR VOLANTES AFICHES POSTALES</t>
  </si>
  <si>
    <t>ABONO A LA F.#263 POR COMPRA DE SUMINISTRSOS</t>
  </si>
  <si>
    <t>PAGO DE LA F.#697 Y ABONA A F.#700 POR ALQUILER DE PROYECTORES</t>
  </si>
  <si>
    <t>PAGO DE INTERESES DEL 15% X RENOVACION (REF.1/2 CH/12742X$6500 Y 2/2 CH/12743X$6500</t>
  </si>
  <si>
    <t>PAGO DE INTERESES DEL 4% X RENOVACION</t>
  </si>
  <si>
    <t>PAGO DE PRESTAMO FEB/2013</t>
  </si>
  <si>
    <t>DEV. M.BONNARD POR COMPRA DE ALMUERZO EL DIA 18/02/2013</t>
  </si>
  <si>
    <t>PAGO DE PRESTAMO+INTERESES 2/3</t>
  </si>
  <si>
    <t>FERNANDEZ  VELASCO VICTOR</t>
  </si>
  <si>
    <t>NARANJO NEVAREZ  ANA</t>
  </si>
  <si>
    <t>SALAS  PINTO MARTHA</t>
  </si>
  <si>
    <t>ALCIVAR  ALCIVAR ANA</t>
  </si>
  <si>
    <t>APALO ROMERO  PABLO</t>
  </si>
  <si>
    <t>CAN. DE LA 1ERA. 15NA. MES DE FEB/2013</t>
  </si>
  <si>
    <t>CANC.DE LA 1ERA. 15NA. MES DE FEB/2013</t>
  </si>
  <si>
    <t>CANC. DE  FAC#110 SERVICIOS PRESTADOS 1ERA. 15NA FEB/2013</t>
  </si>
  <si>
    <t>CAN. DE LA 1ERA 15NA. MES DE FEB/2013</t>
  </si>
  <si>
    <t>CANC.DE LA 1ERA. 15NA. MES DE FEB/2014</t>
  </si>
  <si>
    <t>VIATICOS A CUENCA POR COORDINACION PROGRAMA CCFPE DEL 19/FEB AL 23/FEB/2013</t>
  </si>
  <si>
    <t>LIQUIDACION DE LA CAJA DEL 21/FEB/2013 SEGÚN DETALLE ADJUNTO</t>
  </si>
  <si>
    <t>ABONO DE LA F.#12098 POR COMPRA DE ALMUERZOS AL PER. ADM. UTEG</t>
  </si>
  <si>
    <t>DEVOLVER</t>
  </si>
  <si>
    <t>VIATICOS A MILAGRO X PROMOCION DE MAESTRIAS EN COM. EXT. Y ADM. DIA 22/02/2013</t>
  </si>
  <si>
    <t>INTERESES DE FEB/2013</t>
  </si>
  <si>
    <t>PAGO 3/12 POR INTERESES MES DE FEB/2013</t>
  </si>
  <si>
    <t>ANTICIPO</t>
  </si>
  <si>
    <t>NOMBRE</t>
  </si>
  <si>
    <t>ANTICIPO DEL 50% CON COFECCION DE UNIFORMES AL PERS. SEGURIDAD-CONSERJES Y MANTENIM.</t>
  </si>
  <si>
    <t>PAGO DE LA F.#1067 POR SER. PROF. REVELAMIENTO DE 3 EDIFICIOS CON MPRESION DE PLANOS Y CD</t>
  </si>
  <si>
    <t>VIATICOS A MACHALA X PROM. MAESTRIAS EN COM. EXTERIOR Y ADM. DE EMP. DIA 25/02/2013</t>
  </si>
  <si>
    <t>COMPRA DE BREAKS PARA MAESTRIA DEL 18-21/FEB/2013 EN GYE.</t>
  </si>
  <si>
    <t>COMRA DE BREAKS POR MAESTRIA FIN DE SEMANA EN GYE 23/24/02/2013</t>
  </si>
  <si>
    <t>COMPRA DE BREAKS X MAESTRIA FIN DE SEMANA DIAS 23/24/02/2013 EN STA. ELENA</t>
  </si>
  <si>
    <t xml:space="preserve">VIATICOS A STA. ELENA POR MAESTRIA FIN DE SEMANA DIAS 23/24/FEB/2013 </t>
  </si>
  <si>
    <t>ANTICIPO A SUELDO G. CABANILLA, M.CABANILLA, M.BONARD DE LA 1ERA. 15NA. MES DE FEB/2013</t>
  </si>
  <si>
    <t>LUTOJA S.A.</t>
  </si>
  <si>
    <t>ALVARADO SOTOMAYOR ROOSEVELT ECUADOR</t>
  </si>
  <si>
    <t>PAGO DE LA F.#14936 Y ABONA DE LA F.#15016 POR COMPRA DE TONER</t>
  </si>
  <si>
    <t>PERALTA VILLAMAR FREDDY SALOMON</t>
  </si>
  <si>
    <t>PAGO DE LA F.#29 POR EXAMEN A LOS EST. FINAN. Y FLUJOS PERIODO 2008-2012</t>
  </si>
  <si>
    <t xml:space="preserve">PAGO DEL 5% DE PRESTAMO </t>
  </si>
  <si>
    <t>CANC. DE LA 1ERA. 15NA. MES DE FEB/2013 (REF.SE  ABONO $500 CON CH/13255)</t>
  </si>
  <si>
    <t>PAGO DE LA F.#12098 Y ABONA A LA FACT.#12102 POR COMPRA DE ALM. PERS. ADM. UTEG</t>
  </si>
  <si>
    <t xml:space="preserve">PAGO DE LA F.#700 Y ABONA A F.#703 POR ALQUILER DE PROYECTORES </t>
  </si>
  <si>
    <t>LIQUIDACION DE LA CAJA DEL 26/FEB/2013 SEGUN DETALLE ADJUNTO</t>
  </si>
  <si>
    <t>DEV. ING. M. CABANILLA POR PRESTAMO ( $5000 SEG. PAP. #51117730)</t>
  </si>
  <si>
    <t>PAGO DE PLAN DE TELEFONIA CELULAR ECO. G. CABANILLA</t>
  </si>
  <si>
    <t>PAGO POR COMPRA DE PASAJES R.CAZAR,N. RODRIGUEZ, L.CABRERA, A. REMACHE</t>
  </si>
  <si>
    <t>PAGO POR HOSPEDAJE DR. CAZAR, N. RODRIGUEZ, L.CABRERA, A. REMACHE DEL 28/FEB-1/MAR/2013</t>
  </si>
  <si>
    <t>PAGO POR COMPRA DE SUMINISTROS PARA PISCINA</t>
  </si>
  <si>
    <t>PAGO DE LA F.#3 POR TRABAJOS DE PINTURA EN EDIF.610-520</t>
  </si>
  <si>
    <t>PAGO DE LA F.#122 Y ABONA A F.#131 POR TARJETAS NAVIDEÑAS Y ROL UP DE CRISTINA REYES</t>
  </si>
  <si>
    <t>VIATICOS A CUENCA POR PROGRAMA CCFPE-AZUAY DEL 27/FEB-02/MARZ/2013</t>
  </si>
  <si>
    <t>PAGO DE INTERESES DEL 15% X RENOVACION (REF.1/2 CH/12747X$6500 Y 2/2 CH/12748X$6500)</t>
  </si>
  <si>
    <t>BANCO BOLIVARIANO UTEG</t>
  </si>
  <si>
    <t>BANCO BOLIVARIANO CITTE</t>
  </si>
  <si>
    <t>PAGO DE LA F.#13950 POR COMPRA DE HOJAS MEMBRETADAS UTEG</t>
  </si>
  <si>
    <t>PAGO DE LA F.#286, F.#289 Y F.#290 POR SERVICIOS EDUCATIVOS</t>
  </si>
  <si>
    <t>PAGO  POR COMPRA DE PASAJES G.CABANILLA Y M. CABANILLA GYE-UIO/UIO-GYE DEL 02-04/MAR/2013</t>
  </si>
  <si>
    <t>VIATICOS A MILAGRO POR PROMOCION MAESTRIA EXTERIOR Y ADM. DE EMPRESAS DIA 28/FEB/2013</t>
  </si>
  <si>
    <t>LEIVA DE JANON GIOMAR AZUCENA</t>
  </si>
  <si>
    <t>VIATICOS A MILAGRO POR PVENTAS DE MAESTRIAS  DIAS 28/FEB/2013-01/MAR/2013</t>
  </si>
  <si>
    <t>BANCO AUSTRO</t>
  </si>
  <si>
    <t>0992164913001
0910379411
2412</t>
  </si>
  <si>
    <t>099216491300103
6491</t>
  </si>
  <si>
    <t>099233790700102
6491</t>
  </si>
  <si>
    <t>BANCO PACIFICO</t>
  </si>
  <si>
    <t>BANCO INTERNACIOANL</t>
  </si>
  <si>
    <t>BANCO MACHALA</t>
  </si>
  <si>
    <t>0992164913001
1155</t>
  </si>
  <si>
    <t>BANCO PICHINCHA</t>
  </si>
  <si>
    <t>USERS-PASSWORS</t>
  </si>
  <si>
    <t>OFICIAL DE CUENTA:</t>
  </si>
  <si>
    <t>Boliv. Blanca Peralta
Mariuxi</t>
  </si>
  <si>
    <t>Pacifico - Edwin Aviles Marmol</t>
  </si>
  <si>
    <t>2592800 Ext.100115</t>
  </si>
  <si>
    <t>2887164 ext.3333 - 0993276450
2381230 ext. 3336 - 0986379581</t>
  </si>
  <si>
    <t xml:space="preserve">Austro - Jagnna Alava
Ronald Villa - T/C </t>
  </si>
  <si>
    <t>2328333 ext.2801 - 0988374652</t>
  </si>
  <si>
    <t>Pichincha - Dennise Aragundi
Carlos Ayala - Token</t>
  </si>
  <si>
    <t>2889169 - 2382917 ext.46322               
2389167
2882490 - 2882446 ext.46322</t>
  </si>
  <si>
    <t>2083229 - 2083231 - 2083230 Ext.104</t>
  </si>
  <si>
    <t>PAGO TOTAL</t>
  </si>
  <si>
    <t>Nº DE CH/</t>
  </si>
  <si>
    <t>bperalta@bolivariano.com</t>
  </si>
  <si>
    <t>jefeagurdesa@baustro.fin.ec</t>
  </si>
  <si>
    <t>PAGO DE INTERESES MES DE FEB/2013</t>
  </si>
  <si>
    <t>CHÁVEZ FERRÍN LUIS HERIBERTO</t>
  </si>
  <si>
    <t>ORTIZ CHIPRE DARLING</t>
  </si>
  <si>
    <t>SOLORZANO CASTILLO CHRISTIAN PEDRO</t>
  </si>
  <si>
    <t>LIQUIDACION DE LA CAJA DEL 01/MAR/2013 SEGUN DETALLE ADJUNTO</t>
  </si>
  <si>
    <t>PAGO DE LA F.#2 POR SERVICIOS PRESTADOS (CANC. DE LA 2DA. 15NA. MES DE FEB/2013)</t>
  </si>
  <si>
    <t>PAGO DE LA F.#5 POR SERVICIOS PRESTADOS (CANC. DE LA 2DA. 15NA. MES DE FEB/2013)</t>
  </si>
  <si>
    <t>PAGO DE LA F.#8 POR SERVICIOS PRESTADOS (CANC. DE LA 2DA. 15NA. MES DE FEB/2013</t>
  </si>
  <si>
    <t>PAGO DE LA F.#2 POR SERVICIOS PRESTADOS (CANC. DE LA 2DA. 1ERA. 15NA. MES DE FEB/2013)</t>
  </si>
  <si>
    <t>PAGO DE LA F.#12102 Y ABONA A F.#12198 POR COMPRA DE ALM. AL PERS. ADM. DE LA UTEG</t>
  </si>
  <si>
    <t>PAGO DE LA F.#639 POR ALQUILER DE UN EDIFICIO VILLA #611 MES DE FEB/2013</t>
  </si>
  <si>
    <t>PAGO DE LA F.#703 Y ABONA A F.#709 POR ALQUILER DE PROYECTORES</t>
  </si>
  <si>
    <t xml:space="preserve">POR ANUNCIO PUBLICITARIO LUN-04/MAR/2013 BLANCO Y NEGRO SECC. GRAN GYE. </t>
  </si>
  <si>
    <t>POR ANUNCIO PUBLICITARIO LUN 04/MAR2013 EN MANABI</t>
  </si>
  <si>
    <t xml:space="preserve">POR ANUNCIO PUBLICITARIO LUN 04MAR/2013 EN EL ORO </t>
  </si>
  <si>
    <t>PAGO POR COMPRA DE BREAKS FIN DE SEMANA EN GYE DIAS 02-03/MARZ/2013</t>
  </si>
  <si>
    <t>PAGO POR COMPRA DE BREAKS FIN DE SEMANA EN STA. ELENA DIAS 02-03/MAR/2013</t>
  </si>
  <si>
    <t>VIATICOS A STA. ELENA X MAESTRIA FIN DE SEMANA 2-3/MAR/2013</t>
  </si>
  <si>
    <t>PAGO DE LA F.#1320 Y F.#1321 POR ALQUILER DE EDIF#399 Y 401 DEL MES DE DIC/2013</t>
  </si>
  <si>
    <t>YESMIN ALABART</t>
  </si>
  <si>
    <t>HOTEL ORO VERDE S.A HOTVER</t>
  </si>
  <si>
    <t>SOLORZANO FRANCISCO</t>
  </si>
  <si>
    <t>PAGO DE LA F.#3455 Y ABONO A LA F.#300 POR COMPRA DE SUMINISTROS DE OFICINA</t>
  </si>
  <si>
    <t>PAGO DE LA F.#2657 POR COMPRA DE BOTELONES DE AGUA UTEG</t>
  </si>
  <si>
    <t>ABONO DE LA F.#4 POR CANCELACION DE TRABAJOS EN LIMPIEZA DE PARED EMPASTES Y PINTURA</t>
  </si>
  <si>
    <t>PAGO DE LA F.#1619 POR CONTRATO DE EVENTOS #8746 POR COCTEL DEL 26/SEP/2012</t>
  </si>
  <si>
    <t>POR COMPRA DE PINTURAS PARA EL EDIF. #620 Y #399</t>
  </si>
  <si>
    <t xml:space="preserve">DEV. ING. MARA CABANILLA POR PRESTAMO </t>
  </si>
  <si>
    <t>PAGO POR COMPRA DE TONER LEXMAR Y CD</t>
  </si>
  <si>
    <t>POR ABONO DEL 40% POR ASESORIA DE INVESTIAGACION (REF. $3000.00)</t>
  </si>
  <si>
    <t>CEDELO TROYA FRANCISCO</t>
  </si>
  <si>
    <t>GRACIA BOLAÑOS BETSABETH</t>
  </si>
  <si>
    <t>LUCILA GABRIELA YEROVI SUAREZ</t>
  </si>
  <si>
    <t>CANC. 2DA 15NA. MES FEB/2013</t>
  </si>
  <si>
    <t>PAGO DE  LA F.#642 POR SERVICIOS PRESTADOS</t>
  </si>
  <si>
    <t>PAGO DE F.#110 POR SERVICIOS PRESTADOS</t>
  </si>
  <si>
    <t>PAGO DE F.#4 POR SERVICIOS PRESTADOS</t>
  </si>
  <si>
    <t>CANC. DE SERVICIOS PRESTADO (2DA 15NA. FEB/2013)</t>
  </si>
  <si>
    <t>CANC. SERVICIOS PRESTADOS (2DA 15NA. FEB/2013)</t>
  </si>
  <si>
    <t>CANC. 2DA. 15NA. MES DE FEB/2013</t>
  </si>
  <si>
    <t>CANC. 2DA. 15NA. MES DE FEB/2013(ADICIONAL RECTOR)</t>
  </si>
  <si>
    <t>PAGO DE LA F.#5 POR SERVICIOS PRESTADOS</t>
  </si>
  <si>
    <t>PAGO DE PRESTAMO+INTERESES</t>
  </si>
  <si>
    <t xml:space="preserve">MOLINA MORAN RONNY </t>
  </si>
  <si>
    <t>GARCÍA VERDUGO ANGÉLICA MARÍA</t>
  </si>
  <si>
    <t>CARDENAS CALLE XIMENA CATALINA</t>
  </si>
  <si>
    <t>VIATICOS A CUENCA POR COOR. PROG. CCFPE-AZUAY DIAS 6-9/MAR/2013</t>
  </si>
  <si>
    <t>POR COMPRA DE PROYECTOR VIEWSONIC 800X600 2700 LUMENS-HDMI C/R EL 50% 30 DIAS</t>
  </si>
  <si>
    <t>PAGO POR COMPRA DE PROYECTOR VIEWSONIC 800X600 2700 LUMENS-HDMI-C/R EL 50% 60 DIAS</t>
  </si>
  <si>
    <t>PAGO DE INTERES DEL 10% POR RENOVACION (REF. 10.000.00 CH/12899)</t>
  </si>
  <si>
    <t>PAGO DE INTERESES DEL 4% X RENOVACION (REF. 10.000.00 CH/11387)</t>
  </si>
  <si>
    <t>PAGO DE INTERESES DEL 4% X RENOVACION (REF. $10.000.00 CH/11387)</t>
  </si>
  <si>
    <t>ABONO A F.#1101 POR SERVICIOS EDUCATIVOS</t>
  </si>
  <si>
    <t>PAGO DE LA F.#315 Y F.#316 POR SERVICIOS EDUCATIVOS</t>
  </si>
  <si>
    <t>ABONO A F.#133 POR SERVICIOS EDUCATIVOS</t>
  </si>
  <si>
    <t>PAGO DE LA F.#106 Y ABONA A F.#108 POR SERVICIOS EDUCATIVOS</t>
  </si>
  <si>
    <t>PAGO DE LA 1ERA CUOTA MES DE MARZO/2013 POR SEGURO ALUMNOS UTEG</t>
  </si>
  <si>
    <t>PAGO DE A F.#336, F.#337 Y F.#338 POR SERVICIOS EDUCATIVOS</t>
  </si>
  <si>
    <t>PAGO DE LA F.#601 POR SERVICIOS EDUCATIVOS</t>
  </si>
  <si>
    <t>PAGO DE LA F.#51 Y F.#54 POR SERVICIOS EDUCATIVOS</t>
  </si>
  <si>
    <t>PAGO DE INTERESES DEL 7.5% X RENOVACION (REF. PREST. $5000.00 CH/11569)</t>
  </si>
  <si>
    <t>PAGO DE INTERESES MES DE ABRIL/2013</t>
  </si>
  <si>
    <t>COMPRA DE PASAJES M.CABANILLA, M.CONFORME DE GYE-UIO/UIO-GYE DIA 06/MAR/2013</t>
  </si>
  <si>
    <t xml:space="preserve">VIATICOS M.CABANILLA DIAS 06-07/MAR/2013 Y M.CONFORME DIA 07/MAR/2013 POR REUNION CEAACES </t>
  </si>
  <si>
    <t>ABONO A LA F.#12198 POR COMPRA DE ALM. PARA EL PERSONAL ADM DE LA UTEG</t>
  </si>
  <si>
    <t>PAGO DE LA F.#7087 POR SERVICIO DE INTERNET CONSUMO MES DE MAR/2013</t>
  </si>
  <si>
    <t>VIATICOS A MILAGRO POR PROMOCION MAESTRIAS DIA 07/03/2013</t>
  </si>
  <si>
    <t>VIATICOS A PEDRO CARBO-BABAHOYO DIAS 07-08/MAR/2013</t>
  </si>
  <si>
    <t>LIQUIDACION DE LA CAJA DEL 07/MAR/2013 SEGUN DETALLE ADJUNTO</t>
  </si>
  <si>
    <t>LIQUIDACION DE LA CAJA DEL 07/MAR/2013 SEGÚN DETALLE ADJUNTO</t>
  </si>
  <si>
    <t>PRESTAMO AL ECO. G. CABANILLA POR PAGO IESS M.GOROTIZA</t>
  </si>
  <si>
    <t>PAGO POR COMPRA DE BLURAY PLAYER SONY USB-LAN 1080P FULLHD (6M) (M.BONARD)</t>
  </si>
  <si>
    <t>ANTICIPO DE SUELDO</t>
  </si>
  <si>
    <t>POR COMPRA DE OBSEQUIO EN EL DIA DE LA MUJER 08/MARZ/2013</t>
  </si>
  <si>
    <t>PAGO DE PRESTAMO 3/6</t>
  </si>
  <si>
    <t>PAGO DE INTERESES 2/3</t>
  </si>
  <si>
    <t>CHRISTIAN MENDOZA VILLAVICENCI</t>
  </si>
  <si>
    <t>AGURTO VASQUEZ ANGEL RUPERTO</t>
  </si>
  <si>
    <t>ARANDA GUERRERO WILSON XAVIER</t>
  </si>
  <si>
    <t>CUMBICUS CASTILLO WILSON FREDDY</t>
  </si>
  <si>
    <t>BORJA MERCHAN JUAN CARLOS</t>
  </si>
  <si>
    <t>MOYANO SALGUERO PIEDAD GRACIELA</t>
  </si>
  <si>
    <t>JAIME BAQUERIZO RAFAEL ALCIDES</t>
  </si>
  <si>
    <t>FIGUEROA MARTINEZ ERICKA JAZMIN</t>
  </si>
  <si>
    <t>NOVILLO ARANA MIGUEL ANGEL</t>
  </si>
  <si>
    <t>OJEDA JIMENEZ EDGAR OSWALDO</t>
  </si>
  <si>
    <t>PLATON VARELES FATIMA ALEXANDRA</t>
  </si>
  <si>
    <t>RODRIGUEZ HIDROVO GABRIEL ALBERTO</t>
  </si>
  <si>
    <t>SAAVEDRA CHALEN CARLOS JHON</t>
  </si>
  <si>
    <t>VANONI PICO DIANA DAYSI</t>
  </si>
  <si>
    <t>POR COMPRA DE BREAKS FIN DE SEMANA EN GYE DIAS 9-10/MAR/2013</t>
  </si>
  <si>
    <t>COMPRA DE BREAKS POR MAESTRIA FIN DE SEMANA EN STA. ELENA DIAS 9-10/MAR/2013</t>
  </si>
  <si>
    <t>VIATICOS POR MAESTRIA FIN DE SEMANA EN STA. ELENA DIAS 9-10/MAR/2013</t>
  </si>
  <si>
    <t>POR COMPRA DE EQUIPOS DE COMPUTACION 1/3 A 30 DIAS</t>
  </si>
  <si>
    <t>POR COMPRA DE EQUIPOS DE COMPUTACION 1/3 A 60DIAS</t>
  </si>
  <si>
    <t>POR COMPRA DE EQUIPOS DE COMPUTACION 3/3 A 90 DIAS</t>
  </si>
  <si>
    <t>ANT. POR LIQUIDACION DE HABERES</t>
  </si>
  <si>
    <t>PAGO DE LA F.#129 Y ABONA A LA F.#130 POR SERVICIOS EDUCATIVOS</t>
  </si>
  <si>
    <t>PAGO DE GUARDIAS Y CONSERJES POR ATENCION MAESTRIAS FIN DE SEMANA 23/FEB/2013</t>
  </si>
  <si>
    <t>PAGO DE LA F.#12198 Y ABONA A F.#12411 POR COMPRA DE ALM. PERS. ADM. DE LA UTEG</t>
  </si>
  <si>
    <t>PAGO DE LA F.#15019 Y ABONA A F.#16069 POR COMPRA DE TONER</t>
  </si>
  <si>
    <t>POR COMPRA DE PINTURAS 15 DIAS</t>
  </si>
  <si>
    <t>PAGO DE LA F.#66418, F.#66510 Y ABONA A F.#66574 POR COMPRA DE PASAJES</t>
  </si>
  <si>
    <t>PAGO DE LA F.#32528, F.#32596 Y ABONA A F.#32922 POR VOLANTES AFICHES Y HOJAS MEMBRETADAS</t>
  </si>
  <si>
    <t>PAGO DE LA F.#11811 Y ABONO A LA F.#12494 POR SUMINISTROS DE LIMPIEZA</t>
  </si>
  <si>
    <t>PAGO DE TOTAL F#2 Y ABONO F#3 POR SERVICIOS EDUCATIVOS</t>
  </si>
  <si>
    <t>ABONO DE F#416 POR  SERVICIOS EDUCATIVOS</t>
  </si>
  <si>
    <t>PAGO DE F#3 POR SERVICIOS EDUCATIVOS</t>
  </si>
  <si>
    <t>PAGO DE LA F#3 POR SERVICIOS EDUCATIVOS</t>
  </si>
  <si>
    <t>PAGO DE F#51 POR SERVICIOS EDUCATIVOS</t>
  </si>
  <si>
    <t>PAGO DE F#201 POR SERVICIOS EDUCATIVOS</t>
  </si>
  <si>
    <t>PAGO DE LA F#152 POR SERVICIOS EDUCATIVOS</t>
  </si>
  <si>
    <t>PAGO DE F#103 POR SERVICIOS EDUCATIVOS</t>
  </si>
  <si>
    <t>PAGO DE F#256 POR SERVICIOS EDUCATIVOS</t>
  </si>
  <si>
    <t>PAGO DE F#451 POR SERVICIOS EDUCATIVOS</t>
  </si>
  <si>
    <t>PAGO DE F#102 POR SERVICIOS EDUCATIVOS</t>
  </si>
  <si>
    <t>PAGO DE F#182 POR  SERVICIOS EDUCATIVOS</t>
  </si>
  <si>
    <t>PAGO DE F#33 POR SERVICIOS EDUCATIVOS</t>
  </si>
  <si>
    <t>PAGO DE F#55 POR SERVICIOS EDUCATIVOS</t>
  </si>
  <si>
    <t>PAGO TOTAL DE  F#331 Y  F#332 POR SERVICIOS EDUCATIVOS</t>
  </si>
  <si>
    <t>PAGO DE F#145 POR SERVICIOS EDUCATIVOS</t>
  </si>
  <si>
    <t>PAGO TOTAL F#59 Y ABONO #61 PAGO DE SERVICIOS EDUCATIVOS</t>
  </si>
  <si>
    <t>PAGO DE LA F#226 POR SERVICIOS EDUCATIVOS</t>
  </si>
  <si>
    <t>ABONO DE  F#106 POR SERVICIOS EDUCATIVOS</t>
  </si>
  <si>
    <t>PAGO F#1  POR SERVICIOS EDUCATIVOS</t>
  </si>
  <si>
    <t>PAGO TOTAL DE LA F#210,252,253 POR SERVICIOS EDUCATIVOS</t>
  </si>
  <si>
    <t>PAGO DE F#27 POR SERVICIOS EDUCATIVOS</t>
  </si>
  <si>
    <t>PAGO DE F#4 POR SERVICIOS EDUCATIVOS</t>
  </si>
  <si>
    <t>ELADIO CHOEZ</t>
  </si>
  <si>
    <t>PAGO POR TRABAJOS DE PINTURA EN EDIF. #610-520</t>
  </si>
  <si>
    <t>VEGA AJILA ALEX</t>
  </si>
  <si>
    <t>ABONO A LA F.#12248 POR COMPRA DE SUMINISTROS   DE LIMPIEZA Y CAFETERIA</t>
  </si>
  <si>
    <t>PAGO DE LA F.#25259 Y ABONO A F.#25314 POR ALQUILER DE FOTOCOPIADORA DE POSGRADO</t>
  </si>
  <si>
    <t>COPIRLANDIA C.A.</t>
  </si>
  <si>
    <t>ABONO DE LA F.#300 POR COMPRA DE SUMINISTROS DE OFICINA</t>
  </si>
  <si>
    <t>PAGO DE LA F.709 Y ABONA A F.717 POR ALQUILER DE PROYECTORES</t>
  </si>
  <si>
    <t>VIATICOS A MIALGRO POR PROMOCION DE MAESTRIAS DIA 11/03/2013</t>
  </si>
  <si>
    <t>ABONO A LA F.#2418 X COMPRA DE MUEBLES DE OFICINA PARA BIBLEOTECA Y SALA DE PROF.</t>
  </si>
  <si>
    <t>DUCHI PINCAY BETTY</t>
  </si>
  <si>
    <t>ANTICIPO DE COMISIONES</t>
  </si>
  <si>
    <t>LIQUIDACION DE LA CAJA CHICA DEL 13/MAR/2013 SEGÚN DETALLE ADJUNTO</t>
  </si>
  <si>
    <t>ANTICIPO POR PLANOS DISEÑOS Y ASESORIA (ACREDITACION)</t>
  </si>
  <si>
    <t>SEGURA BOHORQUEZ  EUGENIO</t>
  </si>
  <si>
    <t>REYES MORALEZ JOSE</t>
  </si>
  <si>
    <t>CANC. DEC. CUARTO SUELDO PERIODO MAR/2012-FEB/2013</t>
  </si>
  <si>
    <t>CANC. DEC. CUARTO SUELDO  PERIODO MAR/2012-FEB/2013</t>
  </si>
  <si>
    <t>DESDE ENERO A  SEPTIEMBRE 2012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</si>
  <si>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</si>
  <si>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</si>
  <si>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</si>
  <si>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</si>
  <si>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</si>
  <si>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</si>
  <si>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</si>
  <si>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</si>
  <si>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</si>
  <si>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</si>
  <si>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VALOR A PAGAR</t>
  </si>
  <si>
    <t>LIQUIDACION DE CONSUMO DE AGUA
 LATIPESA</t>
  </si>
  <si>
    <t>VIATICOS A MILAGRO</t>
  </si>
  <si>
    <t>DEV. ALUMNO X MBA NACIONAL (ESPECI PRESENTADA (05/ENE/13)</t>
  </si>
  <si>
    <t>JAVIER LAINEZ DUEÑAS</t>
  </si>
  <si>
    <t>DEV. X CONSUMO DE AGUA COD.#6943036 DE ENE-SEP/2012</t>
  </si>
  <si>
    <t>PAGO DE PRESTAMO PARA CUBRIR AL CH/7792</t>
  </si>
  <si>
    <t>CHEQUE EN GARANTIA M.BONARD</t>
  </si>
  <si>
    <t>CHOEZ ELADIO</t>
  </si>
  <si>
    <t>BIC ECUADOR ECUABIC S.A.</t>
  </si>
  <si>
    <t>PAGO DE LA F.#1000 POR SUMINISTROS PARA PISCINA</t>
  </si>
  <si>
    <t>VIATICOS A CEUNCA POR PROMOCION PROGRAMA CCFPE-AZUAY DIA 18-20/MAR/13</t>
  </si>
  <si>
    <t>PAGO X ANUNCIO EN GRAN GUAYAQUIL B/N DOMINGO 17/MAR/2013</t>
  </si>
  <si>
    <t>PAGO X COMPRA DE BREAKS PARA MAESTRIA FIN DE SEMANA GYE DIAS 16-17/MAR/13</t>
  </si>
  <si>
    <t>PAGO X COMPRA DE BREAKS PARA MAESTRIA FIN DE SEMANA EN STA. ELENA DIAS 16-17/MAR/13</t>
  </si>
  <si>
    <t>VIATICOS A STA. ELENA POR MAESTRIA FIN DE SEMANA DIAS 16-17/MAR/13</t>
  </si>
  <si>
    <t>PAGO DE LA  POR TRABAJOS DE PINTURA EN EDIF.610-520</t>
  </si>
  <si>
    <t>PAGO DE LA F.#252 Y ABONA A LA F.#263 POR COMPRA DE SUMINISTROS DE OFICINA</t>
  </si>
  <si>
    <t>ABONO A LA F.#120537 POR COMPRA DE PLUMAS PARA CASA ABIERTA 20/SEP/2013</t>
  </si>
  <si>
    <t xml:space="preserve">PAGO DE LA F.#12248 POR COMPRA DE SUMINISTROS DE LIMPIEZA Y CAFETERIA </t>
  </si>
  <si>
    <t>PAGO POR COMPRA DE ALMUERZOS PERSONAL DE LA UTEG</t>
  </si>
  <si>
    <t>PAGO POR REPARACION DE AIRE ACONDICIONADO M.BONARD Y AUDITORIO</t>
  </si>
  <si>
    <t>PAGO DE LA F.#2153 POR IMPERMEA. CON CEMENTO ALUMBA EDIF.399 AULA 601-602</t>
  </si>
  <si>
    <t>DEV. ALUMNO X MBA INTERNACIONAL (ESPECIE PRESENTADA 26/SEP/13)</t>
  </si>
  <si>
    <t>PABLO LEON ROJAS</t>
  </si>
  <si>
    <t xml:space="preserve">ORTIZ CHIPRE DARLING </t>
  </si>
  <si>
    <t>CANC. DE LA 1ERA. 15NA. MES DE MAR/2013</t>
  </si>
  <si>
    <t>CANC. DE LA 1ERA. 15NA. MES DE MAR/2013(ADICIONAL)</t>
  </si>
  <si>
    <t>CANC. 1ERA  15NA. MES MARZO/2013</t>
  </si>
  <si>
    <t>CANC. 1ERA. 15NA. MARZO/2013</t>
  </si>
  <si>
    <t>CANC. 1ERA. 15NA. MES DE MAR/2013</t>
  </si>
  <si>
    <t xml:space="preserve">CANC. 1ERA. 15NA. MES MARZO/2013 </t>
  </si>
  <si>
    <t>CANC. 1ERA. 15NA. MES MARZO/2013</t>
  </si>
  <si>
    <t>PAGO DE LA F.#9 POR SERVICIOS PRESTADOS (CANC. 1ERA.15NA. MES DE MAR/2013)</t>
  </si>
  <si>
    <t>PAGO DE LA F.#3 POR SERVICIOS PRESTADOS (CANC. 1ERA.15NA. MES DE MAR/2013)</t>
  </si>
  <si>
    <t>SARMIENTO COELLO ENRIQUE</t>
  </si>
  <si>
    <t>PAGO DE LA F#113 POR SERVICIOS PRESTADOS</t>
  </si>
  <si>
    <t>JARAMILLO CUENCA NATALIA ELENA</t>
  </si>
  <si>
    <t>PABON GARCES ALEX ANDRES</t>
  </si>
  <si>
    <t>NORMA DE LOS ANGELES SANTAMARIA</t>
  </si>
  <si>
    <t>VALLEJO CORONEL DIANA BETHSABE</t>
  </si>
  <si>
    <t>PAGO DE LA F.#469 Y ABONA A LA F.#470 POR SERVICIOS EDUCATIVOS</t>
  </si>
  <si>
    <t>ABONO A LA F.#195 POR SERVICIOS EDUCATIVOS</t>
  </si>
  <si>
    <t>PAGO DE LA F.#36 Y F.#37 POR SERVICIOS EDUCATIVOS</t>
  </si>
  <si>
    <t>PAGO DE LA F.#353 POR SERVICIOS EDUCATIVOS</t>
  </si>
  <si>
    <t>PAGO DE LA F.#78 POR SERVICIOS EDUCATIVOS</t>
  </si>
  <si>
    <t>PAGO DE LA F.#3 POR SERVICIOS EDUCATIVOS</t>
  </si>
  <si>
    <t>RAFAEL CASTAÑO OLIVA</t>
  </si>
  <si>
    <t>CASSANELLO VILLAMAR CARLOS GIUSSEPPE</t>
  </si>
  <si>
    <t>PAGO DE LA F.#245 POR SERVICIOS EDUCATIVOS</t>
  </si>
  <si>
    <t>PAGO DE LA F.#94 Y ABONA A LA F.#95 POR SERVICIOS EDUCATIVOS</t>
  </si>
  <si>
    <t>PAGO DE LA F.#311 Y F#312 POR SERVICIOS EDUCATIVOS</t>
  </si>
  <si>
    <t xml:space="preserve">PAGO DE LA F.#1327 Y F.#1328 POR ALQUILER EDIF.#401 Y #399 </t>
  </si>
  <si>
    <t>BORIS LASCAO</t>
  </si>
  <si>
    <t>PAGO DE PRESTAMO 1/3 16/MAR/2013</t>
  </si>
  <si>
    <t>LIQUIDACION DE LA CAJA DEL 19/MAR/2013 SEGÚN DETALLE ADJUNTO</t>
  </si>
  <si>
    <t>ARELLANO GARCIA JUAN BAUTISTA</t>
  </si>
  <si>
    <t>PAGO POR COMPRA DE VIMIL, PEGAMENTO PARA VIMIL, PISO BOLL,SELLANTE</t>
  </si>
  <si>
    <t>PAGO DE LA F.#12633 POR COMPRA DE ALMUERZOS PE5RSONAL ADM. UTEG</t>
  </si>
  <si>
    <t>LIQUIDACION DE LA CAJA DEL 19/MAR/2013 SEGUN DETALLE ADJUNTO</t>
  </si>
  <si>
    <t>VIATICOS A MACHALA  POR PROMOCION EN MAESTRIA DIA 20/03/2013</t>
  </si>
  <si>
    <t>PAGO DE INTERESES X RENOVACION DE PRESTAMO MES DEMAR/2013</t>
  </si>
  <si>
    <t>PAGO DE PRESTAMO3/6 (REF. PRES.$2000.00)</t>
  </si>
  <si>
    <t>CANC. DE LA 1ERA. 15NA. MES DE MAR/2013 ($1680.00) Y ADICIONAL ($89.71)</t>
  </si>
  <si>
    <t>ANGLO ECUATORIANA DE GUAYAQUIL</t>
  </si>
  <si>
    <t xml:space="preserve">COMPRA DE MATERIALES PARA REPARACION DE AIRE ACONDICIONADO </t>
  </si>
  <si>
    <t>VIATICOS A MILAGRO POR PROMOCION EN COMERCIO EXTERIR DIAS 22-23/MAR/2013</t>
  </si>
  <si>
    <t xml:space="preserve">VIATICOS A STA. ELENA POR MAESTRIA FIN DE SEMANA DIAS 23-24/MAR/2013 </t>
  </si>
  <si>
    <t>POR COMPRA DE BREAKS FIN DE SEMANA DIAS 23-24/MAR/2013 EN GYE</t>
  </si>
  <si>
    <t>POR COMPRA DE BREAKS FIN DE SEMANA EN STA. ELENA DIAS 23/-24/MAR/2013</t>
  </si>
  <si>
    <t>OCHOA PROCEL JAVIER HERNAN</t>
  </si>
  <si>
    <t>PAGO DE LA F.#3476 POR COMPRA DE LIBROS PARA BIBLEOTECA Y RECURSOS TURISTICOS</t>
  </si>
  <si>
    <t>PAGO POR COMPRA DE PINTURAS PARA EL EDF. #610-520</t>
  </si>
  <si>
    <t>LIQUIDACION DE LA CAJA DEL 23/03/2013 SEGUN DETALLE ADJUNTO</t>
  </si>
  <si>
    <t>PAGO DE LA F.#654 POR ASESORIA LEGAL CORRESPONDIENTE MES DE FEB/2013</t>
  </si>
  <si>
    <t>PAGO DE INTERESES DE MAR/2013</t>
  </si>
  <si>
    <t xml:space="preserve">PAGO POR COMPRA DE PEGAMENTO PARA VINIL </t>
  </si>
  <si>
    <t>PAGO DE LA F.#16159 X COMPRA DE TONER PARA RECTORADO</t>
  </si>
  <si>
    <t>PAGO DE LA F.#529 POR MANT. PUERTAS, 9CLOSEP. 8CHAPAS EDIF.610 (ALEX HINOJOSA)</t>
  </si>
  <si>
    <t>PAGO DE GUARDIS Y CONSERJES FIN DE SEMANA DIA 03/03/2013</t>
  </si>
  <si>
    <t>PAGO POR COMPRA DE TV. LG 32 LED 720P</t>
  </si>
  <si>
    <t xml:space="preserve">ANTICIPO POR SERVICIOS PROFESIONALES </t>
  </si>
  <si>
    <t>LIQUIDACION DE LA CAJA DEL 23/MAR/2013 SEGUN DETALLE ADJUNTO</t>
  </si>
  <si>
    <t>GIGATRONIC S.A.</t>
  </si>
  <si>
    <t>PAGO DE LA F#256 POR COMPRA DE SUMINISTROS PARA EL LAB. DE TELECO EDF.#520</t>
  </si>
  <si>
    <t>PAGO DE INTERESES DEL MES DE MARZO/2013</t>
  </si>
  <si>
    <t>PAGO DE LA F.#103 Y F.#104 POR SERVICIOS EDUCATIVOS</t>
  </si>
  <si>
    <t>PAGO POR COMPRA DE 8 TONERS Y 7CANDADOS PARA LAPTO ( RECTORADO)</t>
  </si>
  <si>
    <t>VIATICOS A CUENCA POR PROGRAMA CCFPE-AZUAY DIAS DEL 25-28/MAR/2013</t>
  </si>
  <si>
    <t>PAGO DE LA F.#10038 POR COMPRA DE SUMINISTROS PARA PISCINA</t>
  </si>
  <si>
    <t>PAGO DE LA F.#103 Y  F.#104 POR SERVICIOS EDUCATIVOS</t>
  </si>
  <si>
    <t>ANTICIPO DE COMISIONES POR VENTAS</t>
  </si>
  <si>
    <t xml:space="preserve">PAGO POR COMPRA DE TRIPTICOS VOLANTES HOJAS </t>
  </si>
  <si>
    <t>PAGO DE INTERESES DEL 7.5% POR RENOVACION DE PRESTAMO DE $20.000</t>
  </si>
  <si>
    <t>PAGO DE INTERESES DEL 7.5% X RENOVACION (REF.1/2 CH/12742X$6500 Y 2/2 CH/12743X$6500</t>
  </si>
  <si>
    <t>PAGO DE INTERESES DEL 7.5% X RENOVACION (REF.1/2 CH/12747X$6500 Y 2/2 CH/12748X$6500)</t>
  </si>
  <si>
    <t>PAGO DE INTERESES 1/3  ABR/2013 (CHEQUE EN GARANTIA)</t>
  </si>
  <si>
    <t>PAGO DE INTERESES 2/3 MAY/2013 (CHEQUE EN GARANTIA)</t>
  </si>
  <si>
    <t>PAGO DE INTERESES 3/3 JUN/2013  (CHEQUE EN GARANTIA)</t>
  </si>
  <si>
    <t>LIQUIDACION DE LA CAJA DEL 28/MAR/2013 SEGUN DETALLE ADJUNTO</t>
  </si>
  <si>
    <t>ABONO A LA F.#12843 POR COMPRA DE ALM. A PERSONAL UTEG</t>
  </si>
  <si>
    <t>ABONO A LA F.#529 POR MANT. PUERTAS, 9CLOSEP. 8CHAPAS EDIF.610 (ALEX HINOJOSA)</t>
  </si>
  <si>
    <t xml:space="preserve">TORRES JOSE </t>
  </si>
  <si>
    <t>PAGO DE LA F.#458, F.#513 (COD.1317)Y ABONA A F.#505 (COD.1064) POR SERVICIOS PRESTADOS</t>
  </si>
  <si>
    <t>VIATICOS A MILAGRO POR PROMOCION DE MAESTRIAS EN COM. EXT.  DIA 01/04/2013</t>
  </si>
  <si>
    <t>PAGO DE LA F.#717 Y ABONA A LA F.#722 POR ALQUILER DE PROYECTORES</t>
  </si>
  <si>
    <t xml:space="preserve">PAGO DE LA F.3205 Y ABONA A LA F.#206 POR SESION DE FOTOS REINA UTEG </t>
  </si>
  <si>
    <t>ABONO A LA F.#304 POR COMPRA DE SUMINISTROS DE OFICINAS</t>
  </si>
  <si>
    <t>ANTICIPO POR COMPRA DE REJILLAS PARA DESFOGUE DE AGUA EN LOS EDIFICOS#399-#520,#610,#401</t>
  </si>
  <si>
    <t xml:space="preserve">PAGO DE LA F.#660 POR SERVICIOS DE TRANSPORTE </t>
  </si>
  <si>
    <t>PAGO DE LA F.#611 POR MANT. Y REPA. DE AIRES ACONDICIONADOS M.BONARD , AUDITORIO Y RRHH</t>
  </si>
  <si>
    <t>PAGO DE GUARDIAS Y CONSERJES POR ATENCION MAESTRIAS FIN DE SEMANA DIAS 09-16/MAR/2013</t>
  </si>
  <si>
    <t>CANC. 1ERA. 15NA. MES MARZO/2013 (CAMBIO DEL CH/13538)</t>
  </si>
  <si>
    <t>X ANULAR 13538</t>
  </si>
  <si>
    <t>PAGO POR SERVICIOS EDUCATIVOS</t>
  </si>
  <si>
    <t>MARCELO ABAD</t>
  </si>
  <si>
    <t>HIDROSA S.A.</t>
  </si>
  <si>
    <t>ORTIZ CHIPRE DARLING AMARILDO</t>
  </si>
  <si>
    <t>CANC. DE LA 2DA. 15NA. MES DE MAR/2013</t>
  </si>
  <si>
    <t>PAGO DE LA F.#3 POR SERVICIOS PRESTADOS (CANC. DE LA 2DA. 15NA. MES DE MAR/2013)</t>
  </si>
  <si>
    <t>PAGO DE LA F.#1 POR SERVICIOS PRESTADOS (CANC. DE LA 2DA. 15NA. MES DE MAR/2013)</t>
  </si>
  <si>
    <t>PAGO DE LA F.#9 POR SERVICIOS PRESTADOS (CANC. DE LA 2DA. 15NA. MES DE MAR/2013)</t>
  </si>
  <si>
    <t>PAGO POR COMPRA DE MATERIALES PARA REMODELAR BAÑOS EDIF.#520 H-M</t>
  </si>
  <si>
    <t>PAGO POR COMPRA DE PINTURAS A 15 DIAS</t>
  </si>
  <si>
    <t>PAGO DE LA F.# 12843 Y ABONA A LA F.#13902 POR COMPRA DE ALM. PARA PERS. ADM. DE LA UTEG</t>
  </si>
  <si>
    <t>PAGO DE LA F.#526 POR ALQUILER DE FOTOCOPIADORA PARA EL AUDITORIO</t>
  </si>
  <si>
    <t>PRESTAMO AL ECP. G. CABANILLA</t>
  </si>
  <si>
    <t>LEON ANCHUNDIA  KAREN</t>
  </si>
  <si>
    <t xml:space="preserve"> P. AMADOR CANC. 2DA. 15NA. MES MARZ/2013</t>
  </si>
  <si>
    <t>M. ANDRADE CANC. 2DA. 15NA. MES MARZ/2013</t>
  </si>
  <si>
    <t>K. ARANEA CANC. 2DA. 15NA. MES MARZ/2013</t>
  </si>
  <si>
    <t>C. GUZMAN CANC. 2DA. 15NA. MES MARZ/2013</t>
  </si>
  <si>
    <t>G.CARRASCO CANC. 2DA. 15NA. MES MARZ/2013</t>
  </si>
  <si>
    <t>V. FARFAN CANC. 2DA. 15NA. MES MARZ/2013</t>
  </si>
  <si>
    <t>C. FARIAS CANC. 2DA. 15NA. MES MARZ/2013</t>
  </si>
  <si>
    <t>L. GARCIA CANC. 2DA. 15NA. MES MARZ/2013</t>
  </si>
  <si>
    <t>K. GUERRA CANC. 2DA. 15NA. MES MARZ/2013</t>
  </si>
  <si>
    <t>K. LEON CANC. 2DA. 15NA. MES MARZ/2013</t>
  </si>
  <si>
    <t>M. MARCILLO CANC. 2DA. 15NA. MES MARZ/2013</t>
  </si>
  <si>
    <t>M. MARRET CANC. 2DA. 15NA. MES MARZ/2013</t>
  </si>
  <si>
    <t>A. NARANJO CANC. 2DA. 15NA. MES MARZ/2013</t>
  </si>
  <si>
    <t>I. NEVAREZ  CANC. 2DA. 15NA. MES MARZ/2013</t>
  </si>
  <si>
    <t>P. PANCHANA CANC. 2DA. 15NA. MES MARZ/2013</t>
  </si>
  <si>
    <t>J. QUINTO  CANC. 2DA. 15NA. MES MARZ/2013</t>
  </si>
  <si>
    <t>M. RODRIGUEZ  CANC. 2DA. 15NA. MES MARZ/2013</t>
  </si>
  <si>
    <t>P. SALDAÑA CANC. 2DA. 15NA. MES MARZ/2013</t>
  </si>
  <si>
    <t>M. SALAS CANC. 2DA. 15NA. MES MARZ/2013</t>
  </si>
  <si>
    <t>W. UBILLA CANC. 2DA. 15NA. MES MARZ/2013</t>
  </si>
  <si>
    <t>A. ALCIVAR  CANC. 2DA. 15NA. MES MARZ/2013</t>
  </si>
  <si>
    <t>P.APOLO  CANC. 2DA. 15NA. MES MARZ/2013</t>
  </si>
  <si>
    <t>A. ASTUDILLO  CANC. 2DA. 15NA. MES MARZ/2013</t>
  </si>
  <si>
    <t>M. BAQUERO  CANC. 2DA. 15NA. MES MARZ/2013</t>
  </si>
  <si>
    <t>R. BARRIGA CANC. 2DA. 15NA. MES MARZ/2013</t>
  </si>
  <si>
    <t>V. CASTILLO CANC. 2DA. 15NA. MES MARZ/2013</t>
  </si>
  <si>
    <t>F. CEDEÑO CANC. 2DA. 15NA. MES MARZ/2013</t>
  </si>
  <si>
    <t>O. FRANCO  CANC. 2DA. 15NA. MES MARZ/2013</t>
  </si>
  <si>
    <t>R. GARZON CANC. 2DA. 15NA. MES MARZ/2013</t>
  </si>
  <si>
    <t>M. JIBAJA CANC. 2DA. 15NA. MES MARZ/2013</t>
  </si>
  <si>
    <t>L. JIMENEZ  CANC. 2DA. 15NA. MES MARZ/2013</t>
  </si>
  <si>
    <t>J. HOYOS  CANC. 2DA. 15NA. MES MARZ/2013</t>
  </si>
  <si>
    <t>R. MOLINA  CANC. 2DA. 15NA. MES MARZ/2013</t>
  </si>
  <si>
    <t>M. MONCAYO  CANC. 2DA. 15NA. MES MARZ/2013</t>
  </si>
  <si>
    <t>E. NARVAEZ  CANC. 2DA. 15NA. MES MARZ/2013</t>
  </si>
  <si>
    <t>F. PALACIOS CANC. 2DA. 15NA. MES MARZ/2013</t>
  </si>
  <si>
    <t>A. POVEDA  CANC. 2DA. 15NA. MES MARZ/2013</t>
  </si>
  <si>
    <t>J. REYES CANC. 2DA. 15NA. MES MARZ/2013</t>
  </si>
  <si>
    <t>B. RODRIGUEZ  CANC. 2DA. 15NA. MES MARZ/2013</t>
  </si>
  <si>
    <t>M. ZAMBRANO  CANC. 2DA. 15NA. MES MARZ/2013</t>
  </si>
  <si>
    <t>GONZALEZ CASTRO ANDREA</t>
  </si>
  <si>
    <t>GRACIA BOLAÑOS BETZABETH LEONELA</t>
  </si>
  <si>
    <t>SARMIENTO COELLO ENRIQUE GIOVANNI</t>
  </si>
  <si>
    <t>SERV. PREST. 2DA. 15NA. MES MARZ/2013</t>
  </si>
  <si>
    <t>PAGO F#6 SERVICIOS PRESTADOS  MAR/2013</t>
  </si>
  <si>
    <t>SERV. PREST. CANC. 2DA. 15NA. MES MARZ/2013</t>
  </si>
  <si>
    <t>PAGO F#1 SERV. PRESTADOS  CANC. 2DA. 15NA. MES MARZ/2013</t>
  </si>
  <si>
    <t>PAGO DE F#113 SERV. PREST. I. NEVAREZ  CANC. 2DA. 15NA. MES MARZ/2013</t>
  </si>
  <si>
    <t>PAGO F#159 SERVICIOS PRESTADOS 2DA. 15NA.MARZ/2013</t>
  </si>
  <si>
    <t>PAGO DE LA F.#5 POR SERV. PRESTA. (CANC. DE LA 2DA. 15NA. MES DE MAR/2013</t>
  </si>
  <si>
    <t>PRESTAMO ECO. G. CABANILLA ( A DESCONTARSE 1ERA. 15NA. DEL MES DE MAYO/2013)</t>
  </si>
  <si>
    <t>BANCO DEL PACIFICO</t>
  </si>
  <si>
    <t>PAGO POR PERMISO BAR DE LA UTEG</t>
  </si>
  <si>
    <t>PAGO DE DIVIDENDO 93/108 B. PACIFICO</t>
  </si>
  <si>
    <t>PAGO DE DIRECTV PARA RECTORADO SEGUN CONT.#174715</t>
  </si>
  <si>
    <t>PAGO DE LA F.#119616 X COFECCION DE UNIFORMES AL PERS. SEGURIDAD-CONSERJES Y MANT.</t>
  </si>
  <si>
    <t>PAGO DE LA F.#119762 X COMPRA DE CALZADO PARA PERS. SEGURIDAD-CONSERJES Y MANT.</t>
  </si>
  <si>
    <t>G CABANILLA CANC. 2DA. 15NA. MES MARZ/2013</t>
  </si>
  <si>
    <t>M. CABANILLA CANC. 2DA. 15NA. MES MARZ/2013</t>
  </si>
  <si>
    <t>M. BONARD CANC. 2DA. 15NA. MES MARZ/2013</t>
  </si>
  <si>
    <t>J. BOHORQUEZ CANC. 2DA. 15NA. MES MARZ/2013</t>
  </si>
  <si>
    <t>M. AYALA  CANC. 2DA. 15NA. MES MARZ/2013</t>
  </si>
  <si>
    <t>F. COELLO  CANC. 2DA. 15NA. MES MARZ/2013</t>
  </si>
  <si>
    <t>M. CONFORME CANC. 2DA. 15NA. MES MARZ/2013</t>
  </si>
  <si>
    <t>M. LEON CANC. 2DA. 15NA. MES MARZ/2013</t>
  </si>
  <si>
    <t>G. CABANILLA  ADICIONAL MARZ/2013</t>
  </si>
  <si>
    <t>LIQUIDACION DE LA CAJA DEL 04/ABR/2013 SEGUN DETALLE ADJUNTO</t>
  </si>
  <si>
    <t>DUCHI PINCAY BETTY CAROLINA</t>
  </si>
  <si>
    <t>BASANTES VALVERDE WILLANS MARCELO</t>
  </si>
  <si>
    <t>VIATICOS A MACHALA POR PROMOCION DE MAESTRIA EN COMERCIO EXT. DIA 05/04/2013</t>
  </si>
  <si>
    <t>PAGO DE INTERESES X RENOV. DE PRES. $5000.00(CHEQUE EN GARANTIA)</t>
  </si>
  <si>
    <t>PAGO POR PERMISO SANITARIO AL MINISTERIO DE SALUD PUBLICA</t>
  </si>
  <si>
    <t>PAGO DE LA F.#2418 X COMPRA DE MUEBLES DE OFICINA PARA BIBLEOTECA Y SALA DE PROF.</t>
  </si>
  <si>
    <t>PAGO DE LA F.#155 Y F.#156M POR SERVICIOS EDUCATIVOS</t>
  </si>
  <si>
    <t>PAGO DE LA F.#16185 POR COMPRA DE TONER</t>
  </si>
  <si>
    <t>RODRIGUEZ TITO</t>
  </si>
  <si>
    <t>COMPRA DE BREAKS X MAESTRIA  FIN DE SEMANA EN GYE DIA 06-07/2013</t>
  </si>
  <si>
    <t>VIATICOS A STA. ELENA X MAESTRIA FIN DE SEMANA DIAS 06-07/03/2013</t>
  </si>
  <si>
    <t>COMPRA DE BREAKS X MAESTRIA FIN DE SEMANA EN STA. ELENA DIAS 06-07/2013</t>
  </si>
  <si>
    <t>PAGO DE LA F.#641 POR ALQUILER DEL EDIF.#610 MES DE MAR/2013</t>
  </si>
  <si>
    <t>PAGO DE LA F.#1334 Y F.#1335 POR ALQUILER DE EDIF.#399 Y EDIF.#401 MES DE FEB/2013</t>
  </si>
  <si>
    <t>PAGO DE LA F.#722 Y ABONO A LA F.#747 POR ALQUILER DE PROYECTORES</t>
  </si>
  <si>
    <t>PAGO DE LA F.#13902 Y ABONO A LA F.#13860 POR COMPRA DE ALM. PERSONAL DE LA UTEG</t>
  </si>
  <si>
    <t>PAGO POR MANTENIMIENTO ELECTRICO EN LOS EDIF.#520 Y #610</t>
  </si>
  <si>
    <t>PAGO DE LA F.#2712 POR COMPRA DE BOTELLONES AGUA PERS. ADM. UTEG</t>
  </si>
  <si>
    <t>PAGO DE LA F.#32922, F#33116.F#33906, F#33942 Y ABONA A LA F#34703 POR PUBLICIDAD, HOJAS MEB UTEG</t>
  </si>
  <si>
    <t>PAGO DE LA F.#25314 Y ABONA A LA F.#25388 POR RENTA DE FOTOCOIADORA POSGRADO</t>
  </si>
  <si>
    <t>PAGO DE LA F.#263, F.#300 Y ABONA A LA F.#304 POR COMPRA DE SUMINISTROS DE OFICINA</t>
  </si>
  <si>
    <t>PAGO DE LA F.#12248 Y ABONA A LA F.#12504 POR COMPRA DE SUMINISTROS CAFETERIA</t>
  </si>
  <si>
    <t>CANCELACION PRESTAMO 4/6</t>
  </si>
  <si>
    <t xml:space="preserve">APOLO PABLO </t>
  </si>
  <si>
    <t>LIQUIDACION DE LA CAJA DEL 05/FEB/2013 SEGÚN DETALLE ADJUNTO</t>
  </si>
  <si>
    <t>PAGO 3/3OR INTERESES MES DE ABR/2013</t>
  </si>
  <si>
    <t xml:space="preserve">VICTOR FERRETTI </t>
  </si>
  <si>
    <t>REYES MORALES JOSE LUIS</t>
  </si>
  <si>
    <t>PAGO DE INTERESES DEL 10% X RENOVACION (REF. CH/12677)</t>
  </si>
  <si>
    <t>PAGO DE LA F.#206 POR SESION FOTOGRAFICA INCORPORACION UTEG2012 Y VIDEOA, NOV/23/2013</t>
  </si>
  <si>
    <t>PAGO DE LA F.#105 POR SERVICIOS EDUCATIVOS</t>
  </si>
  <si>
    <t>DIRECTV ECUADOR C. LTDA.</t>
  </si>
  <si>
    <t xml:space="preserve">CRESPIN ANTONIO </t>
  </si>
  <si>
    <t>ANTICIPO CRESPIN YAGUAL JUAN</t>
  </si>
  <si>
    <t>VIATICOS A LA PENINSULA POR PROMOCION DE MAESTRIAS COMERICO EXTERIOR</t>
  </si>
  <si>
    <t>EDGAR JIMENEZ BONILLA</t>
  </si>
  <si>
    <t>PAGO POR VIAJE SEMINARIO EN PANMA POSGRADO/2013</t>
  </si>
  <si>
    <t xml:space="preserve">NEY ANTONIO VALERO </t>
  </si>
  <si>
    <t>PAGO DE LA F.#655 POR ASESORIA LEGAL MES DE MAR/2013</t>
  </si>
  <si>
    <t>ALVIVIADES AVILES</t>
  </si>
  <si>
    <t>POR COMPRA DE EQUIPOS DE COMPUTACION PARA LAB. TELECOMUNICACIONES</t>
  </si>
  <si>
    <t>BELQICA RODRIGUEZ ALVARADO</t>
  </si>
  <si>
    <t>CASTRO MORAN MILTON ANDRES</t>
  </si>
  <si>
    <t>PAGO DE LA F.#195 Y F.#197 POR SERVICIOS EDUCATIVOS</t>
  </si>
  <si>
    <t>PAGO DE LA F.#102 POR SERVICIOS EDUCATIVOS</t>
  </si>
  <si>
    <t>PAGO DE LA F.#420 POR SERVICIOS EDUCATIVOS</t>
  </si>
  <si>
    <t>LIQUIDACION DE LA CAJA CHICA DEL 09/ABRIL/2013 SEGUN DETALLE ADJUNTO</t>
  </si>
  <si>
    <t>JARAMILLO GRANDA ISABEL ALEXANDRA</t>
  </si>
  <si>
    <t>VICTOR ADRIANO NEIRA NARVAEZ</t>
  </si>
  <si>
    <t xml:space="preserve">PAGO POR COMPRA DE MATERIALES ELECTRICOS Y GAFITERIA </t>
  </si>
  <si>
    <t>PAGO DE LA F.#114 POR SERVICIOS EDUCATIVOS</t>
  </si>
  <si>
    <t>PAGO DE LA F.#486 POR SERVICIOS EDUCATIVOS</t>
  </si>
  <si>
    <t>PAGO DE LA 2DA CUOTA MES DE ABR/2013 POR SEGURO ALUMNOS UTEG</t>
  </si>
  <si>
    <t>WILLANS M. BASANTES VALVELDE</t>
  </si>
  <si>
    <t>JESSICA GOROTIZA ORTEGA</t>
  </si>
  <si>
    <t>PAGO POR MANTENIMIENTO DE VEHICULO UTEG MES ABR/2013</t>
  </si>
  <si>
    <t>PAGO DE LA F.#3806 POR SOPORTE TECNICO (ARREGLO EN INTERFASES LINEA DUPLICADA)</t>
  </si>
  <si>
    <t>VIATICOA A CUENCA POR PROMOCION CCFPE-AZUAY DIAS 8-10/ABR/2013</t>
  </si>
  <si>
    <t>PAGO DE LA F.#8946 POR CONSUMO DE INTERNET MES DE ABRIL/2013</t>
  </si>
  <si>
    <t>PAGO DE LA F.#13860 Y ABONO A LA F.#13518 POR COMPRA DE ALMUERZOS AL PERS. UTEG</t>
  </si>
  <si>
    <t>PAGO DECL. RET. FTE. MES DE DIC/2012($2697.47)MES DE ENE/2013($2363.36)MES DE FEB/2013($1652.91)</t>
  </si>
  <si>
    <t>HIDROSA</t>
  </si>
  <si>
    <t>DATAFAST S. A.</t>
  </si>
  <si>
    <t>VICTOR MANUEL FERNANDEZ</t>
  </si>
  <si>
    <t>PAGO DE INTERESES MES DE ABR/2013</t>
  </si>
  <si>
    <t>COMPRA DE BREAKS POR MAESTRIA FIN DE SEMANA DIAS 13-14/ABR/2013</t>
  </si>
  <si>
    <t>REEMBOLSO POR GASTOS VARIOS</t>
  </si>
  <si>
    <t>VIATICOS A STA. ELENA POR MAESTRIA FIN DE SEMANA DIAS 13-14/ABR/2013</t>
  </si>
  <si>
    <t>PAGO POR COMPRA DE MATERIALES PARA REMODELAR BAÑOS EDIF.#520 M. JUNTO BAÑO DE H.</t>
  </si>
  <si>
    <t>LIQUIDACION DE LA CAJA DEL 12/ABR/2013 SEGUN DETALLE ADJUNTO</t>
  </si>
  <si>
    <t>PAGO DE LA F.#747Y ABONO A LA F.#754 POR ALQUILER DE PROYECTORES</t>
  </si>
  <si>
    <t xml:space="preserve"> ABONO A LA F.#529 POR MANT. PUERTAS, 9CLOSEP. 8CHAPAS EDIF.610 (ALEX HINOJOSA)</t>
  </si>
  <si>
    <t>PAGO DE LA F.#13518 POR COMPRA DE ALMUERZOS PERS. ADM. UTEG</t>
  </si>
  <si>
    <t>PAGO POR COMPRA DE 3 TONERS DEP. IDIOMAS,-SEMIP.-COOD. ADMINISTRATIVO</t>
  </si>
  <si>
    <t>PAGO DE LA F.#664952 Y F.#664953 POR POST ANUAL JUL/2012 COD#23324 Y COD#07155</t>
  </si>
  <si>
    <t>PAGO DE GUARDIAS Y  CONSERJES X ATENCION MAESTRIAS FIN DE SEMANA DIA 6/ABR/2013</t>
  </si>
  <si>
    <t>ANTICIPO POR SERVICIOS PROFESIONALES ($3000)</t>
  </si>
  <si>
    <t>PAGO DE LA F.#304 Y ABONO F.#329 POR COMPRA DE SUMINISTROS DE OFICNA</t>
  </si>
  <si>
    <t>PAGO DE LA F.#3 POR TRABAJOS DE ELECTRICIDADEDIF.#399-#610 Y #520</t>
  </si>
  <si>
    <t>PAGO DE LA F.#12239 POR AFILIACION CUARTO TRIMESTRE OCT-NOV-DIC/2012</t>
  </si>
  <si>
    <t>VIATICOS A MILAGRO X PROMOCION MAESTRIA COMERCIO EXTERIOR DIA 15/04/2013</t>
  </si>
  <si>
    <t>VIATICOS X REUNION A LA PENINSULA M.CABANILLA G. CABANILLA</t>
  </si>
  <si>
    <t xml:space="preserve">PAGO PRESTAMO 2/2 </t>
  </si>
  <si>
    <t>PAGO POR PUBLICIDAD DIA LUNES 15/04/2013 POSGRADO</t>
  </si>
  <si>
    <t>PAGO DE INTERESES DEL 10% X RENOVACION (REF. CH/12667 $18500 REMPL. CH/13925)</t>
  </si>
  <si>
    <t>ESPINOZA PISCO SEGUNDO</t>
  </si>
  <si>
    <t>MEZA DELGADO JIMMY</t>
  </si>
  <si>
    <t xml:space="preserve">CARDENAS GUZMAN CAROLINA </t>
  </si>
  <si>
    <t>CEDEÑO TROYA FRNCISCO</t>
  </si>
  <si>
    <t>GOVEA ALVARADO SAMANTA</t>
  </si>
  <si>
    <t>CANC. DE LA 1ERA. 15NA. MES DE ABR/2013</t>
  </si>
  <si>
    <t>CACN. DE LA 1ERA. 15NA. MES DE ABR/2013</t>
  </si>
  <si>
    <t>PAGO DE LA F.#4 POR SERV. PREST. (CAN. DE LA 1ERA. 15NA. MES DE ABR/2013)</t>
  </si>
  <si>
    <t>CANC. DE LA 1ERA. 15NA. MES DE ABR/2013 (SERV. PREST.)</t>
  </si>
  <si>
    <t>CAN. DE LA 1ERA. 15NA. MES DE ABR/2013</t>
  </si>
  <si>
    <t>PAGO POR SERV. PREST. CANC. DE LA 1ERA. 15NA. MES DE ABR/2013</t>
  </si>
  <si>
    <t>PAGO DE LA F#2 POR SERV. PREST.</t>
  </si>
  <si>
    <t xml:space="preserve"> PAGO POR SERV. PREST. CANC. DE LA 1ERA. 15NA. MES DE ABR/2013</t>
  </si>
  <si>
    <t xml:space="preserve"> SERV. PREST. CANC. DE LA 1ERA. 15NA. MES DE ABR/2013</t>
  </si>
  <si>
    <t>PAGO DE F#160 POR SERVICIOS PRESTADOS CANC. DE LA 1ERA. 15NA. MES DE ABR/2013</t>
  </si>
  <si>
    <t>CANC. DE LA 1ERA. 15NA. MES DE ABR/2013(ADICIONAL RECTOR)</t>
  </si>
  <si>
    <t xml:space="preserve">POR COMPRA DE PASAJES A DR. CAZAR DE UIO-GYE/GYE-UIO </t>
  </si>
  <si>
    <t>MARIA VICTOR SANCHEZ</t>
  </si>
  <si>
    <t>ELSA VILLA HERRERA</t>
  </si>
  <si>
    <t>MARIA SANTIAGO ZAMBRANO</t>
  </si>
  <si>
    <t>ICESA S.A.</t>
  </si>
  <si>
    <t>DEV. ALUMNO PROGRAMA MAESTRIA NO SE ABRIO (ESPECIE PRESENTADA 10/DIC/12)</t>
  </si>
  <si>
    <t>DEV. ALUMNO POR  PROGRAMA MAESTRIA NO SE ABRIO  (ESPECIE PRESENTADA 11/DIC/12)</t>
  </si>
  <si>
    <t>DEV. ALUMNO POR  PROGRAMA MAESTRIA NO SE ABRIO  (ESPECIE PRESENTADA 12/ENE/13)</t>
  </si>
  <si>
    <t xml:space="preserve">VIATICOS A EEUU POR REUNION DIAS DEL 17/AB/2013 AL 19/ABR/2013  </t>
  </si>
  <si>
    <t>VIATICOS A CUENCA POR PROMOCION CCFPE-AZUAY DIAS 15/ABR/2013 AL 17/ABR/2013</t>
  </si>
  <si>
    <t>PAGO POR COMPRA DE UNA COCINA MARCA DUREX PARA CLASES DE GASTRONOMIA</t>
  </si>
  <si>
    <t>PAGO POR COMPRA DE ALMUERZOS DIA SAB 13/ABR/2013</t>
  </si>
  <si>
    <t>LIQUIDACION DE LA CAJA DEL 16/ABR/2013 SEGÚN DETALLE ADJUNTO</t>
  </si>
  <si>
    <t>REINTEGRO POR LA COMPRA DE LUNCH (3 PIZZAS Y 3 COLAS) DIA 15/ABR/2013</t>
  </si>
  <si>
    <t>PAGO DE PRESTAMO4/6 (REF. PRES.$2000.00)</t>
  </si>
  <si>
    <t>DEV. PIOR COMPRA DE REFRIGERIO DIA 16/ABR/2013</t>
  </si>
  <si>
    <t>PAGO DE INTERESES POR RENOVACION</t>
  </si>
  <si>
    <t>PGO DE LA F.#128, F.#129 Y ABONA A LA F.#130 POR SERVICIOS EDUCATIVOS</t>
  </si>
  <si>
    <t>BASTIDAS ROMERO JOSE</t>
  </si>
  <si>
    <t xml:space="preserve">PAGO DE PRESTAMO 3/3 </t>
  </si>
  <si>
    <t>ALEX HINOJOSA</t>
  </si>
  <si>
    <t>REINTEGRO POR COMPRA DE BREAKS (AUDITORIO) DIA 16/04/2013</t>
  </si>
  <si>
    <t>PAGO DE LA F.#13518 Y ABONO A LA F.#13328 POR COMPRA DE ALMUERZOS AL PERS. ADM. UTEG</t>
  </si>
  <si>
    <t>VIATICOS A MACHALA Y MILAGRO POR PROMOCION DE MAESTRIA EN COMERCIO EXTERIOR DIAS 19-22/ABR/2013</t>
  </si>
  <si>
    <t>VIATICOS A CUENCA POR COORDINACION PROGRAMA CCFPE-AZUAY DIAS 19-20/ABR/2013</t>
  </si>
  <si>
    <t>PAGO DE LA F.#1101 POR SERVICIOS EDUCATIVOS PROYECTO AZUAY</t>
  </si>
  <si>
    <t>PAGO DE LA F.#14 POR ALQUILER DPTO. EN CUENCA MES DE MAR/2013 (REEMPLAZO DEL CH/13855 CITTE)</t>
  </si>
  <si>
    <t>PAGO DE LA F.#318, F.#320 Y ABONA A LA F.#322 POR SERVICIOS EDUCATIVOS</t>
  </si>
  <si>
    <t>PAGO DE LA F.#133 Y F.#134 POR SERVICIOS EDUCATIVOS</t>
  </si>
  <si>
    <t>PAGO DE LA F.#108 Y ABONO A LA F.#109 POR SERVICIOS EDUCATIVOS</t>
  </si>
  <si>
    <t>PAGO DE LA F.#339 Y ABONO A LA F.#340 POR SERVICIOS EDUCATIVOS</t>
  </si>
  <si>
    <t>CHEQUE EN GARANTIA (M.BONARD)</t>
  </si>
  <si>
    <t>WILSON PARRALE</t>
  </si>
  <si>
    <t>HINOJOSA ALEX</t>
  </si>
  <si>
    <t>PAGO POR COMPRA DE BREAKS PARA MAESTRIA FIN DE SEMANA DIAS 20-21/ABR/22013</t>
  </si>
  <si>
    <t>PAGO POR COMPRA DE BREAKS PARA MAESTRIA FIN DE SEMANA STA. ELENA DIAS 20-21/ABR/22013</t>
  </si>
  <si>
    <t>POR ANUNCIO PUBLICITARIO LUN 22/ABR/2013 EN EL ORO</t>
  </si>
  <si>
    <t>VIATICOS A STA. ELENA  POR MAESTRIA FIN DE SEMANA  DIAS 20-21/ABR/2013</t>
  </si>
  <si>
    <t>PAGO DE LA F.#754 Y ABONO A LA F.#756 POR ALQUILER DE PROYECTORES</t>
  </si>
  <si>
    <t>PAGO DE LA F.#13328 POR COMPRA DE ALMUERZOS PERS. ADM. UTEG</t>
  </si>
  <si>
    <t>PAGO DE LA F.#131 Y F.#135 POR LANZAMIENTO DE LIBRO C.REYES Y  DISEÑOS DE DIPLOMAS 552 DIPLOMAS</t>
  </si>
  <si>
    <t>PAGO DE LA F.#66574 Y ABONO A LA F.#66302 POR COMPRA DE PASAJES</t>
  </si>
  <si>
    <t>PAGO POR COMPRA DE PINTURAS PARA EL EDF. #610-520 (15 DIAS)</t>
  </si>
  <si>
    <t>LIQUIDACION DE LA CAJA DEL 19/ABR/2013 SEGUN DETALLE ADJUNTO</t>
  </si>
  <si>
    <t>ABONO A LA F.#2208 POR IMPERMEABILIZACION DE CUBIERTAS ALUMBAN Y CEMENTO</t>
  </si>
  <si>
    <t>PAGO DE LA F.#2763 POR COMPRA DE BOTELLONES DE AGUA PARA PERS. ADM. UTEG</t>
  </si>
  <si>
    <t>PAGO DE LA F.#329 Y ABONO A LA F.# F.#335 POR SUMINISTROS DE OFICINA</t>
  </si>
  <si>
    <t>POR ANUNCIO PUBLICITARIO LUN 22/ABR/2013 EN LOS RIOS</t>
  </si>
  <si>
    <t>POR ANUNCIO PUBLICITARIO LUN 22/ABR/2013 EN MANABI</t>
  </si>
  <si>
    <t>BOHORQUEZ URGILES OSCAR RAFAEL</t>
  </si>
  <si>
    <t>JIMENEZ CABRERA JACKSON HONORIO</t>
  </si>
  <si>
    <t>MORA REYES HARRISON ENRIQUE</t>
  </si>
  <si>
    <t>NOBOA AUZ GALA CAROLINA</t>
  </si>
  <si>
    <t>RENDON ALIN ALEX CARLOS</t>
  </si>
  <si>
    <t>RODRIGUEZ GOMEZ JESSICA KARINA</t>
  </si>
  <si>
    <t>ROMAN PARRAGA CARLOS ABEL</t>
  </si>
  <si>
    <t>PAGO DE LA F.#51 Y F.#52 POR SERVICIOS EDUCATIVOS</t>
  </si>
  <si>
    <t>PAGO DE LA F.#4 POR SERVICIOS EDUCATIVOS</t>
  </si>
  <si>
    <t>PAGO DE LA F.#103 POR SERVICIOS EDUCATIVOS</t>
  </si>
  <si>
    <t>PAGO DE LA F.#151 POR SERVICIOS EDUCATIVOS</t>
  </si>
  <si>
    <t>PAGO DE LA F.#226 POR SERVICIOS EDUCATIVOS</t>
  </si>
  <si>
    <t>PAGO DE LA F.#103 Y ABONA  A LA F.#105  POR SERVICIOS EDUCATIVOS</t>
  </si>
  <si>
    <t>ABONO A LA F.#2 POR SERVICIOS EDUCATIVOS</t>
  </si>
  <si>
    <t>PAGO DE INTERESES X RENOVACION DE PRESTAMO MES DE ABR/2013</t>
  </si>
  <si>
    <t>PAGO DE INTERESES POR LOS 2 PRESTAMOS DE $10.000.00 MES DE ABR/2013</t>
  </si>
  <si>
    <t>PAGO POR COMPRA DE MATERIALES PARA JARDINERIA DIA  22/04/2013</t>
  </si>
  <si>
    <t>ARRESE VILCHE ALFREDO ENRIQUE</t>
  </si>
  <si>
    <t>CAMINO MORÁN SEGUNDO MÁXIMO</t>
  </si>
  <si>
    <t>CARCHI BURGOS ROBERT STEVEN</t>
  </si>
  <si>
    <t>JOHANA ALEJANDRA OLAYA REYES</t>
  </si>
  <si>
    <t>PERERO GONZALEZ JUAN CARLOS</t>
  </si>
  <si>
    <t>SALINAS PALMA ALEXANDRA ESPAÑA</t>
  </si>
  <si>
    <t>ICAZA GUEVARA MARIA DE FATIMA</t>
  </si>
  <si>
    <t>PAGO DE LA F.#57 POR SERVICISO EDUCATIVOS</t>
  </si>
  <si>
    <t>PAGO DE LA F.#66 Y ABONA  A LA F.#67 POR SERVICISO EDUCATIVOS</t>
  </si>
  <si>
    <t>PAGO DE LA F.#2 Y F.#3 POR SERVICIOS EDUCATIVOS</t>
  </si>
  <si>
    <t>PAGO DE LA F.#484 POR SERVICIOS EDUCATIVOS</t>
  </si>
  <si>
    <t>PAGO DE LA F.#237 Y F.#256 POR SERVICIOS EDUCATIVOS</t>
  </si>
  <si>
    <t>PAGO DE LA F.#6 POR SERVICIOS EDUCATIVOS</t>
  </si>
  <si>
    <t>ABONO A LA F.#51 POR SERVICIOS EDUCATIVOS</t>
  </si>
  <si>
    <t>PAGO DE LA F.#227 POR SERVICIOS EDUCATIVOS</t>
  </si>
  <si>
    <t>PAGO DE LA F.#106 POR SERVICIOS EDUCATIVOS</t>
  </si>
  <si>
    <t>PAGO DE LA F.#291 POR SERVICIOS EDUCATIVOS</t>
  </si>
  <si>
    <t>PAGO DE LA F.#2 Y ABONO A LA F.#3 POR SERVICIOS EDUCATIVOS</t>
  </si>
  <si>
    <t>PAGO DE LA F.#26 Y F.#27 POR SERVICIOS EDUCATIVOS</t>
  </si>
  <si>
    <t>VIATICOS A CUENCA POR COORDINACION PROGRAMA CCFPE-AZUAY</t>
  </si>
  <si>
    <t>PAGO DE INTERESES DEL MES DE ABR/2013</t>
  </si>
  <si>
    <t>ANTICIPO X PAGO DE CAPITAL ($25.000.00)</t>
  </si>
  <si>
    <t>PAGO DE INTERESES DE ABR/2013</t>
  </si>
  <si>
    <t>Uteg2013citte</t>
  </si>
  <si>
    <t>ABONO A LA F.#130 POR SERVICIOS EDUCATIVOS</t>
  </si>
  <si>
    <t>CORNEJO LINDAO CARLOS ALBERTO</t>
  </si>
  <si>
    <t>LIQUIDACION DE LA CAJA DEL 23/ABR/2013 SEGUN DETALLE ADJUNTO</t>
  </si>
  <si>
    <t xml:space="preserve">COMPRA DE PASAJES J.LEON X 2DA. CLASE DOCTORADO GESTION ECONOMICA GLOBAL DEL 31/MAY AL 04/JUN/2013 </t>
  </si>
  <si>
    <t>PAGO DE LA F#130 Y ABONO A LA F.#131 POR SERVICIOS EDUCATIVOS</t>
  </si>
  <si>
    <t>PAGO DE LA F.#1036 POR MANTENIMIENTO, LIMPIEZA AIRE ACONDICIONADO EDIF.#610</t>
  </si>
  <si>
    <t>PAGO DE LA F.#548 POR ALQUILER DE COPIADORA (AUDITORIO)</t>
  </si>
  <si>
    <t>ABONO A LA F.#13168 POR COMPRA DE ALMUERZOS PERSONAL ADMINISTRATIVO UTEG</t>
  </si>
  <si>
    <t>RESPOSICION COLECTURIA POR AVANCE DE EFECTIVO DEL 22/04/2013</t>
  </si>
  <si>
    <t>VIATICOS A STA. ELENA  POR  PROMOCION DE MAESTRIA EN COMERCIO EXTERIOR</t>
  </si>
  <si>
    <t>REPOSICION COLECTURIA PORV AVANCE EFECTIVO DEL 24/04/2013 (ATENCION MEDICA MARTHA SALAS)</t>
  </si>
  <si>
    <t>PAGO POR SERVICIOS PROFESIONALES</t>
  </si>
  <si>
    <t>ESCOBAR FABIAN MARIA</t>
  </si>
  <si>
    <t>ABONO A LA F.#213 POR COFECCION DE UNIFORMES</t>
  </si>
  <si>
    <t>CHEQUE EN GARANTIA M. BONARD</t>
  </si>
  <si>
    <t>ZEVALLOS RODRIGUEZ BETTY VICTORIA</t>
  </si>
  <si>
    <t>POR COMPRA DE BREAKS FIN DE SEMANA POR MAESTRIA EN GYE DIAS 27-28/MAY/2013</t>
  </si>
  <si>
    <t>PAGO POR COMPRA DE BREAKS FIN DE SEMANA POR MAESTRIA EN GYE DIAS 27-28/ABR/2013</t>
  </si>
  <si>
    <t>VIATICOS POR MAESTRIA FIN DE SEMANA DIAS 27-28/ABR/2013 EN STA. ELENA</t>
  </si>
  <si>
    <t>ABONO A LA F.#189 DEL 50% POR COFECCION DE UNIFORMES PERSONAL UTEG MUJERES</t>
  </si>
  <si>
    <t>ABONO A LA F.#16696 DEL 50% POR REVISTA CIENCIA Y TENOLOGIA ENCOLADA  BARNIZ 21 - 29CMS</t>
  </si>
  <si>
    <t>PAGO DE LA F.#16696 POR REVISTA CIENCIA Y TECNOLOGIA ENCOLADA BARNIZ 21 - 29CMS</t>
  </si>
  <si>
    <t>ABONO A LA F.#756 POR ALQUILER DE PROYECTORES</t>
  </si>
  <si>
    <t>ABONO A LA F.#539 POR TRABAJO S DE CARPINTERIA EDF. #520 Y #610</t>
  </si>
  <si>
    <t xml:space="preserve">PAGO DE LA F.#13168 POR COMPRA DE ALMUERZOS PERSONAL ADM. DE LA UTEG </t>
  </si>
  <si>
    <t>PAGO DE LA F.#14137 POR MANT. DE COPIADORA MOTOR PRINCIPAL Y SERV. TECNICO</t>
  </si>
  <si>
    <t xml:space="preserve">PAGO DE LA F.#25388 Y F.#25389 POR ALQUILER DE FOTOCOPIADORA DE POSGRADO </t>
  </si>
  <si>
    <t>PAGO DE LA F.#16069 Y F.316237 POR COMPRA DE TONER Y SAMSUNG Y 2 LEXMARK</t>
  </si>
  <si>
    <t>PAGO DE LA F.#2208 POR IMPERMEABILIZACION DE CUBIERTAS ALUMBN Y CEMENTO ASFALTADO</t>
  </si>
  <si>
    <t>ABONO A LA F.#335 POR COMPRA DE SUMINISTROS DE OFICINA</t>
  </si>
  <si>
    <t>ANTICIPO POR COMISIONES VENTAS</t>
  </si>
  <si>
    <t>ANTICIPO POR HORAS</t>
  </si>
  <si>
    <t>PAGO DE LA F.#10114 POR COMPRA DE SUMINISTROS PARA PISCINA</t>
  </si>
  <si>
    <t>SOLORAZNO FRANCISCO</t>
  </si>
  <si>
    <t>KLEBER CORONEL BRAVO</t>
  </si>
  <si>
    <t>JAVIER OCHOA PROCEL</t>
  </si>
  <si>
    <t>ABONO A LA F.#539 POR TRABAJOS DE CARPINTERIA EDIF.#520 Y #610 (ALEX HINOJOSA)</t>
  </si>
  <si>
    <t>CANC. 2DA. 15NA. MES DE ABRIL/2013</t>
  </si>
  <si>
    <t>PAGO DE LA F#3 SERV. PRES. CANC. 2DA. 15NA. MES DE ABRIL/2013</t>
  </si>
  <si>
    <t>PAGO POR COMPRA DE LECTOR DE MEMORIAS, TECLADO, MOUSE, DVD, FLAT PANEL (30 DIAS)</t>
  </si>
  <si>
    <t>REEMBOLSO ING. MARA CABANILLA POR COMPRA DE PASAJE ECO. G. CABANILLA</t>
  </si>
  <si>
    <t xml:space="preserve">ANTICIPO POR COMPRA DE INSUMOS PARA EL LAB. TELECOMUNICACIONES </t>
  </si>
  <si>
    <t>CANC. DE LA 2DA. 15NA. MES DE ABRIL/2013</t>
  </si>
  <si>
    <t>PAGO POR COMPRA DE LECTOR DE MEMORIA, TECLADO, MOUSE, DVD, FLAT PANEL (45DIAS)</t>
  </si>
  <si>
    <t>CEDEÑO TROYA CLAUDIO</t>
  </si>
  <si>
    <t>ESPINOZA VILLON DIANA</t>
  </si>
  <si>
    <t>LEON SOLIS  MERCEDES</t>
  </si>
  <si>
    <t>PAGO F#7 SERV. PRES. CANC. 2DA. 15NA. MES DE ABRIL/2013</t>
  </si>
  <si>
    <t>PAGO DE LA F.#340 POR SERV. PREST. (CANC. 2DA. 15NA. MES DE ABRIL/2013)</t>
  </si>
  <si>
    <t>SERV. PRES. CANC. 2DA. 15NA. MES DE ABRIL/2013</t>
  </si>
  <si>
    <t xml:space="preserve"> SERV. PREST. CANC. 2DA. 15NA. MES DE ABRIL/2013</t>
  </si>
  <si>
    <t>SERV. PREST. CANC. 2DA. 15NA. MES DE ABRIL/2013</t>
  </si>
  <si>
    <t>PAGO DE LA F#2 SERV. PREST.CANC. 2DA. 15NA. MES DE ABRIL/2013</t>
  </si>
  <si>
    <t>PAGO DE F#6 SERV. PREST. CANC. 2DA. 15NA. MES DE ABRIL/2013</t>
  </si>
  <si>
    <t>SER. PREST. CANC. 2DA. 15NA. MES DE ABRIL/2013</t>
  </si>
  <si>
    <t>PAGO DE F#160 SERV. PREST. CANC. 2DA. 15NA. MES DE ABRIL/2013</t>
  </si>
  <si>
    <t>CANC. 2DA. 15NA. MES DE ABRIL/2013(ADICIONAL RECTOR)</t>
  </si>
  <si>
    <t>PROTECO COASIN S.A.</t>
  </si>
  <si>
    <t>POR COMPRA DE OSCILOSCOPIO DIGITAL SOFTWARE DESKTOP PARA LAB. TELECOMUNICACIONES</t>
  </si>
  <si>
    <t xml:space="preserve">PAGO DE LA F.#16265 POR COMPRA DE 2 TONER SANSUNG </t>
  </si>
  <si>
    <t>COMPRA DE BREAKS POR MAESTRIAS FIN DE SEMANA EN GYE DIAS 4-5/MAY/2013</t>
  </si>
  <si>
    <t>COMPRA DE BREAKS POR MAESTRIA FIN DE SEMANA EN STA. ELENA DIAS 4-5/MAY/2013</t>
  </si>
  <si>
    <t>VIATICOS A STA ELENA POR MAESTRIA FIN DE SEMANA DIAS 4-5/MAY/2013</t>
  </si>
  <si>
    <t>FONDEO DEL BCO. MACHALA AL CITTE</t>
  </si>
  <si>
    <t>LIQUIDACION DE LA CAJA CHICA DEL 02/MAY/2013 SEGÚN DETALLE ADJUNTO</t>
  </si>
  <si>
    <t>PAGO POR TRABAJOS DE PINTURAS EDIF.#399 Y EDIF.#520</t>
  </si>
  <si>
    <t>PAGO POR SERV. DE PUBLICIDAD</t>
  </si>
  <si>
    <t>YELOWWTECH S.A.</t>
  </si>
  <si>
    <t>REEMBOLSO M. BONARD POR COMPRA DE COMIDA DIA 03/05/2013</t>
  </si>
  <si>
    <t>LIQUIDACION DE LA CAJA CHICA DEL 06/MAYO/2013 SEGUN DETALLE ADJUNTO</t>
  </si>
  <si>
    <t>PAGO DE GUARDIAS Y CONSERJES POR ATENCION MAESTRIA FIN DE SEMANA DIAS 28/04/2013</t>
  </si>
  <si>
    <t>PAGO POR COMPRA DE 20 CASES,40 REFGLETAS Y AIRE ACONDICIONADO</t>
  </si>
  <si>
    <t xml:space="preserve">PAGO POR COMPRA DE SEÑALETICAS </t>
  </si>
  <si>
    <t>PAGO DE LA F.#756 Y ABONA A LA F.#761 POR ALQUILER DE PROYECTOR</t>
  </si>
  <si>
    <t>ABONO A LA F.#14203 POR COMPRA DE ALMUERZOS PARA EL PERS. ADM. UTEG</t>
  </si>
  <si>
    <t>PAGO DE LA F.#335 POR COMPRA DE SUMINISTROS DE OFICINA</t>
  </si>
  <si>
    <t>PAGO DE LA F.#2790 POR COMPRA DE 73 BOTELLONES DE AGUA DEL 16-30/ABR/2013</t>
  </si>
  <si>
    <t xml:space="preserve">PAGO DE LA F.#1038 POR MATENIMIENTO DE AIRE ACONDICIONADO </t>
  </si>
  <si>
    <t>PAGO DE LA F.#44900 Y F.#44901 POR COMPRA DE LIBROS (DEV. M.BONARD)</t>
  </si>
  <si>
    <t>PAGO DE LA F.#96385 POR LA ULTIMA CUOTA DE SEGURO DE ALUMNOS 593</t>
  </si>
  <si>
    <t>VELEZ ESPINOZA MARCELA CAROLINA</t>
  </si>
  <si>
    <t>PAGO DE LA F.#8976 POR RECARGAS Y MANTEN. DE EXTINTORES  5-10 LIBRAS EDIF.399-520</t>
  </si>
  <si>
    <t xml:space="preserve">PAGO POR RENOVACION DE CONTRATO </t>
  </si>
  <si>
    <t>AVILES SEGOVIA PAUL EDUARDO</t>
  </si>
  <si>
    <t>PAGO DE LA F.#17 POR SERVICIOS EDUCATIVOS</t>
  </si>
  <si>
    <t>PAGO DE LA F.#1341 POR ALQUILER  EDIF.#399  CALLE GUAYACANES Y LA 5TA. MES DE MAR/2013</t>
  </si>
  <si>
    <t>PAGO DE LA F.#1342 POR ALQUILER  EDIF.#401 CALLE GUAYACANES Y LA 5TA. MES DE MAR/2013</t>
  </si>
  <si>
    <t>PAGO DE LA F.#642 POR ALQUILER DE LOCAL EN CALLE GUAYACANES#610 Y LA 5TA. MES DE ABR/2013</t>
  </si>
  <si>
    <t>ABONO A LA F.#2494 POR COMPRA DE 30 SILLAS ESTATICAS Y 1 ESCRITORIO (BIBLEOTECA)</t>
  </si>
  <si>
    <t xml:space="preserve">PAGO DE DE PRESTAMO </t>
  </si>
  <si>
    <t xml:space="preserve">POR COMPRA DE LAMPARAS PARA BIBLEOTECA </t>
  </si>
  <si>
    <t>VIATICOS A CUENCA POR REUNION CFC DIAS 8-9/MAY/2013</t>
  </si>
  <si>
    <t>YELOWWTECH</t>
  </si>
  <si>
    <t>PAGO POR SEVICOS DE PUBLICIDAD</t>
  </si>
  <si>
    <t>PAGO DE CAPITAL</t>
  </si>
  <si>
    <t>DEV. M. CABANILLA POR COMPRA DE PASAJES (DOCTORADO)</t>
  </si>
  <si>
    <t>POR COMPRA DE 1000 PLANTAS PARA JARDINERIA UTEG</t>
  </si>
  <si>
    <t>PAGO POR COMPRA DE OBSEQUIOS Y DESAYUNOS POR EL DIA DE LA MADRE</t>
  </si>
  <si>
    <t>PAGO DE LA F.#14203 POR COMPRA DE ALMUERZOS PERS. ADM. DE LA UTEG</t>
  </si>
  <si>
    <t xml:space="preserve">PAGO DE INTERESES DEL 10% X RENOVACION (REF. CH/12667 $18500.00) </t>
  </si>
  <si>
    <t xml:space="preserve">PEDRO PARRAGA </t>
  </si>
  <si>
    <t>CINDY AMAT MONCAYO</t>
  </si>
  <si>
    <t>P.PARRAGA CANC. DE LIQUIDACION DE HABERES POR PRESTACION DE SERVICIOS</t>
  </si>
  <si>
    <t>VIATICOS POR PROMOCION DE MAESTRIAS EN COMERCIO EXTERIOR Y ADM. DE EMP. DIAS 10-13/MAY/2013</t>
  </si>
  <si>
    <t xml:space="preserve">C.AMAT ANTICIPO POR LIQUIDACION DE HABERES </t>
  </si>
  <si>
    <t>POR COMPRA DE MATERIALES PARA INSTALACION DE CAJA FUERTE</t>
  </si>
  <si>
    <t>GONZALEZ BERNAL ELOY GUMERCINDO</t>
  </si>
  <si>
    <t>PAGO DE LA F.#5351 POR SERV. APERTURA DE CAJA FUERTE E INSTL. DE NUEVA CERRADURA</t>
  </si>
  <si>
    <t>ABONO A LA F.#539 POR TRABAJOS DE CARPINTERIA EDIF.#520 Y #610</t>
  </si>
  <si>
    <t>LIQUIDACION DE LA CAJA CHICA DEL 10/MAY/2013 SEGUN DETALLE ADJUNTO</t>
  </si>
  <si>
    <t>DEV. M.BONARD POR COMPRA DE ALMUERZOS DIAS 09/05/2013</t>
  </si>
  <si>
    <t>PAGO DE PRESTAMO 5/6</t>
  </si>
  <si>
    <t xml:space="preserve">PAGO DE INTERESES DEL 7.5%RENOVACION </t>
  </si>
  <si>
    <t>OVIEDO GUTIERREZ DAVID ENRIQUE</t>
  </si>
  <si>
    <t>PADILLA MOREIRA MERCEDES MARIA</t>
  </si>
  <si>
    <t>RAMOS BARCO BRUNO ERNESTO</t>
  </si>
  <si>
    <t>REGALADO PINTO JOHANNA GISELA</t>
  </si>
  <si>
    <t>SANCHEZ ACEBO STALIN FERNANDO</t>
  </si>
  <si>
    <t>SARMIENTO ROSALES JESENIA ANA</t>
  </si>
  <si>
    <t>EDGAR GARCIA MONTALVO</t>
  </si>
  <si>
    <t>PAGO DE LA F.#542 POR SERVICIOS EDUCATIVOS</t>
  </si>
  <si>
    <t>PAGO DE LA F.#115 Y F.#127 POR SERVICIOS EDUCATIVOS</t>
  </si>
  <si>
    <t>ABONO A LA F.#62  POR SERVICIOS EDUCATIVOS</t>
  </si>
  <si>
    <t>PAGO DE LA F.#398 Y ABONO A LA F.#399  POR SERVICIOS EDUCATIVOS</t>
  </si>
  <si>
    <t>PAGO DE LA F.#550 POR SERVICIOS EDUCATIVOS</t>
  </si>
  <si>
    <t>PAGO DE LA F.#2 Y ABONO A LA F.#4 POR SERVICIOS EDUCATIVOS</t>
  </si>
  <si>
    <t>PAGO DE LA F.#628, F.#629 Y ABONO ALA F.#631 POR SERVICIOS EDUCATIVOS</t>
  </si>
  <si>
    <t>PAGO DE LA F.#522 Y F.#528 POR SERVICIOS EDUCATIVOS</t>
  </si>
  <si>
    <t>PAGO DE LA F.#671 POR SERVICIOS EDUCATIVOS</t>
  </si>
  <si>
    <t>PAGO DE LA F.#255 Y ABONA A LA F.#254 POR SERVICIOS EDUCATIVOS</t>
  </si>
  <si>
    <t>PAGO DE LA F.#606 Y F.#607 POR SERVICIOS EDUCATIVOS</t>
  </si>
  <si>
    <t>PAGO DE LA F.#272 Y F.#277 POR SERVICIOS EDUCATIVOS</t>
  </si>
  <si>
    <t>PAGO DE LA F.#4 Y ABONO A LA F.#5 POR SERVICIOS EDUCATIVOS</t>
  </si>
  <si>
    <t>PAGO DE LA F.#658 POR ASESORIA LEGAL CORRESPONDIENTE MES DE ABRIL/2013</t>
  </si>
  <si>
    <t>VIATICOS FIN DE SEMANA  A STA. ELENA POR MAESTRIA  DIA 11/MAY/2013</t>
  </si>
  <si>
    <t>PAGO POR COMPRA DE BREAKS POR MAESTRIA FIN DE SEMANA DIAS 11/MAY/2013 EN GYE</t>
  </si>
  <si>
    <t>PAGO POR COMPRA DE BREAKS FIN DE SEMANA POR MAESTRIA DIA 11/MAY/2013 STA. ELENA</t>
  </si>
  <si>
    <t>DEV. ALUMNO POR NO ABRIR EL PROGRAMA DE MBA INTERNACIONAL  (ESPECIE PRESENTADA 25/ENE/13)</t>
  </si>
  <si>
    <t xml:space="preserve">PAGO POR COMPRA DE 3 CANECAS DE PINTURAS, 20K DE EMPASTES Y 3 BROCHAS </t>
  </si>
  <si>
    <t>PAGO DE GUARDIAS Y CONSERJES POR ATENCION MAESTRIAS FIN DE SEMANA DIA 5/MAY/2013</t>
  </si>
  <si>
    <t>PAGO DE LA F.#761 Y ABONA A LA F.#768 POR ALQUILER DE PROYECTORES</t>
  </si>
  <si>
    <t>PAGO POR TRABAJOS DE PINTURA EN EDIF.#399 Y #520</t>
  </si>
  <si>
    <t>PAGO DE LA F.#14401 POR COMPRA DE ALM. PERS. ADM. DE LA UTEG</t>
  </si>
  <si>
    <t xml:space="preserve">ABONO ALA F.# 354 POR COMPRA DE SUMINISTROS DE OFICINA </t>
  </si>
  <si>
    <t>ABONO A LA F.#25565 POR ALQUILER DE FOTOCOPIADORA DE POSGRADO</t>
  </si>
  <si>
    <t>BERNARDO XAVIER RODRÍGUEZ FUENTES</t>
  </si>
  <si>
    <t>PAGO DE LA F.#322 - F.#323 Y F.#324 POR SERVICIOS EDUCATIVOS</t>
  </si>
  <si>
    <t>PAGO DE LA F.#109 POR SERVICIOS EDUCATIVOS</t>
  </si>
  <si>
    <t>PAGO DE LA F.#340 Y F.3341 POR SERVICIOS EDUCATIVOS</t>
  </si>
  <si>
    <t>PAGO DE LA F.#57 POR SERVICIOS EDUCATIVOS</t>
  </si>
  <si>
    <t>PAGO DE LA F#552 POR SERVICIOS EDUCATIVOS</t>
  </si>
  <si>
    <t>PAGO DE LA F.#416 POR SERVICOS EDUCATIVOS</t>
  </si>
  <si>
    <t>ABONO A LA F.#552 POR SERVICIOS EDUCATIVOS</t>
  </si>
  <si>
    <t>RAFAEL SILVA LIMA</t>
  </si>
  <si>
    <t>RUTH CAMPOVERDE TABARA</t>
  </si>
  <si>
    <t xml:space="preserve">R. SILVA LIQUIDACION DE HABERES </t>
  </si>
  <si>
    <t>R.CAMPOVERDE LIQUIDACION DE HABERES</t>
  </si>
  <si>
    <t>L.VITERI LIQUIDACION DE HABERES</t>
  </si>
  <si>
    <t>PAGO DE PRESTAMO 5/6 (REF. PRES.$2000.00)</t>
  </si>
  <si>
    <t>POR COMPRA DE 6 TONERS GENERICOS SAMSUNG 104</t>
  </si>
  <si>
    <t>DEV. ING. M. CABANILLA POR COMPRA DE AIRE ACONDICIONADO</t>
  </si>
  <si>
    <t xml:space="preserve">POR COMPRA DE EQUIPOS DE SEGURIDAD </t>
  </si>
  <si>
    <t>NOBOA GOMEZ LUIS</t>
  </si>
  <si>
    <t>PAGO DE LA F.#3 POR COMPRA DE ALMUERZOS DIA 30/ABR/2013 Y CAFETERIA VARIOS</t>
  </si>
  <si>
    <t>PAGO DE PRESTAMO (CHEQUE EN GARANTIA)</t>
  </si>
  <si>
    <t>PAGO DE PRESTAMO 2/2</t>
  </si>
  <si>
    <t>PAGO DE CREDITO</t>
  </si>
  <si>
    <t>COMPRA DE PASAJES M.CABANILLA GYE-UIO/UIO-GYE 14-15/MAY/2013 POR ASIST. TALLER</t>
  </si>
  <si>
    <t>J.MIELES LIQUIDACION DE HABERES</t>
  </si>
  <si>
    <t>JESSENIA MIELES CANTOS</t>
  </si>
  <si>
    <t>PAGO DE INTERESES POR RENOVACION DE PRESTAMO (REF.$6500 CH/12742-$6500 CH/12743)</t>
  </si>
  <si>
    <t>PAGO PRESTAMO (CAMBIO X CH/11593)</t>
  </si>
  <si>
    <t xml:space="preserve">SOLORZANO CASTILLO CRISTHIAN </t>
  </si>
  <si>
    <t>MEZA DELGADO JIMMY FERNANDO</t>
  </si>
  <si>
    <t>CANC. DE LA 1ERA. 15NA. MES DE MAY/2013</t>
  </si>
  <si>
    <t>C.LUIS CANC. DE LA 1ERA. 15NA. MES DE MAY/2013</t>
  </si>
  <si>
    <t>C.JUAN CANC. DE LA 1ERA. 15NA. MES DE MAY/2013</t>
  </si>
  <si>
    <t>F.JORGE CANC. DE LA 1ERA. 15NA. MES DE MAY/2013</t>
  </si>
  <si>
    <t>F.JOHNNY CANC. DE LA 1ERA. 15NA. MES DE MAY/2013</t>
  </si>
  <si>
    <t>G.MARCO CANC. DE LA 1ERA. 15NA. MES DE MAY/2013</t>
  </si>
  <si>
    <t>I.GUTIERREZ CANC. DE LA 1ERA. 15NA. MES DE MAY/2013</t>
  </si>
  <si>
    <t>M.HUACON CANC. DE LA 1ERA. 15NA. MES DE MAY/2013</t>
  </si>
  <si>
    <t>D. MENDEZ CANC. DE LA 1ERA. 15NA. MES DE MAY/2013</t>
  </si>
  <si>
    <t>J. NUMERABLE CANC. DE LA 1ERA. 15NA. MES DE MAY/2013</t>
  </si>
  <si>
    <t>C. ORTIZ CANC. DE LA 1ERA. 15NA. MES DE MAY/2013</t>
  </si>
  <si>
    <t>W.PARRALES CANC. DE LA 1ERA. 15NA. MES DE MAY/2013</t>
  </si>
  <si>
    <t>F. PINELA CANC. DE AL 1ERA. 15NA. MES DE MAY/2013</t>
  </si>
  <si>
    <t>P. PONGUILLO CANC. DE AL 1ERA. 15NA. MES DE MAY/2013</t>
  </si>
  <si>
    <t>E. SEGURA CANC. DE AL 1ERA. 15NA. MES DE MAY/2013</t>
  </si>
  <si>
    <t>C. SOLORZANO CANC. DE AL 1ERA. 15NA. MES DE MAY/2013</t>
  </si>
  <si>
    <t>D. QUIÑONEZ CANC. DE LA 1ERA. 15NA. MES DE MAY/2013</t>
  </si>
  <si>
    <t>J.MEZA ABONO A LA F.#101 POR SERV. PREST. (CANC. DE LA 1ERA. 15NA. MES DE MAY/2013)</t>
  </si>
  <si>
    <t>PAGO DE LA F.#4 POR SERV. PREST. (CANC. DE LA 1ERA. 15NA. MES DE MAY/2013)</t>
  </si>
  <si>
    <t>P. AMADOR CANC. DE LA 1ERA. 15NA. MES DE MAY/2013</t>
  </si>
  <si>
    <t>M. ANDRADE CANC. DE LA 1ERA. 15NA. MES DE MAY/2013</t>
  </si>
  <si>
    <t>K. ARANEA CANC. DE LA 1ERA. 15NA. MES DE MAY/2013</t>
  </si>
  <si>
    <t>C. CARDENAS CANC. DE LA 1ERA. 15NA. MES DE MAY/2013</t>
  </si>
  <si>
    <t>G. CARRASCO CANC. DE LA 1ERA. 15NA. MES DE MAY/2013</t>
  </si>
  <si>
    <t>V. FARFAN CANC. DE LA 1ERA. 15NA. MES DE MAY/2013</t>
  </si>
  <si>
    <t>C. FARIAS CANC. DE LA 1ERA. 15NA. MES DE MAY/2013</t>
  </si>
  <si>
    <t>L.GARCIA CANC. DE LA 1ERA. 15NA. MES DE MAY/2013</t>
  </si>
  <si>
    <t>K. GUERRA CANC. DE LA 1ERA. 15NA. MES DE MAY/2013</t>
  </si>
  <si>
    <t>K. LEON CANC. DE LA 1ERA. 15NA. MES DE MAY/2013</t>
  </si>
  <si>
    <t>M. MARCILLO CANC. DE LA 1ERA. 15NA. MES DE MAY/2013</t>
  </si>
  <si>
    <t>J. MARRETT CANC. DE LA 1ERA. 15NA. MES DE MAY/2013</t>
  </si>
  <si>
    <t>A. NARANJO CANC. DE LA 1ERA. 15NA. MES DE MAY/2013</t>
  </si>
  <si>
    <t>I. NEVAREZ  CANC. DE LA 1ERA. 15NA. MES DE MAY/2013</t>
  </si>
  <si>
    <t>P. PANCHANA CANC. DE LA 1ERA. 15NA. MES DE MAY/2013</t>
  </si>
  <si>
    <t>J. QUINTO CANC. DE LA 1ERA. 15NA. MES DE MAY/2013</t>
  </si>
  <si>
    <t>M. RODRIGUEZ CANC. DE LA 1ERA. 15NA. MES DE MAY/2013</t>
  </si>
  <si>
    <t>P. SALDAÑA CANC. DE LA 1ERA. 15NA. MES DE MAY/2013</t>
  </si>
  <si>
    <t>M. SALAS CANC. DE LA 1ERA. 15NA. MES DE MAY/2013</t>
  </si>
  <si>
    <t>W. UBILLA CANC. DE LA 1ERA. 15NA. MES DE MAY/2013</t>
  </si>
  <si>
    <t>ASTUDILLO MENDES ALDO</t>
  </si>
  <si>
    <t xml:space="preserve">POVEDA GUEVARA ANTONIO </t>
  </si>
  <si>
    <t>ZAMBRABO LOURIDO MIRYAM</t>
  </si>
  <si>
    <t>LOPEZ LOPEZ JACQUELINE</t>
  </si>
  <si>
    <t>GOVEA ALVARADO SAMANTA GABRIELA</t>
  </si>
  <si>
    <t>A. ALCIVAR CANC. DE LA 1ERA. 15NA. MES DE MAY/2013</t>
  </si>
  <si>
    <t>P. APOLO CANC. DE LA 1ERA. 15NA. MES DE MAY/2013</t>
  </si>
  <si>
    <t>A. ASTUDILLO CANC. DE LA 1ERA. 15NA. MES DE MAY/2013</t>
  </si>
  <si>
    <t>R. BARRIGA CANC. DE LA 1ERA. 15NA. MES DE MAY/2013</t>
  </si>
  <si>
    <t>V. CASTILLO CANC. DE LA 1ERA. 15NA. MES DE MAY/2013</t>
  </si>
  <si>
    <t>F. CEDEÑO CANC. DE LA 1ERA. 15NA. MES DE MAY/2013</t>
  </si>
  <si>
    <t>O. FRANCO CANC. DE LA 1ERA. 15NA. MES DE MAY/2013</t>
  </si>
  <si>
    <t>L. JIMENEZ CANC. DE LA 1ERA. 15NA. MES DE MAY/2013</t>
  </si>
  <si>
    <t>J. HOYOS CANC. DE LA 1ERA. 15NA. MES DE MAY/2013</t>
  </si>
  <si>
    <t>J. MARTINEZ CANC. DE LA 1ERA. 15NA. MES DE MAY/2013</t>
  </si>
  <si>
    <t>R. MOLINA CANC. DE LA 1ERA. 15NA. MES DE MAY/2013</t>
  </si>
  <si>
    <t>M. MONCAYO CANC. DE LA 1ERA. 15NA. MES DE MAY/2013</t>
  </si>
  <si>
    <t>F. PALACIOS CANC. DE LA 1ERA. 15NA. MES DE MAY/2013</t>
  </si>
  <si>
    <t>A. POVEDA CANC. DE LA 1ERA. 15NA. MES DE MAY/2013</t>
  </si>
  <si>
    <t>B. RODRIGUEZ CANC. DE LA 1ERA. 15NA. MES DE MAY/2013</t>
  </si>
  <si>
    <t>M. ZAMBRANO CANC. DE LA 1ERA. 15NA. MES DE MAY/2013</t>
  </si>
  <si>
    <t>CANC. 1ERA, 15NA. MES MAYO/2013</t>
  </si>
  <si>
    <t>CANC. 1ERA, 15NA. MES MAYO/2013 (ADICIONALRECTOR)</t>
  </si>
  <si>
    <t>M. BONARD CANC. DE LA 1ERA. 15NA. MES DE MAY/2013</t>
  </si>
  <si>
    <t>PAGO SERV. PRESTADOS (CANC. 1ERA, 15NA. MES MAYO/2013)</t>
  </si>
  <si>
    <t>SERV. PREST. (CANC. DE LA 1ERA. 15NA. MES DE MAY/2013)</t>
  </si>
  <si>
    <t>PAGO DE LA F.#7 POR SERV. PREST. (CANC. DE LA 1ERA. 15NA. MES DE MAY/2013)</t>
  </si>
  <si>
    <t>PAGO DE LA F.#3 POR SERV. PREST. (CANC. DE LA 1ERA. 15NA. MES DE MAYO/2013)</t>
  </si>
  <si>
    <t>PAGO DE LA F.#161 POR SERV. PREST. (CANC. DE LA 1ERA. 15NA. MES DE MAYO/2013)</t>
  </si>
  <si>
    <t>PAGO DE LA F.#3 POR SREV. PREST. (CANC. DE LA 1ERA. 15NA. MES DE MAYO/2013)</t>
  </si>
  <si>
    <t xml:space="preserve">PRESTAMO G. CABANILLA POR PAGO DE LA PLANILLA IESS </t>
  </si>
  <si>
    <t>LIQUIDACION DE LA CAJA DEL 14/MAY/2013 SEGUN DETALLE ADJUNTO</t>
  </si>
  <si>
    <t>DEV.M.BONARD, A.AVILES POR COMPRA DE PASAJES M. CABANILLA GYE-UIO/UIO/GYE 15-16/MAY/2013</t>
  </si>
  <si>
    <t>VIATICOS M. CABANILLA POR TALLER DE SOCIALIZACION DEL MODELO DE EVALUACION</t>
  </si>
  <si>
    <t>EQUIPOS DE SEGURIDAD SOBRARON $400.00</t>
  </si>
  <si>
    <t>J. MALAVE  CANC. DE LA 1ERA. 15NA. MES DE MAY/2014</t>
  </si>
  <si>
    <t>MERCEDES LEON SOLIS</t>
  </si>
  <si>
    <t xml:space="preserve">VIATICOS A CUENCA POR SEGUIMIENTO X DESEMB. DE DEP. OTROS </t>
  </si>
  <si>
    <t>PAGO DE LA F.#15 POR ALQUILER DEP. EN CUENCA</t>
  </si>
  <si>
    <t>ABONO A LA F.# POR COMPRA DE ALM. PERS. ADM. DE LA UTEG</t>
  </si>
  <si>
    <t>MIRANDA VALDES LUIS RAMON</t>
  </si>
  <si>
    <t xml:space="preserve">PAGO POR SERVICIOS PROFESIONALES </t>
  </si>
  <si>
    <t>VIATICOS A STA. ELENA Y MANTA POR PROMOCION DE MAESTRIAS DIAS 14-20/MAY/2013</t>
  </si>
  <si>
    <t>PAGO DE LA F.#3 Y F.#4 POR SERVICIOS EDUCATIVOS</t>
  </si>
  <si>
    <t>PAGO DE LA F.#309 Y ABONO A LA F.#313 POR SERVICIOS EDUCATIVOS</t>
  </si>
  <si>
    <t>PAGO DE LA F.#63 Y F.#64 POR SERVICIOS EDUCATIVOS</t>
  </si>
  <si>
    <t>PAGO DE LA F.#127 POR SERVICIOS EDUCATIVOS</t>
  </si>
  <si>
    <t>PAGO DE LA F.#129 POR SERVICIOS EDUCATIVOS</t>
  </si>
  <si>
    <t>VIATICOS A STA. ELENA M.LEON Y L.CHAVEZ POR REUNION UPSE DIA 16/MAY/2013</t>
  </si>
  <si>
    <t>VIATICOS A STA. ELENA M. LEON, J.BOHORQUEZ Y L.CHAVEZ POR REUNION UPSE DIA 17/MAY/2013</t>
  </si>
  <si>
    <t>POR COMPRA DE MATERIALES PARA CUBRIR CABLES EN EL EDIF.#520</t>
  </si>
  <si>
    <t>WILSON PARALLES</t>
  </si>
  <si>
    <t>LAGOS REINOSO GLADYS GIOCONDA</t>
  </si>
  <si>
    <t>MORAN COELLO OLGA LEIDIANA</t>
  </si>
  <si>
    <t>MOSQUERA POVEDA NANCY DEL ROCIO</t>
  </si>
  <si>
    <t>PAGO POR COMPRA DE BREAKS EN GYE FIN DE SEMANA DIAS 18-19/MAY/2013</t>
  </si>
  <si>
    <t>PAGO POR COMPRA DE BREAKS FIN DE SEMANA EN STA. ELENA DIAS 18-19/MAY/2013</t>
  </si>
  <si>
    <t>VIATICOS A STA. ELENA POR MAESTRIA FIN DE SEMANA DIAS 18-19/MAY/2013</t>
  </si>
  <si>
    <t>PAGO DE LA F.#53 POR SERVICIOS EDUCATIVOS</t>
  </si>
  <si>
    <t>PAGO DE LA F.#452 Y ABONO A LA F.#460 POR SERVICIOS EDUCATIVOS</t>
  </si>
  <si>
    <t>POR TRABAJO DE GRADAS EDIF.#399</t>
  </si>
  <si>
    <t>LIQUIDACION DE LA CAJA CHICA DEL 17/MAY/2013 SEGUN DETALLE ADJUNTO</t>
  </si>
  <si>
    <t>PAGO DE LA F.#153 Y ABONO A LA F.#154 POR SERVICIOS EDUCATIVOS</t>
  </si>
  <si>
    <t>PAGO DE LA F.#272 POR SERVICIOS EDUCATIVOS</t>
  </si>
  <si>
    <t>PAGO DE LA F.#186 POR SERVICIOS EDUCATIVOS</t>
  </si>
  <si>
    <t>PAGO DE LA F.#228 POR SERVICIOS EDUCATIVOS</t>
  </si>
  <si>
    <t>PAGO DE LA F.#257 POR SERVICIOS EDUCATIVOS</t>
  </si>
  <si>
    <t>PAGO DE LA F.#457 POR SERVICIOS EDUCATIVOS</t>
  </si>
  <si>
    <t>PAGO DE LA F.#111 POR SERVICIOS EDUCATIVOS</t>
  </si>
  <si>
    <t>PAGO DE F.#274 POR SERVICIOS EDUCATIVOS</t>
  </si>
  <si>
    <t>MARICELA MERCHAN PALACIOS</t>
  </si>
  <si>
    <t>PAGO DE LA F.#539 POR TRABAJOS DE CARPINTERIA EDIF.#520 Y #610</t>
  </si>
  <si>
    <t>PAGO DE LA F.#1325 POR BUFFET PARA PERS. UTEG FIN DE AÑO 2012</t>
  </si>
  <si>
    <t>PAGO DE LA F.#14631 POR COMPRA DE ALM. PERS. ADM. DE LA UTEG</t>
  </si>
  <si>
    <t>M. MERCHAN LIQUIDACION DE HABERES</t>
  </si>
  <si>
    <t>PAGO DE INTERESES X RENOVACION DE PRESTAMO MES DE MAY/2013</t>
  </si>
  <si>
    <t>PAGO DE INTERESES DEL 4% X RENOVACION (REF. PRESTAMO $30,000.00)</t>
  </si>
  <si>
    <t>KARINA GUERRERO ANTEPARA</t>
  </si>
  <si>
    <t xml:space="preserve">PAGO POR COMPRA DE PLANTAS Y TIERRA DE SEMBRADO </t>
  </si>
  <si>
    <t>K. GUERRERO POR LIQUIDACION DE HABERES</t>
  </si>
  <si>
    <t>POR COMPRA DE JUEGO DE MUEBLES PARA JARD, HIDROLAVADORA, PIEDRA CHISPA, MAT. CONSTR. MUEB. PLAST.</t>
  </si>
  <si>
    <t>PAGO DE LA F.#15325 POR COMPRA DE SEÑALETICAS (VINIL,AFICHES,SINTRA Y BANNER PUBLIC.)</t>
  </si>
  <si>
    <t>PAGO DE INTERESES MES DE MAYO/2013  (REF. 5% PREST. $10.000.00)</t>
  </si>
  <si>
    <t>PAGO DE INTERESE MES DE MAY/2013 (REF. 2 PREST. DE $10.000 )</t>
  </si>
  <si>
    <t xml:space="preserve">PAGO POR VIAJE SEMINARIO DE MARKETING EN  PANAMA 1ERA. Y 2DA. CUOTA </t>
  </si>
  <si>
    <t xml:space="preserve">EDGAR JIMENEZ BONILLA </t>
  </si>
  <si>
    <t>PAGO DE LA F.#751, F.#752 Y F.#753 POR SERVICIOS EDUCATIVOS</t>
  </si>
  <si>
    <t>MARTEL CIA.LTDA.</t>
  </si>
  <si>
    <t>POR COMPRA DE TARJETA, GLOBOS, PLATOS,VASOS, TORTA, MINIBROCHETAS X CUMPLEAÑOS ECO.M. BONARD</t>
  </si>
  <si>
    <t>POR COMPRA DE 3 JUEGOS DE MESAS Y SILLAS PARA SECCION PISCINA Y MATERIAL ELECTRICO</t>
  </si>
  <si>
    <t>POR PERMISOS DE LOS EQUIPOS DE SEGURIDAD (PERMISOS DE ARMAS)</t>
  </si>
  <si>
    <t>PAGO POR COMPRA DER PINTURAS PARA EDF.#399</t>
  </si>
  <si>
    <t>LIQUIDACION DE LA CAJA DEL 22/MAY/2013 SEGUN DETALLE ADJUNTO</t>
  </si>
  <si>
    <t>POR COMPRA DE EQUIPOS DE COMUNICACION (1KVM,4BANDEJAS)</t>
  </si>
  <si>
    <t>PAGO DE INTERESES MES DE MAY/2013</t>
  </si>
  <si>
    <t>LOPEZ NEMTESEVA ANA</t>
  </si>
  <si>
    <t xml:space="preserve">POR COMPRA DE COMIDAS Y TRANSPORTE AL PERS. ADM. UTEG. </t>
  </si>
  <si>
    <t>PAGO POR TRABAJOS DE CARPINTERIA EDIF.#520 Y #610 (ALEX HINOJOSA)</t>
  </si>
  <si>
    <t>PAGO POR COMPRA DE ALMUERZOS AL PERS. ADM. DE LA UTEG/2013</t>
  </si>
  <si>
    <t>ABONO A LA F.#768 POR ALQUILER DE PROYECTORES</t>
  </si>
  <si>
    <t>PAGO A GUARDIAS Y CONSERJES POR ATENCION MAESTRIAS FIN DE SEMANA</t>
  </si>
  <si>
    <t>PAGO DE LA F.#11049 POR SERVCICIOS DE INTERNET MES DE MAY/2013</t>
  </si>
  <si>
    <t>C.MENDOZA LIQUIDACION DE HABERES</t>
  </si>
  <si>
    <t>LIQUIDACION DE LA CAJA CHICA DEL 23/MAY/2013 SEGUN DETALLE ADJUNTO</t>
  </si>
  <si>
    <t>SUMINISTROS 2000 S.A. SUMIDOSMIL</t>
  </si>
  <si>
    <t>PAGO DE LA F.#768  Y ABONO A LA F.#778 POR ALQUILER DE PROYECTORES</t>
  </si>
  <si>
    <t xml:space="preserve">PAGO DE DOCTORADO </t>
  </si>
  <si>
    <t>PAGO DE DOCTORADO</t>
  </si>
  <si>
    <t>DEV. M. CABANILLA POR RESERV. DE HABITACIONES PERSONALES UTEG Y TRANSP.-SALA DE EVENTOS</t>
  </si>
  <si>
    <t>ABONO POR TRABAJOS DE CARPINTERIA EDIF.#520 Y #610</t>
  </si>
  <si>
    <t>ABONO A LA F.#14994 POR COMPRA DE ALM. PERSONAL ADM. UTEG</t>
  </si>
  <si>
    <t xml:space="preserve">ABONO A LA F.#66302 POR COMPRA DE PASAJES </t>
  </si>
  <si>
    <t>PAGO DE LA F.#2824 POR COMPRA DE BOTELLONES DE AGUA</t>
  </si>
  <si>
    <t>ABONO A LA F.#354 POR COMPRA DE SUMINISTROS DE OFICINA</t>
  </si>
  <si>
    <t>PAGO DE GUARDIAS Y CONSERJES POR ATENCION MAESTRIAS FIN DE SEMANA DIA 23/05/2013</t>
  </si>
  <si>
    <t>LIQUIDACION DE LA CAJA DEL 31/MAY/2013 SEGUN DETALLE ADJUNTO</t>
  </si>
  <si>
    <t xml:space="preserve">PAGO DE LA F.#12494 POR COMPRA DE DISPENSER AROMATIZADOR </t>
  </si>
  <si>
    <t>PAGO DE LA F.#12504, F#12523 Y ABONO A LA F.#12729 POR COMPRA DE SUMINISTROS DE LIMPIEZA</t>
  </si>
  <si>
    <t>ABONO A LA F.#1044 POR MANT. AIRE ACOND., LIMPIEZA, CENTRAL DE AIRE, INSTALACION</t>
  </si>
  <si>
    <t>ABONO A LA F.#16303 POR COMPRA DE 2 TONERS PARA COLECTURIA</t>
  </si>
  <si>
    <t>ABONON A LA F.#9039 POR MANT. DE EXTINTORES5,10 LIB. Y LETREROS EDIF#520 Y #399</t>
  </si>
  <si>
    <t>PAGO DE LA F.#25565, F#25595 Y F.#25596 POR ALQUILER DE FOTOCOPIADORA DE POSGRADO</t>
  </si>
  <si>
    <t xml:space="preserve">PAGO DE LA F.#26697 POR COMPRA DE TONERS </t>
  </si>
  <si>
    <t>PRESTAMO G. CABANILLA (A DESCONTAR 2DA. 15NA. MES DE JUN/2013)</t>
  </si>
  <si>
    <t>PRESTAMO G. CABANILLA (A DESCONTAR 2DA. 15NA. MES DE JUL/2013)</t>
  </si>
  <si>
    <t>PRESTAMO G. CABANILLA (A DESCONTAR 2DA. 15NA. MES DE AGO/2013)</t>
  </si>
  <si>
    <t>ALDO ASTUDILLO</t>
  </si>
  <si>
    <t>JOSE BOHORQUEZ ZAVALA</t>
  </si>
  <si>
    <t>PAGO DE LA F.#2529 POR COMPRA DE ESCRITORIO LINEAL, 6 SILLAS SIN BRAZOS, 5 SILLAS CORINA NEGRA</t>
  </si>
  <si>
    <t>VIATICOS A MANTA POR PROMOCION MAESTRIA EN COM. EXT. Y ADM. DE EMPRESAS</t>
  </si>
  <si>
    <t>VIATICOS POR SEMINARIO INTERNACIONAL ENTRE UNIVERSIDADES  DEL ECUADOR AL MUNDO (ULEAM)</t>
  </si>
  <si>
    <t>VIATICOS Y COMPRA DE PASAJE ARQ. BOHORQUEZ POR REUNION CEAACES DIA 30/05/2013 GYE/UIO-UIO/GYE</t>
  </si>
  <si>
    <t>PAGO DE LA F.#597 POR ALQUILER DE FOTOCOPIADORA A COLOR (AUDITORIO)</t>
  </si>
  <si>
    <t>CANCELACION PRESTAMO 1/2 (Cheque en Garantia)</t>
  </si>
  <si>
    <t>MARCOS FLORES MENDEZ</t>
  </si>
  <si>
    <t>CATALINA CABELLO GALARZA</t>
  </si>
  <si>
    <t>MERCEDES COELLO PERALTA</t>
  </si>
  <si>
    <t>OYUKI KUHN SORIA</t>
  </si>
  <si>
    <t>CALLE CABEZAS RUTH ESTHER</t>
  </si>
  <si>
    <t>ARMIJOS VARGAS JORGE FERNANDO</t>
  </si>
  <si>
    <t>M.FLORES CANC. DE LIQUIDACION DE HABERES</t>
  </si>
  <si>
    <t>C.CABELLO CANC. DE LIQUIDACION DE HABERES</t>
  </si>
  <si>
    <t>M. COELLO CANC. LIQUIDACION DE HABERES</t>
  </si>
  <si>
    <t>O. KUHN CANC. LIQUIDACION DE HABERES</t>
  </si>
  <si>
    <t>PAGO DE LA F.#296 POR SERVICIOS EDUCATIVOS</t>
  </si>
  <si>
    <t xml:space="preserve">PAGO DE LA F.#2 POR SERVICIOS EDUCATIVOS </t>
  </si>
  <si>
    <t>CANC. DE LA 2DA. 15NA. MES DE MAY/2013</t>
  </si>
  <si>
    <t>POR COMPRA DE CASE,C-XTRATECH, PROCESADOR,DISCO DURO,DVD,FLAT,MAINBOARD</t>
  </si>
  <si>
    <t>JUDITH GALARZA LOPEZ</t>
  </si>
  <si>
    <t>JOSE ALMUIÑAS RIVERO</t>
  </si>
  <si>
    <t>MARGARITA AYALA BOLAÑOS</t>
  </si>
  <si>
    <t>ANTICIPO DE SUELDO DE LA 2DA. 15NA. MES DE MAY/2013</t>
  </si>
  <si>
    <t>PAGO POR SERVICIOS EDUCATIVOS MAESTRIA FIN DE SEMANA</t>
  </si>
  <si>
    <t>PAGO POR COMPRA DE BREAKS FIN DE SEMANA EN GYE DIAS 1-2/JUN/2013</t>
  </si>
  <si>
    <t>PAGO POR COMPRA DE BREAKS POR MAESTRIA FIN DE SEMANA EN STA. ELENA DIAS 1-2/JUN/2013</t>
  </si>
  <si>
    <t>VIATICOS A STA. ELENA POR MAESTRIA FIN DE SEMANA DIAS 1-2/JUN/2013</t>
  </si>
  <si>
    <t>DEV. M. AYALA POR LA COMPRA DE INSTRUMENTOS DE COCINA CARRERA TURISMO Y HOTELERIA</t>
  </si>
  <si>
    <t>VIATCIOS M.LEON L.CHAVEZJ.NUMERABLE X ATENCION MAESTRIAS DIAS 31/05/2013</t>
  </si>
  <si>
    <t>FLORES TEJADA JOHNNY</t>
  </si>
  <si>
    <t>PAGO DE LA F.#101 POR SERV. PRES. (CANC. DE LA 2DA. 15NA. MES DE MAY/2013)</t>
  </si>
  <si>
    <t>PAGO DE LA F.#4 POR SERV. PREST. (CANC. DE LA 2DA. 15NA. MES DE MAY/2013)</t>
  </si>
  <si>
    <t>PAGO POR SERV. PRES. (CANC. DE LA 2DA. 15NA. MES DE MAY/2013)</t>
  </si>
  <si>
    <t xml:space="preserve">POR COMPRA DE COMIDA Y COLAS  PERS. ADM. UTEG Y CONSUL DE ESPAÑA  </t>
  </si>
  <si>
    <t>PAGO POR COMPRA DE A/A YESMIN ALABART, DISCO</t>
  </si>
  <si>
    <t>CANC. 2DA. 15.NA MES MAYO/2013</t>
  </si>
  <si>
    <t>PAGO F#8 POR SERV. PREST. (CANC. 2DA. 15.NA MES MAYO/2013)</t>
  </si>
  <si>
    <t>PAGO DE LA F#341 SERV. EDU. (CANC. 2DA. 15.NA MES MAYO/2013)</t>
  </si>
  <si>
    <t>PAGO SERV. PREST. (CANC. 2DA. 15.NA MES MAYO/2013)</t>
  </si>
  <si>
    <t>PAGO TOTAL DE  F#3 POR SERV. PRES. (CANC. 2DA. 15.NA MES MAYO/2013)</t>
  </si>
  <si>
    <t>PAGO TOTAL F#7 SERV. PREST.(CANC. 2DA. 15.NA MES MAYO/2013)</t>
  </si>
  <si>
    <t>PAGO TOTAL F#3 SERV. PREST. (CANC. 2DA. 15.NA MES MAYO/2013)</t>
  </si>
  <si>
    <t>PAGO TOTAL F#161 SERV. PREST. (CANC. 2DA. 15.NA MES MAYO/2013)</t>
  </si>
  <si>
    <t>CORRAL NARVAEZ SHIRLEY</t>
  </si>
  <si>
    <t>PAGO POR SERV. PREST. (CANC. DE LA 2DA. 15NA. MES DE MAY/2013)</t>
  </si>
  <si>
    <t>COELLO ARRATA  FABIOLA</t>
  </si>
  <si>
    <t>LIQUIDACION DE LA CAJA CHICA DEL 04/JUN/2013 SEGUN DETALLE ADJUNTO</t>
  </si>
  <si>
    <t>PAGO A FARCOMED POR COMPRA DE MEDICINAS AL DEP. MEDICO</t>
  </si>
  <si>
    <t>VIATICOS A PERUPOR ATENCION ALMUERZO FUNCIONARIOS DE LA VICEPRESIDENCIA</t>
  </si>
  <si>
    <t>CARTIMEX</t>
  </si>
  <si>
    <t>DUCHI PINCAY</t>
  </si>
  <si>
    <t>FOMENTCORP S.A.</t>
  </si>
  <si>
    <t>PAGO DE LA F.#645 POR ALQUILER DE EDIF.#610 MES DE MAY/2013</t>
  </si>
  <si>
    <t>PAGO POR COMPRA DE LLANTAS PARA VEHICULO DE LA UTEG/2013</t>
  </si>
  <si>
    <t xml:space="preserve">PAGO DE LA F.#131 Y F.#132 POR SERVICIOS EDUCATIVOS </t>
  </si>
  <si>
    <t>PUBLICIDAD</t>
  </si>
  <si>
    <t>CIA. PLATIMN</t>
  </si>
  <si>
    <t>CIA. GOLDEM</t>
  </si>
  <si>
    <t>PAGO POR MANTENIMIENTO VEHICULO UTEG</t>
  </si>
  <si>
    <t xml:space="preserve">PAGO POR PUBLICIDAD </t>
  </si>
  <si>
    <t>PAGO POR PUBLICIDAD</t>
  </si>
  <si>
    <t>PAGO POR PUBILICIDAD</t>
  </si>
  <si>
    <t>PAGO DE INTERESES MES DE ABR-MAY/2013 (REF. $10,000.00)</t>
  </si>
  <si>
    <t>PAGO DE INTERESES MES DE JUN/2013 (REF. 2 PREST. DE $10.000)</t>
  </si>
  <si>
    <t>PAGO DE INTERESES 1/3 MES DE JUN/2013</t>
  </si>
  <si>
    <t>ABONO A LA F.#15206 POR COMPRA DE ALM. PPERS. ADM. UTEG</t>
  </si>
  <si>
    <t>ZEVALLOS RODRIGUEZ NILA ELIZABETH</t>
  </si>
  <si>
    <t>ARMAS GRIJALVA RUBEN DARIO</t>
  </si>
  <si>
    <t>JORDAN ARMIJOS PATRICIA DEL ROSARIO</t>
  </si>
  <si>
    <t>GUEVARA DANIELLO RENATO GERARDO</t>
  </si>
  <si>
    <t>GALEFSKI CAYCHO ALAN ALFREDO</t>
  </si>
  <si>
    <t>NOBOA GOMEZ LUIS TIMOTEO</t>
  </si>
  <si>
    <t>FAC.INF.GES.TECNL.ELECT.PRES.</t>
  </si>
  <si>
    <t>PAGO POR COMPRA DE BREAKS MAESTRIA FIN DE SEMANA EN STA. ELENA  DIAS 8-9/JUN/2013</t>
  </si>
  <si>
    <t>PAGO POR COMPRA DE BREAKS MAESTRIA FIN DE SEMANA EN GYE DIAS 8-9/JUN/2013</t>
  </si>
  <si>
    <t>VIATICOS A STA. ELENA POR ATENCION MAESTRIA FIN DE SEMANA DIA 8/JUN/2013</t>
  </si>
  <si>
    <t>VIATICOS A MANTA POR PROMOCION DE MAESTRIA EN COMERCIO EXTERIOR DIA 10/JUN/2013</t>
  </si>
  <si>
    <t xml:space="preserve"> ABONO DEL 50% DE LA F.#3355 POR COMPRA DE 32 PARES DE ZAPATOS Y 32 PARES DE CARTERA M/UTEG</t>
  </si>
  <si>
    <t>PAGO DE LA F.#769 POR SERVICIOS EDUCATIVOS</t>
  </si>
  <si>
    <t>PAGO DE LA F.#71 POR SERVICIOS EDUCATIVOS</t>
  </si>
  <si>
    <t>PAGO DE LA F.#66 POR SERVICIOS EDUCATIVOS</t>
  </si>
  <si>
    <t>PAGO DE LA F.#104 POR SERVICIOS EDUACTIVOS</t>
  </si>
  <si>
    <t>PAGO DE LA F.#101 POR SERVICIOS EDUACTIVOS</t>
  </si>
  <si>
    <t>PAGO DE LA F.#87 POR SERVICIOS EDUACTIVOS</t>
  </si>
  <si>
    <t>PAGO DE LA F.#554 POR SERVICIOS EDUACTIVOS</t>
  </si>
  <si>
    <t>ABONODE LA F.#79 POR SERVICIOS EDUCATIVOS</t>
  </si>
  <si>
    <t>PAGO DE LA F.#68  POR SERVICIOS EDUCATIVOS</t>
  </si>
  <si>
    <t>ABONO A LA F.#53  POR SERVICIOS EDUCATIVOS</t>
  </si>
  <si>
    <t>PAGO DE LA F.#555 Y ABONO A LA F.#563  POR SERVICIOS EDUCATIVOS</t>
  </si>
  <si>
    <t>PAGO DE LA F.#778 Y F.#785 POR ALQUILER DE PROYECTORES</t>
  </si>
  <si>
    <t>PAGO POR TRABAJOS DE PINTURA EDIF.#399 Y EDIF.#610</t>
  </si>
  <si>
    <t>PAGO POR TRABAJOS DE CARPINTERIA EDIF.#399 Y EDIF.#610</t>
  </si>
  <si>
    <t>PAGO DE LA F.#1350 Y F.#1351 POR ALQUILER DE EDIF.#399 Y EDIF.#401 MES DE ABR/2013</t>
  </si>
  <si>
    <t>PAGO DE LA F.#14860, F.#14994 Y F.#15206 POR COMPRA DE ALM. PERS. UTEG</t>
  </si>
  <si>
    <t>PAGO DE LA F.#1044 POR MANT. AIRE,LINPIEZA, CENTRAL DE AIRE,INSTALACION</t>
  </si>
  <si>
    <t>PAGO DE LA F.#9039 POR VTA. MANT. DE EXTINTORES 5, 10LIB Y LETREROS EDIF.#520 Y EDF.#399</t>
  </si>
  <si>
    <t>PAGO DE LA F.#2848 POR COMPRA DE BOTELLONES DE AGUA PARA PERS. UTEG</t>
  </si>
  <si>
    <t>PAGO DE LA F.#694 POR COMPRA DE PLUMAS, 6 RELOJES SOLARES, 6 JUEGOS DE AJEDRES (OBS.EVA/23/05/2013)</t>
  </si>
  <si>
    <t>ABONO A LA F.#25658 POR ALQUILER DE FOTOCOPIADORA POSGRADO</t>
  </si>
  <si>
    <t>LIQUIDACION DE LA CAJA CHICA DEL 07/JUN/2013 SEGUN DETALLE ADJUNTO</t>
  </si>
  <si>
    <t>PAGO DE GUARDIAS Y CONSERJES POR ATENCION MAESTRIAS FIN DE SEMANA DIA 2/JUN/2013</t>
  </si>
  <si>
    <t>PAGO POR COMPRA DE CORTINAS PARA EL CENTRO DE COMPUTO, CONTAB, DEP. Y. ALABART</t>
  </si>
  <si>
    <t>PAGO DE LA F.#4 POR CONSUMO DEL BAR UTEG DEL 13 AL 23/MAY/2013</t>
  </si>
  <si>
    <t>PAGO A POLICIAS POR GUARDIANIA DIA 7/JUN/2013</t>
  </si>
  <si>
    <t>PAGO DE LA F.#12729 Y ABONO A LA F.#12918 POR COMPRA DE SUMINISTROS DE LIMPIEZA Y CAFETERIA</t>
  </si>
  <si>
    <t>PAGO DE LA F.#342 Y F.#354 POR COMPRA DE SUMINISTROS DE OFICINA</t>
  </si>
  <si>
    <t>DEV. J.HOYOS POR COMPRA DE MATERIALES PARA EL LAB. DE TELECOMUNICACIONES</t>
  </si>
  <si>
    <t>PAGO DE PRESTAMO 6/6</t>
  </si>
  <si>
    <t>ANTICIPO R. CAZAR POR ASESORIA LEGAL</t>
  </si>
  <si>
    <t>RAMIRO CAZAR FLORES</t>
  </si>
  <si>
    <t>POR COMPRA DE PINTURA PARA MANTENI. VICERRECTORADO M. CABANILLA</t>
  </si>
  <si>
    <t>PAGO DE INTERESES X RENOVACION DE PRESTAMO MES DE JUN/2013</t>
  </si>
  <si>
    <t>LIQUIDACION DE LA CAJA CHICA DEL 11/JUN/2013 SEGUN DETALLE ADJUNTO</t>
  </si>
  <si>
    <t>POR COMPRA  DE OBSEQUIO, GLOBOS, ALQ. MANTEL Y COMIDA POR AGASAJO DIA DEL PADRE</t>
  </si>
  <si>
    <t>ANTICIPO POR COMSION DE VTAS.</t>
  </si>
  <si>
    <t>VIATICOS POR VOAJE A PERU A.AVILES Y L.CHAVEZ (PAGO DE DOCTORADO)</t>
  </si>
  <si>
    <t>ALICIVIADES AVILES</t>
  </si>
  <si>
    <t>PAGO DE LA F.#673 POR ASESORIA LEGAL CORRESPONIDNET ME S DE JUN/2013</t>
  </si>
  <si>
    <t>ESCOBAR FABIANI MARIA GABRIELA</t>
  </si>
  <si>
    <t>PAGO DE LA F.#213 POR ELAB. DE 30 UNIFORMES DE DAMA Y 11 DE CABALLERO</t>
  </si>
  <si>
    <t>PAGO DE INTERESES DEL MES DE JUN/2013</t>
  </si>
  <si>
    <t>ABONO A LA F.#15439 POR COMPRA DE ALM. PERS. ADM. UTEG DEL 3 AL 8/JUN/2013</t>
  </si>
  <si>
    <t>CABANILLA GUERRA  MARA</t>
  </si>
  <si>
    <t>VIAJE A PANAMA-SEMINARIO</t>
  </si>
  <si>
    <t>GRAFICOS ORENSES C.A (GRAFORCA)</t>
  </si>
  <si>
    <t>AMADOR PLAMA PATRICIA</t>
  </si>
  <si>
    <t>CORRAL NARVAEZ SHIRLEY STEFANIE</t>
  </si>
  <si>
    <t>CEDEÑO TROYA CLAUDIO ARQUIMIDES</t>
  </si>
  <si>
    <t>CANC. DE LA 1ERA. 15NA. MES DE JUN/2013</t>
  </si>
  <si>
    <t>PAGO DE LA F.#5 POR SERV. PRESTADO (CANC. DE LA 1ERA. 15NA. MES DE JUN/2013)</t>
  </si>
  <si>
    <t xml:space="preserve">PAGO X VIAJE A PANAMA X SEMINARIO DE MARKETING INTERNACIONAL Y DESARROLLO DE MERCADOS </t>
  </si>
  <si>
    <t>PAGO DE LA F.#309780 X ANUNCIO CARRERAS DE POSGRADO Y CURSOS NIVELACION PRESENCIAL DIA 17/JUN/2013</t>
  </si>
  <si>
    <t>CANC. 1ERA 15NA. MES DE JUN/2013</t>
  </si>
  <si>
    <t>CANC. DE LA  1ERA 15NA. MES DE JUN/2013</t>
  </si>
  <si>
    <t>CANC. DE LA  1ERA 15NA. MES DE JUN/2013 (SERVICIOS PRESTADOS)</t>
  </si>
  <si>
    <t>PAGO DE F#2 POR SERV. EDU. (CANC. DE LA  1ERA 15NA. MES DE JUN/2013)</t>
  </si>
  <si>
    <t>PAGO F#342 POR SER. EDU.(CANC. DE LA  1ERA 15NA. MES DE JUN/2013)</t>
  </si>
  <si>
    <t>PAGO F#2 POR SER. PREST. (CANC. DE LA  1ERA 15NA. MES DE JUN/2013)</t>
  </si>
  <si>
    <t>PAGO SERV. PREST. (CANC. DE LA  1ERA 15NA. MES DE JUN/2013)</t>
  </si>
  <si>
    <t>PAGO POR SERV. PREST. (CANC. DE LA  1ERA 15NA. MES DE JUN/2013)</t>
  </si>
  <si>
    <t>PAGO DE F#4  POR SER. PREST. (CANC. DE LA  1ERA 15NA. MES DE JUN/2013)</t>
  </si>
  <si>
    <t>PAGO DE F#8 SERV. PRES. (CANC. DE LA  1ERA 15NA. MES DE JUN/2013)</t>
  </si>
  <si>
    <t>PAGO POR SER. PREST(CANC. DE LA  1ERA 15NA. MES DE JUN/2013)</t>
  </si>
  <si>
    <t>MERLANO MEDRANO SAMUEL ENOC</t>
  </si>
  <si>
    <t>RODRIGUEZ SANCHEZ MARLON WILSON</t>
  </si>
  <si>
    <t>HERMAN CHRISTIAN ZUÑIGA MUÑOZ</t>
  </si>
  <si>
    <t>VAZQUEZ SORIANO BRENDA MAGALI</t>
  </si>
  <si>
    <t>EDITORIAL MINOTAURO S.A.</t>
  </si>
  <si>
    <t>BAUTISTA PADILLA CARLOS</t>
  </si>
  <si>
    <t>PAGO POR COMPRA DE BREAKS EN STA. ELANA FIN DE SEMANA DIA 15/JUN/2013</t>
  </si>
  <si>
    <t xml:space="preserve">PAGO POR COMPRA DE BREAKS EN GYE FIN DE SEMANA DIA 15/JUN/2013 </t>
  </si>
  <si>
    <t>VIATICOS A STA. ELENA POR MAESTRIA FIN DE SEMANA DIA 15/JUN/2013</t>
  </si>
  <si>
    <t>PAGO DE LA F.#13269 POR ANUNCIO PUBLICITARIO CARRERAS PREGRADO PARA EL 17/JUN/2013</t>
  </si>
  <si>
    <t xml:space="preserve">LIQUIDACION DE LA CAJA DEL 14/JUN/2013 SEGUN DETALLE ADJUNTO </t>
  </si>
  <si>
    <t>PAGO DE GUARDIAS Y CONSERJES POR ATENCION MAESTRIA FIN DE SEMANA DIA 6-7-8-9/JUN/2013</t>
  </si>
  <si>
    <t>PAGO DE LA F.#955 POR SERVICIOS EDUCATIVOS</t>
  </si>
  <si>
    <t>PAGO DE LA F.#117 POR SERVICIOS EDUCATIVOS</t>
  </si>
  <si>
    <t>PAGO DE LA F.#551 POR SERVICIOS EDUCATIVOS</t>
  </si>
  <si>
    <t>PAGO DE LA F.#305 Y F#310 POR SERVICIOS EDUCATIVOS</t>
  </si>
  <si>
    <t>PAGO DE LA F.#336 Y ABONO A LA F.#337 POR SERVICIOS EDUCATIVOS</t>
  </si>
  <si>
    <t>ABONO DE LA F.#6 POR SERVICIOS EDUCATIVOS</t>
  </si>
  <si>
    <t>PAGO DE LA F.#2 Y F.#4 POR SERVICIOS EDUCATIVOS</t>
  </si>
  <si>
    <t>PAGO DE LA F.#256, F.#257 Y ABONO A LA F.#276 POR SERVICIOS EDUCATIVOS</t>
  </si>
  <si>
    <t>PAGO DE LA F.#785 Y ABONO A LA F.#791 POR ALQUILER DE PROYECTORES</t>
  </si>
  <si>
    <t>PAGO DE LA F.#15439 POR COMPRA DE ALMUERZOS PERS. ADM. UTEG</t>
  </si>
  <si>
    <t>PAGO DE LA F.#27846 POR ANUNCIO PUBLICITARIO EL 17/JUN/2013</t>
  </si>
  <si>
    <t>PAGO DE LA F.#2551 POR COMPRA DE SILLAS PARA EL DPTO.YESMIN ALABART</t>
  </si>
  <si>
    <t>PAGO DE LA F.#2552 POR COMPRA DE ARCHIVADORES DE 4 GAVETAS (DEPR. SECRET. PRESEN. ADMI.)</t>
  </si>
  <si>
    <t>DEV. G. CABANILLA POR CONCEPTO DE CANCELACION DE MOVILIZACION A LA PHD JANINA LEON</t>
  </si>
  <si>
    <t>PAGO DE LA F.#27024 POR COMPRA DE TONER CARPETA PROTECTOR DE HOJAS</t>
  </si>
  <si>
    <t>PAGO DE LA F.#135 Y F.#128 POR PUBLICIDAD</t>
  </si>
  <si>
    <t>ABONO A LA F.#364 POR COMPRA DE SUMINSTROS DE OFICINA</t>
  </si>
  <si>
    <t>PAGO DE INTERESES DEL 4% X RENOVACION (REF. PRESTAMO $20,000.00)</t>
  </si>
  <si>
    <t>ERWIN ESTUARDO PULGARIN MORAN</t>
  </si>
  <si>
    <t>EDWIN JOFFRE RODRIGUEZ GARCIA</t>
  </si>
  <si>
    <t>ASANZA SANCHEZ HORTENCIA ESPERANZA</t>
  </si>
  <si>
    <t>DEV. ALUMNO PROGRAMA MAESTRIA NO FUE REGISTRADA EN EL SENENYT (ESPECIE PRESENTADA 05/ABR/13)</t>
  </si>
  <si>
    <t>PAGO DE LA F.#12938 POR SERV. DE INTERNET MES DE JUN/2013</t>
  </si>
  <si>
    <t>TRAMITES Y GASTOS LEGALES SRI (2005)</t>
  </si>
  <si>
    <t>PAGO POR COMPRA DE 13 TONERS LEXMAR Y WALKIE TALKE USB</t>
  </si>
  <si>
    <t>BLEXTECH S.A.</t>
  </si>
  <si>
    <t>PAGO POR COMPRA DE LIBROS PARA C.P.A.-FINANZASY MARKETING</t>
  </si>
  <si>
    <t>ABONO A LA F.#515 POR COMPRA DE BLOCK FACT.,RTE,N/D,N/C,HOJAS UTEG,H.POSGRADO,SOBRES,CARP.</t>
  </si>
  <si>
    <t>ABONO ALA F.#515 POR COMPRA DE BLOCK FACT.,RET.,N/D,N/C,HOJAS UTEG,H.POSGRADO,SOBRES,CARP.</t>
  </si>
  <si>
    <t>ABONO A LA F.#515 POR COMPRA D BLOCK FACT.,RET,N/D,N/C,H.UTEG,H.POSGRADO,SOBRES,CARP.</t>
  </si>
  <si>
    <t>PAGO DE INTERESES MES DE MAYO/2013 REEMPAZO CH/13418 (PERDIDO)</t>
  </si>
  <si>
    <t>PAGO DE INTERESES MES DEJUNIO/2013 REEMPAZO CH/13419 (PERDIDO)</t>
  </si>
  <si>
    <t>PAGO DE PRESTAMO+INTERESES REEMPAZO CH/13420 (PERDIDO)</t>
  </si>
  <si>
    <t>CHEQUE ENTREGADO A M. BONARD</t>
  </si>
  <si>
    <t>ABONO A F.#15773 POR COMPRA DE ALMUERZOS PERSONAL ADM. UTEG</t>
  </si>
  <si>
    <t>PAGO DE LA F.#133308 POR CONFEC.2OVEROL MECAN. 2 ESTAMPADOS,20 CAMISETAS DE ALGODON</t>
  </si>
  <si>
    <t>CALDERON CHALEN LOYDA IRENE</t>
  </si>
  <si>
    <t>RODRIGUEZ SOLIS RUDY ROSALBA</t>
  </si>
  <si>
    <t>LIQUIDACION DE LA CAJA CHICA DEL 20/JUN/2013 SEGUN DETALLE ADJUNTO</t>
  </si>
  <si>
    <t>PAGO DE INTERESES MES DE JUN/2013  (REF. 5% PREST. $10.000.00)</t>
  </si>
  <si>
    <t>PAGO DE LA F.#38 POR SERVICIOS EDUCATIVOS</t>
  </si>
  <si>
    <t>PAGO DE LA F.#51 POR SERVICIOS EDUCATIVOS</t>
  </si>
  <si>
    <t>PAGO DE LA F.#5 POR SERVICIOS EDUCATIVOS</t>
  </si>
  <si>
    <t>PAGO DE LA F.#107 Y F.#108 POR SERVICIOS EDUCATIVOS</t>
  </si>
  <si>
    <t xml:space="preserve">PAGO POR SERVICIOS EDUCATIVOS MOD. DE GLOBALIZACION DE MERCADOS </t>
  </si>
  <si>
    <t>PAGO DE LA F.#62 POR SERVICIOS EDUCATIVOS</t>
  </si>
  <si>
    <t>PAGO DE LA F.#22 POR SERVICIOS EDUCATIVOS</t>
  </si>
  <si>
    <t>PAGO DE LA F.#155  POR SERVICIOS EDUCATIVOS</t>
  </si>
  <si>
    <t>PAGO DE LA F.#505 Y F.#508 POR SERVICIOS EDUCATIVOS</t>
  </si>
  <si>
    <t>PAGO DE LA F.#126, F.#127 Y ABONO F.#128  POR SERVICIOS EDUCATIVOS</t>
  </si>
  <si>
    <t>PAGO POR COMPRA DE BREAKS FIN DE SEMANA EN GYE DIAS 22-23/JUN/2013</t>
  </si>
  <si>
    <t>PAGO POR COMPRA DE BREAKS FIN DE SEMANA EN STA. ELENA DIAS 22-23/JUN/2013</t>
  </si>
  <si>
    <t>VIATCOS A STA. ELENA. POR ATENCION MAESRIAS FIN DE SEMANA DIAS 22/23/JUN/2013</t>
  </si>
  <si>
    <t>NORMA LETICIA CORTEZ AVILA</t>
  </si>
  <si>
    <t>PAGO DE LA F.#791 Y ABONO A LA F.#829 POR ALQUILER DE PROYECTORES</t>
  </si>
  <si>
    <t xml:space="preserve">PAGO DE POR TRABAJO S DE CARPINTERIA </t>
  </si>
  <si>
    <t>PAGO DE LA F.#16303 Y F.#16355 POR COMPRA DE 3 TONER LEXMARK</t>
  </si>
  <si>
    <t xml:space="preserve">PAGO DEL 10% DEL PRESTAMO </t>
  </si>
  <si>
    <t>PAGO DE LÑA F.#15773 POR COMPRA DE ALM. PERS. ADM. UTEG</t>
  </si>
  <si>
    <t>PAGO DE LA F.#654 POR COPIAS A COLOR Y BLANCO NEGRO</t>
  </si>
  <si>
    <t>PAGO DE LA F.#27024, F.#27102 Y ABONO A LA F.#27078 POR COMPRA DE TONER,CARP.MANI.,RESMAS PAP.</t>
  </si>
  <si>
    <t>PAGO DE LA F.#25615 Y ABONA A LA F.#25658 POR INSTACION DE REGUL. VOLTAJ Y RENTA DE FOTOCOPIAD.MOD.</t>
  </si>
  <si>
    <t>PAGO DE LA F.#9600 Y ABONO A LA F.#10276 POR COMPRA DE SUMINISTROS DE PISCINA</t>
  </si>
  <si>
    <t>PAGO DE LA F.#373 POR MANTEN. DE CHAPAS EDIF.#520,#610 Y #399</t>
  </si>
  <si>
    <t>PAGO DE GUARDIAS Y CONSERJES POR ATENCION MAESTRIA FIN DE SEMANA DIA 16/JUN/2013</t>
  </si>
  <si>
    <t>PAGO DE LA F.#364 Y ABONO A LA F.#373 POR COMPRA DE SUMINISTROS DE OFICINA</t>
  </si>
  <si>
    <t>PAGO DE LA F.#431 POR COMPRA DE BREAKS DIAS 17 AL 20/JUN/2013</t>
  </si>
  <si>
    <t>VIATICOS A CUENCA-AZUAY POR ASISTENCIA  A FERIA DE EMPRENDIMIENTO DIA 22/JUN/2013</t>
  </si>
  <si>
    <t>BARRE BANCHON REIMUNDO ZACARIAS</t>
  </si>
  <si>
    <t xml:space="preserve">PAGO DE LA F.#1807 Y F.#1809 POR COMPRA DE LIBROS </t>
  </si>
  <si>
    <t>POR COMPRA DE PASAJE J.BOHORQUEZ DE GYE-UIO/UIO-GYE DIA 25/06/2013</t>
  </si>
  <si>
    <t>PAGO POR INTERESES MES DE JUN/2013 (REF. 2 PREST. DE $10.000 )</t>
  </si>
  <si>
    <t>PAGO DE VIATICOS A IBARRA POR CAPACITACION ACEDITACION POR CARRERAS DEL CEAACES DIAS 25-27/2013</t>
  </si>
  <si>
    <t>JOSE BOHORQUEZ</t>
  </si>
  <si>
    <t>COMISON POR VENTAS</t>
  </si>
  <si>
    <t>LIDISA S.A.</t>
  </si>
  <si>
    <t>PAGO DE LA F.#1357 Y F.#1358 POR ALQUILER EDIF.#399 Y EDIF.#401 MES DE MAY/2013</t>
  </si>
  <si>
    <t xml:space="preserve">PAGO DE LA F.#405 POR DISEÑO DE PROYECTOS ARQUITECTONICO CAMPUES UTEG ANT. DEL 45% </t>
  </si>
  <si>
    <t>MARIA JOSE BAQUERO COBA</t>
  </si>
  <si>
    <t>PAGO DE LA F.#12488 Y F.#12755 POR CUOTA AFILIACION DE 2 TRIMESTRE (ENE-FEB-MAR/ ABR-MAY-JUN) 2013</t>
  </si>
  <si>
    <t>LIQUIDACION DE LA CAJA CHICA DEL 25/JUN/2013 SEGUN DETALLE ADJUNTO</t>
  </si>
  <si>
    <t>M.BAQUERO LIQUIDACION DE HABERES</t>
  </si>
  <si>
    <t>REEMBOLSO POR LA COMPRA DE LIBROS EN PANAMA TALLER DE NEG.,SEGU.PUERT.,MARKT. SERV.,NEG.INT.</t>
  </si>
  <si>
    <t>PAGO DE PRESTAMO 6/6 (REF. PRES.$2000.00)</t>
  </si>
  <si>
    <t>ARAUJO CEVALLOS CESAR ARTURO</t>
  </si>
  <si>
    <t>MEJIA RAMOS HECTOR ARTURO</t>
  </si>
  <si>
    <t>PEREZ JARAMILLO RONALD MARCOS</t>
  </si>
  <si>
    <t>VINUEZA VILLACIS CELIA MATILDE</t>
  </si>
  <si>
    <t>GALARZA HERNANDEZ MAX ALBERTO</t>
  </si>
  <si>
    <t xml:space="preserve">MALAVE BASTIDA JUAN </t>
  </si>
  <si>
    <t>GONZALEZ SANCHEZ MANUEL DE JESUS</t>
  </si>
  <si>
    <t>ANTICIPO POR CANC. DE LA 2DA. 15NA. MES DE AGOS/2013</t>
  </si>
  <si>
    <t>PAGO DE LA F.#55 POR SERVICIOS EDUCATIVOS</t>
  </si>
  <si>
    <t>PAGO DE LA F.#61  POR SERVICIOS EDUCATIVOS</t>
  </si>
  <si>
    <t>PAGO DE LA F.#103  POR SERVICIOS EDUCATIVOS</t>
  </si>
  <si>
    <t>PAGO DE LA F.#288  POR SERVICIOS EDUCATIVOS</t>
  </si>
  <si>
    <t>PAGO DE LA F.#419  POR SERVICIOS EDUCATIVOS</t>
  </si>
  <si>
    <t>PAGO DE LA F.#326  POR SERVICIOS EDUCATIVOS</t>
  </si>
  <si>
    <t>PAGO DE LA F.#516  POR SERVICIOS EDUCATIVOS</t>
  </si>
  <si>
    <t>PAGO DE LA F.#126, F.#128, F.#129 Y ABONO A LA F.#152  POR SERVICIOS EDUCATIVOS</t>
  </si>
  <si>
    <t>PAG DE LA F.#105 Y ABONO A LA F.#106  POR SERVICIOS EDUCATIVOS</t>
  </si>
  <si>
    <t>PAGO DE LA F.#337 Y ABONO A LA F.#338  POR SERVICIOS EDUCATIVOS</t>
  </si>
  <si>
    <t>PAGO DE LA F.#241  POR SERVICIOS EDUCATIVOS</t>
  </si>
  <si>
    <t>PAGO DE LA F.#151  POR SERVICIOS EDUCATIVOS</t>
  </si>
  <si>
    <t>VIATICOS A STA. ELENA POR MAESTRIA FIN DE SEMANA DIAS 29-30/JUN/2013</t>
  </si>
  <si>
    <t>PAGO POR COMPRA DE BREAKS EN STA. ELENA PARA MAESTRIA FIN DE SEMANA DIAS 29-30/JUN/2013</t>
  </si>
  <si>
    <t>PAGO POR COMPRA DE BREAKS GYE PARA MAESTRIA FIN DE SEMANA DIAS 29-30/JUN/2013</t>
  </si>
  <si>
    <t>CANC. DE LA 2DA. 15NA. MES DE JUN/2013</t>
  </si>
  <si>
    <t xml:space="preserve">CANC. DE LA 2DA. 15NA. MES DE JUN/2013 </t>
  </si>
  <si>
    <t>PAGO DE LA F.#2 POR SERVICIOS PRESTADOS (CANC. DE LA 2DA. 15NA. MES DE JUN/2013)</t>
  </si>
  <si>
    <t>PAGO DE LA F.#102 POR SERVICIOS PRESTADOS (CANC. DE LA 2DA. 15NA. MES DE JUN/2013)</t>
  </si>
  <si>
    <t>PAGO DE LA F.#5 POR SERV. PREST. (CANC. DE LA 2DA. 15NA. MES DE JUN/2013)</t>
  </si>
  <si>
    <t>CANC. DE LA 2DA. 15NA. MES JUN/2013</t>
  </si>
  <si>
    <t>PAGO POR SERVICIOS PRESTADOS (CANC. DE LA 2DA. 15NA. MES JUN/2013)</t>
  </si>
  <si>
    <t>PAGO DE F#2 SERVICIOS PRESTADOS (CANC. DE LA 2DA. 15NA. MES JUN/2013)</t>
  </si>
  <si>
    <t>PAGO DE F#342 POR SERVICIOS PRESTADOS (CANC. DE LA 2DA. 15NA. MES JUN/2013)</t>
  </si>
  <si>
    <t>PAGO DE F#4 SERVICIOS PRESTADOS (CANC. DE LA 2DA. 15NA. MES JUN/2013)</t>
  </si>
  <si>
    <t>PAGO DE LA F.#829 Y ABONO A LA F.#836 POR ALQUILER DE PROYECTORES</t>
  </si>
  <si>
    <t>PAGO POR TRABAJOS DE CARPINTERIA EDIF.#399</t>
  </si>
  <si>
    <t>ABONO POR COMPRA DE ALMUERZOS PERS. ADM. DE LA UTEG</t>
  </si>
  <si>
    <t>PAGO DE LA F.#120537 POR COMPRA DE PLUMAS PARA CASA ABIERTA 30/SEP/2012</t>
  </si>
  <si>
    <t xml:space="preserve">PAGO DE LA F.#12918, F.#12947 Y ABONO F.#13233 POR COMPRA DE SUMINSTROS DE LIMPIEZA </t>
  </si>
  <si>
    <t>PAGO DE LA F.#16762 POR SERV. DE MANT. LIMPIEZA Y DESINF. SURTIDORES DE AGUA  EDF.#399 Y #520</t>
  </si>
  <si>
    <t>ALABART PINO YESMIN DE LA CARIDAD</t>
  </si>
  <si>
    <t>AREVALO ARMIJOS MANUEL DE JESUS</t>
  </si>
  <si>
    <t>ABONO A LA F.#2557 POR COMPRA DE ARCHIVADORES METALICO DE 4 GAVETAS(DEP. SEC. GENERAL Y PRESE.)</t>
  </si>
  <si>
    <t>PAGO DE LA F.#2886 POR COMPRA DE BOTELLONES DE AGUA PERS. ADM. DE LA UTEG</t>
  </si>
  <si>
    <t>VIATICOS A QUITO POR ENTREGA DE DOCUMENTOS AL CEAACES</t>
  </si>
  <si>
    <t>PAGO DE GUARDIAS Y CONSERJES POR ATENCION MAESTRIAS FIN DE SEMANA DIA 23/JUN/2013</t>
  </si>
  <si>
    <t>ABONO A LA F.#373 POR COMPRA DE SUMINISTROS DE OFICINA</t>
  </si>
  <si>
    <t>PAGO DE LA F.#15347 POR ANUNCIO PUBLICITARIO EL DIA 01/JUL/2013 CURSOS DE NIVELACION</t>
  </si>
  <si>
    <t>PAGO DE LA F.#54 POR ASESORIA DE INVESTIGACION ACADEMICA (REVISTA)</t>
  </si>
  <si>
    <t>LIQUIDACION DE LA CAJA CHICA DEL 28/JUN/2013 SEGUN DETALLE ADJUNTO</t>
  </si>
  <si>
    <t>PAGO DE LA F.#1880 POR MANTENIMIENTO Y REPUESTO MOTO (W.PARRALES)</t>
  </si>
  <si>
    <t>POR TRAMITES CERTIFICADO DE SALUD 2012</t>
  </si>
  <si>
    <t>PAGO POR ASESORIA LEGAL MES DE JUL/2013</t>
  </si>
  <si>
    <t>DEV. M.CABANILLA PÒR COMPRA DE LIBROS MR. BOOKS</t>
  </si>
  <si>
    <t>PAGO POR COMPRA DE PASAJES A LIMA (VIAJE DEL MES DE AGO/2013)</t>
  </si>
  <si>
    <t xml:space="preserve">PAGO POR PLANOS CONSTRUCCION DE CAMPUS </t>
  </si>
  <si>
    <t xml:space="preserve">PAGO POR INFORME DE PERSMISOS DE CUERPO DE BOMBEROS </t>
  </si>
  <si>
    <t>ALCIVIVADES AVILES</t>
  </si>
  <si>
    <t>PAGO POR GASTOS LEGALES DEL SRI</t>
  </si>
  <si>
    <t>PAGO POR TRAMITES CONVENIO IESS</t>
  </si>
  <si>
    <t xml:space="preserve">INSTITUTO ECUATORIANO DE SEGURIDAD SOCIAL </t>
  </si>
  <si>
    <t>PAGO DE TITULO DE CREDITO #31755846  SEGUN COMPROBANTE #1839769</t>
  </si>
  <si>
    <t>PAGO DE TITULO DE CREDITO SEGUN COMPROBANTE DE PAGO#81519</t>
  </si>
  <si>
    <t>PAGO FONDO DE RESERVA SEGUN TITULO DE CREDITO #31826782</t>
  </si>
  <si>
    <t>PAGO FONDO DE RESERVA SEGUN TITULO DE CREDITO #32723047</t>
  </si>
  <si>
    <t>PAGO FONDO DE RESERVA SEGUN TITULO DE CREDITO #31690662</t>
  </si>
  <si>
    <t>VIATICOS A SAT. ELENA POR ATENCION MAESTRIA FIN DE SEMANA DIAS 6-7/JUN/2013</t>
  </si>
  <si>
    <t>PAGO DE BREAKS FIN DE SEMANA EN GYE DIAS 6-7/JUN/2013</t>
  </si>
  <si>
    <t>PAGO POR COMPRA DE BREAKS FIN DE SEMANA EN STA. ELENA DIAS 6-7/JUN/2013</t>
  </si>
  <si>
    <t>PAGO DE GUARDIAS Y CONSERJES POR ATENCION MAESTRIA FIN DE SEMANA DIAS 30/JUN/2013</t>
  </si>
  <si>
    <t>LIQUIDACION DE LA CAJA CHICA DEL 04/JUL/2013 SEGUN DETALLE ADJUNTO</t>
  </si>
  <si>
    <t xml:space="preserve">PAGO POR PERMISOS MUNICIPALES </t>
  </si>
  <si>
    <t>VALLADARES ROMERO NAIN FERNANDO</t>
  </si>
  <si>
    <t>VIALECSA S.A.</t>
  </si>
  <si>
    <t xml:space="preserve">PAGO DE LA F.#836, F.#848 Y ABONO A LA F.#853 POR ALQUILER DE PROYECTORES </t>
  </si>
  <si>
    <t>PAGO POR TRABAJOS DE CARPINTERIA</t>
  </si>
  <si>
    <t>ABONO A LA F.#16050 POR COMPRA DE ALMUERZO AL PERS. ADM. DE LA UTEG/2013</t>
  </si>
  <si>
    <t xml:space="preserve">ABONO A LA F.#13233 POR COMPRA DE SUMINISTROS DE LIMPIEZA </t>
  </si>
  <si>
    <t>PAGO DE LA F.#687 POR INTALACION DE LAMPARAS DE EMERGENCIA INCLUYE TUBERIA Y CABLE</t>
  </si>
  <si>
    <t>PAGO DE LA F.#1049 POR MANT. , INSTAL. DE 1/A OFICNA DE JAZMIN ALABART Y AUDITORIO</t>
  </si>
  <si>
    <t>PAGO POR REPARACION BAÑO EDIF.#399</t>
  </si>
  <si>
    <t>ABONO A LA F.#2244 POR SOPORTES PARA PROYECTORES PLANCHA 1/25 Y 3/4 Y 1/8 Y PINTURA NEGRA</t>
  </si>
  <si>
    <t>ANTICIPO POR COMPRA DE CENTRAL DE ALARMA DSC, TECLADO DE CONTROL, GABINETE METALICO</t>
  </si>
  <si>
    <t>PAGO DE LA F.#10276 POR COMPRA DE SUMINISTROS DE LIMPIEZA PARA PISCINA</t>
  </si>
  <si>
    <t>PAGO DE LA F.#25658 POR ALQUILER DE FOTOCOPIADORA POSGRADO</t>
  </si>
  <si>
    <t>PAGO POR COMPRA DE 7 TONER SAMSUNG LASER ML-1660</t>
  </si>
  <si>
    <t>PAGO DEL 3% INTERESES 2/3 MES DE JUL/2013 (REF. 2 PREST. DE $10000.00)</t>
  </si>
  <si>
    <t>PAGO DEL 3% DE  INTERESES 2/3 MES DE JUL/2013 (REF. 2 PRES. DE $5000.00)</t>
  </si>
  <si>
    <t>PAGO DEL 3% DE  INTERESES 1/3 MES DE JUL/2013 (REF. PRST. $4000.00)</t>
  </si>
  <si>
    <t>PAGO DE LA F.#475 POR COMPRA DE BREAKS LUNES A VIERNES SEMANA DEL 01-4/JUL/2013</t>
  </si>
  <si>
    <t>PAGO POR COMPRA DE CAMARAS MICROFONOS, ECT</t>
  </si>
  <si>
    <t>PAGP DE LA F.#4007 Y F.#4008 POR COMPRA DE LIBROS PARA BIBLEOTECA ENTREG. X A. ALCIVAR</t>
  </si>
  <si>
    <t>PAGO DE DIVIDENCO 98 B. PACIFICO</t>
  </si>
  <si>
    <t>PAGO DE INTERESES DEL 4% X RENOVACION AGO/2013 (REF. $10.000.00 CH/11387)</t>
  </si>
  <si>
    <t>PAGO DE INTERESES DEL 4% X RENOVACION SEP/2013  (REF. $10.000.00 CH/11387)</t>
  </si>
  <si>
    <t>PAGO POR TRAMITES LEGALES IESS</t>
  </si>
  <si>
    <t>PAGO DE INTERESES DEL 4% X RENOVACION JUL/2013 (REF. $10.000.00 CH/11387)</t>
  </si>
  <si>
    <t>PAGO DE LA F.#12938 POR SREVICIO DE INTERNET MES D EJUL/2013</t>
  </si>
  <si>
    <t xml:space="preserve">PAGO POR COMISIONES </t>
  </si>
  <si>
    <t xml:space="preserve">GABRIEL MOREANO </t>
  </si>
  <si>
    <t>DEV. ALUMNO PREGRADO POR DEPOSITO DEL IECE DIRECTO A LA UTEG  ESPECIE ENTREGADA EL 21/MAR/2013</t>
  </si>
  <si>
    <t>PAGO DE LA F.#16050 Y F.#16122 POR COMPRA DE ALM. PERS. ADM. UTEG</t>
  </si>
  <si>
    <t>LIQUIDACION DE LA CAJA DEL 9/JUL/2013 SEGÚN DETALLE ADJUNTO</t>
  </si>
  <si>
    <t>LOPEZ MIRANADA MONICA</t>
  </si>
  <si>
    <t>PAGO DE IESS POR SUBDIRECCION DE SALUD ATENCION MEDICA A G.RIVADENEIRA</t>
  </si>
  <si>
    <t>Internacional - Roxana León</t>
  </si>
  <si>
    <t>Machala - Jessica López</t>
  </si>
  <si>
    <t>VIATICOS A W.PARRALES A QUITO POR ENTREGA DE DOCUMENTOS AL CEAACES</t>
  </si>
  <si>
    <t>POR VINCULACION CON LA COLECTIVIDAD PROYECTO PURIFICACION DE AGUA</t>
  </si>
  <si>
    <t>VERGARA MOREIRA ESTEBAN FRANCISCO</t>
  </si>
  <si>
    <t>LUIS CHAVEZ FERRIN</t>
  </si>
  <si>
    <t>JAFRACORP S.A.</t>
  </si>
  <si>
    <t xml:space="preserve">LOPEZ LOPEZ LUIS </t>
  </si>
  <si>
    <t>QUINTO APOLINARIO JOSE RAFAEL</t>
  </si>
  <si>
    <t>PAGO DE LA F.#324 Y F.#326  POR SERVICIOS EDUCATIVOS MOD. METODOLOGIA DE LA INV.</t>
  </si>
  <si>
    <t>PAGO DE LA F.#376  POR SERVICIOS EDUCATIVOS MOD. COSTO PARA GESTION</t>
  </si>
  <si>
    <t>PAGO DE LA F.#329 POR SERVICIOS EDUCATIVOS FORMACION DE EMPRESARIOS</t>
  </si>
  <si>
    <t>PAGO DE LA F.#72 Y ABONO A LA F.#73 POR SERVICIOS EDUCATIVOS</t>
  </si>
  <si>
    <t xml:space="preserve">PAGO DE LA F.#603 Y F.#604  POR SERVICIOS EDUCATIVOS DESARROLLO DEL PENSAMIENTO </t>
  </si>
  <si>
    <t>PAGO DE LA F.#462  POR SERVICIOS EDUCATIVOS DISEÑO MACROCURRICULAR</t>
  </si>
  <si>
    <t>PAGO DE LA F.#281 POR SERVICIOS EDUCATIVOS IDIOMAS</t>
  </si>
  <si>
    <t>PAGO POR COMPRA DE BREAKS PARA MAESTRIA FIN DE SEMANA DIAS 13-14/JUN/2013</t>
  </si>
  <si>
    <t>PAGO DE GUARDIAS Y CONSERJES POR ATENCION MAESTRIAS FIN DE SEMANA DIA 11/JUN/2013</t>
  </si>
  <si>
    <t>PAGO POR COMPRA DE BREAKS FIN DE SEMANA DIAS 13-14/JUN/2013</t>
  </si>
  <si>
    <t xml:space="preserve">PAGO POR ANUNCIO PUBLICITARIO DIA 14/JUL/2013 POR ANALISTA FINANCIERO </t>
  </si>
  <si>
    <t xml:space="preserve">PAGO POR MATRICULA Y MULTA  DEL VEHICULO-UTEG </t>
  </si>
  <si>
    <t>PAGO DE LA F.#164 POR DISEÑO DE LA 5TA EDICION DE LA REVISTA CIENCIA Y TECNOLOGIA</t>
  </si>
  <si>
    <t>PAGO DE LA F.#27078 Y ABONO F.#27079 POR COMPRA DE SUMINISTROS DE OFICINA Y COMPUTACION</t>
  </si>
  <si>
    <t>PAGO DE LA F.#932 Y ABONO A LA F.#931 POR ALQUILER DE PROYECTORES</t>
  </si>
  <si>
    <t>PAGO DE LA F.#2924 POR COMPRA DE BOTTELLONES DE AGUA PARA PER. ADM. UTEG</t>
  </si>
  <si>
    <t>PAGO DE LA F.#707 POPR COMPRA DE LAPICES BIC ESTAMPSDOS PARA ALUMNOS (ANA ALCIVAR)</t>
  </si>
  <si>
    <t>PAGO POR MANTENIMIENTO AL TERRERO (CAMPUS UTEG)</t>
  </si>
  <si>
    <t>PAGO DE INTERESES DEL 7.5% POR RENOVACION DE PRESTAMO DE $20.000 JUL/2013</t>
  </si>
  <si>
    <t>PAGO DE LA F.#3 COMISIONES POR VENTA MAESTRIA MBA</t>
  </si>
  <si>
    <t>VIATICOS A STA. ELENA POR MAESTRIA FIN DE SEMANA DIAS 13-14/JUl/2013</t>
  </si>
  <si>
    <t xml:space="preserve">CHAVEZ FERRIN LUIS </t>
  </si>
  <si>
    <t>ANDRADE GUTIEEREZ MARIA</t>
  </si>
  <si>
    <t>PALACIOS CARDENAS FEDDY</t>
  </si>
  <si>
    <t>ZAMBARANO LOURIDO MIRYAN</t>
  </si>
  <si>
    <t>PAALACIOS CARDENAS FREDDY</t>
  </si>
  <si>
    <t>CANC. DE LA 1ERA. 15NA. MES DE JUL/2013</t>
  </si>
  <si>
    <t>ABONO A LA F.#3 POR SERV. PRES. (CANC. DE LA 1ERA. 15NA. MES DE JUL/2013)</t>
  </si>
  <si>
    <t>PAGO POR SERV. PREST. CANC. DE LA 1ERA. 15NA. MES DE JUL/2013</t>
  </si>
  <si>
    <t>ABONO DE LA F.#343 POR SERV. PREST. (CANC. DE LA 1ERA. 15NA. MES DE JUL/2013)</t>
  </si>
  <si>
    <t>ABONO DE LA F#3 POR SERV. PREST. (CANC. DE LA 1ERA. 15NA. MES DE JUL/2013)</t>
  </si>
  <si>
    <t>PAGO POR SERV. PREST. (CANC. DE LA 1ERA. 15NA. MES DE JUL/2013)</t>
  </si>
  <si>
    <t>ABONO DE LA F#6 POR SERV. PREST. (CANC. DE LA 1ERA. 15NA. MES DE JUL/2013)</t>
  </si>
  <si>
    <t>ABONO A SERV. EDUC. 1 AL 15 JUL/2013</t>
  </si>
  <si>
    <t>PAGO POR SERV. PREST. CANC. DE LA 1ERA. 15NA. MES D EJUL/2013</t>
  </si>
  <si>
    <t>PAGO POR COMPRA DE PASAJES DE UIO-GYE/ GYE-UIO DIA 16/JUL/2013</t>
  </si>
  <si>
    <t>PAGO POR COMPRA DE PASAJE AL AB. NEY VALERO DE GYE-UIO/UIO-GYE</t>
  </si>
  <si>
    <t>VIATICOS A QUITO AB. NEY VALERO POR ENTREGA DE DOCUMENTOS AL CEAACES</t>
  </si>
  <si>
    <t>PAGO DE LA F.#647 POR ALQUILER VILLA#610 JUN/2013</t>
  </si>
  <si>
    <t>PAGO DE INTERESES DEL 7.5% X RENOVACION MES DE JUL/13 (REF.1/2 CH/12742X$6500 Y 2/2 CH/12743X$6500)</t>
  </si>
  <si>
    <t>PAGO DE TITULO DE CREDITO #31690661</t>
  </si>
  <si>
    <t>PAGO DE FONDO DE RESERVA SEGUN GOSA#13437288</t>
  </si>
  <si>
    <t>LIQUIDACION DE LA CAJA CHICA DEL 15/JUL/2013 SEGUN DETALLE ADJUNTO</t>
  </si>
  <si>
    <t>PAGO DE INTERESES DEL 4% X RENOVACION AGO/2013(REF. PRESTAMO $20,000.00)</t>
  </si>
  <si>
    <t>PAGO DE INTERESES DEL 4% X RENOVACION SEP/2013 (REF. PRESTAMO $20,000.00)</t>
  </si>
  <si>
    <t>PAGO DE INTERESES DEL 4% X RENOVACION JUL/2013 (REF. PRESTAMO $20,000.00)</t>
  </si>
  <si>
    <t>AHDI CIA.LTDA.</t>
  </si>
  <si>
    <t>PAGO DE LA F.#1429 POR HONORASRIOS DISEÑO Y DECORACION DE CAMPUS</t>
  </si>
  <si>
    <t>IVONNE NEVAREZ</t>
  </si>
  <si>
    <t>IVONNE NEVAREZ CONFORME</t>
  </si>
  <si>
    <t>PAGO I. NEVAREZ POR LIQUIDACION DE HABERES</t>
  </si>
  <si>
    <t>BONO POT TIEMPO DE SERVICIOS (DEP. DE ADMISIONES)</t>
  </si>
  <si>
    <t>FONDEO DEL BCO. MACHALA AL PATRONATO UNIVERSITARIO UTEG</t>
  </si>
  <si>
    <t>PATRONATO UNIVERSITARIO UTEG</t>
  </si>
  <si>
    <t>RICHARD IVAN RAMIREZ ANORMALIZA</t>
  </si>
  <si>
    <t>ZAMBRANO BURGOS VELASCO RIGOBERTO</t>
  </si>
  <si>
    <t>MINISTERIO DE RELACIONES LABORALES</t>
  </si>
  <si>
    <t>PAGO DE LA F.#16200 POR COMPRA DE ALMUERZOS PARA PERS. ADM. UTEG DEL 1 AL 6/JUL/2013</t>
  </si>
  <si>
    <t>PAGO DE LA F.#190 POR SERVICIOS EDUCATIVOS MOD. GESTION CURRICULAR</t>
  </si>
  <si>
    <t>PAGO DE LA F.#258  POR SERVICIOS EDUCATIVOS MOD. COMP. PARA UNA EVA. INTEGRAL</t>
  </si>
  <si>
    <t>PAGO DE LA F.#661  POR SERVICIOS EDUCATIVOS MOD. ESTAD. APLICADA A LA EDUCACION</t>
  </si>
  <si>
    <t>PAGO DE LA F.#650, F.#716 Y ABONO A LA F.#717 POR SERVICIOS EDUCATIVOS SEMINARIO TESIS</t>
  </si>
  <si>
    <t>PAGO DE LA F.#126 POR SERVICIOS EDUCATIVOS MOD. GEST. DE LOGISTICA INTERNACIONAL</t>
  </si>
  <si>
    <t xml:space="preserve">PAGO DE LA F.#458 Y ABONO A LA F.#463 POR SERVICIOS EDUACTIVOS MOD. REC. Y HER. TECN. - PROG. EDU. </t>
  </si>
  <si>
    <t>PAGO DE MULTA AL MINISTERIO DE RELAC. LABORALES  POR NO CONTAR CON EL PORCENTAJE DE PERS. DISCAPACI</t>
  </si>
  <si>
    <t>VIATICOS A STA. ELANA POR ATENCION MAESTRIA FIN DE SEMANA DIAS 20-21/JUL/2013</t>
  </si>
  <si>
    <t>VIELECSA VIGILANCIA ELECTRONICA S.A.</t>
  </si>
  <si>
    <t>PAGO DE GUARDIAS Y CONSERJES POR ATENCION MAESTRIA FIN DE SEMANA DIA 14/07/2013</t>
  </si>
  <si>
    <t>PAGO DE LA F.#375 POR VTA. INSTALACION DE 3 CHAPAS DE MUEBLES CAJONERA</t>
  </si>
  <si>
    <t>ABONO A LA F.#13233 POR COMPRA DE SUMINISTROS DE LIMPEZA Y CAFETERIA</t>
  </si>
  <si>
    <t xml:space="preserve">PAGO DE LA F.#2557 Y ABONO A LA F.#2577 POR COMPRA DE ARCHIVADORES </t>
  </si>
  <si>
    <t>ABONO A LA F.#25754 POR ALQUILER DE FOTOCOPIADORA POSGRADO</t>
  </si>
  <si>
    <t>PAGO DE LA F.#373 Y ABONO A LA F.#436 POR COMPRA DE SUMINISTROS DE OFICINA</t>
  </si>
  <si>
    <t>PAGO DE LA F.#35 POR REPARACION ELECTRICA AULA#601 DEP. SECRETARIA GENERAL</t>
  </si>
  <si>
    <t>PAGO DE LA F.#21486 POR COMPRA DE CENTRAL ALARMA DSC, TECLADO DE CONTROL, GABINETE METALICO</t>
  </si>
  <si>
    <t>PAGO POR COMISIONES DE VENTAS</t>
  </si>
  <si>
    <t>PAGO DE LA F.#932 Y ABONA A LA F.#933 POR ALQUILER DE PROYECTORES</t>
  </si>
  <si>
    <t>PAGO DE INTERESES DEL 3.5% X RENOVACION DE PRESTAMO MES DE JUL/2013 (REF. $10000.00)</t>
  </si>
  <si>
    <t>PAGO POR INTERESES MES DE JUL/2013 (REF. 2 PREST. DE $10.000 )</t>
  </si>
  <si>
    <t>LIQUIDACION DE LA CAJA CHICA DEL 19/JUL/2013 SEGUN DETALLE ADJUNTO</t>
  </si>
  <si>
    <t>PAGO DE INTERESES MES DE JUL/2013  (REF. 5% PREST. $10.000.00)</t>
  </si>
  <si>
    <t>PAGO DE INTERESES MES DE JUL/2013 (REF. PRES. $10000.00 (300) Y PRES. 50000.00 (1200))</t>
  </si>
  <si>
    <t>VIATICOS G. CABANILLA POR REUNION EN STA ELANA</t>
  </si>
  <si>
    <t>PÀGO POR COMPRA DE BANDERAS,ARREGLO DE FLORES, DJ, PARA NOVATADA DE UTEG</t>
  </si>
  <si>
    <t>PAGO DE LA F.#219 POR COMPRA DE BREAKS FIN DE SEMANA EN GYE DIAS 20-21/JUL/2013</t>
  </si>
  <si>
    <t>PAGO DE LA F.#488 POR COMPRA DE BREAKS PARA MAESTRIA DIAS LUN 15 AL JUV18/JUL/2013 GYE</t>
  </si>
  <si>
    <t>VIATICOS A QUITO L.CHAVEZ,M.LEON,M.AYALA POR REUNION ABGDA AL IESS</t>
  </si>
  <si>
    <t>GASTOS POR ASESORIA LEGAL DEL IESS</t>
  </si>
  <si>
    <t>NIC.EC (NICEC) S.A.</t>
  </si>
  <si>
    <t>PAGO DE LA F.#677 POR ASESORIA LEGAL CORRESPONDIENTE AL MES DE JUL/2013</t>
  </si>
  <si>
    <t>PAGO DE LA F.#186190 POR MANTENIMIENTO DEL DOMINIO 1 AÑO  DEL 17/08/2013 AL 17/08/2014</t>
  </si>
  <si>
    <t>VIATICOS A MANTA Y STA. ELENA POR PROMOCION MAESTRIA DIAS 26-29/JUL/2013</t>
  </si>
  <si>
    <t>LIQUIDACION DE LA CAJA CHICA DEL 24/JUL/2013 SEGÚN DETALLE ADJUNTO</t>
  </si>
  <si>
    <t>VILLACRESES CAMPODONICO GIOCONDA HAYDEE</t>
  </si>
  <si>
    <t>VIATICOS A STA. ELANA POR ATENCION MAESTRIA FIN DE SEMANA DIAS 27-28/JUL/2013</t>
  </si>
  <si>
    <t>PAGO DE LA F.#63 POR SERVICIOS EDUCATIVOS MOD. COMPETENCIAS DEL PROFESOR SIGLO XXI</t>
  </si>
  <si>
    <t>PAGO DE LA F.#478 POR SERVICIOS EDUCATIVOS MOD. DISEÑO CURRICULAR DE UN PROGRAMA</t>
  </si>
  <si>
    <t>PAGO DE LA F..#113 POR SERVICIOS EDUCATIVOS MOD. MAESTRIA ESTADISTICA  APLICADA A LA EDUC.</t>
  </si>
  <si>
    <t>PAGO DE LA F.#429 Y F.#431 POR SERVICIOS EDUCATIVOS MOD. MAEST. PROG. EDUC. EN PLATAFORMA DE INTER.</t>
  </si>
  <si>
    <t>PAGO DE LA F.#202 POR SERVICIOS EDUCATIVOS MOD. ADMINISTRACION DE SERV. PORTUARIOS</t>
  </si>
  <si>
    <t>PAGO DE LA F.#274 POR SERVICIOS EDUCATIVOS MOD. RECURSOS Y HERRAMIENTAS TECNOLOG.</t>
  </si>
  <si>
    <t>PAGO POR COMPRA DE PASAJES G.CABANILLA Y M.LEON GYE-UIO/UIO/GYE DIAS 29-31/JUL/2013(102.00+99.95)</t>
  </si>
  <si>
    <t>PRESTAMO G.CABANILLA  A DESCONTARSE EN LA 1ERA. 15NA. MES DE SEP/2013 (LANDREX S.A)</t>
  </si>
  <si>
    <t>PAGO DE LA F.#16361 POR COMPRA DE ALM. PERS. ADM. UTEG</t>
  </si>
  <si>
    <t>PAGO DE GUARDIAS Y CONSERJES POR ATENCION MAESTRIA FIN DE SEMANA DIAS 21/JUL/2013</t>
  </si>
  <si>
    <t>PAGO DE LA F.#934 Y ABONA  A LA F.#935 POR ALQUILER DE PROYECTORES</t>
  </si>
  <si>
    <t>PAGO DE LA F.#436 Y ABONA A LA F.#437 POR COMPRA DE SUMINISTROS DE OFICINA</t>
  </si>
  <si>
    <t>PAGO DE LA F.#21492 POR SERVICIO MENSUAL MONIT. RES. ARMANDA Y CONF. DEL 17-31/JUL/2013</t>
  </si>
  <si>
    <t>PAGO DE LA F.#5 Y F.#7 POR CONSUMO BAR VARIOS PERSONAL 15-20-21/JUN/2013 9/JUL/2013</t>
  </si>
  <si>
    <t>PAGO DE LA F.#390 POR LLAVES PARA CHAPAS E INSTALACION</t>
  </si>
  <si>
    <t>VIATICOS A QUITO POR REUNION ABGDA AL CEAACES DIAS 29-30-31/JUL/2013 (G.CAB. 3 DIAS-M.LEON. 2 DIAS)</t>
  </si>
  <si>
    <t>ABONO A LA F.#1163 POR ALQUILER DE COPIADORA EDF.#520 B/N COLOR</t>
  </si>
  <si>
    <t>PAGO DE INTERESES DEL 7.5% X RENOVACION JUL/2013(REF.1/2 CH/12747X$6500 Y 2/2 CH/12748X$6500)</t>
  </si>
  <si>
    <t>PRESTAMO G. CABANILLA A DESCONTARSE EN LA 1ERA 15NA MES DE SEP/2013</t>
  </si>
  <si>
    <t>PAGO POR COMPRA DE BREAKS FIN DE SEMANA DIAS 20-21/JUL/2013</t>
  </si>
  <si>
    <t>PAGO POR COMPRA DE BREAKS PARA MAESTRIA FIN DE SEMANA EN GYE DIAS 27-28/JUN/2013</t>
  </si>
  <si>
    <t>ANTICIPO DEL 50% POR ACTUALIZACION MODULO SRI (GENERACION ANEXOS TRANSACCIONALES MENSUALES)</t>
  </si>
  <si>
    <t>LIQUIDACION DE LA CAJA CHICA DEL 29/JUL/2013 SEGUN DETALLE ADJUNTO</t>
  </si>
  <si>
    <t>PAGO DE LA F.#29779 POR RENOVACION SEGURO VEHICULO UTEG</t>
  </si>
  <si>
    <t>DEV. M.CABANILLA POR 1ERA CUOTA VIAJE LIMA MES DE AGO.,COMPA DE LIBROS MR.BOOKS, DECAMERON</t>
  </si>
  <si>
    <t>PHD-UNIV. DE SAN MARCOS</t>
  </si>
  <si>
    <t>NUMERALE MEJIA JAVIER</t>
  </si>
  <si>
    <t>VARAS ESPINOZA ALEXANDRA</t>
  </si>
  <si>
    <t>M.CABANILLA CANC.DE LA 2DA.. 15NA. MES DE JUL/2013</t>
  </si>
  <si>
    <t>M.BONARD CANC.DE LA 2DA.. 15NA. MES DE JUL/2013</t>
  </si>
  <si>
    <t>J. BOHORQUEZ CANC.DE LA 2DA.. 15NA. MES DE JUL/2013</t>
  </si>
  <si>
    <t>M.AYALA CANC.DE LA 2DA.. 15NA. MES DE JUL/2013</t>
  </si>
  <si>
    <t>F.COELLO CANC.DE LA 2DA.. 15NA. MES DE JUL/2013</t>
  </si>
  <si>
    <t>M.CONFORME CANC.DE LA 2DA.. 15NA. MES DE JUL/2013</t>
  </si>
  <si>
    <t>Y.ALABART CANC.DE LA 2DA.. 15NA. MES DE JUL/2013</t>
  </si>
  <si>
    <t>M.LEON  CANC.DE LA 2DA.. 15NA. MES DE JUL/2013</t>
  </si>
  <si>
    <t>CANC.DE LA 2DA.. 15NA. MES DE JUL/2013</t>
  </si>
  <si>
    <t>D.ARIAS CANC.DE LA 2DA.. 15NA. MES DE JUL/2013</t>
  </si>
  <si>
    <t>A.AVILES CANC.DE LA 2DA.. 15NA. MES DE JUL/2013</t>
  </si>
  <si>
    <t>L.CHAVEZ CANC.DE LA 2DA.. 15NA. MES DE JUL/2013</t>
  </si>
  <si>
    <t>J.CRESPIN CANC.DE LA 2DA.. 15NA. MES DE JUL/2013</t>
  </si>
  <si>
    <t>J.FERNANDEZ CANC.DE LA 2DA.. 15NA. MES DE JUL/2013</t>
  </si>
  <si>
    <t>J.FLORES CANC.DE LA 2DA.. 15NA. MES DE JUL/2013</t>
  </si>
  <si>
    <t>M.GUERRERO CANC.DE LA 2DA.. 15NA. MES DE JUL/2013</t>
  </si>
  <si>
    <t>I.GUTIERREZ CANC.DE LA 2DA.. 15NA. MES DE JUL/2013</t>
  </si>
  <si>
    <t>M.HUACON CANC.DE LA 2DA.. 15NA. MES DE JUL/2013</t>
  </si>
  <si>
    <t>J.MALAVE CANC.DE LA 2DA.. 15NA. MES DE JUL/2013</t>
  </si>
  <si>
    <t>D.MENDEZ CANC.DE LA 2DA.. 15NA. MES DE JUL/2013</t>
  </si>
  <si>
    <t>J.NUMERABLE CANC.DE LA 2DA.15NA. MES DE JUL/2013</t>
  </si>
  <si>
    <t>D.CHIPRE  CANC.DE LA 2DA.15NA. MES DE JUL/2013</t>
  </si>
  <si>
    <t>C.ORTIZ  CANC.DE LA 2DA.15NA. MES DE JUL/2013</t>
  </si>
  <si>
    <t>W.PARRALES  CANC.DE LA 2DA.15NA. MES DE JUL/2013</t>
  </si>
  <si>
    <t>F.PINELA  CANC.DE LA 2DA.15NA. MES DE JUL/2013</t>
  </si>
  <si>
    <t>P.PONGUILLO  CANC.DE LA 2DA.15NA. MES DE JUL/2013</t>
  </si>
  <si>
    <t>C.SOLORZANO  CANC.DE LA 2DA.15NA. MES DE JUL/2013</t>
  </si>
  <si>
    <t>D.QUIÑONEZ  CANC.DE LA 2DA.15NA. MES DE JUL/2013</t>
  </si>
  <si>
    <t>PAGO DE LA F.#3 POR SERV. PRESTADOS ( CANC.DE LA 2DA.15NA. MES DE JUL/2013)</t>
  </si>
  <si>
    <t>PAGO DE LA F.#103 POR SERV. PRESTADOS (CANC.DE LA 2DA.15NA. MES DE JUL/2013)</t>
  </si>
  <si>
    <t>P.AMADOR  CANC.DE LA 2DA.15NA. MES DE JUL/2013</t>
  </si>
  <si>
    <t>M. GUTIERREZ CANC. DE LA 2DA. 15NA. MES JULIO/2013</t>
  </si>
  <si>
    <t>K. ARANEA CANC. DE LA 2DA. 15NA. MES JULIO/2013</t>
  </si>
  <si>
    <t>C. CARDENAS CANC. DE LA 2DA. 15NA. MES JULIO/2013</t>
  </si>
  <si>
    <t>G. CARRASCO CANC. DE LA 2DA. 15NA. MES JULIO/2013</t>
  </si>
  <si>
    <t>V. FARFAN CANC. DE LA 2DA. 15NA. MES JULIO/2013</t>
  </si>
  <si>
    <t>C. FARIAS CANC. DE LA 2DA. 15NA. MES JULIO/2013</t>
  </si>
  <si>
    <t>L. GARCIA CANC. DE LA 2DA. 15NA. MES JULIO/2013</t>
  </si>
  <si>
    <t>S. GOVEA CANC. DE LA 2DA. 15NA. MES JULIO/2013</t>
  </si>
  <si>
    <t>K. GUERRA CANC. DE LA 2DA. 15NA. MES JULIO/2013</t>
  </si>
  <si>
    <t>K. LEON CANC. DE LA 2DA. 15NA. MES JULIO/2013</t>
  </si>
  <si>
    <t>M. MARCILLO CANC. DE LA 2DA. 15NA. MES JULIO/2013</t>
  </si>
  <si>
    <t>J. MARRET CANC. DE LA 2DA. 15NA. MES JULIO/2013</t>
  </si>
  <si>
    <t>A. NARANJO CANC. DE LA 2DA. 15NA. MES JULIO/2013</t>
  </si>
  <si>
    <t>P. PANCHANA CANC. DE LA 2DA. 15NA. MES JULIO/2013</t>
  </si>
  <si>
    <t>M. RODRIGUEZ CANC. DE LA 2DA. 15NA. MES JULIO/2013</t>
  </si>
  <si>
    <t>P. SALDAÑA CANC. DE LA 2DA. 15NA. MES JULIO/2013</t>
  </si>
  <si>
    <t>M. SALAS CANC. DE LA 2DA. 15NA. MES JULIO/2013</t>
  </si>
  <si>
    <t>W. UBILLA CANC. DE LA 2DA. 15NA. MES JULIO/2013</t>
  </si>
  <si>
    <t>A. ALCIVAR CANC. DE LA 2DA. 15NA. MES JULIO/2013</t>
  </si>
  <si>
    <t>P. APOLO  CANC. DE LA 2DA. 15NA. MES JULIO/2013</t>
  </si>
  <si>
    <t>A. ASTUDILLO CANC. DE LA 2DA. 15NA. MES JULIO/2013</t>
  </si>
  <si>
    <t>R. BARRIGA  CANC. DE LA 2DA. 15NA. MES JULIO/2013</t>
  </si>
  <si>
    <t>V. CASTILLO CANC. DE LA 2DA. 15NA. MES JULIO/2013</t>
  </si>
  <si>
    <t>O. FRANCO CANC. DE LA 2DA. 15NA. MES JULIO/2013</t>
  </si>
  <si>
    <t>L. JIMENEZ CANC. DE LA 2DA. 15NA. MES JULIO/2013</t>
  </si>
  <si>
    <t>J. HOYOS CANC. DE LA 2DA. 15NA. MES JULIO/2013</t>
  </si>
  <si>
    <t>J. MARTINEZ CANC. DE LA 2DA. 15NA. MES JULIO/2013</t>
  </si>
  <si>
    <t>R. MOLINA CANC. DE LA 2DA. 15NA. MES JULIO/2013</t>
  </si>
  <si>
    <t>M. MONCAYO CANC. DE LA 2DA. 15NA. MES JULIO/2013</t>
  </si>
  <si>
    <t>F. PALACIOS CANC. DE LA 2DA. 15NA. MES JULIO/2013</t>
  </si>
  <si>
    <t>A. POVEDA CANC. DE LA 2DA. 15NA. MES JULIO/2013</t>
  </si>
  <si>
    <t>B. RODRIGUEZ CANC. DE LA 2DA. 15NA. MES JULIO/2013</t>
  </si>
  <si>
    <t>M. ZAMBRANO CANC. DE LA 2DA. 15NA. MES JULIO/2013</t>
  </si>
  <si>
    <t>PAGO POR SERV. PREST. (L. BARCIA CANC. DE LA 2DA. 15NA. MES JULIO/2013)</t>
  </si>
  <si>
    <t>PAGO DE LA F#343 POR SER. PREST. (J. LOPEZ CANC. DE LA 2DA. 15NA. MES JULIO/2013)</t>
  </si>
  <si>
    <t>PAGO POR SER. PREST. (E. SARMIENTO CANC. DE LA 2DA. 15NA. MES JULIO/2013)</t>
  </si>
  <si>
    <t>PAGO POR SER. PREST. (A. VARAS CANC. DE LA 2DA. 15NA. MES JULIO/2013)</t>
  </si>
  <si>
    <t>PAGO DE F#3 POR SER. PREST. (C. CEDEÑO CANC. DE LA 2DA. 15NA. MES JULIO/2013)</t>
  </si>
  <si>
    <t>PAGO POR SER. PREST. (D. ESPINOZA CANC. DE LA 2DA. 15NA. MES JULIO/2013)</t>
  </si>
  <si>
    <t>PAGO POR SER. PREST. (A. GONZALEZ CANC. DE LA 2DA. 15NA. MES JULIO/2013)</t>
  </si>
  <si>
    <t>PAGO DE F#6 POR SER. PREST. (B. GRACIA CANC. DE LA 2DA. 15NA. MES JULIO/2013)</t>
  </si>
  <si>
    <t>J. QUINTO CANC. DE LA 2DA. 15NA. MES JULIO/2013</t>
  </si>
  <si>
    <t>F.CEDEÑO CANC. DE LA 2DA. 15NA. MES DE JUL/2013</t>
  </si>
  <si>
    <t>PAGO DE LA F.#3 POR SERV. PREST. (CANC. DE LA 2DA. 15NA. MES DE JUL/2013)</t>
  </si>
  <si>
    <t>DEV. A LA M.CABANILLA POR 1ERA CUOTA VIAJE LIMA MES DE AGOSTO, COMPAR DE LIBROS MR. BOOKS Y DECAMER</t>
  </si>
  <si>
    <t>Y.ALABART ABONO POR  SERV. EDUC. DEL  15 AL 31JUL/2013</t>
  </si>
  <si>
    <t>M.AYALA ABONO POR  SERV. EDUC. DEL  15 AL 31JUL/2013</t>
  </si>
  <si>
    <t>R.BARRIGA ABONO POR  SERV. EDUC. DEL  15 AL 31JUL/2013</t>
  </si>
  <si>
    <t>J.BOHORQUEZ ABONO POR  SERV. EDUC. DEL  15 AL 31JUL/2013</t>
  </si>
  <si>
    <t>M.CABANILLA ABONO POR  SERV. EDUC. DEL  15 AL 31JUL/2013</t>
  </si>
  <si>
    <t>M. MONCAYO ABONO POR  SERV. EDUC. DEL  15 AL 31JUL/2013</t>
  </si>
  <si>
    <t>F.PALACIOS ABONO POR  SERV. EDUC. DEL  15 AL 31JUL/2013</t>
  </si>
  <si>
    <t>A.POVEDA ABONO POR  SERV. EDUC. DEL  15 AL 31JUL/2013</t>
  </si>
  <si>
    <t>M. CONFORME ABONO POR  SERV. EDUC. DEL  15 AL 31JUL/2013</t>
  </si>
  <si>
    <t>G. CABANILLA CANC. DE LA 2DA. 15NA. MES DE JUL/2013</t>
  </si>
  <si>
    <t>E. SEGURA CANC. DE LA 2DA. 15NA. MES DE JUL/2013</t>
  </si>
  <si>
    <t>PAGO POR COMPRA DE BREAKS STA. ELENA FIN DE SEMANA DIAS 27-28/JUL/2013</t>
  </si>
  <si>
    <t>VIATICOS A CUENCA B.RODRIGUEZ POR ENTREGA DE DIPLOMAS CCFE. DIAS 2-3/AGO/2013</t>
  </si>
  <si>
    <t>PAGO POR PROYECTO VINCULACION DIA 01/AGO/2013</t>
  </si>
  <si>
    <t>PAGO DE LA F.#132 Y ABONO A LA F.#133 POR SERVICIOS EDUCATIVOS MAT. MATEMATICAS</t>
  </si>
  <si>
    <t>PAGO DE CAPITAL AL 20/OCT/2013 (REF. %40.000 AL 3%)</t>
  </si>
  <si>
    <t>PAGO DE CAPITAL AL 20/NOV/2013 (REF. %40.000 AL 3%)</t>
  </si>
  <si>
    <t>PAGO DE CAPITAL AL 20/DIC/2013 (REF. %40.000 AL 3%)</t>
  </si>
  <si>
    <t>PAGO DE CAPITAL AL 01/AGO/2013</t>
  </si>
  <si>
    <t>PAGO DE CAPITAL AL 27/AGO/2013 (REF. $10.000 AL 5%)</t>
  </si>
  <si>
    <t>CAMPAÑA PEÑAHERRERA NICOLAS</t>
  </si>
  <si>
    <t>FRANKLIN ALFREDO ANDRADE FABRE</t>
  </si>
  <si>
    <t>AVILES CHACON VICTOR MANUEL</t>
  </si>
  <si>
    <t>NORMA CORTEZ AVILA</t>
  </si>
  <si>
    <t xml:space="preserve">PAGO DE LA F.#156 Y F.#157 POR SERVISIOS EDUCATIVOS </t>
  </si>
  <si>
    <t xml:space="preserve">PAGO DE LA F.#353, F.#356 Y ABONO A LA F.#357 POR SERVISIOS EDUCATIVOS </t>
  </si>
  <si>
    <t xml:space="preserve">ABONO A LA F.#313 POR SERVISIOS EDUCATIVOS </t>
  </si>
  <si>
    <t xml:space="preserve">PAGO DE LA F.#52, F.#53 Y F.#55 POR SERVISIOS EDUCATIVOS </t>
  </si>
  <si>
    <t xml:space="preserve">ABONO A LA F.#1691 POR SERVISIOS EDUCATIVOS </t>
  </si>
  <si>
    <t xml:space="preserve">PAGO DE LA F.#583  POR SERVISIOS EDUCATIVOS </t>
  </si>
  <si>
    <t xml:space="preserve">ABONO A LA F.#336  POR SERVISIOS EDUCATIVOS </t>
  </si>
  <si>
    <t>VIATICOS A STA. ELENA POR ATENCION MAESTRIA FIN DE SEMANA DIA 4/AGO/2013</t>
  </si>
  <si>
    <t>PAGO DE GUARDIAS Y CONSERJES POR ATENCION MAESTRIA FIN DE SEMANA DIA 28/JUL/2013</t>
  </si>
  <si>
    <t>PAGO POR COMPRA DE BREAKS DIAS LUNES - JUEVES  29/JUL-01/AGO/2013</t>
  </si>
  <si>
    <t>LIQUIDACION DE LA CAJA CHICA DEL 02/AGO/2013 SEGUN DETALLE ADJUNTO</t>
  </si>
  <si>
    <t>PAGO DE F#935 Y ABONO F#936 POR ALQUILER DE PROYECTORES</t>
  </si>
  <si>
    <t>PAGO DE F#437(SALDO) Y F#426 POR SUMINISTROS DE OFICINA</t>
  </si>
  <si>
    <t>PAGO DE F#27079 Y F#27096(ABONO) POR SUMINISTROS DE OFICINA</t>
  </si>
  <si>
    <t>PAGO DE LA F.#16613 ABONA A LA F.#16817 POR COMPRA DE ALMUERZO AL PERSONAL ADM. UTEG</t>
  </si>
  <si>
    <t>PAGO DE F#13233 Y F#13547 (ABONO) POR SUMINISTROS DE LIMPIEZA</t>
  </si>
  <si>
    <t>PAGO DE LA F.#1163 POR ALQUILER DE COPIADORA EDIF.#620 B/N COLOR</t>
  </si>
  <si>
    <t>ABONO A F#2616 POR MUEBLES DE RECTORADO</t>
  </si>
  <si>
    <t>PAGO POR MANT. DE PISCINA Y BAÑOS</t>
  </si>
  <si>
    <t>PAGO POR CARPINTERIA (REPAR. PUERTAS RECTORADO</t>
  </si>
  <si>
    <t>PAGO DE F#2940 Y ABONO F#2976 POR COMPRA DE BOTELLONES DE AGUA</t>
  </si>
  <si>
    <t>ANTICIPO POR COMPRA DE MEDICINA DEP. MEDICO</t>
  </si>
  <si>
    <t>ELIPOL S.A.</t>
  </si>
  <si>
    <t>PAGO DE INTERESES MES DE AGO/2013 (2 PRESTAMOS DE $10.000)</t>
  </si>
  <si>
    <t>PAGO DE INTERESES MES DE AGO/2013 (REF. 2PREST.$5000(150C/U) 1 PREST. $4000(120) 1PREST.$6000(180))</t>
  </si>
  <si>
    <t xml:space="preserve">PAGO POR TRAMITES Y GASTOS LEGALES </t>
  </si>
  <si>
    <t>PAGO DE LA F.#3355 POR COMPRA DE ZAPATOS Y CARTERAS PERS. ADM. DE LA UTEG MUJERES</t>
  </si>
  <si>
    <t>PAGO DE LA F.#75588 POR COMPRA DE LIBROS PARA BIBLEOTECA LEY ORG. DE EDUC., COD. COM. COD. TRIB.</t>
  </si>
  <si>
    <t>PAGO POR RENOVACION DEL SEGURO DEL VEHICULO UTEG/2013</t>
  </si>
  <si>
    <t>PAGO DE LA F.#221 POR COMPRA DE BREAKS EN GYE FIN DE SEMANA DIAS  3-4/AGO/2013</t>
  </si>
  <si>
    <t>PAGO POR COMPRA DE BREAKS STA. ELENA FIN DE SEMANA DIAS 3-4/AGO/2013</t>
  </si>
  <si>
    <t>LIQUIDACION DE LA CAJA CHICA DEL 06/08/2013 SEGÚN DETALLE ADJUNTO</t>
  </si>
  <si>
    <t>PAGO TITULO DE CREDITO #31516586 (PLANILLA DE APORTES 2012-2 /2012-3)</t>
  </si>
  <si>
    <t>INSTITULO ECUATORIANO DE SEGURIDAD SOCIAL</t>
  </si>
  <si>
    <t>GRAFICOS NACIONALES S.A. (GRANASA)</t>
  </si>
  <si>
    <t>VANIPUBLI ECUATORIANA S.A.(TELEVISA)</t>
  </si>
  <si>
    <t>MEGATELCON S.A.</t>
  </si>
  <si>
    <t>PAGO DE LA F.#297 POR SERVICIOS EDUCATIVOS MOD. DISEÑO CURRICUL. DE UN PROGRAMA</t>
  </si>
  <si>
    <t>PAGO DE LA F.#104478 YABONO A LA F.#105200 POR PUBLICIDAD DE GARDUADOS</t>
  </si>
  <si>
    <t>PAGO DE LA F.#1364 Y F.#1369 POR ALQUILER EDIF.#401 Y EDIF.#399 Y LA 5TA. MES DE JUN/2013</t>
  </si>
  <si>
    <t xml:space="preserve">PAGO DE LA F.#27096 Y ABONO A LA F.#27143 POR COMPRA DE SUMINISTROS DE OFICINA </t>
  </si>
  <si>
    <t>PAGO DE LA F.#13547 POR COMPRA DE SUMINISTROS DE LIMPIEZA  Y CAFETERIA</t>
  </si>
  <si>
    <t>ABONO A LA F.#41406 POR COSMOPOLITAN FEBRERO-2011</t>
  </si>
  <si>
    <t>PAGO DE LA F.#13916 POR SERVICIOS DE DESARROLLO 2 HORAS</t>
  </si>
  <si>
    <t>VIATICOS A MANTA Y STA. ELENA POR PROMOCION DE MAESTRIA  DIAS 12-14/08/2013</t>
  </si>
  <si>
    <t>PAGO DE GUARDIAS Y CONSERJES POR ATENCION MAESTRIA FIN DE SEMANA DIA 04/08/2013</t>
  </si>
  <si>
    <t>PAGO DE LA F.#3923 POR ACTUALIZACION DE SISTEMA (CAMBIOS SRI ANEXOS TRANSACCIONALES)</t>
  </si>
  <si>
    <t>PAGO POR MANTENIMIENTO ELECTRICO DEP. RECTORADO</t>
  </si>
  <si>
    <t>PAGO POR TRABAJOS DE CARPINTERIA (REPARACION DE SILLAS, TABLEROS, Y REVESTIMIENTO YIPSOM)</t>
  </si>
  <si>
    <t>PAGO DE LA F.#25754 Y ABONO A LA F.#25755 POR ALQUILER DE FOTOCOPIADORA POSGRADO</t>
  </si>
  <si>
    <t xml:space="preserve">PAGO DE LA F.#462 POR COMPRA DE SUMINISTROS DE OFICINA </t>
  </si>
  <si>
    <t>PAGO DE LA F.#40 POR TRABAJOS DE PINTURA Y ALBAÑILERIA EN OFICNA DE RECTORADO</t>
  </si>
  <si>
    <t>PAGO DE LA F.#16817 Y ABONO A LA F.#17057 POR COMPRA DE ALM. AL PERS. ADM. UTEG</t>
  </si>
  <si>
    <t xml:space="preserve">PAGO POR COMPRA DE BOMBA JET 0.85 Y ACCESORIOS PARA EL EDF.#520 </t>
  </si>
  <si>
    <t>PAGO DE TITULO DE CREDITO Nº32042551</t>
  </si>
  <si>
    <t>PAGO DE TITULO DE CREDITO Nº31020756</t>
  </si>
  <si>
    <t>PAGO DE TITULO DE CREDITO Nº31020755</t>
  </si>
  <si>
    <t xml:space="preserve">PAGO DE INTERESES  MES AGO/2013 DEL 7.5% POR RENOVACION DE PRESTAMO DE $20.000 </t>
  </si>
  <si>
    <t>LIQUIDACION DE LA CAJA CHICA DEL 12/AGO/2013 SEGUN DETALLE ADJUNTO</t>
  </si>
  <si>
    <t>PAGO POR COMPRA DE 2 IPAD APPLE 16GB PANTALLA RETINA WI-FI VBLANCO</t>
  </si>
  <si>
    <t xml:space="preserve">DEV. ECO. CABANILLA POR COMPRA DE LIBROS EN LIMA- PERU </t>
  </si>
  <si>
    <t>PAGO POR DIF. TITULOS DE CREDITO Nº32042551( 48.98), Nº31020756(27.71), Nº31020755(19.01)</t>
  </si>
  <si>
    <t>PAGO DE TITULO DE CREDITO Nº31690661</t>
  </si>
  <si>
    <t xml:space="preserve">PAGO POR COMPRA DE PASAJE AL DR. CAZAR DE UIO-GYE/GYE-UIO DIA 15/AGO/2013 </t>
  </si>
  <si>
    <t>PAGO DE LA F.#17263 POR CONSUMO DE INTERNET MES DE AGO/2013</t>
  </si>
  <si>
    <t>PAGO POR COMPRA DE PASAJES A LIMA PERU (DOCTORADO)</t>
  </si>
  <si>
    <t>PAGO DE LA F.#17057 Y ABONA A LA F.#17323 POR COMPRA DE ALM. PERS. ADM. DE LA UTEG</t>
  </si>
  <si>
    <t>PAGO 10/12 POR INTERESES MES DE AGT/2013</t>
  </si>
  <si>
    <t>CABANILLA GALO GUERRA</t>
  </si>
  <si>
    <t xml:space="preserve">ARANEA PILAY KEYA </t>
  </si>
  <si>
    <t xml:space="preserve">GARCIA LUCIN LENNY </t>
  </si>
  <si>
    <t>VARAS ESPINOZA ALEXANDRA MARIBEL</t>
  </si>
  <si>
    <t>GONZALEZ CASTRO ANDREA VIVIANA</t>
  </si>
  <si>
    <t>G.CABANILLA CANC. DE LA 1ERA. 15NA. MES DE AGO/2013</t>
  </si>
  <si>
    <t>M.CABANILLA CANC. DE LA 1ERA. 15NA, MES DE AGO/2013</t>
  </si>
  <si>
    <t>J.BOHORQUEZ CANC. DE LA 1ERA. 15NA, MES DE AGO/2013</t>
  </si>
  <si>
    <t>M. AYALA CANC. DE LA 1ERA. 15NA, MES DE AGO/2013</t>
  </si>
  <si>
    <t>F.COELLO CANC. DE LA 1ERA. 15NA, MES DE AGO/2013</t>
  </si>
  <si>
    <t>Y.ALABART CANC. DE LA 1ERA. 15NA, MES DE AGO/2013</t>
  </si>
  <si>
    <t>M.LEON CANC. DE LA 1ERA. 15NA, MES DE AGO/2013</t>
  </si>
  <si>
    <t>CANC. DE LA 1ERA 15NA. MES DE AGO/2013</t>
  </si>
  <si>
    <t>D.ARIAS CANC. DE LA 1ERA 15NA. MES DE AGO/2013</t>
  </si>
  <si>
    <t>A.AVILES CANC. DE LA 1ERA 15NA. MES DE AGO/2013</t>
  </si>
  <si>
    <t>L.CHAVEZ CANC. DE LA 1ERA 15NA. MES DE AGO/2013</t>
  </si>
  <si>
    <t>J.CRESPIN CANC. DE LA 1ERA 15NA. MES DE AGO/2013</t>
  </si>
  <si>
    <t>J.FERNANDEZ CANC. DE LA 1ERA 15NA. MES DE AGO/2013</t>
  </si>
  <si>
    <t>J.FLORES CANC. DE LA 1ERA 15NA. MES DE AGO/2013</t>
  </si>
  <si>
    <t>M.GUERRERO CANC. DE LA 1ERA 15NA. MES DE AGO/2013</t>
  </si>
  <si>
    <t>I.GUTIERREZ CANC. DE LA 1ERA 15NA. MES DE AGO/2013</t>
  </si>
  <si>
    <t>J.MALAVE CANC. DE LA 1ERA. 15NA. MES DE AGO/2013</t>
  </si>
  <si>
    <t>P.AMADOR CANC. DE LA 1ERA. 15NA. MES DE AGO/2013</t>
  </si>
  <si>
    <t>M.HUACON CANC. DE LA 1ERA 15NA. MES DE AGO/2013</t>
  </si>
  <si>
    <t>D.MENDEZ CANC. DE LA 1ERA 15NA. MES DE AGO/2013</t>
  </si>
  <si>
    <t>J.NUMERABLE CANC. DE LA 1ERA 15NA. MES DE AGO/2013</t>
  </si>
  <si>
    <t>D.ORTIZ CANC. DE LA 1ERA 15NA. MES DE AGO/2013</t>
  </si>
  <si>
    <t>C.ORTIZ CANC. DE LA 1ERA 15NA. MES DE AGO/2013</t>
  </si>
  <si>
    <t>W.PARRALES CANC. DE LA 1ERA 15NA. MES DE AGO/2013</t>
  </si>
  <si>
    <t>F.PINELA CANC. DE LA 1ERA 15NA. MES DE AGO/2013</t>
  </si>
  <si>
    <t>P.PONGUILLO CANC. DE LA 1ERA 15NA. MES DE AGO/2013</t>
  </si>
  <si>
    <t>E.SEGURA CANC. DE LA 1ERA 15NA. MES DE AGO/2013</t>
  </si>
  <si>
    <t>C.SOLORZANO CANC. DE LA 1ERA 15NA. MES DE AGO/2013</t>
  </si>
  <si>
    <t>D.QUIÑONEZ CANC. DE LA 1ERA 15NA. MES DE AGO/2013</t>
  </si>
  <si>
    <t>M.GONZALEZ ABONO DE LA F.#4 POR SERV. PREST. (CANC. DE LA 1ERA 15NA. MES DE AGO/2013)</t>
  </si>
  <si>
    <t>J.MEZA ABONO A LA F.#104 POR SERV. PREST. (CANC. DE LA 1ERA 15NA. MES DE AGO/2013)</t>
  </si>
  <si>
    <t>M.ANDRADE CANC. DE LA 1ERA. 15NA. MES DE AGO/2013</t>
  </si>
  <si>
    <t>K.ARANEA CANC. DE LA 1ERA. 15NA. MES DE AGO/2013</t>
  </si>
  <si>
    <t>C.CARDENAS CANC. DE LA  1ERA. 15NA. MES DE AGO/2013</t>
  </si>
  <si>
    <t>G. CARRASCO CANC. DE LA  1ERA. 15NA. MES DE AGO/2013</t>
  </si>
  <si>
    <t>V. FARFAN CANC. DE LA  1ERA. 15NA. MES DE AGO/2013</t>
  </si>
  <si>
    <t>C. FARIAS CANC. DE LA  1ERA. 15NA. MES DE AGO/2013</t>
  </si>
  <si>
    <t>L. GARCIA CANC. DE LA  1ERA. 15NA. MES DE AGO/2013</t>
  </si>
  <si>
    <t>S. GOVEA  CANC. DE LA  1ERA. 15NA. MES DE AGO/2013</t>
  </si>
  <si>
    <t>K. LEON CANC. DE LA  1ERA. 15NA. MES DE AGO/2013</t>
  </si>
  <si>
    <t>M. MARCILLO CANC. DE LA  1ERA. 15NA. MES DE AGO/2013</t>
  </si>
  <si>
    <t>J. MARRET CANC. DE LA  1ERA. 15NA. MES DE AGO/2013</t>
  </si>
  <si>
    <t>A. NARANJO CANC. DE LA  1ERA. 15NA. MES DE AGO/2013</t>
  </si>
  <si>
    <t>P. PANCHANA CANC. DE LA  1ERA. 15NA. MES DE AGO/2013</t>
  </si>
  <si>
    <t>J. QUINTO CANC. DE LA  1ERA. 15NA. MES DE AGO/2013</t>
  </si>
  <si>
    <t>M. RODRIGUEZ CANC. DE LA  1ERA. 15NA. MES DE AGO/2013</t>
  </si>
  <si>
    <t>P. SALDAÑA  CANC. DE LA  1ERA. 15NA. MES DE AGO/2013</t>
  </si>
  <si>
    <t>M. SALAS CANC. DE LA  1ERA. 15NA. MES DE AGO/2013</t>
  </si>
  <si>
    <t>W. UBILLA CANC. DE LA  1ERA. 15NA. MES DE AGO/2013</t>
  </si>
  <si>
    <t>A. ALCIVAR CANC. DE LA  1ERA. 15NA. MES DE AGO/2013</t>
  </si>
  <si>
    <t>P. APOLO CANC. DE LA  1ERA. 15NA. MES DE AGO/2013</t>
  </si>
  <si>
    <t>A. ASTUDILLO  CANC. DE LA  1ERA. 15NA. MES DE AGO/2013</t>
  </si>
  <si>
    <t>R. BARRIGA CANC. DE LA  1ERA. 15NA. MES DE AGO/2013</t>
  </si>
  <si>
    <t>V. CASTILLO CANC. DE LA  1ERA. 15NA. MES DE AGO/2013</t>
  </si>
  <si>
    <t>F. CEDEÑO CANC. DE LA  1ERA. 15NA. MES DE AGO/2013</t>
  </si>
  <si>
    <t>O. FRANCO CANC. DE LA  1ERA. 15NA. MES DE AGO/2013</t>
  </si>
  <si>
    <t>J. HOYOS  CANC. DE LA  1ERA. 15NA. MES DE AGO/2013</t>
  </si>
  <si>
    <t>R. MOLINA  CANC. DE LA  1ERA. 15NA. MES DE AGO/2013</t>
  </si>
  <si>
    <t>M. MONCAYO CANC. DE LA  1ERA. 15NA. MES DE AGO/2013</t>
  </si>
  <si>
    <t>F. PALACIOS CANC. DE LA  1ERA. 15NA. MES DE AGO/2013</t>
  </si>
  <si>
    <t>A. POVEDA  CANC. DE LA  1ERA. 15NA. MES DE AGO/2013</t>
  </si>
  <si>
    <t>B. RODRIGUEZ CANC. DE LA  1ERA. 15NA. MES DE AGO/2013</t>
  </si>
  <si>
    <t>M. ZAMBRANO CANC. DE LA  1ERA. 15NA. MES DE AGO/2013</t>
  </si>
  <si>
    <t>L.JIMENEZ CANC. DE LA 1ERA. 15NA. MES DE AGO/2013</t>
  </si>
  <si>
    <t>L.BARCIA CANC. DE LA 1ERA. 15NA. MES DE AGO/2013</t>
  </si>
  <si>
    <t>S.CORRAL ABONO A LA F.#5 POR SERV. PREST. (CANC. DE LA 1ERA. 15NA. MES DE AGO/2013)</t>
  </si>
  <si>
    <t>J.LOPEZ ABONO DE LA F.#344 POR SERV. PREST. (CANC. DE LA 1ERA. 15NA. MES DE AGO/2013)</t>
  </si>
  <si>
    <t>E.SARMIENTO POR SERV. PRES. (CANC. DE LA 1ERA. 15NA. MES DE AGO/2013)</t>
  </si>
  <si>
    <t>M.MARIBEL ABONO A LA F.#2 POR SERV. PREST. (CANC. DE LA 1ERA. 15NA. MES DE AGO/2013)</t>
  </si>
  <si>
    <t>C.CEDEÑO ABONO A LA F.#4 POR SERV. PREST. (CANC. DE LA 1ERA. 15NA. MES DE AGO/2013)</t>
  </si>
  <si>
    <t>D.ESPINOZA PAGO POR SERV. PREST. (CANC. DE LA 1ERA. 15NA. MES DE AGO/2013)</t>
  </si>
  <si>
    <t>B.GRACIA ABONO A LA F.#7 POR SERV. PREST. (CANC. DE LA 1ERA. 15NA. MES DE AGO/2013)</t>
  </si>
  <si>
    <t>Y.ALABART ABONO POR SERV. EDUC. 1 AL 15 AGO/2013</t>
  </si>
  <si>
    <t>M.AYALA ABONO POR SERV. EDUC. 1 AL 15 AGO/2013</t>
  </si>
  <si>
    <t>R. BARRIGA ABONO POR SERV. EDUC. 1 AL 15 AGO/2013</t>
  </si>
  <si>
    <t>J.BOHORQUEZ ABONO POR SERV. EDUC. 1 AL 15 AGO/2013</t>
  </si>
  <si>
    <t>M.CABANILLA  ABONO A LA F.#908 POR SERV. EDUC. 1 AL 15 AGO/2013</t>
  </si>
  <si>
    <t>M.CONFORME ABONO POR SERV. EDUC. 1 AL 15 AGO/2013</t>
  </si>
  <si>
    <t>M.MONCAYO ABONO POR SERV. EDUC. 1 AL 15 AGO/2013</t>
  </si>
  <si>
    <t>F.PALACIOS ABONO A LA F.#118  POR SERV. EDUC. 1 AL 15 AGO/2013</t>
  </si>
  <si>
    <t>A.POVEDA ABONO A LA F.#152 POR SERV. EDUC. 1 AL 15 AGO/2013</t>
  </si>
  <si>
    <t>A.GONZALEZ ABONO A LA F.#157 POR SERV. PREST. (CANC. DE LA 1ERA. 15NA. MES DE AGO/2013)</t>
  </si>
  <si>
    <t>J.MARTINEZ CANC. DE AL 1ERA. 15NA. MES DE AGO/2013</t>
  </si>
  <si>
    <t>PAGO POR COMPRA DE UN PROYECTOR EPSON Y SOPORTE UNIVERSAL</t>
  </si>
  <si>
    <t>VIATICOS A STA. ELANA LA LIBERTAD POR EVENTO DEBATE FINAL DE CONST. REG.ACAD. DIA 16/AGO/2013</t>
  </si>
  <si>
    <t>PAGO DE LA F.#682 POR ASESORIA LEGAL CORRESPONDIENTE AL MES DE AGO/2013</t>
  </si>
  <si>
    <t>PAGO POR GATOS JUDICIALES</t>
  </si>
  <si>
    <t>MARTINEZ INTRIAGO ROBERTO ALFREDO</t>
  </si>
  <si>
    <t>VILLACIS VARGAS JAIME FERNANDO</t>
  </si>
  <si>
    <t>MOLINA MORAN RONNY OMAR</t>
  </si>
  <si>
    <t>VIATICOS A STA. ELENA POR ATENCION MAESTRIA FIN DE SEMANA DIA 17/AGO/2013</t>
  </si>
  <si>
    <t>COMPRA DE PASAJES POR PHD (DOCTORADO)</t>
  </si>
  <si>
    <t>PAGO DE COMPROBANTE #502673 SEGUN GLOSA #13497539</t>
  </si>
  <si>
    <t>PAGO DE LA F.#13139 Y F.#13171 X  AFILIACION 3ER TRIM.(JUL-AGO-SEP/13) Y INSC. DESAY.CONF. NEG.INT.</t>
  </si>
  <si>
    <t>LIQUIDACION DE LA CAJA CHICA DEL 16/AGO/2013 SEGUN DETALLE ADJUNTO</t>
  </si>
  <si>
    <t xml:space="preserve">PAGO DE LA F.#937 F.#936 Y ABONO A LA F.#938 POR ALQUILER DE PROYECTORES </t>
  </si>
  <si>
    <t xml:space="preserve">PAGO DE LA F.#1064 POR MANT. AIRE ACONDICIONADO CENTRAL, BANDEJAS DE MATERIAL </t>
  </si>
  <si>
    <t>PAGO DE GUARDIAS Y CONSERJES POR ATENCION MAESTRIAS FIN DE SEMANA DIA 9/AGO/2013</t>
  </si>
  <si>
    <t>PAGO DE LA F.#17323 POR COMPRA DE ALMUERZO AL PERS. ADM. UTEG</t>
  </si>
  <si>
    <t>VIATICOS A QUITO W. PARRALES POR ENTREGA DE DOCUMENTOS CEAACES</t>
  </si>
  <si>
    <t>PAGO DE LA F.#517 POR COMPRA DE BREAKS MAESTRIA DE LUNES A VIERNES DEL 12-15/AGO/2013</t>
  </si>
  <si>
    <t>PAGO DE LA F.#2976 POR COMPRA DE BOTELLONES DE AGUA PERS. ADM. UTEG</t>
  </si>
  <si>
    <t>PAGO DE LA F.#2616 Y F.#2618 POR COMPRA DE MESA DE REUNION SILLONES SOFA MESA DE CENTRO</t>
  </si>
  <si>
    <t>PAGO DE LA F.#4 POR SERVICIOS EDUCATIVOS MOD LEGISLACION ADUANERO 52H</t>
  </si>
  <si>
    <t>PAGO DE LA F.#106 POR SERVICIOS EDUCATIVOS MOD. ESTRATEGIAS DE VENTAS</t>
  </si>
  <si>
    <t>PAGO DE LA F.#156 POR SERVICIOS EDUCATIVOS EN DISEÑO CURRICULAR</t>
  </si>
  <si>
    <t>PAGO DE LA F.#351 POR SERVICIOS EDUCATIVOS EN PLANIFICACION ESTRATEGICA</t>
  </si>
  <si>
    <t xml:space="preserve">PAGO DE LA F.#152 Y ABONO A LA F.#153 POR SERVICIOS EDUCATIVOS </t>
  </si>
  <si>
    <t>PAGO DE LA F.#754 POR SERVICIOS EDUCATIVOS  PROPEDEUTICO</t>
  </si>
  <si>
    <t>PAGO DE LA F.#826 POR ALQUILER VILLA #610 Y LA 5TA. MES DE JUL/2013</t>
  </si>
  <si>
    <t xml:space="preserve">ANTICIPO COMISON POR VENTAS </t>
  </si>
  <si>
    <t>PAGO DE LA F.#63 POR SERVICIOS EDUCATIVOS MOD. ESTADISTICA  APLICADA</t>
  </si>
  <si>
    <t>PROYECTO VINCULACION</t>
  </si>
  <si>
    <t>PAGO DE LA F.#222 POR COMPRA DE BREAKS FIN DE SEMANA EN GYE DIAS 17-18/AGO/2013</t>
  </si>
  <si>
    <t>M.CONFORME CANC. DE LA 1ERA. 15NA. MES DE AGO/2013</t>
  </si>
  <si>
    <t>PAGO DE INTERESES MES DE AGO/2013  (REF. 5% PREST. $10.000.00)</t>
  </si>
  <si>
    <t>PAGO DE INTERESES X RENOVACION DE PRESTAMO MES DE AGO/2013</t>
  </si>
  <si>
    <t>M SERVIGON CANCELACION PRESTAMO REEMPLAZO CH/8205 BB</t>
  </si>
  <si>
    <t>PAGO POR COMPRA DE CABLES  DOCK AVGA, GRIFFIN STAYLLUS, AXILIAR DE AUDIO, VARIOS VGA 10MTS</t>
  </si>
  <si>
    <t xml:space="preserve">PAGO POR COMPRA DE 8 TONERS, 6 CD-R IMATION Y SUPRE. DE PICOS </t>
  </si>
  <si>
    <t>PAGO DE LA F.#640 POR REEMBOLSO X GASTOS PASAJES AEREOS Y SERV. DE EMISION Y FACT.</t>
  </si>
  <si>
    <t>COSMOPOLITA AGENCIA DE VIAJES CIA. LTDA. COAVIA</t>
  </si>
  <si>
    <t>VIATICOS A PERU A.AVILES Y L.CHAVEZ POR PAGO DE DOCTORADO</t>
  </si>
  <si>
    <t>PAGO DE MATRICULA DEL SEGUNDO CICLO DOCTORADO EN GESTION ECONOMICA</t>
  </si>
  <si>
    <t>PAGO POR PROYECTO VINCULACION</t>
  </si>
  <si>
    <t>ABONO  A LA F.#17546 POR COMPRA DE ALM. PERS. AMD. DE LA UTEG</t>
  </si>
  <si>
    <t>CARLOS LUIS VEINTIMILLA ROSERO</t>
  </si>
  <si>
    <t>PAGO DE LA F.#1075 POR COMPRA DE BREAKS FIN DE SEMANA STA. ELENA DIAS 17-18/AGO/2013</t>
  </si>
  <si>
    <t>LIQUIDACION DE LA CAJA CHICA DEL 21/AGO/2013 SEGUN DETALLE ADJUNTO</t>
  </si>
  <si>
    <t>C.VENTIMILLA LIQUIDACION DE HABERES (CHOFER UTEG)</t>
  </si>
  <si>
    <t>PAGO 9/12 POR INTERESES MES DE AGOSTO/2013</t>
  </si>
  <si>
    <t>MERINO MENDEZ LEONARDO JAVIER</t>
  </si>
  <si>
    <t>PELAEZ FREIRE JOSE MIGUEL</t>
  </si>
  <si>
    <t>MANUEL EDUARDO JIBAJA CAMACHO</t>
  </si>
  <si>
    <t>PACHERRES NOLIVOS SOFIA LISSETTE</t>
  </si>
  <si>
    <t>MENDOZA RUBIO MARIA TERESA</t>
  </si>
  <si>
    <t>VEGA CORDOVA CARMEN ARACELY</t>
  </si>
  <si>
    <t>ARRIAGA CEDEÑO HILDA DE LAS MERCEDESQ</t>
  </si>
  <si>
    <t>MALDONADO COELLO ISABEL</t>
  </si>
  <si>
    <t>GRAFINPREN</t>
  </si>
  <si>
    <t>PAGO DE PRESTAMO (REF. 2 PRESTAMOS DE $10,000.00)</t>
  </si>
  <si>
    <t>PRESTAMO G. CABANILLA A DESCONTARSE EL 31/AGO/2013</t>
  </si>
  <si>
    <t>PRESTAMO G. CABANILLA A DESCONTARSE EL 30/SEP/2013</t>
  </si>
  <si>
    <t>PRESTAMO G. CABANILLA A DESCONTARSE EN EL 10MO 3ER SUELDO</t>
  </si>
  <si>
    <t>PAGO DE LA F.#1 Y ABONO A LA F.#2 POR SERV. EDUCATICOS TECN. DE NEGOCIACION</t>
  </si>
  <si>
    <t>PAGO DE LA F.#103 POR SERV. EDUCATIVOS COMPORTAMIENTO PROFES. COMUN. ORAL Y ESCRIT.</t>
  </si>
  <si>
    <t>ABONO A LA F.#227 POR SERV. EDUCATIVOS CLASES GERENCIA DE VENTAS Y LOGIST. DE DISTRIB.</t>
  </si>
  <si>
    <t>PAGO DE LA F.#101 POR SERV. EDUCATIVOS CLASES DE LA MATERIA FISICA</t>
  </si>
  <si>
    <t xml:space="preserve">PAGO DE LA F.#551, F.#552 Y ABONO A LA F.#553 POR SERV. EDUCATIVOS CLASES MAT.I,MATI. II </t>
  </si>
  <si>
    <t>PAGO DE LA F.#577 POR SERV. EDUCATIVOS DE LA MATERIA FRANCES I</t>
  </si>
  <si>
    <t>PAGO DE LA F.151 POR SERV. EDUCATIVOS DE CLASES DE INGLES III</t>
  </si>
  <si>
    <t>PAGO DE LA F.#105 POR SERV. EDUCATIVOS DE LA MATERIA INGLES I</t>
  </si>
  <si>
    <t>PAGO DE LA F.#529 POR SERV. EDUCATIVOS MATERIA INGLES I</t>
  </si>
  <si>
    <t xml:space="preserve">PAGO DE LA F.#59 POR SERV. EDUCATIVOS DIRECCIÓN DE TESIS </t>
  </si>
  <si>
    <t>PAGO DE LA F.#88 POR SERV. EDUCATIVOS DESARROLLO DEL PENSAMIENTO CRITICO Y CREATIVO</t>
  </si>
  <si>
    <t>PAGO DE LA F.#228 POR SERV. EDUCATIVOS POR CLASES DICTADAS DE PSICOLOGIA EDUCATIVA</t>
  </si>
  <si>
    <t>PAGO DE LA F.#40 POR SERV. EDUCATIVOS CLASES DICTADAS DE FORAMCION DE EMPRESARIOS</t>
  </si>
  <si>
    <t>PAGO DE LA F.#486 POR SERV. EDUCTAIVOS CLASES DICTADAS DE FORMACION DE EMPRESARIOS</t>
  </si>
  <si>
    <t>PAGO DE LA F.#843003 Y F.#843004 POR ALQUILER DIAL ANUAL SERV. CONEXION COD.#7155 Y #23324</t>
  </si>
  <si>
    <t>DEV. ALUMNO PROGRAMA MAESTRIA NO SE ABRIO (REF. REALIZO DEP. DIRECTO AL BACO. MACHALA)</t>
  </si>
  <si>
    <t>DEV. ALUMNO SE RETIRO POR CUESTIONES LABORABLES FUERA DE LA CIUDAD (ESPECIE PRES. 2/JUL/2013 #2298)</t>
  </si>
  <si>
    <t>DEV. ALUMNO RETIRO POR NO ESTAR REGISTRADO EL TITULO EN SENECYT (ESPECIE PRES. 18/JUL/13 #23139)</t>
  </si>
  <si>
    <t>PAGO POR COMISONES DE VENTAS</t>
  </si>
  <si>
    <t>ABONO A LA F.#189 POR COMPRA DE UNIFORMES AL PERS.ADM. UTEG FEMENINO</t>
  </si>
  <si>
    <t>PAGO DE LA F.#213 POR COMPRA DE UNIFORMES PERS. ADM. UTEG 30DAMAS Y 11 CABALLEROS</t>
  </si>
  <si>
    <t>VIATICOS A STA. ELENA POR ATENCION MAESTRIA FIN DE SEMANA DIAS 24-25/AGO/2013</t>
  </si>
  <si>
    <t>PAGO DE GUARDIAS Y CONSERJES POR ATENCION MAESTRIA FIN DE SEMANA DIA 17/AGO/2013</t>
  </si>
  <si>
    <t>PAGO DE LA F.#938 Y ABONO A LA F.#940 POR ALQUILER DE PROYECTORES</t>
  </si>
  <si>
    <t>PAGO DE LA F.#17546 POR COMPRA DE ALM. PERS. ADM. DE LA UTEG</t>
  </si>
  <si>
    <t>PAGO DE LA F.#17705 POR SERV. DE MANT. LIMPIEZA Y DESINFEC. SURTIDOR DE AGUA HELADA Y CALIENTE</t>
  </si>
  <si>
    <t>PAGO DE LA F.#1187 POR ALQUILER DE FOTOCOPIADORA 2390 A COLOR Y 6335 B/N</t>
  </si>
  <si>
    <t xml:space="preserve">PAGO DEL 50% POR IMPRESION DE 7500 VOLANTES COUCHE BRILLO 150GRS 90X130CMS </t>
  </si>
  <si>
    <t>PAGO POR ANUNCIO PUBLICITARIO PARA EL 25/AGO/2013 REQUERIMIENTO DE DOCENTES DE FINANZAS, CPA, Y SIS</t>
  </si>
  <si>
    <t>CESAR GABRIEL VASQUEZ GONZALEZ</t>
  </si>
  <si>
    <t>PROYECTO DE VINCULACION CON BARRIOS EL 26/AGO/2013</t>
  </si>
  <si>
    <t xml:space="preserve">PRESTAMO G.CABANILLA  A DESCONTARSE EN LA  2DA. 15NA. MES DE OCT/2013 </t>
  </si>
  <si>
    <t xml:space="preserve">DEV.X VIATICOS DEL 26/NOV-1/DIC/12,19-24/NOV/12, 5-20/NOV/12 Y GASTOS MANTENIMIENTO (AGUA Y LUZ ) </t>
  </si>
  <si>
    <t>PAGO POR COMPRA DE PASAJES RAMIRO CAZAR Y COMPAÑÍA</t>
  </si>
  <si>
    <t>AEROLANE</t>
  </si>
  <si>
    <t>PAGO DE LA F.#223 POR COMPRA DE BREAKS FIN DE SEMANA EN GYE DIA 25/AGO/2013</t>
  </si>
  <si>
    <t>PAGO DE LA F.#1076 POR COMPRA DE BREAKS EN STA. ELENA DIA 25/AGO/2013</t>
  </si>
  <si>
    <t xml:space="preserve">PAGO DEL 5% INTERESES MES DE JUN/2013 </t>
  </si>
  <si>
    <t>PAGO DE INTERESES MES DE JUN-JUL/2013 (REF. 10000.00) 5% FALTANTE ABONO CON CH/15228 CITTE ($300)</t>
  </si>
  <si>
    <t>PAGO DE INTERESES DEL 7.5% X RENOV. MES DE AGO/2013(REF.1/2 CH/12747X$6500 Y 2/2 CH/12748X$6500)</t>
  </si>
  <si>
    <t>PAGO POR COMPRA DE PASAJE ECO. G.CABANILLA DE GYE-UIO/UIO-GYE DIA 29 AL 30/AGO/2013</t>
  </si>
  <si>
    <t>PAGO POR HOSPEDAJE 1 NOCHE DR.R.CAZAR, RODRIGUEZ Y CABRERA DIAS 29-30/AGO/2013</t>
  </si>
  <si>
    <t>VIATICOS EC. GALO CABANILLA POR REUNION EN QUITO DIAS 29-30/AGO/2013</t>
  </si>
  <si>
    <t>PAGO POR MANTENIMIENTO DE OFICNIA  COORDINADORA ACADEMICA G.BALLADARES</t>
  </si>
  <si>
    <t>VINUEZA B.WASHINGTON (GR.VIMED</t>
  </si>
  <si>
    <t>COMPRA DE REFRIGERIOS POR ACREDITACION DIA 28/AGO/2013</t>
  </si>
  <si>
    <t>PAGO POR MANTENIMIENTO ELECTRICO EN DEP. COORDINACION ACADEMICA G.BALLADARES</t>
  </si>
  <si>
    <t>PAGO POR HOSPEDAJE ECO. G.CABANILLA EN QUIITO DIA 29/AGO/2013</t>
  </si>
  <si>
    <t>PAGO POR ELABORACION DE REVISTA DE 84 H. EN COUCHE DE 90GRS. MATE MEDIDAS A4</t>
  </si>
  <si>
    <t>MERCEDS LEON SOLIS</t>
  </si>
  <si>
    <t>LIQUIDACION DE LA CAJA CHICA DEL 27/AGO/2013 SEGUN DETALLE ADJUNTO</t>
  </si>
  <si>
    <t xml:space="preserve">PAGO DE TITULO DE CREDITO #31723046 </t>
  </si>
  <si>
    <t xml:space="preserve">VIATICOS A QUITO AB.M.LEON Y AB. N.VALERO POR REUNION </t>
  </si>
  <si>
    <t>PAGO POR COMPRA DE PASAJES  AB.M.LEON Y AB.N.VALERO DE GYE/UIO-UIO/GYE DIA 29/AGO/2013</t>
  </si>
  <si>
    <t>PAGO POR COMPRA DE COMIDA AL PERS. ADM. AUDITORIO - ACREDITACION</t>
  </si>
  <si>
    <t>HINOJOSA BUSTILLO LUIS FERNANDO</t>
  </si>
  <si>
    <t>VASQUEZ SORIANO BRENDA MAGALI</t>
  </si>
  <si>
    <t>MUÑOZ PONCE HOLGER JOSÉ</t>
  </si>
  <si>
    <t>MENDOZA CORRAL KLEVER RAUL</t>
  </si>
  <si>
    <t>ISACNET S.A.</t>
  </si>
  <si>
    <t>PACINGRAF CIA. LTDA.</t>
  </si>
  <si>
    <t>CEVALLOS MONGE JOSE LUIS</t>
  </si>
  <si>
    <t>TORRES JIMENEZ ROLANDO CLEMENTE</t>
  </si>
  <si>
    <t xml:space="preserve">PAGO DE LA F.#21 Y ABONO A LA F.#24 POR SERVICIOS EDUCATIVOS </t>
  </si>
  <si>
    <t xml:space="preserve">PAGO DE LA F.#51 Y ABONO A LA F.#52  POR SERVICIOS EDUCATIVOS </t>
  </si>
  <si>
    <t xml:space="preserve">PAGO DE LA F.#104  POR SERVICIOS EDUCATIVOS </t>
  </si>
  <si>
    <t xml:space="preserve">PAGO DE LA F.#227 Y ABONO A LA F.#228  POR SERVICIOS EDUCATIVOS </t>
  </si>
  <si>
    <t xml:space="preserve">PAGO DE LA F.#106, F.#107 Y ABONO A LA F.#108  POR SERVICIOS EDUCATIVOS </t>
  </si>
  <si>
    <t xml:space="preserve">PAGO DE LA F.#109 POR SERVICIOS EDUCATIVOS </t>
  </si>
  <si>
    <t xml:space="preserve">PAGO DE LA F.#487  POR SERVICIOS EDUCATIVOS </t>
  </si>
  <si>
    <t xml:space="preserve">PAGO DE LA F.#5  POR SERVICIOS EDUCATIVOS </t>
  </si>
  <si>
    <t xml:space="preserve">PAGO DE LA F.#5 Y ABONO A LA F.#6  POR SERVICIOS EDUCATIVOS </t>
  </si>
  <si>
    <t xml:space="preserve">PAGO DE LA F.#290  POR SERVICIOS EDUCATIVOS </t>
  </si>
  <si>
    <t xml:space="preserve">PAGO DE LA F.#1115  POR SERVICIOS EDUCATIVOS </t>
  </si>
  <si>
    <t xml:space="preserve">PAGO DE LA F.#601  POR SERVICIOS EDUCATIVOS </t>
  </si>
  <si>
    <t xml:space="preserve">PAGO DE LA F.#102  POR SERVICIOS EDUCATIVOS </t>
  </si>
  <si>
    <t xml:space="preserve">PAGO DE LA F.#423  POR SERVICIOS EDUCATIVOS </t>
  </si>
  <si>
    <t xml:space="preserve">PAGO DE LA F.#2, F.#3 Y ABONO A LA F.#4  POR SERVICIOS EDUCATIVOS </t>
  </si>
  <si>
    <t xml:space="preserve">PAGO DE LA F.#470, F.#471 Y ABONO A LA F.#472  POR SERVICIOS EDUCATIVOS </t>
  </si>
  <si>
    <t>PAGO DE LA F.#940 Y ABONO A LA F.#941 POR ALQUILER DE PROYECTORES</t>
  </si>
  <si>
    <t>PAGO DE LA F.#17800 POR COMPRA DE ALM. PERS. ADM. DE LA UTEG DEL 19-24/AGO/2013</t>
  </si>
  <si>
    <t>PAGO DE LA F.#447 POR COMPRA DE TELEFONOS IP GXP 1405 GRANSTREAM</t>
  </si>
  <si>
    <t>PAGO DE LA F.#86613 POR DE 10 CAJAS DE HOJAS XEROX</t>
  </si>
  <si>
    <t>PAGO DE LA F.#13547, F.#13927 Y ABONO A LA F.#14039 POR COMPRA DE SUMINISTROS DE LIMPIEZA Y CAFETER</t>
  </si>
  <si>
    <t>PAGO DE LA F.#66227 (68.00)COMPRA DE PASAJES UIO-GYE-UIO PARA M.PROAÑO ($432.00 APLICA HRO101)</t>
  </si>
  <si>
    <t>PAGO DE LA F.#4644 POR COMPRA DE TARJETAS DE PRESENTACION A COLOR (8 PESRONAS)</t>
  </si>
  <si>
    <t>PAGO DE LA F.#16560 POR COMPRA DE 1 TONERS LEXMARK C540H1CG</t>
  </si>
  <si>
    <t>PAGO DE LA F.#8 POR COMPRA DE REFRIGERIOS EN BAR DIAS 22-23/AGO/2013</t>
  </si>
  <si>
    <t>VIATICOS A STA. ELANA POR ATENCION MAESTRIA FIN DE SEMANA DIA 31/AGO - 01/SEP/2013</t>
  </si>
  <si>
    <t>PAGO DE GUARDIAS Y CONSERJES POR ATENCION MAESTRIAS FIN DE SEMANA DIA 22-24-25/AGO/2013</t>
  </si>
  <si>
    <t>ABONO A LA F.#25775 POR ALQUILER DE FOTOCOPIADORA POSGRADO</t>
  </si>
  <si>
    <t>PAGO DE LA F.#546 POR COMPRA DE BREAKS FDE LUNES A JUEVES DEL 26 AL 29/AGO/2013</t>
  </si>
  <si>
    <t>PAGO DE LA F.#2135 POR REPARACION PROYECTORES EPSON Y 309A CAMBIO LAMP.,VEN.,,MOD. FUENTE</t>
  </si>
  <si>
    <t>ABONO A LA F.#647 POR SERVICIOS EXEQUIALES DEL SR. PONGUILLO PEDRO</t>
  </si>
  <si>
    <t>PAGO X COMPRA DE PASAJES PHD (757.75) RESERVA LIMA (1000)Y COMPRA DE LIBROS (177.00 Y 225.04)</t>
  </si>
  <si>
    <t>PAGO A LA F.#647 POR SERVICIOS EXEQUIALES DEL SR. PONGUILLO PEDRO</t>
  </si>
  <si>
    <t>AYALA BOLAÑOS MARGARITAS</t>
  </si>
  <si>
    <t>QUIÑONES POROZO DANIEL</t>
  </si>
  <si>
    <t>GRACIA LUCIN LENNY</t>
  </si>
  <si>
    <t>DE LA CRUZ BRAVO KATTY</t>
  </si>
  <si>
    <t>BOHORQUEZ ZAVALA  JOSE</t>
  </si>
  <si>
    <t>G.CABANILLA CANC. DE LA 2DA. 15NA. MES DE AGOS/2013</t>
  </si>
  <si>
    <t>M.CABANILLA CANC. DE LA 2DA. 15NA. MES DE AGO/2013</t>
  </si>
  <si>
    <t>J.BOHORQUEZ CANC. DE LA 2DA. 15NA. MES DE AGO/2013</t>
  </si>
  <si>
    <t>M.AYALA CANC. DE LA 2DA. 15NA. MES DE AGO/2013</t>
  </si>
  <si>
    <t>F.COELLO CANC. DE LA 2DA. 15NA. MES DE AGO/2013</t>
  </si>
  <si>
    <t>M.CONFORME CANC. DE LA 2DA. 15NA. MES DE AGO/2013</t>
  </si>
  <si>
    <t>M.LEON CANC. DE LA 2DA. 15NA. MES DE AGO/2013</t>
  </si>
  <si>
    <t>Y. ALABART CANC. DE LA 2DA. 15NA. MES DE AGO/2013</t>
  </si>
  <si>
    <t>D.ARIAS CANC. DE LA 2DA. 15NA. MES DE AGO/2013</t>
  </si>
  <si>
    <t>G. CABANILLA CANC. DE LA 2DA. 15NA. MES DE AGO/2013</t>
  </si>
  <si>
    <t>A.AVILES CANC. DE LA 2DA. 15NA. MES DE AGO/2013</t>
  </si>
  <si>
    <t>L.CHAVEZ CANC. DE LA 2DA. 15NA. MES DE AGO/2013</t>
  </si>
  <si>
    <t>J.CRESPIN CANC. DE LA 2DA. 15NA. MES DE AGO/2013</t>
  </si>
  <si>
    <t>J.FERNANDEZ CANC. DE LA 2DA. 15NA. MES DE AGO/2013</t>
  </si>
  <si>
    <t>J.FLORES CANC. DE LA 2DA. 15NA. MES DE AGO/2013</t>
  </si>
  <si>
    <t>M.GUERRERO CANC. DE LA 2DA. 15NA. MES DE AGO/2013</t>
  </si>
  <si>
    <t>I.GUTIERREZ CANC. DE LA 2DA. 15NA. MES DE AGO/2013</t>
  </si>
  <si>
    <t>M.HUACON CANC. DE LA 2DA. 15NA. MES DE AGO/2013</t>
  </si>
  <si>
    <t xml:space="preserve">J.MALAVE CANC. DE LA 2DA. 15NA. MES DE AGO/2013 </t>
  </si>
  <si>
    <t>D.MENDEZ CANC. DE LA 2DA. 15NA. MES DE AGO/2013</t>
  </si>
  <si>
    <t>J.NUMERABLE CANC. DE LA 2DA. 15NA. MES DE AGO/2013</t>
  </si>
  <si>
    <t>D.ORTIZ CANC. DE LA 2DA. 15NA. MES DE AGO/2013</t>
  </si>
  <si>
    <t>C.ORTIZ CANC. DE LA 2DA. 15NA. MES DE AGO/2013</t>
  </si>
  <si>
    <t>W.PARRALES CANC. DE LA 2DA. 15NA. MES DE AGO/2013</t>
  </si>
  <si>
    <t>F.PINELA CANC. DE LA 2DA. 15NA. MES DE AGO/2013</t>
  </si>
  <si>
    <t>E. SEGURA CANC. DE LA 2DA. 15NA. MES DE AGO/2013</t>
  </si>
  <si>
    <t>C.SOLORZANO CANC. DE LA 2DA. 15NA. MES DE AGO/2013</t>
  </si>
  <si>
    <t>D. QUIÑONES CANC. DE LA 2DA. 15NA. MES DE AGO/2013</t>
  </si>
  <si>
    <t>M.SANCHEZ PAGO DE LA F.#4 POR SERV. PRESTADOS (CANC. DE LA 2DA. 15NA. MES DE AGO/2013)</t>
  </si>
  <si>
    <t>J.MEZA PAGO DE LA F.#104 POR SERV. PRESTADOS(CANC. DE LA 2DA. 15NA. MES DE AGO/2013)</t>
  </si>
  <si>
    <t>P.AMADOR CANC. DE LA 2DA. 15NA. MES DE AGO/2013</t>
  </si>
  <si>
    <t>K.ARANEA CANC. DE LA 2DA. 15NA. MES DE AGO/2013</t>
  </si>
  <si>
    <t>C.CARDENAS CANC. DE LA 2DA. 15NA. MES DE AGO/2013</t>
  </si>
  <si>
    <t>G.CARRASCO CANC. DE LA 2DA. 15NA. MES DE AGO/2013</t>
  </si>
  <si>
    <t>V.FARFAN CANC. DE LA 2DA. 15NA. MES DE AGO/2013</t>
  </si>
  <si>
    <t>C.FARIAS CANC. DE LA 2DA. 15NA. MES DE AGO/2013</t>
  </si>
  <si>
    <t>L.GRACIA CANC. DE LA 2DA. 15NA. MES DE AGO/2013</t>
  </si>
  <si>
    <t>S.GOVEA CANC. DE LA 2DA. 15NA. MES DE AGO/2013</t>
  </si>
  <si>
    <t>M.ANDRADE CANC. DE LA 2DA. 15NA. MES DE AGO/2013</t>
  </si>
  <si>
    <t>K.LEON CANC. DE LA 2DA. 15NA. MES DE AGO/2013</t>
  </si>
  <si>
    <t>M.MARCILLO CANC. DE LA 2DA. 15NA. MES DE AGO/2013</t>
  </si>
  <si>
    <t>J.MARRETT CANC. DE LA 2DA. 15NA. MES DE AGO/2013</t>
  </si>
  <si>
    <t>A.NARANJO CANC. DE LA 2DA. 15NA. MES DE AGO/2013</t>
  </si>
  <si>
    <t>P.PANCHANA CANC. DE LA 2DA. 15NA. MES DE AGO/2013</t>
  </si>
  <si>
    <t>J. QUINTO CAN. DE LA 2DA. 15NA. MES DE AGO/2013</t>
  </si>
  <si>
    <t>M. RODRIGUEZ  CAN. DE LA 2DA. 15NA. MES DE AGO/2013</t>
  </si>
  <si>
    <t>P. SALDAÑA  CAN. DE LA 2DA. 15NA. MES DE AGO/2013</t>
  </si>
  <si>
    <t>M. SALAS   CAN. DE LA 2DA. 15NA. MES DE AGO/2013</t>
  </si>
  <si>
    <t>W. UBILLA  CAN. DE LA 2DA. 15NA. MES DE AGO/2013</t>
  </si>
  <si>
    <t>A. ALCIVAR CAN. DE LA 2DA. 15NA. MES DE AGO/2013</t>
  </si>
  <si>
    <t>P. APOLO CAN. DE LA 2DA. 15NA. MES DE AGO/2013</t>
  </si>
  <si>
    <t>A. ASTUDILLO  CAN. DE LA 2DA. 15NA. MES DE AGO/2013</t>
  </si>
  <si>
    <t>R. BARRIGA  CAN. DE LA 2DA. 15NA. MES DE AGO/2013</t>
  </si>
  <si>
    <t>V. CASTILLO CAN. DE LA 2DA. 15NA. MES DE AGO/2013</t>
  </si>
  <si>
    <t>F. CEDEÑO CAN. DE LA 2DA. 15NA. MES DE AGO/2013</t>
  </si>
  <si>
    <t>O. FRANCO CAN. DE LA 2DA. 15NA. MES DE AGO/2013</t>
  </si>
  <si>
    <t>L. JIMENEZ CAN. DE LA 2DA. 15NA. MES DE AGO/2013</t>
  </si>
  <si>
    <t>J. HOYOS CAN. DE LA 2DA. 15NA. MES DE AGO/2013</t>
  </si>
  <si>
    <t>J. MARTINEZ CAN. DE LA 2DA. 15NA. MES DE AGO/2013</t>
  </si>
  <si>
    <t>R. MOLINA CAN. DE LA 2DA. 15NA. MES DE AGO/2013</t>
  </si>
  <si>
    <t>M. MONCAYO CAN. DE LA 2DA. 15NA. MES DE AGO/2013</t>
  </si>
  <si>
    <t>F. PALACIOS  CAN. DE LA 2DA. 15NA. MES DE AGO/2013</t>
  </si>
  <si>
    <t>A. POVEDA CAN. DE LA 2DA. 15NA. MES DE AGO/2013</t>
  </si>
  <si>
    <t>B. RODRIGUEZ  CAN. DE LA 2DA. 15NA. MES DE AGO/2013</t>
  </si>
  <si>
    <t>M. ZAMBRANO CAN. DE LA 2DA. 15NA. MES DE AGO/2013</t>
  </si>
  <si>
    <t>PAGO DE F#5 POR SER. PRES. (CAN. DE LA 2DA. 15NA. MES DE AGO/2013)</t>
  </si>
  <si>
    <t>PAGO DE F#344 SER. EDU. (J. LOPEZ CAN. DE LA 2DA. 15NA. MES DE AGO/2013)</t>
  </si>
  <si>
    <t>PAGO POR SER. PREST.  CAN. DE LA 2DA. 15NA. MES DE AGO/2013</t>
  </si>
  <si>
    <t>PAGO DE F#2 POR SER. PREST.(A. VARAS CAN. DE LA 2DA. 15NA. MES DE AGO/2013)</t>
  </si>
  <si>
    <t>PAGO DE F#4 POR SER. PREST. (C. CEDEÑO CAN. DE LA 2DA. 15NA. MES DE AGO/2013)</t>
  </si>
  <si>
    <t>PAGO POR SER. PREST.( DE LA CRUZ KATTY CAN. DE LA 2DA. 15NA. MES DE AGO/2013)</t>
  </si>
  <si>
    <t>PAGO POR SER. PRESTA D. ESPINOZA  CAN. DE LA 2DA. 15NA. MES DE AGO/2013)</t>
  </si>
  <si>
    <t>PAGO DE F#157 POR SER. PREST. (A. GONZALEZ CAN. DE LA 2DA. 15NA. MES DE AGO/2013)</t>
  </si>
  <si>
    <t>PAGO DE F#7 POR SER. PREST. (B. GRACIA CAN. DE LA 2DA. 15NA. MES DE AGO/2013)</t>
  </si>
  <si>
    <t>PAGO POR SER. PREST. (L. BARCIA CAN. DE LA 2DA. 15NA. MES DE AGO/2013)</t>
  </si>
  <si>
    <t>Y. ALABART  ABONO A SERV. EDUC. 15 AL 31 AGO/2013</t>
  </si>
  <si>
    <t>M. AYALA  ABONO A SERV. EDUC. 15 AL 31 AGO/2013</t>
  </si>
  <si>
    <t>J. BOHORQUEZ  ABONO A SERV. EDUC. 15 AL 31 AGO/2013</t>
  </si>
  <si>
    <t>M. CABANILLA  ABONO A SERV. EDUC. 15 AL 31 AGO/2013</t>
  </si>
  <si>
    <t>M. CONFORME  ABONO A SERV. EDUC. 15 AL 31 AGO/2013</t>
  </si>
  <si>
    <t>M. MONCAYO  ABONO A SERV. EDUC. 15 AL 31 AGO/2013</t>
  </si>
  <si>
    <t>F. PALACIOS ABONO A SERV. EDUC. 15 AL 31 AGO/2013</t>
  </si>
  <si>
    <t>A. POVEDA  ABONO A SERV. EDUC. 15 AL 31 AGO/2013</t>
  </si>
  <si>
    <t>PAGO DE COMISIONES POR VENTAS MES DE AGO/2013</t>
  </si>
  <si>
    <t>DEV. G.CABANILLA POR GASTOS-REUNION (400.00)Y PAGO A CAMILO PONCE X ASESORIA (160.00)</t>
  </si>
  <si>
    <t xml:space="preserve">VICTOR CASTILLO </t>
  </si>
  <si>
    <t>PAGO DE LA F.#224 POR COMPRA DE BREAKS FIN DE SEMANA MAESTRIA EN GYE DIAS 31/AGO-01/SEP/2013</t>
  </si>
  <si>
    <t>PAGO DE LA F.#1077 POR COMPRA DE BREAKS FIN DE SEMANA STA. ELENA MAESTRIA DIAS 31/AGO Y 01/SEP/2013</t>
  </si>
  <si>
    <t>PRESTAMO G.CABANILLA (REF.IESS)</t>
  </si>
  <si>
    <t>PAGO POR COMPRA DE PASAJES AL DR. PROAÑO E HIJO UIO-GYE-UIO DIAS 7-8/SEP/2013</t>
  </si>
  <si>
    <t>VIATICOS A V.CASTILLO Y F.PALACIOS A CALCETA POR CONGRESO VINCULACION DIAS 5-6/SEP/2013</t>
  </si>
  <si>
    <t>VIATICOS A STA. ELANA F.PALACIOS Y M.PROAÑO POR DICTAR CLASES DIAS 7-8/SEP/2013</t>
  </si>
  <si>
    <t xml:space="preserve">CONGRESO Y EVENTOS ESPAM MFL </t>
  </si>
  <si>
    <t>PAGO DE LA F.# POR PARTICIPACION I CONGRESO EN MANABI CANCETA V.CASTILLO Y F.PALACIOS</t>
  </si>
  <si>
    <t xml:space="preserve">GASTOS POR TRAMITES JUDICIALES </t>
  </si>
  <si>
    <t>GASTOS POR TRAMITES JUDICIALES</t>
  </si>
  <si>
    <t>LIQUIDACION DE LA CAJA CHICA DEL 03/SEP/2013 SEGUN DETALLE ADJUNTO</t>
  </si>
  <si>
    <t>PAGO DE LA F.#2996 POR COMPRA DE 59 BOTELLONES DE AGUA DEL 1-15/AGO/2013</t>
  </si>
  <si>
    <t>FONDEO DEL BACO. MACHALA AL CITTE</t>
  </si>
  <si>
    <t>SOLORZANO ZAMBRANO FRANCISCO AUXILIADOR</t>
  </si>
  <si>
    <t>PAGO DE LA F.#23709 POR COMPRA DE PINTURA,GLU BLANCO, SELLADOR, BROCHAS PARA DPTO. RRHH</t>
  </si>
  <si>
    <t>ABONO DE LA F.#18052 POR COMPRA DE ALM. PERS. ADM. DE LA UTEG DEL 26-31/AGO/2013</t>
  </si>
  <si>
    <t>PAGO DE LA F.#1370 Y F.#1371 POR ALQUILER DEL EDIF.#399 Y #401 MES DE JUL/2013</t>
  </si>
  <si>
    <t>PAGO DE PLANILLA DEL IESS MES DE JUL/2013</t>
  </si>
  <si>
    <t>PAGO DE PLANILLA DEL IESS MES DE AGO/2013</t>
  </si>
  <si>
    <t>GONZALEZ GUZMAN JUAN CARLOS</t>
  </si>
  <si>
    <t>VALLADARES MUÑOZ VON MARTE</t>
  </si>
  <si>
    <t>MARIA DE LOURDES SERRANO OCHOA</t>
  </si>
  <si>
    <t>JAIME DAVID PEÑA SERRANO</t>
  </si>
  <si>
    <t>FRANCISCO TOMAS PARRA FIGUEROA</t>
  </si>
  <si>
    <t>ENTREPASA (RADIO DISNEY)</t>
  </si>
  <si>
    <t>PAGO DE INTERESES DEL 3% MES DE SEP/2013 DE 2 PRESTAMO DE $10,000.00</t>
  </si>
  <si>
    <t>PAGO DE INTER. DEL 3% MES SEP/2013 (REF. 2 PREST. DE 5000(300) 1PREST. 4000 (120) 1PREST.6000(180)</t>
  </si>
  <si>
    <t xml:space="preserve">PAGO DE LA F.#7 Y ABONO A LA F.#9 POR SERVICIOS EDUCATIVOS </t>
  </si>
  <si>
    <t>PAGO DE LA F.#354 POR SERVICIOS EDUCATIVOS</t>
  </si>
  <si>
    <t>PAGO DE LA F.#300 Y ABONO A LA F.#301 POR SERVICIOS EDUCATIVOS</t>
  </si>
  <si>
    <t>PAGO DE LA F.#217 Y F.#219 POR SERVICIOS EDUCATIVOS</t>
  </si>
  <si>
    <t>PAGO DE LA F.#80 Y F.#81 POR SERVICIOS EDUCATIVOS</t>
  </si>
  <si>
    <t>PAGO DE LA F.#771 Y ABONO  A LA F.#772 POR SERVICIOS EDUCATIVOS</t>
  </si>
  <si>
    <t>PAGO DE LA F.#158 Y ABONO A LA F.#160 POR SERVICIOS EDUCATIVOS</t>
  </si>
  <si>
    <t>PAGO DE LA F.#212 Y F.#215 POR SERVICIOS EDUCATIVOS</t>
  </si>
  <si>
    <t>PAGO DE LA F.#253 POR SERVICIOS EDUCATIVOS</t>
  </si>
  <si>
    <t>PAGO DE LA F.#267, F.#282 Y ABONO A LA F.#284 POR SERVICIOS EDUCATIVOS</t>
  </si>
  <si>
    <t>PAGO DE LA F.#59, F.#60 Y ABONO A LA F.#61 POR SERVICIOS EDUCATIVOS</t>
  </si>
  <si>
    <t>PAGO DE LA F.#56 Y F.#59 POR SERVICIOS EDUCATIVOS</t>
  </si>
  <si>
    <t>PAGO DE LA F.#675 Y ABONO A LA F.#676 POR SERVICIOS EDUCATIVOS</t>
  </si>
  <si>
    <t>PAGO DE PUBLICIDAD POR 4 CUÑAS DIARIAS DE 30 SEG. APARTIR DE 9/SEP-8/OCT/2013</t>
  </si>
  <si>
    <t>PAGO DE GUARDIAS Y CONSERJES POR TAENCION MAESTRIA FIN DE SEMANA DIA 30-31/AGO Y 01/SEP/2013</t>
  </si>
  <si>
    <t>VIATICOS A STA. ELANA POR ATENCION MAESTRIA FIN DE SEMANA EL 7-8/SEP/2013</t>
  </si>
  <si>
    <t>PAGO DE LA F.#941, F#943 Y ABONO A LA F.#946 POR ALQUILER DE PROYECTOR</t>
  </si>
  <si>
    <t>PAGO DE LA F.#18052 POR COMPRA DE ALMUERZO PERSONAL ADM. UTEG DEL 26-31/AGO/2013</t>
  </si>
  <si>
    <t>PAGO DE LA F.#14039 Y ABONO A LA F.#14188 POR COMPRA DE SUMINSTROS DE CAFETERIA Y LIMPEZA</t>
  </si>
  <si>
    <t>PAGO DE LA F.#43 POR TRABAJOS DE PINTURA Y ABRIR BOQUETE DE A/A</t>
  </si>
  <si>
    <t xml:space="preserve">PAGO POR COMPRA DE CD-R IMATION Y NOTEBOOK TOSHIBA </t>
  </si>
  <si>
    <t>PAGO DE LA F.#32860 Y F.#33198 POR COMPRA DE PANTALLA LCD NOTEBOOK Y M/O (ABG. LEON MERCEDES)</t>
  </si>
  <si>
    <t>PAGO DE LA F.#27143 Y F.#27150 POR COMPRA DE SUMINISTROS DE OFICINA Y EQUIPOS  DE COMPUTACION</t>
  </si>
  <si>
    <t>ABONO A LA F.#463 POR COMPRA DE SUMINISTROS DE OFICNA</t>
  </si>
  <si>
    <t xml:space="preserve">PAGO DE LA F.#1075 POR INTACION DE A/A </t>
  </si>
  <si>
    <t>ABONO DE LA F.#2659 POR COMPRA DE MODULAR BIBLEOTECA</t>
  </si>
  <si>
    <t>PAGO POR MANTENIMIENTO DE BOMBA DE AGUA Y PAGO F.#22 (LOPEZ VARELA)</t>
  </si>
  <si>
    <t>PAGO DE LA F.#25775, F.#25854 Y ABONO A F.#25856 POR ALQUILER DE FOTOCOPIADORA POSGRADO</t>
  </si>
  <si>
    <t xml:space="preserve">PAGO DE LA F.#7907 POR COMPRA DE LIBROS PARA BIBLEOTECA </t>
  </si>
  <si>
    <t>RESUMEN DE CHEQUES EMITIDOS MES  DE SEPTIEMBRE</t>
  </si>
  <si>
    <t>-</t>
  </si>
  <si>
    <t>PAGO DE COLEGIATURA POR DOCTORADO EN GESTION ECONOMICA MES SEP/2013</t>
  </si>
  <si>
    <t>PAGO DE HOSPEDAJE, MOVILIZACION Y LIBROS POR DOCTORADO EN GESTION ECONOMICA MES DE SEP/2013</t>
  </si>
  <si>
    <t>VIATICOS M. CABANILLA Y M.CONFORME POR TRAMITES DE DOCTORADO (PERU)</t>
  </si>
  <si>
    <t>PRESTAMO A. ASTUDILLO A DESCONTARSE EL 30/SEP/2013  Y 15/OCT/2013</t>
  </si>
  <si>
    <t>ALDO ASTUDILLO MENDEZ</t>
  </si>
  <si>
    <t xml:space="preserve">YESMIN ALABART </t>
  </si>
  <si>
    <t xml:space="preserve">PAGO DE LA F.#156, F.#157 Y F.#158 POR SERVICIOS EDUCATIVOS MATERIA INGLES </t>
  </si>
  <si>
    <t>PAGO DE LA F.#225 POR COMPRA DE BREAKS FIN DE SEMANA EN GYE DIAS 7-8/SEP/2013</t>
  </si>
  <si>
    <t>PAGO DE LA F.#28215 POR PUBLICIDAD MATRIC. PRESE. Y SEM. DIA 09/OCT/2013</t>
  </si>
  <si>
    <t>PAGO DE LA F.#1088 POR COMPRA DE BREAKS EN STA. ELENA FIN DE SEMANA DIAS 7-8/SEP/2013</t>
  </si>
  <si>
    <t>GASTOS POR REVISION PROYECTO INVESTIGACION UPEC</t>
  </si>
  <si>
    <t>VIATICOS A RIOBAMBA POR REUNION DIA 10-11/SEP/2013</t>
  </si>
  <si>
    <t>LIQUIDACION DE LA CAJA CHICA DEL 10/SEP/2013 SEGUN DETALLE ADJUNTO</t>
  </si>
  <si>
    <t>BASTIDAS GUILLEN DAVID ADRIAN</t>
  </si>
  <si>
    <t>PAGO DE LA F.#153 POR HONORARIOS PROFESIONALES CONSULTAS EN JUCIO LABORABLES</t>
  </si>
  <si>
    <t>PAGO DE LA F.#14679 POR ANUNCIO PUBLICITARIO MATRI. SEMIP. Y PRESE. DIA 09/09/2013</t>
  </si>
  <si>
    <t>PAGO DE LA F.#316249 POR ANUNCIO PUBLICITARIO MATRICULAS SEMI. Y PRESENC. DIA 09/09/2013</t>
  </si>
  <si>
    <t>AHD ADRIANA HOYOS</t>
  </si>
  <si>
    <t>PAGO POR HONORARIOS PROFESIONALES</t>
  </si>
  <si>
    <t>PHD-UNIVERSIDAD SAN MARCOS</t>
  </si>
  <si>
    <t>PAGO POR COMPRA DE PASAJE ECO. G.CABANILLA POR VIAJE PERU DOCTORADO</t>
  </si>
  <si>
    <t>PAGO DE LA F.#2011 POR COMPRA DE 2000 SMS (EC. CABANILLA)</t>
  </si>
  <si>
    <t>LEMA RAMOS JORGE DANIEL</t>
  </si>
  <si>
    <t>PAGO DE LA F.#527 POR SERVICIOS EDUCATIVOS</t>
  </si>
  <si>
    <t>PAGO DE LA F.#327060 POR MANTENIMIENTO VEHICULO UTEG</t>
  </si>
  <si>
    <t>PAGO DE LA F.#6 Y ABONO A LAF.#8 POR SERVICIOS EDUCATIVOS</t>
  </si>
  <si>
    <t>PAGO DE LA F.#105200 Y ABONO A LA F.#105485 POR PUBLICIDAD</t>
  </si>
  <si>
    <t>PAGO DE LA F.#18304 POR COMPRA DE ALM. PERS. ADM. DE LA UTEG DEL 02 -07/SEP/2013</t>
  </si>
  <si>
    <t>VIATICOS A SATA. ELANA POR ATENCION MAESTRIA FIN DE SEMANA DIAS 14-15/SEP/2013</t>
  </si>
  <si>
    <t xml:space="preserve">PAGO DE LA F.#9539  Y ABONA A LA F.#10276 POR COMPRA DE SUMINISTROS DE LIMPIEZA PISCINA </t>
  </si>
  <si>
    <t>PAGO DE GUARDIAS Y CONSERJES POR ATENCION MAESTRIA FINN DE SEMANA DIAS 4-5-6-7-8/SEP/2013</t>
  </si>
  <si>
    <t>PAGO DE INTERESES DEL 7.5% POR RENOVACION DE PRESTAMO DE $20.000 SEP/2013</t>
  </si>
  <si>
    <t>QIÑONEZ POROZO DANIEL</t>
  </si>
  <si>
    <t>ARANEA PILAT KEYA</t>
  </si>
  <si>
    <t>FRANCISCO SAMANIEGO OMAYRA</t>
  </si>
  <si>
    <t>BALLADARES CALDERON ESTHER GEORGINA</t>
  </si>
  <si>
    <t>DE LA CRUZ BRAVO KATTY ANDREINA</t>
  </si>
  <si>
    <t>CARRERA ROSADO ANDREA</t>
  </si>
  <si>
    <t>JOSE VICENTE BOHORQUEZ ZAVALA</t>
  </si>
  <si>
    <t>CONFORME SALAZAR MERCEDES CLEMENCIA</t>
  </si>
  <si>
    <t>G.CABANILLA CANC. DE LA 1ERA. 15NA. MES DE SEP/2013</t>
  </si>
  <si>
    <t>M.CABANILLA  CANC. DE LA 1ERA. 15NA. MES DE SEP/2013</t>
  </si>
  <si>
    <t>J.BOHORQUEZ  CANC. DE LA 1ERA. 15NA. MES DE SEP/2013</t>
  </si>
  <si>
    <t>M.AYALA  CANC. DE LA 1ERA. 15NA. MES DE SEP/2013</t>
  </si>
  <si>
    <t>F.COELLO  CANC. DE LA 1ERA. 15NA. MES DE SEP/2013</t>
  </si>
  <si>
    <t>M.CONFORME  CANC. DE LA 1ERA. 15NA. MES DE SEP/2013</t>
  </si>
  <si>
    <t>Y.ALABART  CANC. DE LA 1ERA. 15NA. MES DE SEP/2013</t>
  </si>
  <si>
    <t>M.LEON  CANC. DE LA 1ERA. 15NA. MES DE SEP/2013</t>
  </si>
  <si>
    <t xml:space="preserve"> CANC. DE LA 1ERA. 15NA. MES DE SEP/2013</t>
  </si>
  <si>
    <t>D.ARIAS  CANC. DE LA 1ERA. 15NA. MES DE SEP/2013</t>
  </si>
  <si>
    <t>A.AVILES  CANC. DE LA 1ERA. 15NA. MES DE SEP/2013</t>
  </si>
  <si>
    <t>L.CHAVEZ  CANC. DE LA 1ERA. 15NA. MES DE SEP/2013</t>
  </si>
  <si>
    <t>J.CRESPIN  CANC. DE LA 1ERA. 15NA. MES DE SEP/2013</t>
  </si>
  <si>
    <t>J.FERNANDEZ  CANC. DE LA 1ERA. 15NA. MES DE SEP/2013</t>
  </si>
  <si>
    <t>J.FLORES  CANC. DE LA 1ERA. 15NA. MES DE SEP/2013</t>
  </si>
  <si>
    <t>M.GUERRERO  CANC. DE LA 1ERA. 15NA. MES DE SEP/2013</t>
  </si>
  <si>
    <t>I.GUTIERREZ  CANC. DE LA 1ERA. 15NA. MES DE SEP/2013</t>
  </si>
  <si>
    <t>M.HUACON  CANC. DE LA 1ERA. 15NA. MES DE SEP/2013</t>
  </si>
  <si>
    <t>J.MALAVE  CANC. DE LA 1ERA. 15NA. MES DE SEP/2013</t>
  </si>
  <si>
    <t>J.DELGADO  CANC. DE LA 1ERA. 15NA. MES DE SEP/2013</t>
  </si>
  <si>
    <t>D.MENDEZ  CANC. DE LA 1ERA. 15NA. MES DE SEP/2013</t>
  </si>
  <si>
    <t>J.NUMERABLE CANC. DE LA 1ERA. 15NA. MES DE SEP/2013</t>
  </si>
  <si>
    <t>D.ORTIZ  CANC. DE LA 1ERA. 15NA. MES DE SEP/2013</t>
  </si>
  <si>
    <t>C.ORTIZ CANC. DE LA 1ERA. 15NA. MES DE SEP/2013</t>
  </si>
  <si>
    <t>W. PARRALES CANC. DE LA 1ERA. 15NA. MES DE SEP/2013</t>
  </si>
  <si>
    <t>E.SEGURA CANC. DE LA 1ERA. 15NA. MES DE SEP/2013</t>
  </si>
  <si>
    <t>C. SOLORZANO CANC. DE LA 1ERA. 15NA. MES DE SEP/2013</t>
  </si>
  <si>
    <t>D. QUIÑONEZ CANC. DE LA 1ERA. 15NA. MES DE SEP/2013</t>
  </si>
  <si>
    <t>M.GONZALEZ ABONO A LA F.#5 POR SERV. PRESTADOS (CANC. DE LA 1ERA. 15NA. MES DE SEP/2013)</t>
  </si>
  <si>
    <t>P.AMADOR CANC. DE LA 1ERA. 15NA. MES DE SEP/2013</t>
  </si>
  <si>
    <t>M.ANDRADE CANC. DE LA 1ERA. 15NA. MES DE SEP/2013</t>
  </si>
  <si>
    <t>K.ARANEA CANC. DE LA 1ERA. 15NA. MES DE SEP/2013</t>
  </si>
  <si>
    <t>C.CARDENAS CANC. DE LA 1ERA. 15NA. MES DE SEP/2013</t>
  </si>
  <si>
    <t>D. ESPINOZA CANC. DE LA 1ERA. 15NA. MES DE SEP/2013</t>
  </si>
  <si>
    <t>V.FARFAN CANC. DE LA 1ERA. 15NA. MES DE SEP/2013</t>
  </si>
  <si>
    <t>C.FARIAS CANC. DE LA 1ERA. 15NA. MES DE SEP/2013</t>
  </si>
  <si>
    <t>L.GARCIA CANC. DE LA 1ERA. 15NA. MES DE SEP/2013</t>
  </si>
  <si>
    <t>A.GONZALEZ CANC. DE LA 1ERA. 15NA. MES DE SEP/2013</t>
  </si>
  <si>
    <t>S.GOVEA CANC. DE LA 1ERA. 15NA. MES DE SEP/2013</t>
  </si>
  <si>
    <t>B.GRACIA CANC. DE LA 1ERA. 15NA. MES DE SEP/2013</t>
  </si>
  <si>
    <t>K.LEON CANC. DE LA 1ERA. 15NA. MES DE SEP/2013</t>
  </si>
  <si>
    <t>M.MARCILLO CANC. DE LA 1ERA. 15NA. MES DE SEP/2013</t>
  </si>
  <si>
    <t>J.MARRETT CANC. DE LA 1ERA. 15NA. MES DE SEP/2013</t>
  </si>
  <si>
    <t>A.NARANJO CANC. DE LA 1ERA. 15NA. MES DE SEP/2013</t>
  </si>
  <si>
    <t>P.RODRIGUEZ CANC. DE LA 1ERA. 15NA. MES DE SEP/2013</t>
  </si>
  <si>
    <t>J.QUINTO CANC. DE LA 1ERA. 15NA. MES DE SEP/2013</t>
  </si>
  <si>
    <t>M.RODRIGUEZ CANC. DE LA 1ERA. 15NA. MES DE SEP/2013</t>
  </si>
  <si>
    <t>P.SALDAÑA CANC. DE LA 1ERA. 15NA. MES DE SEP/2013</t>
  </si>
  <si>
    <t>M.SALAS CANC. DE LA 1ERA. 15NA. MES DE SEP/2013</t>
  </si>
  <si>
    <t>W.UBILLA CANC. DE LA 1ERA. 15NA. MES DE SEP/2013</t>
  </si>
  <si>
    <t>A. ALCIVAR CANC. DE LA 1ERA. 15NA. MES DE SEP/2013</t>
  </si>
  <si>
    <t>P.APOLO CANC. DE LA 1ERA. 15NA. MES DE SEP/2013</t>
  </si>
  <si>
    <t>A.ASTUDILLO CANC. DE LA 1ERA. 15NA. MES DE SEP/2013</t>
  </si>
  <si>
    <t>R. BARRIGA CANC. DE LA 1ERA. 15NA. MES DE SEP/2013</t>
  </si>
  <si>
    <t>V.CASTILLO CANC. DE LA 1ERA. 15NA. MES DE SEP/2013</t>
  </si>
  <si>
    <t>F.CEDEÑO CANC. DE LA 1ERA. 15NA. MES DE SEP/2013</t>
  </si>
  <si>
    <t>O.FRANCISCO CANC. DE LA 1ERA. 15NA. MES DE SEP/2013</t>
  </si>
  <si>
    <t>L.JIMENEZ CANC. DE LA 1ERA. 15NA. MES DE SEP/2013</t>
  </si>
  <si>
    <t>J.HOYOS CANC. DE LA 1ERA. 15NA. MES DE SEP/2013</t>
  </si>
  <si>
    <t>J.MARTINEZ CANC. DE LA 1ERA. 15NA. MES DE SEP/2013</t>
  </si>
  <si>
    <t>R.MOLINA CANC. DE LA 1ERA. 15NA. MES DE SEP/2013</t>
  </si>
  <si>
    <t>M.MONCAYO CANC. DE LA 1ERA. 15NA. MES DE SEP/2013</t>
  </si>
  <si>
    <t>F.PALACIOS CANC. DE LA 1ERA. 15NA. MES DE SEP/2013</t>
  </si>
  <si>
    <t>A.POVEDA CANC. DE LA 1ERA. 15NA. MES DE SEP/2013</t>
  </si>
  <si>
    <t>B.RODRIGUEZ CANC. DE LA 1ERA. 15NA. MES DE SEP/2013</t>
  </si>
  <si>
    <t>E.SARMIENTO CANC. DE LA 1ERA. 15NA. MES DE SEP/2013</t>
  </si>
  <si>
    <t>M.ZAMBRANO CANC. DE LA 1ERA. 15NA. MES DE SEP/2013</t>
  </si>
  <si>
    <t>PAGO DE LA F.#6 POR SERV. PREST. (CANC. DE LA 1ERA. 15NA. MES DE SEP/2013)</t>
  </si>
  <si>
    <t>J.LOPEZ ABONO A LA F.#351 POR SERV. PREST. (CANC. DE LA 1ERA. 15NA. MES DE SEP/2013)</t>
  </si>
  <si>
    <t>E.BALLADARES ABONO A LA F.#473 POR SERV. PREST. (CANC. DE LA 1ERA. 15NA. MES DE SEP/2013)</t>
  </si>
  <si>
    <t>A.VARAS ABONO A LA F.#3 POR SERV. PREST. (CANC. DE LA 1ERA. 15NA. MES DE SEP/2013)</t>
  </si>
  <si>
    <t>C.CEDEÑO ABONO A LA F.#5 POR SERV. PREST. (CANC. DE LA 1ERA. 15NA. MES DE SEP/2013)</t>
  </si>
  <si>
    <t>K.DE LA CRUZ ABONO A LA F.#2 POR SREV. PREST. (CANC. DE LA 1ERA. 15NA. MES DE SEP/2013)</t>
  </si>
  <si>
    <t>A.CARRERA PAGO POR SERV. PREST. CANC. DE LA 1ERA. 15NA. MES DE SEP/2013</t>
  </si>
  <si>
    <t>PAGO DE F#57 POR SER. EDU. DEL 1 AL 15 DE SEP/2013</t>
  </si>
  <si>
    <t>PAGO POR SER. EDU. DEL 1 AL 15 DE SEP/2013</t>
  </si>
  <si>
    <t>PAGO DE F#583 POR SER. EDU. DEL 1 AL 15 DE SEP/2013</t>
  </si>
  <si>
    <t>PAGO  POR SER. EDU. DEL 1 AL 15 DE SEP/2013</t>
  </si>
  <si>
    <t>PAGO DE F#119 POR SER. EDU. DEL 1 AL 15 DE SEP/2013</t>
  </si>
  <si>
    <t>PAGO DE F#153 POR SER. EDU. DEL 1 AL 15 DE SEP/2013</t>
  </si>
  <si>
    <t>PAGO DE F#127 POR SER. EDU. DEL 1 AL 15 DE SEP/2013</t>
  </si>
  <si>
    <t>PAGO DE LA F.#683 POR ASESORIA LEGAL CORRESPINDIENTE MES DE SEP/2013</t>
  </si>
  <si>
    <t>PAGO DE INTERESES DEL 7.5% X RENOVACION MES DE AGO/13 (REF.1/2 CH/12742X$6500 Y 2/2 CH/12743X$6500)</t>
  </si>
  <si>
    <t>PAGO DE TITULO DE CREDITO SEGUN COMP. #10314291</t>
  </si>
  <si>
    <t>PAGO DE TITULO DE CREDITO SEGUN COMPR. #12707043</t>
  </si>
  <si>
    <t>anulado pago desde cta. cte</t>
  </si>
  <si>
    <t>PAGO DE INTERESES DEL 4% X RENOVACION OCT/2013 (REF. PRESTAMO $20,000.00)</t>
  </si>
  <si>
    <t>PAGO DE INTERESES DEL 4% X RENOVACION NOV/2013 (REF. PRESTAMO $20,000.00)</t>
  </si>
  <si>
    <t>PAGO DE LA F.#1091 POR COMPRA DE BREAKS FIN DE SEMANA EN STA. ELANA DIAS 14-15/SEP/2013</t>
  </si>
  <si>
    <t>PAGO DE LA F.#226 POR COMPRA DE BREAKS EN GYE FIN DE SEMANA DIAS 14-15/SEP/2013</t>
  </si>
  <si>
    <t>PAGO DE LA F.#574 POR COMPRA DE BREAKS DIAS LUNES - JUEVES 09-11/SEP/2013</t>
  </si>
  <si>
    <t>RADIO BOLIVAR S.A.</t>
  </si>
  <si>
    <t>CORPORACION CAFETERÍA LO NUESTRO S.A.CAFSA</t>
  </si>
  <si>
    <t>PAGO POR COMPRA DE PASAJES DR. PROAÑO E HIJO UIO-GYE-UIO DIA 20/SEP/2013 RETORNO 21/SEP/2013</t>
  </si>
  <si>
    <t>LIQUIDACION DE LA CAJA CHICA DEL 17/SEP/2013 SEGUN DETALLE ADJUNTO</t>
  </si>
  <si>
    <t xml:space="preserve">PAGO DE LA F.#189 Y F.#203 POR CONFECCION DE UNIFORMES DE DAMAS </t>
  </si>
  <si>
    <t>PAGO DE LA F.#10763 POR PAUTA CAMPEONATO NACIONAL FUTBOL Y 8 CUÑAS DIARIAS DEL 02/AGO-02/SEP/13</t>
  </si>
  <si>
    <t>PAGO DE LA F.#219511 COMPRA DE ALM. REUNION DE IESS (DEV. ECO. G.CABANILLA)</t>
  </si>
  <si>
    <t>PAGO DE TITULO DE CREDITO SEGUN GLOSA #13560171</t>
  </si>
  <si>
    <t>VIATICOS J. QUINTO A MANTA POR PROMOCION DE MAESTRIA EN COMERCIO EXT. Y MARKT</t>
  </si>
  <si>
    <t>PAGO POR COMPRA DE ALM. PERS. ADM. DE LA UTEG DEL 09-14/SEP/2013</t>
  </si>
  <si>
    <t>PAGO POR COMPRA DE MATERIALES PARA REAPACION CISTERNA EDIF.#610 Y MANO DE OBRA (E.CHOEZ)</t>
  </si>
  <si>
    <t>PAGO DE LAF .#19370 POR CONSUMO DE INTERNET MES DE SEP/2013</t>
  </si>
  <si>
    <t>PAGO DE CAPITAL (REEMPLAZO DEL CH/15228 DEL CITTE)</t>
  </si>
  <si>
    <t xml:space="preserve">EL ROSADO S.A </t>
  </si>
  <si>
    <t>PUBLICIPROM S.A</t>
  </si>
  <si>
    <t>QUISHPI VERA HENRY ARMANDO</t>
  </si>
  <si>
    <t>VALERIA GARCIA LUCIN</t>
  </si>
  <si>
    <t>PAGO DE INTERESES MES DE SEP/2013  (REF. 5% PREST. $10.000.00)</t>
  </si>
  <si>
    <t>PAGO DE LA F.#827 POR ALQUILER VILLA #610 Y LA 5TA. MES DE AGO/2013</t>
  </si>
  <si>
    <t>PAGO DE LA 1/7 MES DE SEP/2013 POR CREDITO NAVIPLAN EN EL AÑO 2008</t>
  </si>
  <si>
    <t>PAGO DE LA F.#5521 POR COMP. DE BOLIBRAFOS ATRIAT. (REEMPLAZA CH/1339 AUSTRO ANULADO HRO#82)</t>
  </si>
  <si>
    <t>PAGO DE LA F.#1150 POR SERVICIOS EDUCATIVOS MOD. MAESTRIA</t>
  </si>
  <si>
    <t>PAGO DE LA F.#1 Y F.#7 POR SERVICIOS EDUCATIVOS</t>
  </si>
  <si>
    <t>PAGO DE LA F.#2 Y F.#5 POR SERVICIOS EDUCATIVOS</t>
  </si>
  <si>
    <t xml:space="preserve">PAGO DE LA F.#132 Y F.#203 POR SERVICIOS EDUCATIVOS </t>
  </si>
  <si>
    <t>PAGO POR  ASESORIA  ACREDITACION DIAS 29-30/SEP/2013</t>
  </si>
  <si>
    <t>PAGO POR ANUNCIO PUBLICITARIO DIA 23/SEP/2013</t>
  </si>
  <si>
    <t>VIATICOS A STA. ELENA POR ATENCION MAESTRIA FIN DE SEMANA DIA 21/SEP/2013</t>
  </si>
  <si>
    <t>PAGO DE GUARDIAS Y CONSERJES POR ATENCION MAESTRIA DIAS 10-12-14-15-19/SEP/2013</t>
  </si>
  <si>
    <t>PAGO DE LA F.#18541 POR COMPRA DE ALM. PERS. ADM. DE LA UTEG DEL 09-14/SEP/2013</t>
  </si>
  <si>
    <t>PAGO DE LA F.#2138 POR REPARACION PROYECTOR EPSON #369</t>
  </si>
  <si>
    <t>PAGO DE LA F.#12 POR CONSUMO VARIOS EN EL BAR UTEG DIAS 08 Y 30 AGO/2013</t>
  </si>
  <si>
    <t>PAGO DE LA F.#473, F.#474 Y ABONO A LA F.#491 POR COMPRA DE SUMINISTROS DE OFICNA</t>
  </si>
  <si>
    <t>PAGO DE LA F.#27150 Y ABONO A LA F.#27211 POR COMPRA DE SUMINISTROS DE OFICINA</t>
  </si>
  <si>
    <t>PAGO DE LA F.#3025 POR COMPRA DE AGUA AL PERS. ADM. DE LA UTEG DEL 16 AL 30/AGO/2013</t>
  </si>
  <si>
    <t>PAGO DE LA F.#87136 POR COMPRA DE 10 CAJAS DE RESMAS DE PAPEL</t>
  </si>
  <si>
    <t>ABONO A LA F.#1229 POR ALQUILER DE FOTODOPIADORA 4537 B/N Y 4676 COLOR</t>
  </si>
  <si>
    <t>PAGO DE MATRICULA DE LA MOTO $91.36 - CUOTA PAGO EN EL BANCO $0.50 - RECARGO DE LA MULTA $50.00</t>
  </si>
  <si>
    <t>ABONO A LA F.#108454 POR 1/3 CUOTA SEGURO DEL VEHICULO DE LA UTEG</t>
  </si>
  <si>
    <t>PRESTAMO EMPLEADO G.VALERIA A DESCONTARSE EN LA 2DA. 15NA. MES DE SEP/2013</t>
  </si>
  <si>
    <t>VIATICOS A. ALVILES A QUITO POR ENTREGA DE DOCUMENTOS AL CEAACES DIA 23/SEP/2013</t>
  </si>
  <si>
    <t>PAGO POR SERV. EDUCATIVOS MOD. MAESTRIA GLOBALIZACION DE MERACDOS EL 17/SEP/2013</t>
  </si>
  <si>
    <t>PAGO DE LA F.#29893 POR COMPRA DE AIRE ACONDICIONADO (DEV. ING. M.CABANILLA)</t>
  </si>
  <si>
    <t>PAGO POR SERVICIOS EDUCATIVOS/COMITÉ DE SISTEMAS</t>
  </si>
  <si>
    <t>JOSE TOWNSEND VALENCIA</t>
  </si>
  <si>
    <t>PAGO DE 11/12 Y 10/12 POR INTERESES MES DE SEP/2013 (REF. 2 PREST. DE $10.000.00 AL 3%)</t>
  </si>
  <si>
    <t>PAGO POR COMPRA DE BREAKS FIN DE SEMANA MAESTRIA EN GYE DIAS 21-22/SEP/2013</t>
  </si>
  <si>
    <t>CORTEZ AVILA NORMA</t>
  </si>
  <si>
    <t>PAGO POR COMPRA DE BREAKS MAESTRIA  GYE DE LUN-VIE DIAS 16-19/SEP/2013</t>
  </si>
  <si>
    <t>PAGO POR COMPRA DE 4 TONER LASER 1660, 2 TONER MLT1915, 2 TONER E260-E360 Y 2 CD-R IMATION 100 UNI.</t>
  </si>
  <si>
    <t>VIATICOS A MANTA J.QUINTO POR PROMOCION DE MAESTRIAS EN COMERCIO EXTERIOR Y MBA</t>
  </si>
  <si>
    <t>LIQUIDACION DE LA CAJA CHICA DEL 24/SEP/2013 SEGÚN DETALLE ADJUNTO</t>
  </si>
  <si>
    <t>PAGO DE INTERESES DEL 7.5% X RENOVACION MES DE  SEP/2013(REF.1/2 CH/12747X$6500 Y 2/2 CH/12748X$650</t>
  </si>
  <si>
    <t>PAGO DE TITULO DE CREDITO  SEGUN GLOSA #13567630 (ATENCION MEDICA D.ARIAS TRONCOZO)</t>
  </si>
  <si>
    <t>VIATICOS A STA. ELANA POR ATENCION MAESTRIA FIN DE SEMANA DIAS 28-29/SEP/2013</t>
  </si>
  <si>
    <t>PAGO DE GUARDIAS Y CONSERJES POR ATENCION DE MAESTRIA DIAS 16-18-19-20-22/SEP/2013</t>
  </si>
  <si>
    <t>PAGO DE LA CUOTA 0 SEGÚN COMPROBANTE #1013004</t>
  </si>
  <si>
    <t>NO ENTREGADOS</t>
  </si>
  <si>
    <t>DEV. ING. M.CABANILLA TARJETA DNERS</t>
  </si>
  <si>
    <t>PHD UNIVERSIDAD SAN MARCOS</t>
  </si>
  <si>
    <t>PAGO POR GASTOS LEGALES</t>
  </si>
  <si>
    <t>PAGO DE LA F.#333 POR SERVICIOS EDUCATIVOS</t>
  </si>
  <si>
    <t>CARDENAS GUZMAN  CAROLINA</t>
  </si>
  <si>
    <t>C. CARDENAS CANC. DE LA 2DA. 15NA. MES SEP/2013</t>
  </si>
  <si>
    <t>C. FARIAS CANC. DE LA 2DA. 15NA. MES SEP/2013</t>
  </si>
  <si>
    <t>A. VARAS PAGO DE F#3 POR SER. PREST. (CANC. DE 2DA. 15NA. MES SEP/2013)</t>
  </si>
  <si>
    <t>MERA MENDOZA WILFRIDO</t>
  </si>
  <si>
    <t xml:space="preserve">GOVEA  ALVARADO SAMANTA </t>
  </si>
  <si>
    <t xml:space="preserve">FARFAN GONZALEZ OLMEDO </t>
  </si>
  <si>
    <t>TOWSEND VALENCIA JOSE</t>
  </si>
  <si>
    <t>CARRERA LESCANO IBSEN</t>
  </si>
  <si>
    <t xml:space="preserve">GALO CABANILLA GUERRA </t>
  </si>
  <si>
    <t>G. CABANILLA CANC. DE LA 2DA. 15NA. MES SEP/2013</t>
  </si>
  <si>
    <t>M. CABANILLA CANC. DE LA 2DA. 15NA. MES SEP/2013</t>
  </si>
  <si>
    <t>J. BOHORQUEZ CANC. DE LA 2DA. 15NA. MES SEP/2013</t>
  </si>
  <si>
    <t>M. AYALA CANC. DE LA 2DA. 15NA. MES SEP/2013</t>
  </si>
  <si>
    <t>F. COELLO CANC. DE LA 2DA. 15NA. MES SEP/2013</t>
  </si>
  <si>
    <t>M. CONFORME CANC. DE LA 2DA. 15NA. MES SEP/2013</t>
  </si>
  <si>
    <t>Y. ALABART CANC. DE LA 2DA. 15NA. MES SEP/2013</t>
  </si>
  <si>
    <t>M. LEON  CANC. DE LA 2DA. 15NA. MES SEP/2013</t>
  </si>
  <si>
    <t>D. ARIAS CANC. DE LA 2DA. 15NA. MES SEP/2013</t>
  </si>
  <si>
    <t>A. AVILES CANC. DE LA 2DA. 15NA. MES SEP/2013</t>
  </si>
  <si>
    <t>L. CHAVEZ CANC. DE LA 2DA. 15NA. MES SEP/2013</t>
  </si>
  <si>
    <t>J. CRESPIN CANC. DE LA 2DA. 15NA. MES SEP/2013</t>
  </si>
  <si>
    <t>J. FERNANDEZ. DE LA 2DA. 15NA. MES SEP/2013</t>
  </si>
  <si>
    <t>J. FLORES CANC. DE LA 2DA. 15NA. MES SEP/2013</t>
  </si>
  <si>
    <t>M. GUERRERO  CANC. DE LA 2DA. 15NA. MES SEP/2013</t>
  </si>
  <si>
    <t>I. GUTIERREZ CANC. DE LA 2DA. 15NA. MES SEP/2013</t>
  </si>
  <si>
    <t>M. HUACON CANC. DE LA 2DA. 15NA. MES SEP/2013</t>
  </si>
  <si>
    <t>J. MALAVE CANC. DE LA 2DA. 15NA. MES SEP/2013</t>
  </si>
  <si>
    <t>J. MEZA CANC. DE LA 2DA. 15NA. MES SEP/2013</t>
  </si>
  <si>
    <t>D. MENDEZ CANC. DE LA 2DA. 15NA. MES SEP/2013</t>
  </si>
  <si>
    <t>J. NUMERABLE  CANC. DE LA 2DA. 15NA. MES SEP/2013</t>
  </si>
  <si>
    <t>D. ORTIZ  CANC. DE LA 2DA. 15NA. MES SEP/2013</t>
  </si>
  <si>
    <t>C. ORTIZ CANC. DE LA 2DA. 15NA. MES SEP/2013</t>
  </si>
  <si>
    <t>W. PARRALES CANC. DE LA 2DA. 15NA. MES SEP/2013</t>
  </si>
  <si>
    <t>E. BOHORQUEZ CANC. DE LA 2DA. 15NA. MES SEP/2013</t>
  </si>
  <si>
    <t>C. SOLORZANO  CANC. DE LA 2DA. 15NA. MES SEP/2013</t>
  </si>
  <si>
    <t>D. QUIÑONEZ CANC. DE LA 2DA. 15NA. MES SEP/2013</t>
  </si>
  <si>
    <t>W. MERA PAGO POR SER. PREST. ( DE LA 2DA. 15NA. MES SEP/2013)</t>
  </si>
  <si>
    <t>PAGO DE F#5 POR SERV. PREST. (M. GONZALEZ CANC. DE LA 2DA. 15NA. MES SEP/2013)</t>
  </si>
  <si>
    <t>P. AMADOR CANC. DE LA 2DA. 15NA. MES SEP/2013</t>
  </si>
  <si>
    <t>M. ANDRADE CANC. DE LA 2DA. 15NA. MES SEP/2013</t>
  </si>
  <si>
    <t>K. ARANEA  CANC. DE LA 2DA. 15NA. MES SEP/2013</t>
  </si>
  <si>
    <t>D. ESPINOZA CANC. DE LA 2DA. 15NA. MES SEP/2013</t>
  </si>
  <si>
    <t>V. FARFAN  CANC. DE LA 2DA. 15NA. MES SEP/2013</t>
  </si>
  <si>
    <t>L. GARCIA  CANC. DE LA 2DA. 15NA. MES SEP/2013</t>
  </si>
  <si>
    <t>A. GONZALEZ CANC. DE LA 2DA. 15NA. MES SEP/2013</t>
  </si>
  <si>
    <t>S. GOVEA CANC. DE LA 2DA. 15NA. MES SEP/2013</t>
  </si>
  <si>
    <t>B. GRACIA  CANC. DE LA 2DA. 15NA. MES SEP/2013</t>
  </si>
  <si>
    <t>K. LEON CANC. DE LA 2DA. 15NA. MES SEP/2013</t>
  </si>
  <si>
    <t>M. MARCILLO CANC. DE LA 2DA. 15NA. MES SEP/2013</t>
  </si>
  <si>
    <t>J. MARRET CANC. DE LA 2DA. 15NA. MES SEP/2013</t>
  </si>
  <si>
    <t>A. NARANJO CANC. DE LA 2DA. 15NA. MES SEP/2013</t>
  </si>
  <si>
    <t>P. PANCHANA CANC. DE LA 2DA. 15NA. MES SEP/2013</t>
  </si>
  <si>
    <t>J. QUINTO CANC. DE LA 2DA. 15NA. MES SEP/2013</t>
  </si>
  <si>
    <t>M. RODRIGUEZ CANC. DE LA 2DA. 15NA. MES SEP/2013</t>
  </si>
  <si>
    <t>P. SALDAÑA CANC. DE LA 2DA. 15NA. MES SEP/2013</t>
  </si>
  <si>
    <t>M. SALAS CANC. DE LA 2DA. 15NA. MES SEP/2013</t>
  </si>
  <si>
    <t>W. UBILLA CANC. DE LA 2DA. 15NA. MES SEP/2013</t>
  </si>
  <si>
    <t>A. ALCIVAR CANC. DE LA 2DA. 15NA. MES SEP/2013</t>
  </si>
  <si>
    <t>P. APOLO CANC. DE LA 2DA. 15NA. MES SEP/2013</t>
  </si>
  <si>
    <t>A. ASTUDILLO CANC. DE LA 2DA. 15NA. MES SEP/2013</t>
  </si>
  <si>
    <t>R. BARRIGA CANC. DE LA 2DA. 15NA. MES SEP/2013</t>
  </si>
  <si>
    <t>V. CASTILLO CANC. DE LA 2DA. 15NA. MES SEP/2013</t>
  </si>
  <si>
    <t>F. CEDEÑO CANC. DE LA 2DA. 15NA. MES SEP/2013</t>
  </si>
  <si>
    <t>O. FARFAN CANC. DE LA 2DA. 15NA. MES SEP/2013</t>
  </si>
  <si>
    <t>O. FRANCO  CANC. DE LA 2DA. 15NA. MES SEP/2013</t>
  </si>
  <si>
    <t>L. JIMENEZ CANC. DE LA 2DA. 15NA. MES SEP/2013</t>
  </si>
  <si>
    <t>J. HOYOS CANC. DE LA 2DA. 15NA. MES SEP/2013</t>
  </si>
  <si>
    <t>J. MARTINEZ CANC. DE LA 2DA. 15NA. MES SEP/2013</t>
  </si>
  <si>
    <t>R. MOLINA CANC. DE LA 2DA. 15NA. MES SEP/2013</t>
  </si>
  <si>
    <t>M. MONCAYO CANC. DE LA 2DA. 15NA. MES SEP/2013</t>
  </si>
  <si>
    <t>F. PALACIOS CANC. DE LA 2DA. 15NA. MES SEP/2013</t>
  </si>
  <si>
    <t>A. POVEDA CANC. DE LA 2DA. 15NA. MES SEP/2013</t>
  </si>
  <si>
    <t>B. RODRIGUEZ CANC. DE LA 2DA. 15NA. MES SEP/2013</t>
  </si>
  <si>
    <t>E. SARMIENTO CANC. DE LA 2DA. 15NA. MES SEP/2013</t>
  </si>
  <si>
    <t>J. TOWSEND CANC. DE LA 2DA. 15NA. MES SEP/2013</t>
  </si>
  <si>
    <t>M. ZAMBRANO CANC. DE LA 2DA. 15NA. MES SEP/2013</t>
  </si>
  <si>
    <t>PAGODE F#473 POR SER. PREST.(E. BALLADARES DE LA 2DA. 15NA. MES SEP/2013)</t>
  </si>
  <si>
    <t>PAGO DE F#6 POR SER. PREST. (S. CORRAL CANC. DE LA 2DA. 15NA. MES SEP/2013)</t>
  </si>
  <si>
    <t>I. CARRERA PAGO POR SER. PREST. (CANC. DE LA 2DA. 15NA. MES SEP/2013)</t>
  </si>
  <si>
    <t>A. CARRERA PAGO POR SER. PREST. (CANC. DE LA 2DA. 15NA. MES SEP/2013)</t>
  </si>
  <si>
    <t>PAGO DE F#5 POR SER. PREST. (C. CEDEÑO DE LA 2DA. 15NA. MES SEP/2013)</t>
  </si>
  <si>
    <t>PAGO DE F#2 POR SER. PREST. (K. DE LA CRUZ CANC. DE LA 2DA. 15NA. MES SEP/2013)</t>
  </si>
  <si>
    <t>PAGO DE F#57 POR SER. EDU DEL 15 AL 30 SEP/2013</t>
  </si>
  <si>
    <t>PAGO  POR SER. EDUC. DEL 15 AL 30 SEP/2013</t>
  </si>
  <si>
    <t xml:space="preserve">PAGO DE F#583 POR SER. EDUC. DEL 15 AL 30 SEP. </t>
  </si>
  <si>
    <t>M. CABANILLA PAGO DE SER. EDU. DEL 15 AL 30 SEP/2013</t>
  </si>
  <si>
    <t>PAGO DE F#127 POR SER. EDUC. DEL 15 AL 30 SEP/2013</t>
  </si>
  <si>
    <t>M. CORONEL PAGO DE F#285 POR SER. EDU. DEL 15 AL 30 SEP/2013</t>
  </si>
  <si>
    <t>F. PALACIOS PAGO DE F#119 POR SER. EDUC. DEL 15 AL 30 SEP/2013</t>
  </si>
  <si>
    <t>F. POVEDA PAGO DE F#153 POR SER. EDU. DEL 15 A 30 DE SEP./2013</t>
  </si>
  <si>
    <t xml:space="preserve">G. CABANILLA  CANC. DE LA 2DA. 15NA. MES SEP/2013 </t>
  </si>
  <si>
    <t>PAGO DE F#352 POR SER. PREST. (E. LOPEZ CANC. DE 2DA. 15NA. MES SEP/2013)</t>
  </si>
  <si>
    <t>VINUEZA BALLADARES WASHINGTON BENIGNO</t>
  </si>
  <si>
    <t>PAGO DE LA F.#1415 POR ELABORACIÓN DE REVISTA DE 84 H. EN COUCHE DE 90 GR. MATE MEDIDAS A4</t>
  </si>
  <si>
    <t>PAGO DE LA F.#18814 POR IMPRESIONES DE 7500 VOLANTES COUCHE BRILLO 150 GRS 90X130CMS</t>
  </si>
  <si>
    <t>PAGO POR ASESORIA TRIBUTARIA I.R. 2005 CUOTA 2/8</t>
  </si>
  <si>
    <t>PAGO DE TITULO DE CREDITO SEGUN COMPROBANTE #1015042</t>
  </si>
  <si>
    <t>PAGO DE LA F.#228 POR COMPRA DE BREAKS MAESTRIA FIN DE SEMANA GYE DIAS 28-29/SEP/2013</t>
  </si>
  <si>
    <t>PAGO DE LA F.#1092 POR COMPRA DE BREAKS MAESTRIA FIN DE SEMANA STA. ELENA DIAS 28-29/SEP/2013</t>
  </si>
  <si>
    <t>LIQUIDACION DE LA CAJA DEL 03/OCT/2013 SEGÚN DETALLE ADJUNTO</t>
  </si>
  <si>
    <t>PAG DE GUARDIAS Y CONSERJES POR ATENCION MAESTRIAS FIN DE SEMANA DIAS 22-23-28-29/SEP/2013</t>
  </si>
  <si>
    <t>VIATICOS A STA. ELANA POR ATENCION MAESTRIA FIN DE SEMANA DIAS 5-6/OCT/2013</t>
  </si>
  <si>
    <t>PAGO DE LA F.#779 POR SERVICIOD EDUCATIVOS</t>
  </si>
  <si>
    <t>PAGO DE LA F.#255, F.#256 Y F.#257 POR SERVICIOS EDUCATIVOS</t>
  </si>
  <si>
    <t>PAGO DE LA F.#543, F.#544 Y ABONO A LA F.#549 POR SERVICIOS EDUCATIVOS</t>
  </si>
  <si>
    <t xml:space="preserve">PAGO DE LA F.#946 Y ABONO A LA F.#960 POR ALQUILER DE PROYECTORES </t>
  </si>
  <si>
    <t>PRESTAMO G. CABANILLA A DESCONTARSE EN LA 2DA. 15NA. MES DE OCT/2013</t>
  </si>
  <si>
    <t>PAGO POR COMISIONES DE VENTAS MES DE SEP/2013</t>
  </si>
  <si>
    <t>PAGO DE LA F.#1380 Y F.#1381 POR ALQUILER DEL EDIF.#399 Y #401 MES DE AGO/2013</t>
  </si>
  <si>
    <t>PAGO DE INTERESES DEL 3%MES DE SEP/2013(REF. 40000.00)</t>
  </si>
  <si>
    <t>DEV. G. CABANILLA POR PRESTAMO (REF. $7000.00)</t>
  </si>
  <si>
    <t>ABONO A LA F.#18800 POR COMPRA DE ALM. PERS. ADM. UTEG DEL 16 AL 21/SEP/2013</t>
  </si>
  <si>
    <t>DEV. ING. MARA CABANILLA POR PRESTAMO ($6000.00)</t>
  </si>
  <si>
    <t xml:space="preserve">TRAMITE POR GASTOS LEGALES </t>
  </si>
  <si>
    <t>PAGO DE INTERESES DEL 3% MES DE OCT/2013 $300 C/U (REF. 2 PRESTAMOS DE $10.000.00)</t>
  </si>
  <si>
    <t>PAGO DE INTERESES  DEL 3% MES DE OCT/2013 (REF. 2 PREST. DE $5000,PREST. $4000.00 Y PREST. $6000)</t>
  </si>
  <si>
    <t>PAGO DE CUOTA 1 SEGUN COMPROBANTE #1016127</t>
  </si>
  <si>
    <t>PAGO POR COMPRA DE TORRES CD DE 100 UNID., TONERS 12, Y 20 REGLETAS</t>
  </si>
  <si>
    <t>PONCE CAMILO</t>
  </si>
  <si>
    <t>PAGO DE LA F.#152 POR SERVICIOS EDUCATIVOS (REF. REEMPLAZA CH/153838 POR MAL ENDOSO)</t>
  </si>
  <si>
    <t xml:space="preserve">PAGO A SERVIENTREGA POR ENTREGA DE REVISTAS </t>
  </si>
  <si>
    <t xml:space="preserve">TRAMITES Y GASTOS LEGALES </t>
  </si>
  <si>
    <t>PAGO POR SERVICIOS EDUCATIVOS/ ENTREGA DE INFORME</t>
  </si>
  <si>
    <t>VICTORIA CRUZ ZHAGUI</t>
  </si>
  <si>
    <t>PAGO DE LA F.#229 POR COMPRA DE BREAKS GYE POR MAESTRIA FIN DE SEMANA DIAS 5-6/OCT/2013</t>
  </si>
  <si>
    <t>PAGO POR PROYECTO VINCULACIÓN</t>
  </si>
  <si>
    <t>PAGO POR REVISIÓN DEL TERRENO (CAMPUS UTEG)</t>
  </si>
  <si>
    <t>PAGO DE LA CUOTA 2 SEGUN COMPROBANTE #1017562</t>
  </si>
  <si>
    <t>PAGO DE LA F.#1096 POR COMPRA DE BREAKS STA. ELENA POR MAESTRIA FIN DE SEMANA DIAS 5-6/OCT/2013</t>
  </si>
  <si>
    <t xml:space="preserve">DEV. ALUMNO V. CRUZ POR MOTIVOS LABORABLES ESPE. PREST. #23373 9/AGO/2013 </t>
  </si>
  <si>
    <t>VIATICOS A STA. ELENA Y MANTA POR PROMOCION MAESTRIAS DIAS 10-14/OCT/2013</t>
  </si>
  <si>
    <t>LIQUIDACION DE LA CAJA CHICA DEL 08/OCT/2013 SEGUN DETALLE ADJUNTO</t>
  </si>
  <si>
    <t>PAGO DE LA F.#18800 Y ABONO A LA F.#19031 POR COMPRA DE ALM. PERS. AMD. DE LA UTEG</t>
  </si>
  <si>
    <t>LUIS NOBOA TIMOTE</t>
  </si>
  <si>
    <t>G.CABANILLA CANC. DE LA 1ERA. 15NA. MES DE OCT/2013</t>
  </si>
  <si>
    <t>G. CABANILLA  CANC. DE LA 1ERA. 15NA. MES DE OCT/2013</t>
  </si>
  <si>
    <t>G. CABANILLA CANC. DE LA 1ERA. 15NA. MES DE OCT/2013</t>
  </si>
  <si>
    <t>CANC. DE LA 1ERA. 15NA. MES DE OCT/2013</t>
  </si>
  <si>
    <t>PAGO DE INTERESES DEL 7.5% POR RENOVACION DE PRESTAMO DE $20.000 OCT/2013</t>
  </si>
  <si>
    <t>PAGO DE LA F.#19031 Y ABONO A LA F.#19261 POR COMPRA DE ALM. PERS. ADM. DE LA UTEG</t>
  </si>
  <si>
    <t>PAGO DE TITULO DE CREDITO SEGUN COMPROBANTE #539658</t>
  </si>
  <si>
    <t>PAGO DE TITULO DE CREDITO SEGUN COMPROBANTE #539531</t>
  </si>
  <si>
    <t>PAGO DE LA F.#21466 POR CONSUMO DE INTERNET MES DE OCT/2013</t>
  </si>
  <si>
    <t>PAGO DE GUARDIAS Y CONSERJES POR ATENCION MAESTRIA FIN DE SEMANA DIAS 3-4-5-6/OCT/2013</t>
  </si>
  <si>
    <t>PAGO DE LA F.#1229 POR COMPRA DE ALQUILER DE FOTOCOPIADORA 4537 B/N Y 4676 COLOR</t>
  </si>
  <si>
    <t>ABONO A LA F.#25856 POR ALQUILER DE FOTOCOPIADORA POSGRADO</t>
  </si>
  <si>
    <t>PAGO DE LA F.#3068 POR COMPRA DE BOTELLONES DE AGUA PERS. ADM. UTEG DEL 1-14/SEP/2013</t>
  </si>
  <si>
    <t>PAGO POR COMPRA DE INVITACIONES Y PAPEL PARA TITULOS (GRADUADOS)</t>
  </si>
  <si>
    <t>PAGO DE LA F.#1083 POR REPARACION DE A/A 12000 BTU (RRHH9 Y AIRE POR FUGA DEGAS</t>
  </si>
  <si>
    <t>PAGO DE LA F.#27211,F.#27142 Y ABONO A LA F.#27355 POR COMPRA DE SUMINISTROS DE OFICINA</t>
  </si>
  <si>
    <t xml:space="preserve">PAGO DE LA F.#491 Y ABONO A LA F.#505 POR COMPRA DE SUMINISTROS DE OFICINA </t>
  </si>
  <si>
    <t>PAGO POR COMPRA REFRIGERIOS MAESTRIA</t>
  </si>
  <si>
    <t xml:space="preserve">PAGO DE IESS CUOTA #4 CONVENIO SEGÚN COMP. </t>
  </si>
  <si>
    <t>LEMA RAMOS JORGE</t>
  </si>
  <si>
    <t>PAGO DE LA F.#2071 POR COMPRA DE  2000 SMS</t>
  </si>
  <si>
    <t>FLORES TREJO JPHNNY</t>
  </si>
  <si>
    <t>MERA MENDOZA WILFRIDO JOEL</t>
  </si>
  <si>
    <t xml:space="preserve">ESPINOZA VILLON DIANA </t>
  </si>
  <si>
    <t>GARCIA LUCIN LUCIN</t>
  </si>
  <si>
    <t>NARANJO NECAREZ ANA</t>
  </si>
  <si>
    <t>FARFAN GONZALEZ OLMEDO</t>
  </si>
  <si>
    <t>TOWNSEND VALENCIA JOSE</t>
  </si>
  <si>
    <t>OROZCO TRUJILLO JEAN</t>
  </si>
  <si>
    <t>CARRERA ROSADO ANDREA CATALINA</t>
  </si>
  <si>
    <t>AYALA BOLAÑOS MARGARITA GRACIELA</t>
  </si>
  <si>
    <t>M.CONFORME CANC. DE LA 1ERA. 15NA. MES DE OCT/2013</t>
  </si>
  <si>
    <t>M.AYALA CANC. DE LA 1ERA. 15NA. MES DE OCT/2013</t>
  </si>
  <si>
    <t>F. COELLO CANC. DE LA 1ERA. 15NA. MES DE OCT/2013</t>
  </si>
  <si>
    <t>J. BOHORQUEZ CANC. DE LA 1ERA. 15NA. MES DE OCT/2013</t>
  </si>
  <si>
    <t>Y.ALABART CANC. DE LA 1ERA. 15NA. MES DE OCT/2013</t>
  </si>
  <si>
    <t>M.LEON CANC. DE LA 1ERA. 15NA. MES DE OCT/2013</t>
  </si>
  <si>
    <t>M.CABANILLA CANC. DE LA 1ERA. 15NA. MES DE OCT/2013</t>
  </si>
  <si>
    <t>D. ARIAS CANC. DE LA 1ERA. 15NA. MES DE OCT/2013</t>
  </si>
  <si>
    <t>A.AVILES CANC. DE LA 1ERA. 15NA. MES DE OCT/2013</t>
  </si>
  <si>
    <t>L.CHAVEZ CANC. DE LA 1ERA. 15NA. MES DE OCT/2013</t>
  </si>
  <si>
    <t>J.CRESPIN CANC. DE LA 1ERA. 15NA. MES DE OCT/2013</t>
  </si>
  <si>
    <t>J.FERNANDEZ CANC. DE LA 1ERA. 15NA. MES DE OCT/2013</t>
  </si>
  <si>
    <t>J.FLORES CANC. DE LA 1ERA. 15NA. MES DE OCT/2013</t>
  </si>
  <si>
    <t>M.GUERRERO CANC. DE LA 1ERA. 15NA. MES DE OCT/2013</t>
  </si>
  <si>
    <t>I. GUTIERREZ CANC. DE LA 1ERA. 15NA. MES DE OCT/2013</t>
  </si>
  <si>
    <t>M.HUACON CANC. DE LA 1ERA. 15NA. MES DE OCT/2013</t>
  </si>
  <si>
    <t>J. MALAVE CANC. DE LA 1ERA. 15NA. MES DE OCT/2013</t>
  </si>
  <si>
    <t>D. MANDEZ CANC. DE LA 1ERA. 15NA. MES DE OCT/2013</t>
  </si>
  <si>
    <t>J.MEZA CANC. DE LA 1ERA. 15NA. MES DE OCT/2013</t>
  </si>
  <si>
    <t>J.NUMERABLE CANC. DE LA 1ERA. 15NA. MES DE OCT/2013</t>
  </si>
  <si>
    <t>C.ORTIZ CANC. DE LA 1ERA. 15NA. MES DE OCT/2013</t>
  </si>
  <si>
    <t>D. ORTIZ CANC. DE LA 1ERA. 15NA. MES DE OCT/2013</t>
  </si>
  <si>
    <t>W.PARRALES CANC. DE LA 1ERA. 15NA. MES DE OCT/2013</t>
  </si>
  <si>
    <t>D. QUIÑONEZ CANC. DE LA 1ERA. 15NA. MES DE OCT/2013</t>
  </si>
  <si>
    <t>E. SEGURA CANC. DE LA 1ERA. 15NA. MES DE OCT/2013</t>
  </si>
  <si>
    <t>C. SOLORZANO CANC. DE LA 1ERA. 15NA. MES DE OCT/2013</t>
  </si>
  <si>
    <t>W.MERA PAGO DE LA F.#2 POR SERV. PREST. (CANC. DE LA 1ERA. 15NA. MES DE OCT/2013)</t>
  </si>
  <si>
    <t>M.GONZALEZ PAGO DE LA F.#6 POR SERV. PREST. (CANC. DE LA 1ERA. 15NA. MES DE OCT/2013)</t>
  </si>
  <si>
    <t>PAGO DE LA F.#688 POR ASESORIA LEGAL MES DE OCT/2013</t>
  </si>
  <si>
    <t>P.AMADOR CANC. DE LA 1ERA. 15NA. MES DE OCT/2013</t>
  </si>
  <si>
    <t>M.ANDRADE  CANC. DE LA 1ERA. 15NA. MES DE OCT/2013</t>
  </si>
  <si>
    <t>K.ARANEA  CANC. DE LA 1ERA. 15NA. MES DE OCT/2013</t>
  </si>
  <si>
    <t>C. CARDENAS  CANC. DE LA 1ERA. 15NA. MES DE OCT/2013</t>
  </si>
  <si>
    <t>D. ESPINOZA  CANC. DE LA 1ERA. 15NA. MES DE OCT/2013</t>
  </si>
  <si>
    <t>V.FARFAN  CANC. DE LA 1ERA. 15NA. MES DE OCT/2013</t>
  </si>
  <si>
    <t>C. FARIAS  CANC. DE LA 1ERA. 15NA. MES DE OCT/2013</t>
  </si>
  <si>
    <t>L. GARCIA  CANC. DE LA 1ERA. 15NA. MES DE OCT/2013</t>
  </si>
  <si>
    <t>A.GONZALEZ  CANC. DE LA 1ERA. 15NA. MES DE OCT/2013</t>
  </si>
  <si>
    <t>S. GOVEA  CANC. DE LA 1ERA. 15NA. MES DE OCT/2013</t>
  </si>
  <si>
    <t>B. GRACIA  CANC. DE LA 1ERA. 15NA. MES DE OCT/2013</t>
  </si>
  <si>
    <t>K.LEON  CANC. DE LA 1ERA. 15NA. MES DE OCT/2013</t>
  </si>
  <si>
    <t>M. MARCILLO  CANC. DE LA 1ERA. 15NA. MES DE OCT/2013</t>
  </si>
  <si>
    <t>A. NARANJO  CANC. DE LA 1ERA. 15NA. MES DE OCT/2013</t>
  </si>
  <si>
    <t>J. MARRETT  CANC. DE LA 1ERA. 15NA. MES DE OCT/2013</t>
  </si>
  <si>
    <t>P. PANCHANA  CANC. DE LA 1ERA. 15NA. MES DE OCT/2013</t>
  </si>
  <si>
    <t>J. QUINTO  CANC. DE LA 1ERA. 15NA. MES DE OCT/2013</t>
  </si>
  <si>
    <t>M.RODRIGUEZ  CANC. DE LA 1ERA. 15NA. MES DE OCT/2013</t>
  </si>
  <si>
    <t>P. SALDAÑA  CANC. DE LA 1ERA. 15NA. MES DE OCT/2013</t>
  </si>
  <si>
    <t>M. SALAS  CANC. DE LA 1ERA. 15NA. MES DE OCT/2013</t>
  </si>
  <si>
    <t>W. UBILLA  CANC. DE LA 1ERA. 15NA. MES DE OCT/2013</t>
  </si>
  <si>
    <t>A. ALCIVAR CANC. DE LA 1ERA. 15NA. MES OCT/2013</t>
  </si>
  <si>
    <t>P. APOLO CANC. DE LA 1ERA. 15NA. MES OCT/2013</t>
  </si>
  <si>
    <t>A. ASTUDILLO CANC. DE LA 1ERA. 15NA. MES OCT/2013</t>
  </si>
  <si>
    <t>R. BARRIGA CANC. DE LA 1ERA. 15NA. MES OCT/2013</t>
  </si>
  <si>
    <t>V. CASTILLO CANC. DE LA 1ERA. 15NA. MES OCT/2013</t>
  </si>
  <si>
    <t>F. CEDEÑO CANC. DE LA 1ERA. 15NA. MES OCT/2013</t>
  </si>
  <si>
    <t>O. FARFAN CANC. DE LA 1ERA. 15NA. MES OCT/2013</t>
  </si>
  <si>
    <t>O. FRANCO CANC. DE LA 1ERA. 15NA. MES OCT/2013</t>
  </si>
  <si>
    <t>L. JIMENEZ  CANC. DE LA 1ERA. 15NA. MES OCT/2013</t>
  </si>
  <si>
    <t>J. MARTINEZ CANC. DE LA 1ERA. 15NA. MES OCT/2013</t>
  </si>
  <si>
    <t>R. MOLINA CANC. DE LA 1ERA. 15NA. MES OCT/2013</t>
  </si>
  <si>
    <t>M. MONCAYO CANC. DE LA 1ERA. 15NA. MES OCT/2013</t>
  </si>
  <si>
    <t>F. PALACIOS CANC. DE LA 1ERA. 15NA. MES OCT/2013</t>
  </si>
  <si>
    <t>A. POVEDA CANC. DE LA 1ERA. 15NA. MES OCT/2013</t>
  </si>
  <si>
    <t>B. RODRIGUEZ CANC. DE LA 1ERA. 15NA. MES OCT/2013</t>
  </si>
  <si>
    <t>E. SARMIENTO  CANC. DE LA 1ERA. 15NA. MES OCT/2013</t>
  </si>
  <si>
    <t>J. TOWNSEND CANC. DE LA 1ERA. 15NA. MES OCT/2013</t>
  </si>
  <si>
    <t>M. ZAMBRANO CANC. DE LA 1ERA. 15NA. MES OCT/2013</t>
  </si>
  <si>
    <t>PAGO DE F#474 SERV. PREST. (E. BALLADARES CANC. DE LA 1ERA. 15NA. MES OCT/2013)</t>
  </si>
  <si>
    <t>PAGO DE F#353 SER. PREST. (J. LOPEZ CANC. DE LA 1ERA. 15NA. MES OCT/2013)</t>
  </si>
  <si>
    <t>J. OROZCO PAGO POR SER. PREST. (CANC. DE LA 1ERA. 15NA. MES OCT)</t>
  </si>
  <si>
    <t>I. CARRERA  PAGO POR SER. PREST. (CANC. DE LA 1ERA. 15NA. MES OCT/2013)</t>
  </si>
  <si>
    <t>PAGO DE F#147 SER. PREST. (A. CARRERA  CANC. DE LA 1ERA. 15NA. MES)</t>
  </si>
  <si>
    <t>C. CEDEÑO PAGO POR SER. PREST. (CANC. DE LA 1ERA. 15NA. MES OCT/2013)</t>
  </si>
  <si>
    <t>K. DE LA CRUZ PAGO POR SER. PREST. (CANC. DE LA 1ERA. 15NA. MES OCT/2013)</t>
  </si>
  <si>
    <t>PAGO DE F#62 POR SER. EDUC. 1 AL 15 OCT/2013</t>
  </si>
  <si>
    <t>PAGO DE F#377 POR SER. EDUC. 1 AL 15 OCT/2013</t>
  </si>
  <si>
    <t>PAGO DE F#584 POR SER. EDUC. 1 AL 15 OCT/2013</t>
  </si>
  <si>
    <t>M. CABANILLA PAGO POR SER. EDUC. 1 AL 15 OCT/2013</t>
  </si>
  <si>
    <t>PAGO DE F#128 POR SER. EDUC. 1 AL 15 OCT/2013</t>
  </si>
  <si>
    <t>PAGO DE F#286 POR SER. EDUC. 1 AL 15 OCT/2013</t>
  </si>
  <si>
    <t>PAGO DE F#121 POR SER. EDUC. 1 AL 15 OCT/2013</t>
  </si>
  <si>
    <t>PAGO DE F#156 POR SER. EDUC. 1 AL 15 OCT/2013</t>
  </si>
  <si>
    <t>A. VARAS PAGO POR SER. PREST. (CANC. DE LA 1ERA. 15NA. MES OCT/2013)</t>
  </si>
  <si>
    <t xml:space="preserve">PAGO DE LA F.#10849 POR AVISO PUBLICITARIO DEL 2 SEP A 2 OCT/2013 PAUTAS Y CUÑAS 704 IMP. </t>
  </si>
  <si>
    <t xml:space="preserve">PAGO DE LA F.#595 POR COMPRA DE BREAKS MAESTRIA GYE DE LUN-JUEV DEL 7-10/OCT/2013 </t>
  </si>
  <si>
    <t>PAGO POR GASTOS LEGALES ESTUDIO JURIDICO CASSINELLI</t>
  </si>
  <si>
    <t>PAGO DE INTERESES DEL 7.5% X RENOVACION MES DE OCT/13 (REF.1/2 CH/12742X$6500 Y 2/2 CH/12743X$6500)</t>
  </si>
  <si>
    <t>PAGO POR COMPRA DE PASAJES DIA 16/OCT/2013</t>
  </si>
  <si>
    <t>PAGO DE HOSPEDAJE RICARDO VILLAMONTE DEL 17-20/OCT/2013 X DICTAR CLASES DE MAESTRIA</t>
  </si>
  <si>
    <t>GÓMEZ VELASTEGUI CRISTINA</t>
  </si>
  <si>
    <t>PAGO DE CUOTA CONVENIO #5 SEGUN COMPROBANTE #1018654</t>
  </si>
  <si>
    <t>LIQUIDACIÓN DE LA CAJA CHICA DEL 16/OCT/2013 SEGUN DETALLE ADJUNTO</t>
  </si>
  <si>
    <t>PAGO DE LA F.#7715 POR COMPRA DE MEDALLAS ESPECIALES CON LOGO GRADUACION</t>
  </si>
  <si>
    <t>DEV. ING. MARA POR COMPRA DE PASAJE RICARDO VILLAMONTE DICTAR CLASES DEL 17-19/OCT/2013</t>
  </si>
  <si>
    <t>DEV. ING. MARA CABANILLA POR LA TARJETA DINERS ($757.75+$98.73+$269.92+$220.50+$126.56)</t>
  </si>
  <si>
    <t>DEV. ECO. CABANILLA POR COMPRA DE APLLE TV Y 6 BOT. LICOR</t>
  </si>
  <si>
    <t>DEV. ING. MARA CABANILLA POR COMPRA DE LIBROS DOCTORADO ($218.57 + $874.98)</t>
  </si>
  <si>
    <t>ABONO A LA  F.#19261 POR COMPRA DE ALM. PERS. ADM. UTEG DEL 30/SEP AL 5/OCT/2013</t>
  </si>
  <si>
    <t>RICARDO VILLAMONTE BLAS</t>
  </si>
  <si>
    <t>STARGROUP CIA. LTDA.</t>
  </si>
  <si>
    <t>PEÑA RIZZO RICARDO PERFECTO</t>
  </si>
  <si>
    <t>PAGO DE INTERESES MES DE OCT/2013  (REF. 5% PREST. $10.000.00)</t>
  </si>
  <si>
    <t>PAGO DE INTERESES DEL 3% MES DE OCT/2013(REF. $35,000.00)</t>
  </si>
  <si>
    <t>PAGO POR SERVICIOS EDUCATIVOS DICTAR MOD. DE ANALISIS DEL ENTORNO DEL 17-20/OCT/2013</t>
  </si>
  <si>
    <t>ABONO A LA F.#6063 POR PUBLICIDAD EN REVISTA EKOS NEGOCIOS MES DE FEB/2011</t>
  </si>
  <si>
    <t>PAGO DE LA F.#68 POR SERVICIOS EDUCATIVOS</t>
  </si>
  <si>
    <t>VIATICOS A SAT. ELENA POR ATENCION MAESTRIA FIN DE SEMANA DIAS 19-20/OCT/2013</t>
  </si>
  <si>
    <t>PAGO DE LA F.#19261 Y ABONO A LA F.#19424 POR COMPRA DE ALM. PERS. ADM. DE LA UTEG</t>
  </si>
  <si>
    <t>PAGO DE LA F.# 402 POR MANTENIMIENTO DE LA MOTO UTEG (COMP. MATERIALES Y M/O)</t>
  </si>
  <si>
    <t xml:space="preserve">PAGO DE LA F.#108454 POR SEGURO DEL VEHICULO UTEG </t>
  </si>
  <si>
    <t>CAMPOVERDE CAMPOVERDE SIXTO IVAN</t>
  </si>
  <si>
    <t xml:space="preserve">PAGO DE LA F.#505 Y ABONO A LA F.#506 POR COMPRA DE SUMINISTROS DE OFICINA  </t>
  </si>
  <si>
    <t xml:space="preserve">PAGO DE LA F.#4874 POR COMPRQA DE PLANTAS, ISIDORAS, SACO DE TIERRA Y PALMAS </t>
  </si>
  <si>
    <t>PAGO DE LA F.#14188 Y ABONO A LA F.#14371 POR COMPRA DE SUMINISTROS DE LIMPIEZA Y CAFETERIA</t>
  </si>
  <si>
    <t>PAGO DE LA F.#742 POR COMPRA DE PENDRIVES DE 4 GB ESTAMPADO Y GRABADO LASER UTEG</t>
  </si>
  <si>
    <t>PAGO DE LA F.#960 Y ABONO A LA F.#980 POR ALQUILER DE PROYECTORES</t>
  </si>
  <si>
    <t>PAGO DE LA F.#2659 Y ABONO A LA F.#2649 POR COMPRA DE SILLONES DE MAYA SALA DE REUNIONES UTEG</t>
  </si>
  <si>
    <t>PAGO DE LA F.#3132 POR COMPRA DE BOTELLONES DE AGUA PERS. ADM. UTEG</t>
  </si>
  <si>
    <t>PAGO D ELA F.#25856 Y ABONO A LA F.#25968 POR ALQUILER DE FOTOCOPIADORA POSGRADO</t>
  </si>
  <si>
    <t>CORPORACION EL ROSADO S.A.</t>
  </si>
  <si>
    <t>BENAVIDES PALLAROZO SOLANDA ENEDINA</t>
  </si>
  <si>
    <t>DEV. APOLO PABLO POR COMPRA DE 2 CAFETERAS Y 3 REMOVEDORES PARA CAFETERIA UTEG</t>
  </si>
  <si>
    <t>PAGOP DEL 50% POR ALQUILER DE TOGAS Y BIRRETES (GRADUACION)</t>
  </si>
  <si>
    <t>PAGO DE LA F.#828 POR ALQUILER EFID.#610 MES DE SEP/2013</t>
  </si>
  <si>
    <t>J.BOHORQUEZ PRESTAMO A DESCONTARSE EL LA 2DA. 15NA .MES DE OCT/2013</t>
  </si>
  <si>
    <t>VIATICOS Y.ALABART POR VIAJE MEXICO CONGRESO INTERNACIONAL DEL 3-9NOV/2013</t>
  </si>
  <si>
    <t>PAGO DE DOCTORADO EN GESTION ECONOMICA GLOBAL MES DE OCT/2013 COLEG-HOSP-MOV.</t>
  </si>
  <si>
    <t>VIATICOS J.QUINTO POR PROMOCION MAESTRIA EN COM. EXT. Y MBA EN MANTA DIA 23/OCT/2013</t>
  </si>
  <si>
    <t>VIATICOS M.CONFORME Y M.CABANILLA POR VIAJE A PERU DOCTORADO DIA 23/OCT/2013</t>
  </si>
  <si>
    <t>PAGO DE INTERESES MES DE OCT/2013 POR PRESTAMO DE $25000.00 AL 3.2%</t>
  </si>
  <si>
    <t>LIQUIDACION DE LA CAJA CHICA DEL 22/OCT/2013 SEGUN DETALLE ADJUNTO</t>
  </si>
  <si>
    <t>PAGO DE LA F.#19424 Y ABONO A LA F.#19700 POR COMPRA DE ALM. AL PERS. ADM. UTEG</t>
  </si>
  <si>
    <t>AHDI CIA. LTDA.</t>
  </si>
  <si>
    <t xml:space="preserve">ORELLANA GONZALEZ JOSE </t>
  </si>
  <si>
    <t>PAGO DE LA F.#1520 POR HONORARIOS DISEÑO Y DECORACION CAMPUS UTEG</t>
  </si>
  <si>
    <t>PAGO DE LA F.#231 POR COMPRA DE BREAKS FIN DE SEMANA EN GYE DIAS 19-20/OCT/2013</t>
  </si>
  <si>
    <t>PAGO DE LA F.#1102 POR COMPRA DE BREAKS EN STA. ELENA FIN DE SEMANA DIAS 19-20/OCT/2013</t>
  </si>
  <si>
    <t>J.ORELLANA CANC. DE LA 1ERA. 15NA. MES DE OCT/2013</t>
  </si>
  <si>
    <t>J.HOYOS  CANC. DE LA 1ERA. 15NA. MES DE OCT/2013</t>
  </si>
  <si>
    <t>PAGO DE LA CUOTA CONVENIO #6 SEGÚN COMPROBANTE #1020595</t>
  </si>
  <si>
    <t>INSTITUTO ECUATORIANO DE SEGURIDADA SOCIAL</t>
  </si>
  <si>
    <t>GRUPO DIFUSION CIENTIFICA SOCIEDAD ANONIMA DE CAPI</t>
  </si>
  <si>
    <t>PAGO DE TITULO DE CREDITO SEGUN COMPROBANTE #546980</t>
  </si>
  <si>
    <t>PAGO DE INTERESES DEL 7.5% X RENOVACION MES DE  OCT/2013(REF.1/2 CH/12747X$6500 Y 2/2 CH/12748X$650</t>
  </si>
  <si>
    <t>PAGO DE LA F.#306 POR LICENCIA SISTEMA ANTIPLAGIO URKUND DE TESIS</t>
  </si>
  <si>
    <t>VIATICOS A STA. ELENA POR ATENCION MAESTRIA FIN DE SEMANA DIAS 26-27/OCT/2013</t>
  </si>
  <si>
    <t>DEV. APOLO PABLO POR COMPRA DE REFRIGERIOS X VISITA DEL CEAACES</t>
  </si>
  <si>
    <t xml:space="preserve">PAGO DE LA F.#980 Y ABONO A LA F.#980 POR ALQUILER DE PROYECTORES </t>
  </si>
  <si>
    <t xml:space="preserve">PAGO DE LA F.#2649 Y ABONO A LA F.#2733 POR COMPRA DE SILLONES Y ARCHIVADORES </t>
  </si>
  <si>
    <t>PAGO DE LA F.#4659 POR COMPRA DE HOJAS MEMBRETADAS</t>
  </si>
  <si>
    <t>PAGO DE GUARDIAS Y CONSERJES POR ATENCION MAESTRIAS DEL 16-17-18-19-20/OCT/2013</t>
  </si>
  <si>
    <t>PAGO DE LA F.#828 POR SERVICIO DE MONITEREO/ALARMA MES DE AGO/2013</t>
  </si>
  <si>
    <t>PAGO DE LA F.#30 POR SERVICIOS EDUCATIVOS</t>
  </si>
  <si>
    <t>YEZMIN ALABART PINO</t>
  </si>
  <si>
    <t>PAGO DE LA F.#1387 Y F.#1388 POR ALQUILER EDIF.#399 Y EDIF.#401 MES DE SEP/2013</t>
  </si>
  <si>
    <t>PAGO DE LA F.#19700 POR COMPRA DE ALMUERZO PERS. ADM. DE LA UTEG DEL 13-20/OCT/2013</t>
  </si>
  <si>
    <t>PAGO POR COMPRA DE PASAJES M.CABANILLA Y M.LEON X VIAJE A QUITO DIA 30-31/OCT/2013</t>
  </si>
  <si>
    <t xml:space="preserve">VIATICOS A MEXICO POR ASISTENCIA CROGRESO INTERNACIONAL DEL 03 AL 8/NOV/2013 </t>
  </si>
  <si>
    <t>HOTEL QUITO LINDO S.A.</t>
  </si>
  <si>
    <t>PAGO POR HOSPEDAJE A QUITO X REUNION CEAACES DIA 30-31/OCT/2013</t>
  </si>
  <si>
    <t>VIATICOS A QUITO POR REUNION DE CEAACES M.LEON Y M.CABANILLA DIAS 30-31/OCT/2013</t>
  </si>
  <si>
    <t>CAMILO PONCE</t>
  </si>
  <si>
    <t>Y. ALABART CANC. DE LA 2DA. 15NA. MES DE OCT/2013</t>
  </si>
  <si>
    <t>Y.ALABART PAGO DE F#62  ASESORIA DE INVESTIGACION DEL 16  AL 31 OCT/2013</t>
  </si>
  <si>
    <t>ABONO A LA CAJA CHICA DEL 29/OCT/2013 SEGUN DETALLE ADJUNTO</t>
  </si>
  <si>
    <t>DIAZ CASTILLO JONATHAN</t>
  </si>
  <si>
    <t xml:space="preserve">AMADOR PALMA  PATRICIA </t>
  </si>
  <si>
    <t>ORELLANA GONZALEZ JOSE</t>
  </si>
  <si>
    <t>CARRERA LESCANO IBSEN JULISSA</t>
  </si>
  <si>
    <t>ZUÑIGA MUÑOZ HERMAN</t>
  </si>
  <si>
    <t>G.CABANILLA CANC. DE LA 2DA. 15NA. MES DE OCT/2013</t>
  </si>
  <si>
    <t>M.CABANILLA CANC. DE LA 2DA. 15NA. MES DE OCT/2013</t>
  </si>
  <si>
    <t>J.BOHORQUEZ CANC. DE LA 2DA. 15NA. MES DE OCT/2013</t>
  </si>
  <si>
    <t>M.AYALA CANC. DE LA 2DA. 15NA. MES DE OCT/2013</t>
  </si>
  <si>
    <t>F.COELLO CANC. DE LA 2DA. 15NA. MES DE OCT/2013</t>
  </si>
  <si>
    <t>M.CONFORME CANC. DE LA 2DA. 15NA. MES DE OCT/2013</t>
  </si>
  <si>
    <t>M.LEON CANC. DE LA 2DA. 15NA. MES DE OCT/2013</t>
  </si>
  <si>
    <t>CANC. DE LA 2DA. 15NA. MES DE OCT/2013</t>
  </si>
  <si>
    <t>D. ARIAS CANC. DE LA 2DA. 15NA. MES DE OCT/2013</t>
  </si>
  <si>
    <t>A.AVILES CANC. DE LA 2DA. 15NA. MES DE OCT/2013</t>
  </si>
  <si>
    <t>L.CHAVEZ CANC. DE LA 2DA. 15NA. MES DE OCT/2013</t>
  </si>
  <si>
    <t>J. CRESPIN CANC. DE LA 2DA. 15NA. MES DE OCT/2013</t>
  </si>
  <si>
    <t>J. FERNANDEZ CANC. DE LA 2DA. 15NA. MES DE OCT/2013</t>
  </si>
  <si>
    <t>J. FLORES CANC. DE LA 2DA. 15NA. MES DE OCT/2013</t>
  </si>
  <si>
    <t>M. GUERRERO CANC. DE LA 2DA. 15NA. MES DE OCT/2013</t>
  </si>
  <si>
    <t>I. GUTIERREZ CANC. DE LA 2DA. 15NA. MES DE OCT/2013</t>
  </si>
  <si>
    <t>M. HUACON CANC. DE LA 2DA. 15NA. MES DE OCT/2013</t>
  </si>
  <si>
    <t>J. MALAVE CANC. DE LA 2DA. 15NA. MES DE OCT/2013</t>
  </si>
  <si>
    <t>D. MENDEZ CANC. DE LA 2DA. 15NA. MES DE OCT/2013</t>
  </si>
  <si>
    <t>J.MEZA CANC. DE LA 2DA. 15NA. MES DE OCT/2013</t>
  </si>
  <si>
    <t>J. NUMERABLE CANC. DE LA 2DA. 15NA. MES DE OCT/2013</t>
  </si>
  <si>
    <t>C. ORTIZ CANC. DE LA 2DA. 15NA. MES DE OCT/2013</t>
  </si>
  <si>
    <t>W. PARRALES CANC. DE LA 2DA. 15NA. MES DE OCT/2013</t>
  </si>
  <si>
    <t>D. QUIÑONEZ CANC. DE LA 2DA. 15NA. MES DE OCT/2013</t>
  </si>
  <si>
    <t>E.SEGURA CANC. DE LA 2DA. 15NA. MES DE OCT/2013</t>
  </si>
  <si>
    <t>C.SOLORZANO CANC. DE LA 2DA. 15NA. MES DE OCT/2013</t>
  </si>
  <si>
    <t>J. DIAZ CANC. DE LA 2DA. 15NA. MES DE OCT/2013</t>
  </si>
  <si>
    <t>M.SANCHEZ PAGO DE LA F.#6 POR SERV. EDUC. (CANC. DE LA 2DA. 15NA. MES DE OCT/2013)</t>
  </si>
  <si>
    <t>W. MERA PAGO DE LA F.#2 POR SERV. PREST. (CANC. DE LA 2DA. 15NA. MES DE OCT/2013)</t>
  </si>
  <si>
    <t>P. AMADOR CANC. DE LA 2DA. 15NA. MES DE OCT/2013</t>
  </si>
  <si>
    <t>M. ANDRADE CANC. DE LA 2DA. 15NA. MES DE OCT/2013</t>
  </si>
  <si>
    <t>K. ARANEA CANC. DE LA 2DA. 15NA. MES DE OCT/2013</t>
  </si>
  <si>
    <t>C. CARDENAS CANC. DE LA 2DA. 15NA. MES DE OCT/2013</t>
  </si>
  <si>
    <t>D. ESPINOZA CANC. DE LA 2DA. 15NA. MES DE OCT/2013</t>
  </si>
  <si>
    <t>V. FARFAN CANC. DE LA 2DA. 15NA. MES DE OCT/2013</t>
  </si>
  <si>
    <t>C.FARIAS CANC. DE LA 2DA. 15NA. MES DE OCT/2013</t>
  </si>
  <si>
    <t>L.GARCIA CANC. DE LA 2DA. 15NA. MES DE OCT/2013</t>
  </si>
  <si>
    <t>S. GOVEA CANC. DE LA 2DA. 15NA. MES DE OCT/2013</t>
  </si>
  <si>
    <t>B. GRACIA CANC. DE LA 2DA. 15NA. MES DE OCT/2013</t>
  </si>
  <si>
    <t>K.LEON CANC. DE LA 2DA. 15NA. MES DE OCT/2013</t>
  </si>
  <si>
    <t>M. MARCILLO CANC. DE LA 2DA. 15NA. MES DE OCT/2013</t>
  </si>
  <si>
    <t>J.MARRETT CANC. DE LA 2DA. 15NA. MES DE OCT/2013</t>
  </si>
  <si>
    <t>A. NARANJO CANC. DE LA 2DA. 15NA. MES DE OCT/2013</t>
  </si>
  <si>
    <t>P. PANCHANA CANC. DE LA 2DA. 15NA. MES DE OCT/2013</t>
  </si>
  <si>
    <t>J. QUINTO CANC. DE LA 2DA. 15NA. MES DE OCT/2013</t>
  </si>
  <si>
    <t>M. RODRIGUEZ CANC. DE LA 2DA. 15NA. MES DE OCT/2013</t>
  </si>
  <si>
    <t>P. SALDAÑA CANC. DE LA 2DA. 15NA. MES DE OCT/2013</t>
  </si>
  <si>
    <t>M.SALAS CANC. DE LA 2DA. 15NA. MES DE OCT/2013</t>
  </si>
  <si>
    <t>W.UBILLA CANC. DE LA 2DA. 15NA. MES DE OCT/2013</t>
  </si>
  <si>
    <t>A. ALCIVAR CANC. DE LA 2DA. 15NA. MES DE OCT/2013</t>
  </si>
  <si>
    <t>P.APOLO CANC. DE LA 2DA. 15NA. MES DE OCT/2013</t>
  </si>
  <si>
    <t>A. ASTUDILLO CANC. DE LA 2DA. 15NA. MES DE OCT/2013</t>
  </si>
  <si>
    <t>R. BARRIGA CANC. DE LA 2DA. 15NA. MES DE OCT/2013</t>
  </si>
  <si>
    <t>V. CASTILLO CANC. DE LA 2DA. 15NA. MES DE OCT/2013</t>
  </si>
  <si>
    <t>F.CEDEÑO CANC. DE LA 2DA. 15NA. MES DE OCT/2013</t>
  </si>
  <si>
    <t>O.FARFAN GONZALEZ CANC. DE LA 2DA. 15NA. MES DE OCT/2013</t>
  </si>
  <si>
    <t>O.FRANCO CANC. DE LA 2DA. 15NA. MES DE OCT/2013</t>
  </si>
  <si>
    <t>L.JIMENEZ CANC. DE LA 2DA. 15NA. MES DE OCT/2013</t>
  </si>
  <si>
    <t>J.HOYOS CANC. DE LA 2DA. 15NA. MES DE OCT/2013</t>
  </si>
  <si>
    <t>J.MARTINEZ CANC. DE LA 2DA. 15NA. MES DE OCT/2013</t>
  </si>
  <si>
    <t>R.MOLINA CANC. DE LA 2DA. 15NA. MES DE OCT/2013</t>
  </si>
  <si>
    <t>M. MONCAYO CANC. DE LA 2DA. 15NA. MES DE OCT/2013</t>
  </si>
  <si>
    <t>J.ORELLANA CANC. DE LA 2DA. 15NA. MES DE OCT/2013</t>
  </si>
  <si>
    <t>F.PALACIOS CANC. DE LA 2DA. 15NA. MES DE OCT/2013</t>
  </si>
  <si>
    <t>A.POVEDA CANC. DE LA 2DA. 15NA. MES DE OCT/2013</t>
  </si>
  <si>
    <t>B.RODRIGUEZ CANC. DE LA 2DA. 15NA. MES DE OCT/2013</t>
  </si>
  <si>
    <t>E.SARMIENTO CANC. DE LA 2DA. 15NA. MES DE OCT/2013</t>
  </si>
  <si>
    <t>J.TOWNSEND CANC. DE LA 2DA. 15NA. MES DE OCT/2013</t>
  </si>
  <si>
    <t>M.ZAMBRANO CANC. DE LA 2DA. 15NA. MES DE OCT/2013</t>
  </si>
  <si>
    <t>PAGO DE LA F.#474 POR SERV. PREST. (CANC. DE LA 2DA. 15NA MES DE OCT/2013)</t>
  </si>
  <si>
    <t>PAGO DE LA F.#353 POR SERV. PREST. (CANC. DE LA 2DA. 15NA MES DE OCT/2013)</t>
  </si>
  <si>
    <t>PAGO POR SERV. PREST. (CANC. DE LA 2DA. 15NA MES DE OCT/2013)</t>
  </si>
  <si>
    <t>PAGO DE LA F.#5 POR SERV. PREST. (CANC. DE LA 2DA. 15NA MES DE OCT/2013)</t>
  </si>
  <si>
    <t>PAGO DE LA F.#4 POR SERV. PREST. (CANC. DE LA 2DA. 15NA MES DE OCT/2013)</t>
  </si>
  <si>
    <t>PAGO DE LA F.#147 POR SERV. PREST. (CANC. DE LA 2DA. 15NA MES DE OCT/2013)</t>
  </si>
  <si>
    <t>PAGO DE LA F.#6 POR SERV. PREST. (CANC. DE LA 2DA. 15NA MES DE OCT/2013)</t>
  </si>
  <si>
    <t>PAGO DE LA F.#3 POR SERV. PREST. (CANC. DE LA 2DA. 15NA MES DE OCT/2013)</t>
  </si>
  <si>
    <t>PAGO DE LA F.#377 POR SERV. EDUC. DEL 16 AL 31 OCT/2013</t>
  </si>
  <si>
    <t>PAGO DE LA F.#584 POR SERV. EDUC. DEL 16 AL 31 OCT/2013</t>
  </si>
  <si>
    <t xml:space="preserve"> POR SERV. EDUC. DEL 16 AL 31 OCT/2013</t>
  </si>
  <si>
    <t>PAGO DE LA F.#128  POR SERV. EDUC. DEL 16 AL 31 OCT/2013</t>
  </si>
  <si>
    <t>PAGO DE LA F.#286  POR SERV. EDUC. DEL 16 AL 31 OCT/2013</t>
  </si>
  <si>
    <t>PAGO DE LA F.#121  POR SERV. EDUC. DEL 16 AL 31 OCT/2013</t>
  </si>
  <si>
    <t>PAGO DE LA F.#156  POR SERV. EDUC. DEL 16 AL 31 OCT/2013</t>
  </si>
  <si>
    <t>A. GONZALEZ CANC. DE LA 2DA. 15NA. MES DE OCT/2013</t>
  </si>
  <si>
    <t>PAGO DE LA F.#509 POR SERVICIOS EDUCATIVOS</t>
  </si>
  <si>
    <t>VILLACRES ROCA JULIO</t>
  </si>
  <si>
    <t>NEY VALERO ANTONIO</t>
  </si>
  <si>
    <t>PAGO DE PRESTAMO NEY VALERO (REF. PAGO DE IESS $16704)</t>
  </si>
  <si>
    <t>MIGUEL HUACON PACHAY</t>
  </si>
  <si>
    <t xml:space="preserve">PAGO DE LA F.#600 Y F.#605 POR COMPRA DE BREAKS DE LUN - VIER DIAS 17 Y 18/OCT/2013 21-24/OCT/2013 </t>
  </si>
  <si>
    <t>PAGO DE PRESTAMO NEY VALERO (REF. PAGO DE PLANILLA IESS MES DE SEP/2012 $16704)</t>
  </si>
  <si>
    <t>PAGO DE LA F.#232 POR COMPRA DE BREAKS EN GYE FIN DE SEMANA DIAS 26-27/OCT2013</t>
  </si>
  <si>
    <t>LIQUIDACIÓN DE LA CAJA CHICA DEL 29/OCT/2013 SEGUN DETALLE ADJUNTO</t>
  </si>
  <si>
    <t xml:space="preserve">PRESTAMO M. HUACON A DESCONTARSE EN 2DA. 15NA MES DE NOV-DIC/2013-ENE 2014 Y EN EL 10MO </t>
  </si>
  <si>
    <t>Ch/. 16328 CIA. PLATIMN, PAGO DE INTERESES MES DE NOV/2013 (REF. 2 PRESTAMOS DE $10.000.00)</t>
  </si>
  <si>
    <t>PAGO DE INTERESES DEL 3% MES NOV/2013(REF. PREST. 5000, PREST.4000 Y PREST.6000)</t>
  </si>
  <si>
    <t>BRITO FIGUEROA MAYRA DEL ROCIO</t>
  </si>
  <si>
    <t>VELA RIERA PABLO ALBERTO</t>
  </si>
  <si>
    <t>BARZOLA SEGOVIA FRANKLIN DANIEL</t>
  </si>
  <si>
    <t>NEGOTRUST S.A.</t>
  </si>
  <si>
    <t>INMOBILIARIA DEL SOL S.A.</t>
  </si>
  <si>
    <t>PAGO DE COMISIONES POR VENTAS MES OCT/2013</t>
  </si>
  <si>
    <t>PAGO DE COMISIONES POR VENTAS MES DE OCT/2013</t>
  </si>
  <si>
    <t>PAGO DE COMISIONES POR VENTAS MES DE OCT/213</t>
  </si>
  <si>
    <t>PAGO DE LA F.#86306, F.#105485 Y F.#105606 POR PUBLICIDAD</t>
  </si>
  <si>
    <t>PAGO PRESTAMO (CAMBIO X CH/14293)</t>
  </si>
  <si>
    <t>PAGO DE INTERESES DEL 4% X RENOVACION DIC/2013 (REF. PRESTAMO $15,000.00)</t>
  </si>
  <si>
    <t>PAGO DE INTERESES DEL 4% X RENOVACION ENE/2014 (REF. PRESTAMO $15,000.00)</t>
  </si>
  <si>
    <t>PAGO DE F#103 Y107 POR SERVICIOS EDUCATIVOS</t>
  </si>
  <si>
    <t>PAGO DE F#109 Y 110 POR SERVICIOS EDUCATIVOS</t>
  </si>
  <si>
    <t>ABONO  DE F#105 POR SERVICIOS EDUCATIVOS</t>
  </si>
  <si>
    <t>PAGO DE F#66 Y 67 POR SERVICIOS EDUCATIVOS</t>
  </si>
  <si>
    <t>PAGO DE F#2 POR SERVICIOS EDUCATIVOS</t>
  </si>
  <si>
    <t>PAGO DE F#1 POR SERVICIOS EDUCATIVOS</t>
  </si>
  <si>
    <t>PAGO TOTAL DE F#160 Y 163 POR SERVICIOS EDUCATIVOS</t>
  </si>
  <si>
    <t>PAGO DE F#327 POR SERVICIOS EDUCATIVOS</t>
  </si>
  <si>
    <t>PAGO DE  F#65 POR SERVICIOS EDUCATIVOS</t>
  </si>
  <si>
    <t>PAGO DE F#216 POR SERVICIOS EDUCATIVOS</t>
  </si>
  <si>
    <t xml:space="preserve">ABONO A LA F.#506 POR COMPRA DE SUMINISTROS DE OFICINA </t>
  </si>
  <si>
    <t>PAGO DE LA F.#992, F.#1005 Y A BONO A LA F.#1020 POR ALQUILER DE PROYECTORES</t>
  </si>
  <si>
    <t>PAGO DE LA F.#14371 POR COMPRA DE SUMINISTROS DE LIMPIEZA</t>
  </si>
  <si>
    <t xml:space="preserve">PAGO DE LA F.#87628 POR COMPRA DE 10 RESMAS </t>
  </si>
  <si>
    <t>PAGO DE LA .#3158 POR COMPRA DE BOTELLONES DE AGUA</t>
  </si>
  <si>
    <t>PAGO DE LA F.#27355 POR COMPRA DE SUMNISTROS DE OFICINA CARPETAS Y TONERS</t>
  </si>
  <si>
    <t>PAGO DE LA F.#6718 POR COMPRA DE PLACAS PERS. ADM. DOCENTES, DIAMANTE CON LOGO(ANIV.UTEG/2012)</t>
  </si>
  <si>
    <t>PAGO DE LA F.#25968 Y ABONO A LA F.#25969 POR ALQUILER DE FOTOCOPIADORA POSGRADO</t>
  </si>
  <si>
    <t>PAGO DE GUARDIAS Y CONSERJES POR ATENCION MAESTRIAS MANT. VISIT. CEAACES DIAS 22-27/OCT/2013</t>
  </si>
  <si>
    <t>VIATICOS A STA. ELENA  POR  ATENCION MAESTRIA FIN DE SEMANA DIAS 9-10/NOV/2013</t>
  </si>
  <si>
    <t>ABONO A LA F.#267 POR COMPRA DE BOLIGRAFOS Y PULSERAS BORDADAS FERIA UNVERSITARIA</t>
  </si>
  <si>
    <t>PAGO DE LA F.#2733 Y F.#2746 POR COMPRA DE ARCHIVADOR Y MONTAJE Y DESMONTAJE DE PUESTOS DE TRABAJO</t>
  </si>
  <si>
    <t>PAGO DE LA F.#1276 POR ALQUILER DE FOTOCOPIADORA AUDITORIO 14968 B/N Y 364 A COLOR</t>
  </si>
  <si>
    <t>ANTICIPO POR EVENTO FIESTA DE FIN DE AÑO UTEG/2013</t>
  </si>
  <si>
    <t>REEMBOLSO POR GASTOS Y TRAMITES LEGALES DIA 04/NOV/2013</t>
  </si>
  <si>
    <t>JACINTO RAMIREZ AGUILERA</t>
  </si>
  <si>
    <t>PAGO POR GASTOS DE GRADUACION</t>
  </si>
  <si>
    <t>LANDREX S.A.</t>
  </si>
  <si>
    <t>PRESTAMO G. CABANILLA A DESCONTARSE EN EL 10MO. 3ER SUELDO</t>
  </si>
  <si>
    <t>GASTOS POR TRAMITES Y GASTOS LEGALES ESTUDIO CASSINELLI</t>
  </si>
  <si>
    <t>PAGO CUOTA #7 CONVENIO SEGUN Nº COMPROBANTE 1023342</t>
  </si>
  <si>
    <t>ABONO A TITULO DE CREDITO #31150990 AB. RAMIREZ CAICEDO JOSE</t>
  </si>
  <si>
    <t xml:space="preserve">PAGO DE TITULO DE CREDITO #31187416 </t>
  </si>
  <si>
    <t>PAGO DE TITULO DE CREDITO # 31188749</t>
  </si>
  <si>
    <t>PAGO DE TITULO DE CREDITO #32150992</t>
  </si>
  <si>
    <t>PAGO DE TITULO DE CREDITO #31150991</t>
  </si>
  <si>
    <t>PAGO DE TITULO DE CREDITO #31277700</t>
  </si>
  <si>
    <t>PAGO DE LA F.#233 POR COMPRA DE BREAKS EN GYE FIN DE SEMANA 9-10/NOV/2013</t>
  </si>
  <si>
    <t>PAGO DE LA F.#4-#5 POR COMPRA DE BREAKS EN STA. ELENA FIN DE SEMANA DIAS 26-27/OCT Y 9-10/NOV/2013</t>
  </si>
  <si>
    <t>GASTOS POR PROYECTO VINCULACION</t>
  </si>
  <si>
    <t>PAGO DE INTERESES DEL 7.5% POR RENOVACION DE PRESTAMO DE $20.000 NOV/2013</t>
  </si>
  <si>
    <t>REEMBOLSO POR  GASTOS</t>
  </si>
  <si>
    <t>LIQUIDCAION D ELA CAJA CHICA DEL 13/NOV/2013 SEGÚN DETALLE ADJUNTO</t>
  </si>
  <si>
    <t>GATOS POR TRMITES JUDICALES</t>
  </si>
  <si>
    <t>14/112013</t>
  </si>
  <si>
    <t>TOWNSEND  VALENCIA JOSE</t>
  </si>
  <si>
    <t>BALLADARES CALDERON ESTHER</t>
  </si>
  <si>
    <t xml:space="preserve">VARAS ESPINOZA  ALEXANDRA </t>
  </si>
  <si>
    <t>POVEDA  GUEVARA  ANTONIO</t>
  </si>
  <si>
    <t>FARFAN  GONZALEZ  OLMEDO</t>
  </si>
  <si>
    <t>E OPEN SOLUTIONS CIA LTDA</t>
  </si>
  <si>
    <t>PERCREA CIA.LTDA.</t>
  </si>
  <si>
    <t>MORAN BASTIDAS VERONICA</t>
  </si>
  <si>
    <t>G.CABANILLA CANC. DE LA 1ERA. 15NA. MES DE NOV/2013</t>
  </si>
  <si>
    <t>J.BOHORQUEZ CANC. DE LA 1ERA. 15NA. MES DE NOV/2013</t>
  </si>
  <si>
    <t>M.AYALA CANC. DE LA 1ERA. 15NA. MES DE NOV/2013</t>
  </si>
  <si>
    <t>F.COELLO CANC. DE LA 1ERA. 15NA. MES DE NOV/2013</t>
  </si>
  <si>
    <t>M.CONFORME CANC. DE LA 1ERA. 15NA. MES DE NOV/2013</t>
  </si>
  <si>
    <t>Y.ALABART CANC. DE LA 1ERA. 15NA. MES DE NOV/2013</t>
  </si>
  <si>
    <t>M.LEON CANC. DE LA 1ERA. 15NA. MES DE NOV/2013</t>
  </si>
  <si>
    <t>CANC. DE LA 1ERA. 15NA. MES DE NOV/2013</t>
  </si>
  <si>
    <t>D. ARIAS CANC. DE LA 1ERA. 15NA. MES DE NOV/2013</t>
  </si>
  <si>
    <t>A.AVILES CANC. DE LA 1ERA. 15NA. MES DE NOV/2013</t>
  </si>
  <si>
    <t>L. CHAVEZ CANC. DE LA 1ERA. 15NA. MES DE NOV/2013</t>
  </si>
  <si>
    <t>J. CRESPIN CANC. DE LA 1ERA. 15NA. MES DE NOV/2013</t>
  </si>
  <si>
    <t>J. FLORES CANC. DE LA 1ERA. 15NA. MES DE NOV/2013</t>
  </si>
  <si>
    <t>M. GUERRERO CANC. DE LA 1ERA. 15NA. MES DE NOV/2013</t>
  </si>
  <si>
    <t>I. GUTIERREZ  CANC. DE LA 1ERA. 15NA. MES DE NOV/2013</t>
  </si>
  <si>
    <t>M. HUACON  CANC. DE LA 1ERA. 15NA. MES DE NOV/2013</t>
  </si>
  <si>
    <t>J. MALAVE CANC. DE LA 1ERA. 15NA. MES DE NOV/2013</t>
  </si>
  <si>
    <t>D. MENDEZ  CANC. DE LA 1ERA. 15NA. MES DE NOV/2013</t>
  </si>
  <si>
    <t>J. MEZA CANC. DE LA 1ERA. 15NA. MES DE NOV/2013</t>
  </si>
  <si>
    <t>J. NUMERABLE CANC. DE LA 1ERA. 15NA. MES DE NOV/2013</t>
  </si>
  <si>
    <t>C. ORTIZ CANC. DE LA 1ERA. 15NA. MES DE NOV/2013</t>
  </si>
  <si>
    <t>W. PARRALES  CANC. DE LA 1ERA. 15NA. MES DE NOV/2013</t>
  </si>
  <si>
    <t>D. QUIÑONEZ  CANC. DE LA 1ERA. 15NA. MES DE NOV/2013</t>
  </si>
  <si>
    <t>E. SEGURA CANC. DE LA 1ERA. 15NA. MES DE NOV/2013</t>
  </si>
  <si>
    <t>C. SOLORZANO CANC. DE LA 1ERA. 15NA. MES DE NOV/2013</t>
  </si>
  <si>
    <t>J. DIAZ SERV. PREST. ( CANC. DE LA 1ERA. 15NA. MES DE NOV/2013)</t>
  </si>
  <si>
    <t>M. GONZALEZ PAGO DE F#7 SER. PREST. ( CANC. DE LA 1ERA. 15NA. MES DE NOV/2013)</t>
  </si>
  <si>
    <t>J. MERA PAGO DE F#3 SER. PREST.( CANC. DE LA 1ERA. 15NA. MES DE NOV/2013)</t>
  </si>
  <si>
    <t>P. AMADOR CANC. DE LA 1ERA. 15NA. MES DE NOV/2013</t>
  </si>
  <si>
    <t>K. ARANEA CANC. DE LA 1ERA. 15NA. MES DE NOV/2013</t>
  </si>
  <si>
    <t>C. CARDENAS CANC. DE LA 1ERA. 15NA. MES DE NOV/2013</t>
  </si>
  <si>
    <t>D. ESPINOZA CANC. DE LA 1ERA. 15NA. MES DE NOV/2013</t>
  </si>
  <si>
    <t>V. FARFAN CANC. DE LA 1ERA. 15NA. MES DE NOV/2013</t>
  </si>
  <si>
    <t>C. FARIAS CANC. DE LA 1ERA. 15NA. MES DE NOV/2013</t>
  </si>
  <si>
    <t>L.GARCIA  CANC. DE LA 1ERA. 15NA. MES DE NOV/2013</t>
  </si>
  <si>
    <t>A. GONZALEZ CANC. DE LA 1ERA. 15NA. MES DE NOV/2013</t>
  </si>
  <si>
    <t>S. GOVEA CANC. DE LA 1ERA. 15NA. MES DE NOV/2013</t>
  </si>
  <si>
    <t>B. GRACIA CANC. DE LA 1ERA. 15NA. MES DE NOV/2013</t>
  </si>
  <si>
    <t>K. LEON CANC. DE LA 1ERA. 15NA. MES DE NOV/2013</t>
  </si>
  <si>
    <t>M. MARCILLO CANC. DE LA 1ERA. 15NA. MES DE NOV/2013</t>
  </si>
  <si>
    <t>J. MARRETT CANC. DE LA 1ERA. 15NA. MES DE NOV/2013</t>
  </si>
  <si>
    <t>A. NARANJO CANC. DE LA 1ERA. 15NA. MES DE NOV/2013</t>
  </si>
  <si>
    <t>P. PANCHANA CANC. DE LA 1ERA. 15NA. MES DE NOV/2013</t>
  </si>
  <si>
    <t>J. QUINTO  CANC. DE LA 1ERA. 15NA. MES DE NOV/2013</t>
  </si>
  <si>
    <t>M. RODRIGUEZ CANC. DE LA 1ERA. 15NA. MES DE NOV/2013</t>
  </si>
  <si>
    <t>P. SALDAÑA  CANC. DE LA 1ERA. 15NA. MES DE NOV/2013</t>
  </si>
  <si>
    <t>M. SALAS CANC. DE LA 1ERA. 15NA. MES DE NOV/2013</t>
  </si>
  <si>
    <t>W. UBILLA CANC. DE LA 1ERA. 15NA. MES DE NOV/2013</t>
  </si>
  <si>
    <t>A. ALCIVAR CANC. DE LA 1ERA. 15NA. MES DE NOV/2013</t>
  </si>
  <si>
    <t>P. APOLO CANC. DE LA 1ERA. 15NA. MES DE NOV/2013</t>
  </si>
  <si>
    <t>A. ASTUDILLO CANC. DE LA 1ERA. 15NA. MES DE NOV/2013</t>
  </si>
  <si>
    <t>R. BARRIGA CANC. DE LA 1ERA. 15NA. MES DE NOV/2013</t>
  </si>
  <si>
    <t>V. CASTILLO CANC. DE LA 1ERA. 15NA. MES DE NOV/2013</t>
  </si>
  <si>
    <t>F. CEDEÑO CANC. DE LA 1ERA. 15NA. MES DE NOV/2013</t>
  </si>
  <si>
    <t>O. FRANCO  CANC. DE LA 1ERA. 15NA. MES DE NOV/2013</t>
  </si>
  <si>
    <t>L. JIMENEZ CANC. DE LA 1ERA. 15NA. MES DE NOV/2013</t>
  </si>
  <si>
    <t>J. HOYOS CANC. DE LA 1ERA. 15NA. MES DE NOV/2013</t>
  </si>
  <si>
    <t>J. MARTINEZ  CANC. DE LA 1ERA. 15NA. MES DE NOV/2013</t>
  </si>
  <si>
    <t>R. MOLINA CANC. DE LA 1ERA. 15NA. MES DE NOV/2013</t>
  </si>
  <si>
    <t>M. MONCAYO CANC. DE LA 1ERA. 15NA. MES DE NOV/2013</t>
  </si>
  <si>
    <t>J. ORELLANA CANC. DE LA 1ERA. 15NA. MES DE NOV/2013</t>
  </si>
  <si>
    <t>B. RODRIGUEZ CANC. DE LA 1ERA. 15NA. MES DE NOV/2013</t>
  </si>
  <si>
    <t>A. POVEDA  CANC. DE LA 1ERA. 15NA. MES DE NOV/2013</t>
  </si>
  <si>
    <t>F. PALACIOS  CANC. DE LA 1ERA. 15NA. MES DE NOV/2013</t>
  </si>
  <si>
    <t>E. SARMIENTO CANC. DE LA 1ERA. 15NA. MES DE NOV/2013</t>
  </si>
  <si>
    <t>J. TOWNSEND CANC. DE LA 1ERA. 15NA. MES DE NOV/2013</t>
  </si>
  <si>
    <t>M. ZAMBRANO CANC. DE LA 1ERA. 15NA. MES DE NOV/2013</t>
  </si>
  <si>
    <t>E. BALLADARES SER. PREST. ( CANC. DE LA 1ERA. 15NA. MES DE NOV/2013)</t>
  </si>
  <si>
    <t>E. LOPEZ PAGO DE F#354 SER. EDU. ( CANC. DE LA 1ERA. 15NA. MES DE NOV/2013)</t>
  </si>
  <si>
    <t>J. OROZCO PAGO DE SER. PREST. (CANC. DE LA 1ERA. 15NA. MES DE NOV/2013)</t>
  </si>
  <si>
    <t>A. VARAS PAGO SER. PREST. (CANC. DE LA 1ERA. 15NA. MES DE NOV/2013)</t>
  </si>
  <si>
    <t>H. ZUÑIGA PAGO SER. PREST. ( CANC. DE LA 1ERA. 15NA. MES DE NOV/2013)</t>
  </si>
  <si>
    <t>PAGO DE F#5 SER. PREST.(CANC. DE LA 1ERA. 15NA. MES DE NOV/2013)</t>
  </si>
  <si>
    <t>A. CARRERA PAGO DE F#148 SER. PREST.(CANC. DE LA 1ERA. 15NA. MES DE NOV/2013)</t>
  </si>
  <si>
    <t>A. CEDEÑO PAGO DE F#7 SER. PREST. (CANC. DE LA 1ERA. 15NA. MES DE NOV/2013)</t>
  </si>
  <si>
    <t>K. DE LA CRUZ PAGO DE F#5 SER. PREST.(CANC. DE LA 1ERA. 15NA. MES DE NOV/2013)</t>
  </si>
  <si>
    <t>Y. ALABART PAGO DE F#63 SER. EDU. 1 AL 15 NOV/2013</t>
  </si>
  <si>
    <t>M. AYALA  PAGO DE F#378  SER. EDU. 1 AL 15 NOV/2013</t>
  </si>
  <si>
    <t>J. BOHORQUEZ PAGO DE F#585 SER. EDU. 1 AL 15 NOV/2013</t>
  </si>
  <si>
    <t>M. CONFORME PAGO DE F#129 SER. EDU. 1 AL 15 NOV/2013</t>
  </si>
  <si>
    <t>M. MONCAYO PAGO DE F#288 SER. EDU. 1 AL 15 NOV/2013</t>
  </si>
  <si>
    <t>F. PALACIOS PAGO DE F#123 SER. EDU. 1 AL 15 NOV/2013</t>
  </si>
  <si>
    <t>A. POVEDA PAGO DE  SER. EDU. 1 AL 15 NOV/2013</t>
  </si>
  <si>
    <t>M. ANDRADE CANC. DE LA 1ERA. 15NA. MES NOV/2013</t>
  </si>
  <si>
    <t>M. CABANILLA CAN. DE LA 1ERA. 15NA. MES NOV/2013</t>
  </si>
  <si>
    <t>O. FARFAN  CANC. DE LA  1ERA. 15NA. MES NOV/2013</t>
  </si>
  <si>
    <t>M. CABANILLA PAGO DE LA F#914 SER. EDUC. 1 AL 15 NOV/2013</t>
  </si>
  <si>
    <t>PRESTAMO ECO. G. CABANILLA</t>
  </si>
  <si>
    <t>PRESTAMO ECO. G. CABANILLA A DESCONTARSE EN EL DECIMO TERCER SUELDO</t>
  </si>
  <si>
    <t>PAGO DE INTERESES DEL 7.5% X RENOVACION MES DE NOV/13 (REF.1/2 CH/12742X$6500 Y 2/2 CH/12743X$6500)</t>
  </si>
  <si>
    <t>PAGO DE F#1020 Y ABONO F#1040 ALQUILER DE PROYECTOR</t>
  </si>
  <si>
    <t>PAGO DE GUARDIAS Y  CONCERJES POR ATENCION DE MAESTRIAS DIAS 2,4,9 Y 10 NOV/2013</t>
  </si>
  <si>
    <t>PAGO DE LA F.#693 POR ASESORIA LEGAL CORRESPONDIENTE MES DE NOV/2013</t>
  </si>
  <si>
    <t>ABONO A LA F#14724 POR COMPRA DE SUMINISTROS DE LIMPIEZA</t>
  </si>
  <si>
    <t>PAGO DE LA F.#7435 POR ASISTENCIA TECNICA SOPORTE SERVIDOR LINUX</t>
  </si>
  <si>
    <t>PAGO DE F#819 POR ALQUILER DE TOGAS CON BIRRETES</t>
  </si>
  <si>
    <t>VIATICOS A SANTA ELENA POR ATENCION MAESTRIA FIN DE SEMANA</t>
  </si>
  <si>
    <t>PAGO DE F#3227 POR COMPRA DE AGUA EN BOTELLON</t>
  </si>
  <si>
    <t>PAGO DE F#475 POR CAMBIO DE  COMBINACIONES CHAPAS EDIF#399-520-610</t>
  </si>
  <si>
    <t>PAGO DE F#16779 COMPRA TONERS LEXMARK</t>
  </si>
  <si>
    <t>PAGO POR PUBLICIDAD CUÑAS EN RADIO DISNEY DEL 18 NOV-18/DIC/2013 (LUN-SABADO)</t>
  </si>
  <si>
    <t>PAGO DE F#25969 Y ABONO A  F#26045 RENTA DE MAQUINA</t>
  </si>
  <si>
    <t>ANTICIPO POR BUFETT , MUSICA, TORTA, DJ, CARPAS HOMENAJE G. CABANILLA</t>
  </si>
  <si>
    <t>PAGO DE F#506 Y ABONO A F#531 POR COMPRA DE UTILES DE OFICINA</t>
  </si>
  <si>
    <t>CAMINO MOGRO SEGUNDO MARVIN</t>
  </si>
  <si>
    <t>VALDIVIEZO CEDEÑO NARCISA OLAYA</t>
  </si>
  <si>
    <t>CONFORME TOALA FRANCISCO JAVIER</t>
  </si>
  <si>
    <t>PAGO DE LA F.#27 Y ABONO A LA F.#28 POR SERVICIOS EDUCATIVOS</t>
  </si>
  <si>
    <t>PAGO DE LA F.#254 POR SERVICIOS EDUCATIVOS</t>
  </si>
  <si>
    <t>PAGO DE LA F.#52 POR SERVICIOS EDUACTIVOS</t>
  </si>
  <si>
    <t>PAGO DE LA F.#831 POR ALQUILER EDIF.#610 MES DE OCT/2013</t>
  </si>
  <si>
    <t>PAGO DE LA F.#79 POR SERV. PREST. DPTO. BIENESTAR UNIVERSITARIO DEL 23 ABRIL AL 31 MYO/2012</t>
  </si>
  <si>
    <t>CORREA MORAN CRISTIAN ESTEBAN</t>
  </si>
  <si>
    <t>NATALY HOHELIA NEIRA ZAMBRANO</t>
  </si>
  <si>
    <t>PAGO DE LA F.#67 Y ABONO A LA F.#68 POR SERVICIOS EDUCATIVOS</t>
  </si>
  <si>
    <t>PAGO DE LA F.#701 POR SERVICISO EDUCATIVOS</t>
  </si>
  <si>
    <t>ABONO A LA F.#163 POR SERVICIOS EDUCATIVOS</t>
  </si>
  <si>
    <t xml:space="preserve">DEV. Y. ALABART POR COMPRA DE PASAJE Y HOSPEDAJE VIAJE A MEXICO </t>
  </si>
  <si>
    <t>PAGO DE LA F.#23535 POR SERVICIO DE INTERNET MES DE NOV/2013</t>
  </si>
  <si>
    <t>PAGO POR COMPRA DE CHAMPAGNE Y TORTA HOMENAJE  ECO. G. CABANILLA</t>
  </si>
  <si>
    <t>FONDEO DEL BACNO MACHALA AL CITTE</t>
  </si>
  <si>
    <t>Uteg2013Citte
UtegCitte2013</t>
  </si>
  <si>
    <t>MORAN BASTIDAS GUSTADO</t>
  </si>
  <si>
    <t>PAGO DE INTERESES MES DE NOV/2013  (REF. 5% PREST. $10.000.00)</t>
  </si>
  <si>
    <t>PAGO DE INTERESESDEL 3% MES DE NOV/2013(REF. $35,000.00)</t>
  </si>
  <si>
    <t>ABONO DE LA F.#13 POR SERVICIO DE BUFFET Y DJ</t>
  </si>
  <si>
    <t>GASTOS POR REPRESENTACION Y PROYECTO VINCULACION</t>
  </si>
  <si>
    <t>ABONO A AL F.#205 POR ASESORIA TRIBUTARIA IR/2005 1/8</t>
  </si>
  <si>
    <t>LIQUIDACION DE LA CAJA CHICA DEL 21/NOV/2013 SEGÚN DETALLE ADJUNTO</t>
  </si>
  <si>
    <t>PAGO DE LA F.#11 POR BUFFETT Y DJ</t>
  </si>
  <si>
    <t>APOLO PALO</t>
  </si>
  <si>
    <t>MORAN BASTIDA GUSTAVO</t>
  </si>
  <si>
    <t>PAGO DE LA F.#234 Y F.#235 POR COMPRA DE BREAKS GRADUACION Y FIN DE SEMANA MAESTRIAS GYE DIAS 16-17/NOV/13</t>
  </si>
  <si>
    <t>PAGO DE LA F.#12 POR COMPRA DE BREAKS FIN DE SEMANA MAESTRIA STA. ELANA DIAS 16/17/NOV/13</t>
  </si>
  <si>
    <t>PAGO DE LA F.#617 POR COMPRA DE BREAKS LUNES A JUEVES DEL 4-7/NOV/2013</t>
  </si>
  <si>
    <t>MORAN BASTIDAS GUSTAVO JAVIER</t>
  </si>
  <si>
    <t>PAGO POR INTERESES 3.2% MES DE NOV/2013 (REF. PRESTAMO DE $25000.00)</t>
  </si>
  <si>
    <t>VIATICOS A STA. ELENA POR ATENCION MAESTRIA FIN DE SEMANA DIAS 23-24/NOV/2013</t>
  </si>
  <si>
    <t>PAGO DE LA F.#13 POR SERVICIO DE BUFFETE Y DJ</t>
  </si>
  <si>
    <t>PAGO DE LA F.#104 POR SERVICIOS EDUCATIVOS 30H COMUNICACIÓN Y 2.25H PSICOLOGIA</t>
  </si>
  <si>
    <t>PELAEZ FREIRE JOSE</t>
  </si>
  <si>
    <t>PAGO DE LA F.#1040, F.#1051 Y ABONO A LA F.#1052 POR ALQUILER DE PROYECTORES</t>
  </si>
  <si>
    <t>PAGO DE GUARDIAS Y CONSERJES POR ATENCION MAESTRIA FIN DE SEMANA DIAS 13-16-17/NOV/2013</t>
  </si>
  <si>
    <t>ABONO DE LA F.#108454 POR SEGURO DEL VEHICULO MES DE NOV/2013</t>
  </si>
  <si>
    <t>POR MANTENIMIENTO DE VEHICULO UTEG Y COMPRA DE CORTINAS</t>
  </si>
  <si>
    <t>PAGO DE COLEGIATURA, HOSPEDAJE Y MOVILIZACION DOCTORADO MES DE NOV/2013</t>
  </si>
  <si>
    <t>PHD-UNI. DE SAN MARCOS</t>
  </si>
  <si>
    <t>VIATICOS M.CONFORME Y M. CABANILLA POR VIAJE DOCTORADO</t>
  </si>
  <si>
    <t xml:space="preserve">PAGO POR CONTRATACION DE TRANSPORTE Y GAST. OPERA. PARA EL TRANSLADO DE FRUTAS </t>
  </si>
  <si>
    <t>PAGO DE COLEGIATURA, HOSPEDAJE Y MOVILIZACION DOCTORADO EN GEST. ECON. GLOB.MES DE NOV/2013</t>
  </si>
  <si>
    <t>PAGO POR TRAMITES VARIOS DIA 26/11/2013</t>
  </si>
  <si>
    <t>PAGO POR TRAMITES EXONERACION DE IMPUESTOS MUNICIPALES</t>
  </si>
  <si>
    <t>PAGO DE LA F.#576 POR SERVICIOS EDUCATIVOS</t>
  </si>
  <si>
    <t>HERNAN  ZUÑIGA MUÑOZ</t>
  </si>
  <si>
    <t>PAGO DE COMPRA DE 2000 SMS (DEP. COLECTURIA)</t>
  </si>
  <si>
    <t>VIATICOS Y.ALABART Y A.ASTUDILLO POR REUNION SENECYT REVISTA INDEXADAS EN MILAGRO DIA 27/NOV/13</t>
  </si>
  <si>
    <t>PAGO DE LA F.#236 POR COMPRA DE BREAKS GYE MAESTRIA FIN DE SEMANA DIAS 23-27/NOV/2013</t>
  </si>
  <si>
    <t>PAGO DE LA F.#13 POR COMPRA DE BREAKS STA. ELENA MAESTRIA FIN DE SEMANA DIAS 23-24/NOV/2013</t>
  </si>
  <si>
    <t>ING. MIRIAM ZAMBRANO</t>
  </si>
  <si>
    <t xml:space="preserve">LIQUIDACION DE LA CAJA CHICA DEL 27/NOV/2013 SEGÚN DETALLE ADJUNTO </t>
  </si>
  <si>
    <t>PAGO DE LA 2/7 MES DE OCT/2013 POR CREDITO NAVIPLAN EN EL AÑO 2008</t>
  </si>
  <si>
    <t xml:space="preserve">PAGO DE LA F.#1563 POR HONORARIOS DISEÑO Y DECORACIÓN CAMPUS UTEG CUOTA 2/18 MES DE NOV/13 </t>
  </si>
  <si>
    <t>PAGO DE LA 3/7 MES DE NOV/2013 POR CREDITO NAVIPLAN EN EL AÑO 2008</t>
  </si>
  <si>
    <t>VIATICOS A STA. ELENA POR ATENCION MAESTRIA FIN DE SEMANA DIAS 30/NOV-01/DIC/2013</t>
  </si>
  <si>
    <t>PAGO DE GUARDIAS Y CONSERJES POR ATENCION MAESTRIAS FIN DE SMENA DIAS 14-17-19-21-22-23-24/NOV/13</t>
  </si>
  <si>
    <t>PAGO DE LA F.#1052 Y ABONA A LA F.#1080 POR ALQUILER DE PROYECTORES</t>
  </si>
  <si>
    <t>DEV. ING. M.CABANILLA X TARJETA DINERS (REF PASAJ PHD MES DE AGO-SEP-NOV/13 Y OBSEQUIO G.CABANILLA)</t>
  </si>
  <si>
    <t>GAROFALO GARCIA RUTH</t>
  </si>
  <si>
    <t xml:space="preserve">MEZA DELGADO JIMMY </t>
  </si>
  <si>
    <t>ANDRADE GUTIERRES MARIA</t>
  </si>
  <si>
    <t>CORDERO ENCALADA SILVIA</t>
  </si>
  <si>
    <t>G.CABANILLA CANC. DE LA 2DA. 15NA. MES DE NOV/2013</t>
  </si>
  <si>
    <t>M.CABANILLA  CANC. DE LA 2DA. 15NA. MES DE NOV/2013</t>
  </si>
  <si>
    <t>J.BOHORQUEZ  CANC. DE LA 2DA. 15NA. MES DE NOV/2013</t>
  </si>
  <si>
    <t>M.AYALA  CANC. DE LA 2DA. 15NA. MES DE NOV/2013</t>
  </si>
  <si>
    <t>M.CONFORME CANC. DE LA 2DA. 15NA. MES DE NOV/2013</t>
  </si>
  <si>
    <t>Y.ALABART  CANC. DE LA 2DA. 15NA. MES DE NOV/2013</t>
  </si>
  <si>
    <t>M.LEON  CANC. DE LA 2DA. 15NA. MES DE NOV/2013</t>
  </si>
  <si>
    <t xml:space="preserve"> CANC. DE LA 2DA. 15NA. MES DE NOV/2013</t>
  </si>
  <si>
    <t>D. ARIAS  CANC. DE LA 2DA. 15NA. MES DE NOV/2013</t>
  </si>
  <si>
    <t>A.AVILES  CANC. DE LA 2DA. 15NA. MES DE NOV/2013</t>
  </si>
  <si>
    <t>L.CHAVEZ  CANC. DE LA 2DA. 15NA. MES DE NOV/2013</t>
  </si>
  <si>
    <t>J.CRESPIN  CANC. DE LA 2DA. 15NA. MES DE NOV/2013</t>
  </si>
  <si>
    <t>J.FLORES  CANC. DE LA 2DA. 15NA. MES DE NOV/2013</t>
  </si>
  <si>
    <t>M.GUERRERO  CANC. DE LA 2DA. 15NA. MES DE NOV/2013</t>
  </si>
  <si>
    <t>I.GUTIERREZ  CANC. DE LA 2DA. 15NA. MES DE NOV/2013</t>
  </si>
  <si>
    <t>M.HUACON  CANC. DE LA 2DA. 15NA. MES DE NOV/2013</t>
  </si>
  <si>
    <t>J.MALAVE  CANC. DE LA 2DA. 15NA. MES DE NOV/2013</t>
  </si>
  <si>
    <t>D.MENDEZ  CANC. DE LA 2DA. 15NA. MES DE NOV/2013</t>
  </si>
  <si>
    <t>J.MEZA  CANC. DE LA 2DA. 15NA. MES DE NOV/2013</t>
  </si>
  <si>
    <t>J.NUMERABLE  CANC. DE LA 2DA. 15NA. MES DE NOV/2013</t>
  </si>
  <si>
    <t>C.ORTIZ  CANC. DE LA 2DA. 15NA. MES DE NOV/2013</t>
  </si>
  <si>
    <t>W.PARRALES  CANC. DE LA 2DA. 15NA. MES DE NOV/2013</t>
  </si>
  <si>
    <t>D.QUIÑONEZ  CANC. DE LA 2DA. 15NA. MES DE NOV/2013</t>
  </si>
  <si>
    <t>E.SEGURA  CANC. DE LA 2DA. 15NA. MES DE NOV/2013</t>
  </si>
  <si>
    <t>C.SOLORZANO CANC. DE LA 2DA. 15NA. MES DE NOV/2013</t>
  </si>
  <si>
    <t>J.DIAZ PAGO POR SERV. PREST. (CANC. DE LA 2DA. 15NA. MES DE NOV/2013)</t>
  </si>
  <si>
    <t>PAGO DE LA F.#3 POR SERV. PREST. (CANC. DE LA 2DA. 15NA. MES DE NOV/2013)</t>
  </si>
  <si>
    <t>M.GONAZLEZ PAGO DE LA F.#7 POR SERV. PREST. (CANC. DE LA 2DA. 15NA. MES DE NOV/2013)</t>
  </si>
  <si>
    <t>P.AMADOR CANC. DE LA 2DA. 15NA. MES DE NOV/2013</t>
  </si>
  <si>
    <t>M.ANDRADE CANC. DE LA 2DA. 15NA. MES DE NOV/2013</t>
  </si>
  <si>
    <t>K.ARANEA CANC. DE LA 2DA. 15NA. MES DE NOV/2013</t>
  </si>
  <si>
    <t>C. CARDENAS CANC. DE LA 2DA. 15NA. MES DE NOV/2013</t>
  </si>
  <si>
    <t>D.ESPINOZA CANC. DE LA 2DA. 15NA. MES DE NOV/2013</t>
  </si>
  <si>
    <t>V.FARFAN CANC. DE LA 2DA. 15NA. MES DE NOV/2013</t>
  </si>
  <si>
    <t>C. FARIAS CANC. DE LA 2DA. 15NA. MES DE NOV/2013</t>
  </si>
  <si>
    <t>L.GARCIA CANC. DE LA 2DA. 15NA. MES DE NOV/2013</t>
  </si>
  <si>
    <t>A.GONZALEZ CANC. DE LA 2DA. 15NA. MES DE NOV/2013</t>
  </si>
  <si>
    <t>S.GOVEA CANC. DE LA 2DA. 15NA. MES DE NOV/2013</t>
  </si>
  <si>
    <t>B. GRACIA CANC. DE LA 2DA. 15NA. MES DE NOV/2013</t>
  </si>
  <si>
    <t>K.LEON CANC. DE LA 2DA. 15NA. MES DE NOV/2013</t>
  </si>
  <si>
    <t>M.MARCILLO CANC. DE LA 2DA. 15NA. MES DE NOV/2013</t>
  </si>
  <si>
    <t>J.MARRETT CANC. DE LA 2DA. 15NA. MES DE NOV/2013</t>
  </si>
  <si>
    <t>A.NARANJO CANC. DE LA 2DA. 15NA. MES DE NOV/2013</t>
  </si>
  <si>
    <t>P.PANCHANA CANC. DE LA 2DA. 15NA. MES DE NOV/2013</t>
  </si>
  <si>
    <t>J.QUINTO CANC. DE LA 2DA. 15NA. MES DE NOV/2013</t>
  </si>
  <si>
    <t>M.RODRIGUEZ CANC. DE LA 2DA. 15NA. MES DE NOV/2013</t>
  </si>
  <si>
    <t>P.SALDAÑA CANC. DE LA 2DA. 15NA. MES DE NOV/2013</t>
  </si>
  <si>
    <t>M.SALAS CANC. DE LA 2DA. 15NA. MES DE NOV/2013</t>
  </si>
  <si>
    <t>W.UBILLA CANC. DE LA 2DA. 15NA. MES DE NOV/2013</t>
  </si>
  <si>
    <t>P.APOLO CANC. DE LA 2DA. 15NA. MES DE NOV/2013</t>
  </si>
  <si>
    <t>A. ALCIVAR CANC. DE LA 2DA. 15NA. MES DE NOV/2013</t>
  </si>
  <si>
    <t>A.ASTUDILLO CANC. DE LA 2DA. 15NA. MES DE NOV/2013</t>
  </si>
  <si>
    <t>R. BARRIGA CANC. DE LA 2DA. 15NA. MES DE NOV/2013</t>
  </si>
  <si>
    <t>V. CASTILLO CANC. DE LA 2DA. 15NA. MES DE NOV/2013</t>
  </si>
  <si>
    <t>F. CEDEÑO CANC. DE LA 2DA. 15NA. MES DE NOV/2013</t>
  </si>
  <si>
    <t>O.FARFAN CANC. DE LA 2DA. 15NA. MES DE NOV/2013</t>
  </si>
  <si>
    <t>O.FRANCO CANC. DE LA 2DA. 15NA. MES DE NOV/2013</t>
  </si>
  <si>
    <t>L.JIMENEZ CANC. DE LA 2DA. 15NA. MES DE NOV/2013</t>
  </si>
  <si>
    <t>J.HOYOS CANC. DE LA 2DA. 15NA. MES DE NOV/2013</t>
  </si>
  <si>
    <t>J.MARTINEZ CANC. DE LA 2DA. 15NA. MES DE NOV/2013</t>
  </si>
  <si>
    <t>M.MONCAYO CANC. DE LA 2DA. 15NA. MES DE NOV/2013</t>
  </si>
  <si>
    <t>J.ORELLANA CANC. DE LA 2DA. 15NA. MES DE NOV/2013</t>
  </si>
  <si>
    <t>A. POVEDA CANC. DE LA 2DA. 15NA. MES DE NOV/2013</t>
  </si>
  <si>
    <t>B.RODRIGUEZ CANC. DE LA 2DA. 15NA. MES DE NOV/2013</t>
  </si>
  <si>
    <t>E. SARMIENTO CANC. DE LA 2DA. 15NA. MES DE NOV/2013</t>
  </si>
  <si>
    <t>J.TOWSEND CANC. DE LA 2DA. 15NA. MES DE NOV/2013</t>
  </si>
  <si>
    <t>M.ZAMBRANO CANC. DE LA 2DA. 15NA. MES DE NOV/2013</t>
  </si>
  <si>
    <t>E. BALLADARES CANC. DE LA 2DA. 15NA. MES DE NOV/2013</t>
  </si>
  <si>
    <t>S.CORDERO CANC. DE LA 2DA. 15NA. MES DE NOV/2013</t>
  </si>
  <si>
    <t>PAGO DE LA F.#354 POR SERV. PREST. (CANC. DE LA 2DA. 15NA. MES DE NOV/2013)</t>
  </si>
  <si>
    <t>PAGO DE LA F.#583 POR SERV. PREST. (CANC. DE LA 2DA. 15NA. MES DE NOV/2013)</t>
  </si>
  <si>
    <t>I.CARRERA PAGO DE LA F.#5 POR SERV. PREST. (CANC. DE LA 2DA. 15NA. MES DE NOV/2013)</t>
  </si>
  <si>
    <t>PAGO DE LA F.#148 POR SERV. PREST. (CANC. DE LA 2DA. 15NA. MES DE NOV/2013)</t>
  </si>
  <si>
    <t>C. CEDEÑO PAGO DE LA F.#7 POR SERV. PREST. (CANC. DE LA 2DA. 15NA. MES DE NOV/2013)</t>
  </si>
  <si>
    <t>K. DE LA CRUZ PAGO DE LA F.#5 POR SERV. PREST. (CANC. DE LA 2DA. 15NA. MES DE NOV/2013)</t>
  </si>
  <si>
    <t>Y. ALABART PAGO DE LA F.#63 POR SERV. EDUCATIVOS DEL 16 AL 30 DE NOV/2013</t>
  </si>
  <si>
    <t>M.AYALA PAGO DE LA F.#378 POR SERV. EDUCATIVOS DEL 16 AL 30 DE NOV/2013</t>
  </si>
  <si>
    <t>J.BOHORQUEZ PAGO DE LA F.#585 POR SERV. EDUCATIVOS DEL 16 AL 30 DE NOV/2013</t>
  </si>
  <si>
    <t>M.CABANILLA PAGO DE LA F.#914 POR SERV. EDUCATIVOS DEL 16 AL 30 DE NOV/2013</t>
  </si>
  <si>
    <t>M.CONFORME PAGO DE LA F.#129 POR SERV. EDUCATIVOS DEL 16 AL 30 DE NOV/2013</t>
  </si>
  <si>
    <t>M.MONCAYO PAGO DE LA F.#288 POR SERV. EDUCATIVOS DEL 16 AL 30 DE NOV/2013</t>
  </si>
  <si>
    <t>F. PALACIOS PAGO DE LA F.#123 POR SERV. EDUCATIVOS DEL 16 AL 30 DE NOV/2013</t>
  </si>
  <si>
    <t>A. POVEDA POR SERV. EDUCATIVOS DEL 16 AL 30 DE NOV/2013</t>
  </si>
  <si>
    <t>R. MOLINA CANC. DE LA 2DA. 15NA. MES DE NOV/2013</t>
  </si>
  <si>
    <t>A. VARAS PAGO POR SERV. PREST. (CANC. DE LA 2DA. 15NA. MES DE NOV/2013)</t>
  </si>
  <si>
    <t>J.OROZO PAGO POR SERV. PRESTADOS (CANC. DE LA 2DA. 15NA. MES DE NOV/2013)</t>
  </si>
  <si>
    <t>F. PALACIOS CANC. DE LA 2DA. 15NA. MES DE NOV/2013</t>
  </si>
  <si>
    <t>PAGO POR COMPRA DE VINO Y PIQUEOS REUNION CON EL PERSONAL ADM. UTEG DIA 03/DIC/2013</t>
  </si>
  <si>
    <t>PAGO DE INTERESES DEL 3% MES DE DIC/2013 (REF. 2 PREST. DE $10.000.00)</t>
  </si>
  <si>
    <t>ANTICIPO DE PRESTAMO (REF. PREST. $20000.00)</t>
  </si>
  <si>
    <t>PAGO DE INTERESES DEL 3% MES DE DIC/2013 (REF. PREST. 2 DE $5000, 1 DE $4000 Y 1 DE $6000)</t>
  </si>
  <si>
    <t>PAGO DE LA F.#549, F.#552 Y ABONO A LA F.#553 POR SERVICIOS EDUACTIVOS</t>
  </si>
  <si>
    <t>ALCIVAR BOWEN  ZENAIDA</t>
  </si>
  <si>
    <t>X ANULAR</t>
  </si>
  <si>
    <t>PAGO TOTAL DE F#654,655 Y656 POR SERVICIOS EDUCATIVOS</t>
  </si>
  <si>
    <t>PAGO DE F#17 POR REFRIGERIOS DIA 30 NOV. Y 01 DE DIC/2013 STA. ELENA</t>
  </si>
  <si>
    <t>PAGO DE F#641 POR BREAKS DIA 25 Y 28 NOV/2013 GUAYAQUIL MAESTRIAS</t>
  </si>
  <si>
    <t>PAGO DE F#238 POR BREAKS DE MATESRIA DIA 30 NOV/ Y 1 DE DIC/2013</t>
  </si>
  <si>
    <t>PAGO DE TITULO DE CREDITO NUMERO#31150990</t>
  </si>
  <si>
    <t>PAGO DE  CUOTA CONVENIO SEGUN COMPROBANTE#1029383</t>
  </si>
  <si>
    <t>PRESTAMO EMPLEADO  POR DCIEMBRE/2013</t>
  </si>
  <si>
    <t>DANIEL QUIÑONEZ POROZO</t>
  </si>
  <si>
    <t>PAGO POR CAJA  CHICA DEL 04/DIC/2013</t>
  </si>
  <si>
    <t>PAGO POR COMPRA DE TROFEOS</t>
  </si>
  <si>
    <t>POR PAGO DE PASAJE  DOCTOR CAZAR</t>
  </si>
  <si>
    <t>PRESTAMO EMPLEADO A DESCONTARSE EN ENERO-FEBRERO(2DA. 15NA.)2014</t>
  </si>
  <si>
    <t>ZAMBRANO BARBERAN ALFONSO AGUSTIN</t>
  </si>
  <si>
    <t>PAGO DE LA F.#201 POR SERVCIOS EDUCATIVOS</t>
  </si>
  <si>
    <t>PAGO DE LA F.#472 POR SERVICIOS EDUCATIVOS</t>
  </si>
  <si>
    <t>PAGO POR GASTOS DE PROYECTO VINCULACION</t>
  </si>
  <si>
    <t>PAGO POR GASTOS PROYECTO VINCULACION</t>
  </si>
  <si>
    <t>MORAN MURILLO NESTOR ALEJANDRO</t>
  </si>
  <si>
    <t>SIST.GLOB.DE COMUNIC.-OROMAR</t>
  </si>
  <si>
    <t>COMISIONES POR VENTAS MES DE NOV/2013</t>
  </si>
  <si>
    <t>BONO POR PROCESO DE EVALUACION UTEG 2013</t>
  </si>
  <si>
    <t>VIATICOS A STA. ELENA POR ATENCION MAESTRIA FIN DE SEMANA DIAS 7-8/DIC/2013</t>
  </si>
  <si>
    <t>VIATICOS A MACHALA POR PROMOCION MAESTRIAS EN COM. EXTE. MARKET. Y MBA DIA 09/DIC/13</t>
  </si>
  <si>
    <t>PRESTAMO G. CABANILLA  A DESCONTARSE EN LA 2DA. 15NA. MES DE DIC/13</t>
  </si>
  <si>
    <t>PAGO DE LA F.#6063 POR PUBLICIDAD EN REVISTA EKOS NEGOCIOS MES DE FEB/2011</t>
  </si>
  <si>
    <t xml:space="preserve">PAGO DE LA F.#371 Y F.#372 POR SERVICIOS EDUCATIVOS </t>
  </si>
  <si>
    <t xml:space="preserve">PAGO POR PUBLICIDAD TV 32 COMERCIALES MENSUALES DE DIC-ENE/2014 1 MES </t>
  </si>
  <si>
    <t>PAGO DE LA F.#1396 Y F.#1397B POR ALQUILER DE EDF. #401 Y EDIF.#399 MES DE OCT/2013</t>
  </si>
  <si>
    <t>PAGO DE GUARDIAS Y CONSERJES POR ATENCION MAESTRIAS FIN DE SEMANA DIAS 25-26-27-30NOV-1-3-4DIC/13</t>
  </si>
  <si>
    <t>PAGO DE F#1080 Y ABONO F#1093 POR ALQUILER DE PROYECTORES</t>
  </si>
  <si>
    <t>PAGO DE LA F#14724 Y ABONO A F#14818 POR COMPRA DE SUMINISTROS DE LIMPIEZA</t>
  </si>
  <si>
    <t>PAGO DE F#16 ABONO F#18 REFRIGERIOS IESS</t>
  </si>
  <si>
    <t>PAGO DE F#1094 POR MANTENIMIENTO DE AIRE/ACONDICIONADO</t>
  </si>
  <si>
    <t xml:space="preserve">ABONO A LA F#270  POR PAGO DE  FOTOS DE GRADUACION </t>
  </si>
  <si>
    <t>PAGO DE F#4662 Y ABONO A L F#4681 POR PAPELERIA E IMPRENTA</t>
  </si>
  <si>
    <t>PAGO DE F#16843  POR COMPRA DE TONERS SAMSUNG</t>
  </si>
  <si>
    <t>PAGO DE F#3278 POR COMPRA DE AGUA PERSONAL UTEG</t>
  </si>
  <si>
    <t>PAGO DE F#26045 Y ABONO F#26047 POR ALQUILER COPIADORA</t>
  </si>
  <si>
    <t xml:space="preserve">ABONO DE F#6718 POR ELABORACION DE  PLACAS 2012 </t>
  </si>
  <si>
    <t>PAGO DE L A F#531 Y ABONO A LA F#533 POR  COMPRA DE SUMNISTROS DE OFICINA</t>
  </si>
  <si>
    <t>PAGO DE F#27603 POR COMPRA DE SUMINISTROS DE OFICINA</t>
  </si>
  <si>
    <t>PAGO POR CONTRIBUCION POLICIA (PARABRISAS)</t>
  </si>
  <si>
    <t>BALLADARES ARREAGA GONZALO LENIN</t>
  </si>
  <si>
    <t>LAGOSNACK S.A.</t>
  </si>
  <si>
    <t>PAGO DE LA F.#9 Y ABONO A LA F.#10 POR SERVICIOS EDUACTIVOS</t>
  </si>
  <si>
    <t>PAGO DE LA F.#107 POR SERVCICISO EDUCATIVOS</t>
  </si>
  <si>
    <t>PAGO DE LA CUOTA #9 SEGUN COMPROBANTE #1029776</t>
  </si>
  <si>
    <t>PAGO POR COMPRA DE CENA EN HOMENAJE AL PROCESO DE EVALUACION UTEG 2013</t>
  </si>
  <si>
    <t>HOTEL MARCELIUS C.A.</t>
  </si>
  <si>
    <t>PAGO POR HOSPEDAJE DR. RAMIRO CAZAR DIA DEL 10 AL 11/DIC/2013</t>
  </si>
  <si>
    <t>OROZCO MADRID JORGE ANDRES</t>
  </si>
  <si>
    <t>BARREZUETA ROSALES JOHNNY ROBERT</t>
  </si>
  <si>
    <t>MURILLO TREJO ULISES COLON</t>
  </si>
  <si>
    <t>PAGO DE LA F.#909 POR ELABORACION DE LEVANTAMIENTO Y PLANOS EXISTENTES</t>
  </si>
  <si>
    <t>PAGO DE F#1239 POR SERVICIOS EDUCATIVOS</t>
  </si>
  <si>
    <t>GASTOS POR PROYECTO VINCULACION DE NAVIDAD</t>
  </si>
  <si>
    <t>PAGO POR COMPRA DE ARBOL DE NAVIDAD EDIF.#520</t>
  </si>
  <si>
    <t>TORRES HERRERA SUSANA MARGARITA</t>
  </si>
  <si>
    <t>CORPORACION EL  ROSADO S. A.</t>
  </si>
  <si>
    <t>PAGO DE LA F.#11154 POR PUBLICIDAD POR AVISO PUBLICITARIO DEL 3 OCT A 2 NOV/13 PAUTAS Y CUÑAS 704</t>
  </si>
  <si>
    <t>PAGO DE LA F.#213 POR SERVICIOS EDUCATIVOS</t>
  </si>
  <si>
    <t>LIQUIDACION DE LA CAJA CHICA DEL 11/DIC/13 SEGUN DETALLE ADJUNTO Y PAGO DE DIF.CAJ.CHIC.#633(13.28)</t>
  </si>
  <si>
    <t>PAGO DE LA F.#23 POR COMPRA DE BREAKS POR MAESTRIA EN STA. ELENA FIN DE SEMANA DIA 7/DIC/2013</t>
  </si>
  <si>
    <t>PAGO DE LA F.#239 POR COMPRA DE BREAKS POR MAESTRIA EN GYE FIN DE SEMANA DIA 7-8/DIC/2013</t>
  </si>
  <si>
    <t>PAGO DE F#53067 COMPRA DE CAFETERA DEVOL. PABLO APOLO</t>
  </si>
  <si>
    <t xml:space="preserve">GASTOS POR TRAMITES IESS </t>
  </si>
  <si>
    <t>ANTICIPO POR HONORARIOS PROFESIONALES</t>
  </si>
  <si>
    <t>PAGO DE LA F.#39176 POR CENA PERSONAL QUE CONFORMO EL PROCESO ACREDITACION 2013</t>
  </si>
  <si>
    <t>PAGO DE LA F.#161 POR SERVICIOS EDUCATIVOS</t>
  </si>
  <si>
    <t>PAGO DE LA F.#79 POR SERVICIOS EDUCATIVOS</t>
  </si>
  <si>
    <t>PRESTAMO ECO. G CABANILLA A DESCONTARSE EN LA 2DA. 15NA. MES DE DIC/2013</t>
  </si>
  <si>
    <t>PAGO DEL 50% POR COMPRA DE TARJETAS DE NAVIDAD PERSONAL ADM. UTEG $150.00</t>
  </si>
  <si>
    <t>PAGO DE F#56 POR SERVICIOS EDUCATIVOS</t>
  </si>
  <si>
    <t>PAGO DE F#259 POR SERVICIOS EDUCATIVOS</t>
  </si>
  <si>
    <t>PAGO DE INTERESES DEL 7.5% POR RENOVACION DE PRESTAMO DE $20.000 DIC/2013</t>
  </si>
  <si>
    <t>PAGO DE F#481 Y ABONO A  F#529 POR SERVICIOS EDUCATIVOS</t>
  </si>
  <si>
    <t>PAGO DE  F#511 POR SERVICIOS EDUCATIVOS</t>
  </si>
  <si>
    <t>PRESTAMO ECO. G.CABANILLA</t>
  </si>
  <si>
    <t>VIATICOS A STA. ELENA POR ATENCION MAESTRIA FIN DE SEMANA  14-15 DIC/2013</t>
  </si>
  <si>
    <t>DEV. ALUMNO POR AUSENCIA EN LA CIUDAD POR TRABAJO (ESPECIE PRESENTADA 09/AGO/13)</t>
  </si>
  <si>
    <t>VILLACRES ROCA JULIO RICARDO</t>
  </si>
  <si>
    <t>ARTEAGA NIETO LUCRECIA</t>
  </si>
  <si>
    <t>PAGO DE LA F#1093 Y ABONO F#1101 POR ALQUILER DE PROYECTORES</t>
  </si>
  <si>
    <t>PAGO DE LA F#14818 Y ABONO A F#14902 POR COMPRA DE SUM. DE LIMPIEZA</t>
  </si>
  <si>
    <t>PAGO TOTAL DE LA F#270 Y ABONO F#272 PAGO FOTOS DE GRADUACION</t>
  </si>
  <si>
    <t>ABONO A LA F#4681  PAGO PAPELERIA IMPRENTA</t>
  </si>
  <si>
    <t>PAGO DE F#18089, 18200 Y ABONO F#18473 POR MANTINIMEINTO DISPENS. AGUA</t>
  </si>
  <si>
    <t>PAGO DE LA F#13277 POR CUOTA SUSCRIPCION (OCT/NOV/DIC)2013</t>
  </si>
  <si>
    <t>PAGO TOTAL DE F#533 Y ABONO F#555 PAGO DE SUMINISTROS DE OFICINA</t>
  </si>
  <si>
    <t>PAGO DE GUARDIAS Y CONSERJES POR ATENCION MAESTRIA FIN DE SEMANA DIAS 2, 6,7 Y 8 DIC/2013</t>
  </si>
  <si>
    <t>PAGO TOTAL DE F#16843, 16855 Y ABONO A F#16893 POR COMPRA DE TONERS</t>
  </si>
  <si>
    <t>PAGO DE F#3329 POR COMPRA DE AGUA PERSONAL UTEG</t>
  </si>
  <si>
    <t>PAGO DE LA 1ERA. 15NA MES DIC/2013</t>
  </si>
  <si>
    <t xml:space="preserve">PAGO DE INTERESES DEL 7.5% X RENOVACION MES DE DIC/13 </t>
  </si>
  <si>
    <t>PAGO DE LA 1ERA. 15NA MES DIC/2013 ( ADICIONAL RECTOR)</t>
  </si>
  <si>
    <t xml:space="preserve">PAGO DE LA 1ERA. 15NA MES DIC/2013 </t>
  </si>
  <si>
    <t>J. DIAZ PAGO SER. PREST. (DE LA 1ERA. 15NA MES DIC/2013 )</t>
  </si>
  <si>
    <t>W. MERA MENDOZA PAGO DE LA F#4  SER. PREST. (PAGO DE LA 1ERA. 15NA MES DIC/2013 )</t>
  </si>
  <si>
    <t>M. GONZALEZ PAGO DE LA F#8 SER. PREST.(PAGO DE LA 1ERA. 15NA MES DIC/2013 )</t>
  </si>
  <si>
    <t>PAGO DE TARJETAS DE NAVIDAD IMPRESAS</t>
  </si>
  <si>
    <t>PAGO  POR ASESORIA LEGAL CORRESPONDIENTE AL MES DE DIC/2013</t>
  </si>
  <si>
    <t>P. AMADOR PAGO DE LA 1ERA. 15NA. MES DIC/2013</t>
  </si>
  <si>
    <t>M. ANDRADE PAGO DE LA 1ERA. 15NA. MES DIC/2013</t>
  </si>
  <si>
    <t>K. ARANEA  PAGO DE LA 1ERA. 15NA. MES DIC/2013</t>
  </si>
  <si>
    <t>C. CARDENAS PAGO DE LA 1ERA. 15NA. MES DIC/2013</t>
  </si>
  <si>
    <t>V. FARFAN PAGO DE LA 1ERA. 15NA. MES DIC/2013</t>
  </si>
  <si>
    <t>C. FARIAS PAGO DE LA 1ERA. 15NA. MES DIC/2013</t>
  </si>
  <si>
    <t>L. GARCIA PAGO DE LA 1ERA. 15NA. MES DIC/2013</t>
  </si>
  <si>
    <t>A. GONZALEZ PAGO DE LA 1ERA. 15NA. MES DIC/2013</t>
  </si>
  <si>
    <t>S. GOVEA PAGO DE LA 1ERA. 15NA. MES DIC/2013</t>
  </si>
  <si>
    <t>B. GRACIA PAGO DE LA 1ERA. 15NA. MES DIC/2013</t>
  </si>
  <si>
    <t>K. LEON PAGO DE LA 1ERA. 15NA. MES DIC/2013</t>
  </si>
  <si>
    <t>J. MARRET PAGO DE LA 1ERA. 15NA. MES DIC/2013</t>
  </si>
  <si>
    <t>M. MARCILLO PAGO DE LA 1ERA. 15NA. MES DIC/2013</t>
  </si>
  <si>
    <t>P. PANCHANA PAGO DE LA 1ERA. 15NA. MES DIC/2013</t>
  </si>
  <si>
    <t>J. QUINTO PAGO DE LA 1ERA. 15NA. MES DIC/2013</t>
  </si>
  <si>
    <t>M. RODRIGUEZ PAGO DE LA 1ERA. 15NA. MES DIC/2013</t>
  </si>
  <si>
    <t>P. SALDAÑA PAGO DE LA 1ERA. 15NA. MES DIC/2013</t>
  </si>
  <si>
    <t>M. SALAS PAGO DE LA 1ERA. 15NA. MES DIC/2013</t>
  </si>
  <si>
    <t>W. UBILLA PAGO DE LA 1ERA. 15NA. MES DIC/2013</t>
  </si>
  <si>
    <t>A. ALCIVAR PAGO DE LA 1ERA. 15NA. MES DIC/2013</t>
  </si>
  <si>
    <t>P. APOLO PAGO DE LA 1ERA. 15NA. MES DIC/2013</t>
  </si>
  <si>
    <t>A. ASTUDILLO PAGO DE LA 1ERA. 15NA. MES DIC/2013</t>
  </si>
  <si>
    <t>V. CASTILLO PAGO DE LA 1ERA. 15NA. MES DIC/2013</t>
  </si>
  <si>
    <t>F. CEDEÑO PAGO DE LA 1ERA. 15NA. MES DIC/2013</t>
  </si>
  <si>
    <t>O. FRANCO PAGO DE LA 1ERA. 15NA. MES DIC/2013</t>
  </si>
  <si>
    <t>J. HOYOS PAGO DE LA 1ERA. 15NA. MES DIC/2013</t>
  </si>
  <si>
    <t>P. IGLESIAS PAGO DE LA 1ERA. 15NA. MES DIC/2013</t>
  </si>
  <si>
    <t>L. JIMENEZ PAGO DE LA 1ERA. 15NA. MES DIC/2013</t>
  </si>
  <si>
    <t>J, MALDONADO PAGO DE LA 1ERA. 15NA. MES DIC/2013</t>
  </si>
  <si>
    <t>J. MARTINEZ  PAGO DE LA 1ERA. 15NA. MES DIC/2013</t>
  </si>
  <si>
    <t>R. MOLINA PAGO DE LA 1ERA. 15NA. MES DIC/2013</t>
  </si>
  <si>
    <t>M. MONCAYO PAGO DE LA 1ERA. 15NA. MES DIC/2013</t>
  </si>
  <si>
    <t>F. PALACIOS PAGO DE LA 1ERA. 15NA. MES DIC/2013</t>
  </si>
  <si>
    <t>A. POVEDA  PAGO DE LA 1ERA. 15NA. MES DIC/2013</t>
  </si>
  <si>
    <t>B. RODRIGUEZ PAGO DE LA 1ERA. 15NA. MES DIC/2013</t>
  </si>
  <si>
    <t>E. SARMIENTO PAGO DE LA 1ERA. 15NA. MES DIC/2013</t>
  </si>
  <si>
    <t>J. TOWNSEND PAGO DE LA 1ERA. 15NA. MES DIC/2013</t>
  </si>
  <si>
    <t>A. VARAS PAGO DE LA 1ERA. 15NA. MES DIC/2013</t>
  </si>
  <si>
    <t>M. ZAMBRANO  PAGO DE LA 1ERA. 15NA. MES DIC/2013</t>
  </si>
  <si>
    <t>E. BALLADARES PAGO SER PREST. ( DE LA 1ERA. 15NA. MES DIC/2013)</t>
  </si>
  <si>
    <t>J. LOPEZ PAGO DE F#356( DE LA 1ERA. 15NA. MES DIC/2013)</t>
  </si>
  <si>
    <t>J. OROZCO PAGO SER. PREST.(DE LA 1ERA. 15NA. MES DIC/2013)</t>
  </si>
  <si>
    <t>PAGO DE  F#584 SER. PREST. (DE LA 1ERA. 15NA. MES DIC/2013)</t>
  </si>
  <si>
    <t>I. CARRERA PAGO DE F#6 SER. PREST. (DE LA 1ERA. 15NA. MES DIC/2013)</t>
  </si>
  <si>
    <t>A. CARRERA PAGO DE F#149 SER. PREST. ( DE LA 1ERA. 15NA. MES DIC/2013)</t>
  </si>
  <si>
    <t>K. DE LA CRUZ PAGO DE F#9 SER. PREST. ( DE LA 1ERA. 15NA. MES DIC/2013)</t>
  </si>
  <si>
    <t>Y. ALABART PAGO DE F#64 SER. EDUC. DEL 1 AL 15 DIC/2013</t>
  </si>
  <si>
    <t>M. AYALA  PAGO DE F#379 SER. EDUC. DEL 1 AL 15 DIC/2013</t>
  </si>
  <si>
    <t>J. BOHORQUEZ PAGO DE SER. EDUC. DEL 1 AL 15 DIC/2013</t>
  </si>
  <si>
    <t>M. CABANILLA PAGO DE SER. EDUC. DEL 1 AL 15 DIC/2013</t>
  </si>
  <si>
    <t>M. CONFORME PAGO DE SER. EDUC. DEL 1 AL 15 DIC/2013</t>
  </si>
  <si>
    <t xml:space="preserve"> M. MONCAYO PAGO DE F#289    SER. EDUC. DEL 1 AL 15 DIC/2013</t>
  </si>
  <si>
    <t>F. PALACIOS  PAGO DE F#127  DE SER. EDUC. DEL 1 AL 15 DIC/2013</t>
  </si>
  <si>
    <t>F. POVEDAD PAGO DE  F#158  SER. EDUC. DEL 1 AL 15 DIC/2013</t>
  </si>
  <si>
    <t>C. CEDEÑO PAGO DE SER. PREST. 15 NA MES DICIEMBRE/2013</t>
  </si>
  <si>
    <t>B. BARRIGA PAGO DE 1 ERA 15NA. MES DICIEMBRE/2013</t>
  </si>
  <si>
    <t>PAGO DE LA 1ERA 15NA  MES DIC/2013</t>
  </si>
  <si>
    <t>AVILES ARREGA ALCIVIADES</t>
  </si>
  <si>
    <t>ZATIZABAL CALDERON DIEGO ELIAS</t>
  </si>
  <si>
    <t>IGLESIAS MORA PEDRO</t>
  </si>
  <si>
    <t>MALDONADO CERVANTES JORGE</t>
  </si>
  <si>
    <t>VARAS ESPINOZA  ALEXANDRA</t>
  </si>
  <si>
    <t>DEVOLUCION POR COMPRA DE PASAJES CON TARJETA ING. MARA CABANILLA</t>
  </si>
  <si>
    <t>REEMBOLSO  DE GASTOS POR TARJETA VIAJE MEXICO</t>
  </si>
  <si>
    <t>PAGO DE IMPUESTOS MUNICIPALES Y PREDIALES DESDE AÑO 2000</t>
  </si>
  <si>
    <t xml:space="preserve">VIATICOS POR VIAJE A BABAHOYO BERNARDO RODRIGUEZ, LUIS CHAVEZ Y ANDREA </t>
  </si>
  <si>
    <t xml:space="preserve">DEVOLUCION POR COMPRA DE PASAJES EC. GALO CABANILLA </t>
  </si>
  <si>
    <t>PAGO DEL 50% POR BONO 73 PERS. ADM. DE LA UTEG/2013</t>
  </si>
  <si>
    <t>PAGO DEL 50% POR COMPRA DE PAVOS PARA EL PERSONAL UTEG/2013</t>
  </si>
  <si>
    <t>GASTOS EN PROYECTO COMUNICACION</t>
  </si>
  <si>
    <t>PAGO DE LA F.#832 POR ALQUILER EDIF.#610 MES DE NOV/2013</t>
  </si>
  <si>
    <t>ANTICIPO POR COMPRA DE BUFETT FIESTA FIN DE AÑO PERS. ADM. UTEG 2013 (65 A $35.00)</t>
  </si>
  <si>
    <t>PAGO DE LA F.#29 POR COMPRA DE BREAKS EN STA. ELENA FIN DE SEMANA DIAS 14-15/DIC/2013</t>
  </si>
  <si>
    <t>PAGO DE LA F.#241 POR COMPRA DE BREAKS FIN DE SEMANA EN GYE DIAS 14-15/DIC/2013</t>
  </si>
  <si>
    <t xml:space="preserve">CORPORACION FAVORITA C.A. </t>
  </si>
  <si>
    <t>CONTINENTAL HOTEL S.A.</t>
  </si>
  <si>
    <t xml:space="preserve">GASTOS PROGRAMA DE MEJORAMIENTO DEL AMBIENTE ORGANIZACIONAL </t>
  </si>
  <si>
    <t>VIATICOS A PERU POR PROGRAMA DE MEJORAMIENTO DEL AMBIENTE ORGANIZACIONAL</t>
  </si>
  <si>
    <t>PAGO POR COMPRA DE TORTA, BOCADITOS, VINO AGASAJO M. CABANILLA</t>
  </si>
  <si>
    <t>LIQUIDACION DE LA CAJA CHICA DEL 18/DIC/2013 SEGÚN DETALLE</t>
  </si>
  <si>
    <t>PAGO DOCTORADO  PRIMERA CUOTA VIAJE MACHU PICHU</t>
  </si>
  <si>
    <t>PAGO DE COMPRA DE TONERS Y TORRES DE CD</t>
  </si>
  <si>
    <t>PAGO DE 50% POR DECORACION Y ESTATUILLAS PERSONAL UTEG</t>
  </si>
  <si>
    <t>valor a descontarse en el 10mo 3er sueldo</t>
  </si>
  <si>
    <t>J. ORELLANA PAGO DE LA 1ERA. 15NA. MES DIC/2013</t>
  </si>
  <si>
    <t>MENDEZ ALAVAREZ DIOGENES</t>
  </si>
  <si>
    <t>M.CABANILLA CANC. DEC. TERCER SUELDO PERIODO DIC/2012-NOV/2013</t>
  </si>
  <si>
    <t>J. BOHORQUEZ CANC. DEC. TERCER SUELDO PERIODO DIC/2012-NOV/2013</t>
  </si>
  <si>
    <t>M. AYALA  CANC. DEC. TERCER SUELDO PERIODO DIC/2012-NOV/2013</t>
  </si>
  <si>
    <t>M. CONFORME CANC. DEC. TERCER SUELDO PERIODO DIC/2012-NOV/2013</t>
  </si>
  <si>
    <t>Y. ALABART CANC. DEC. TERCER SUELDO PERIODO DIC/2012-NOV/2013</t>
  </si>
  <si>
    <t>CANC. DEC. TERCER SUELDO PERIODO DIC/2012-NOV/2013</t>
  </si>
  <si>
    <t>M. LEON CANC. DEC. TERCER SUELDO PERIODO DIC/2012-NOV/2013</t>
  </si>
  <si>
    <t>D. ARIAS CANC. DEC. TERCER SUELDO PERIODO DIC/2012-NOV/2013</t>
  </si>
  <si>
    <t>A. AVILES CANC. DEC. TERCER SUELDO PERIODO DIC/2012-NOV/2013</t>
  </si>
  <si>
    <t>L. CHAVEZ CANC. DEC. TERCER SUELDO PERIODO DIC/2012-NOV/2013</t>
  </si>
  <si>
    <t>J. CRESPIN CANC. DEC. TERCER SUELDO PERIODO DIC/2012-NOV/2013</t>
  </si>
  <si>
    <t>J. FLORES CANC. DEC. TERCER SUELDO PERIODO DIC/2012-NOV/2013</t>
  </si>
  <si>
    <t>M. GUERRERO CANC. DEC. TERCER SUELDO PERIODO DIC/2012-NOV/2013</t>
  </si>
  <si>
    <t>I. GUTIERREZ CANC. DEC. TERCER SUELDO PERIODO DIC/2012-NOV/2013</t>
  </si>
  <si>
    <t>M. HUACON CANC. DEC. TERCER SUELDO PERIODO DIC/2012-NOV/2013</t>
  </si>
  <si>
    <t>J. MALAVE CANC. DEC. TERCER SUELDO PERIODO DIC/2012-NOV/2013</t>
  </si>
  <si>
    <t>D. MENDEZ CANC. DEC. TERCER SUELDO PERIODO DIC/2012-NOV/2013</t>
  </si>
  <si>
    <t>J. MEZA CANC. DEC. TERCER SUELDO PERIODO DIC/2012-NOV/2013</t>
  </si>
  <si>
    <t>J. NUMERABLE CANC. DEC. TERCER SUELDO PERIODO DIC/2012-NOV/2013</t>
  </si>
  <si>
    <t>C. ORTIZ CANC. DEC. TERCER SUELDO PERIODO DIC/2012-NOV/2013</t>
  </si>
  <si>
    <t>W. PARRALES CANC. DEC. TERCER SUELDO PERIODO DIC/2012-NOV/2013</t>
  </si>
  <si>
    <t>D. QUIÑONEZ CANC. DEC. TERCER SUELDO PERIODO DIC/2012-NOV/2013</t>
  </si>
  <si>
    <t>E. SEGURA CANC. DEC. TERCER SUELDO PERIODO DIC/2012-NOV/2013</t>
  </si>
  <si>
    <t>C. SOLORZANO CANC. DEC. TERCER SUELDO PERIODO DIC/2012-NOV/2013</t>
  </si>
  <si>
    <t>P. AMADOR CANC. DEC. TERCER SUELDO PERIODO DIC/2012-NOV/2013</t>
  </si>
  <si>
    <t>M. ANDRADE CANC. DEC. TERCER SUELDO PERIODO DIC/2012-NOV/2013</t>
  </si>
  <si>
    <t>K. ARANEA CANC. DEC. TERCER SUELDO PERIODO DIC/2012-NOV/2013</t>
  </si>
  <si>
    <t>C. CARDENAS CANC. DEC. TERCER SUELDO PERIODO DIC/2012-NOV/2013</t>
  </si>
  <si>
    <t>F. CEDEÑO CANC. DEC. TERCER SUELDO PERIODO DIC/2012-NOV/2013</t>
  </si>
  <si>
    <t>V. FARFAN CANC. DEC. TERCER SUELDO PERIODO DIC/2012-NOV/2013</t>
  </si>
  <si>
    <t>C. FARIAS CANC. DEC. TERCER SUELDO PERIODO DIC/2012-NOV/2013</t>
  </si>
  <si>
    <t>L. GARCIA CANC. DEC. TERCER SUELDO PERIODO DIC/2012-NOV/2013</t>
  </si>
  <si>
    <t>A. GONZALEZ CANC. DEC. TERCER SUELDO PERIODO DIC/2012-NOV/2013</t>
  </si>
  <si>
    <t>S. GOVEA CANC. DEC. TERCER SUELDO PERIODO DIC/2012-NOV/2013</t>
  </si>
  <si>
    <t>K. LEON CANC. DEC. TERCER SUELDO PERIODO DIC/2012-NOV/2013</t>
  </si>
  <si>
    <t>M. MARCILLO CANC. DEC. TERCER SUELDO PERIODO DIC/2012-NOV/2013</t>
  </si>
  <si>
    <t>J. MARRET CANC. DEC. TERCER SUELDO PERIODO DIC/2012-NOV/2013</t>
  </si>
  <si>
    <t>A. NARANJO CANC. DEC. TERCER SUELDO PERIODO DIC/2012-NOV/2013</t>
  </si>
  <si>
    <t>F. PALACIOS CANC. DEC. TERCER SUELDO PERIODO DIC/2012-NOV/2013</t>
  </si>
  <si>
    <t>P. PANCHANA CANC. DEC. TERCER SUELDO PERIODO DIC/2012-NOV/2013</t>
  </si>
  <si>
    <t>J. QUINTO CANC. DEC. TERCER SUELDO PERIODO DIC/2012-NOV/2013</t>
  </si>
  <si>
    <t>M. RODRIGUEZ CANC. DEC. TERCER SUELDO PERIODO DIC/2012-NOV/2013</t>
  </si>
  <si>
    <t>P. SALDAÑA CANC. DEC. TERCER SUELDO PERIODO DIC/2012-NOV/2013</t>
  </si>
  <si>
    <t>M. SALAS CANC. DEC. TERCER SUELDO PERIODO DIC/2012-NOV/2013</t>
  </si>
  <si>
    <t>W. UBILLA CANC. DEC. TERCER SUELDO PERIODO DIC/2012-NOV/2013</t>
  </si>
  <si>
    <t>A. ALCIVAR CANC. DEC. TERCER SUELDO PERIODO DIC/2012-NOV/2013</t>
  </si>
  <si>
    <t>B. GRACIA CANC. DEC. TERCER SUELDO PERIODO DIC/2012-NOV/2013</t>
  </si>
  <si>
    <t>P. APOLO CANC. DEC. TERCER SUELDO PERIODO DIC/2012-NOV/2013</t>
  </si>
  <si>
    <t>A. ASTUDILLO CANC. DEC. TERCER SUELDO PERIODO DIC/2012-NOV/2013</t>
  </si>
  <si>
    <t>R. BARRIGA CANC. DEC. TERCER SUELDO PERIODO DIC/2012-NOV/2013</t>
  </si>
  <si>
    <t>V. CASTILLO CANC. DEC. TERCER SUELDO PERIODO DIC/2012-NOV/2013</t>
  </si>
  <si>
    <t>O. FARFAN CANC. DEC. TERCER SUELDO PERIODO DIC/2012-NOV/2013</t>
  </si>
  <si>
    <t>O. FRANCO CANC. DEC. TERCER SUELDO PERIODO DIC/2012-NOV/2013</t>
  </si>
  <si>
    <t>L. JIMENEZ CANC. DEC. TERCER SUELDO PERIODO DIC/2012-NOV/2013</t>
  </si>
  <si>
    <t>J.HOYOS CANC. DEC. TERCER SUELDO PERIODO DIC/2012-NOV/2013</t>
  </si>
  <si>
    <t>J. MARTINEZ CANC. DEC. TERCER SUELDO PERIODO DIC/2012-NOV/2013</t>
  </si>
  <si>
    <t>R. MOLINA CANC. DEC. TERCER SUELDO PERIODO DIC/2012-NOV/2013</t>
  </si>
  <si>
    <t>M. MONCAYO CANC. DEC. TERCER SUELDO PERIODO DIC/2012-NOV/2013</t>
  </si>
  <si>
    <t>J. ORELLANA CANC. DEC. TERCER SUELDO PERIODO DIC/2012-NOV/2013</t>
  </si>
  <si>
    <t>A. POVEDA CANC. DEC. TERCER SUELDO PERIODO DIC/2012-NOV/2013</t>
  </si>
  <si>
    <t>B. RODRIGUEZ CANC. DEC. TERCER SUELDO PERIODO DIC/2012-NOV/2013</t>
  </si>
  <si>
    <t>E. SARMIENTO CANC. DEC. TERCER SUELDO PERIODO DIC/2012-NOV/2013</t>
  </si>
  <si>
    <t>J. TOWNSEND CANC. DEC. TERCER SUELDO PERIODO DIC/2012-NOV/2013</t>
  </si>
  <si>
    <t>M. ZAMBRANO CANC. DEC. TERCER SUELDO PERIODO DIC/2012-NOV/2013</t>
  </si>
  <si>
    <t>Y. ALABART PAGO DE F#67 ADICIONAL SER. EDUC.</t>
  </si>
  <si>
    <t>M. AYALA PAGO DE F#381 ADICIONAL SER. EDUC.</t>
  </si>
  <si>
    <t>J. BOHORQUEZ  ADICIONAL SER. EDUC.</t>
  </si>
  <si>
    <t>M. CABANILLA  PAGO DE F#915 ADICIONAL SER. EDUC.</t>
  </si>
  <si>
    <t>M. CONFORME PAGO DE F#131  ADICIONAL SER. EDUC.</t>
  </si>
  <si>
    <t>M. MONCAYO PAGO DE F#290 ADICIONAL SER. EDUC.</t>
  </si>
  <si>
    <t>F. PALACIOS  PAGO DE F#127  ADICIONAL SER. EDUC.</t>
  </si>
  <si>
    <t>F. POVEDA  PAGO DE F#159 ADICIONAL SER. EDUC.</t>
  </si>
  <si>
    <t>MACIAS VILLAVICENCIO MAURO MANUEL</t>
  </si>
  <si>
    <t xml:space="preserve">PAGO POR COMPRA DE 6000 SMS COLECTURIA </t>
  </si>
  <si>
    <t>PAGO DE  F#378 POR SERVICIOS EDUCATIVOS</t>
  </si>
  <si>
    <t>PAGO DE INTERESES DEL 7.5% X RENOVACION MES DE  NOV/2013(REEMPLAZA CH/16510)</t>
  </si>
  <si>
    <t>INMOBILIARIA DEL SOL S.A. (MOBILSOL)</t>
  </si>
  <si>
    <t>PAGO DE INTERESES MES DE DIC/2013  (REF. 5% PREST. $10.000.00)</t>
  </si>
  <si>
    <t>PAGO DE INTERESESDEL 3% MES DE DIC/2013(REF. $35,000.00)</t>
  </si>
  <si>
    <t>PAGO DE INTERESES DEL 3.2% MES DE DIC/2013 (2 PRESTAMOS DE $10.000 Y 1 POR $5000)</t>
  </si>
  <si>
    <t>PAGO DE LA F.#1599 POR HONORARIOS DISEÑO Y DECORACION 3/18</t>
  </si>
  <si>
    <t>PAGO DE LA 4/7 CUOTA MES DE DIC/2013 POR CREDITO NAVIPLAN EN EL AÑO 2008</t>
  </si>
  <si>
    <t>VIATICOS A STA. ELENA POR ATENCION MAESTRIA FIN DE SEMANA DIA 21/DIC/2013</t>
  </si>
  <si>
    <t>PAGO DE LA F.#1430 ALQUILER SALON RUBI Y PISTA DE BAILE (FIESTA FIN DE AÑO 2013)</t>
  </si>
  <si>
    <t>POR COMPRA DE VASOS, PLATOS, CUCHARAS, SERVILLETAS Y TORTAS FIESTA DE NAVIDAD DE NIÑOS</t>
  </si>
  <si>
    <t>PAGO DE LA F#25754 POR CONSUMO DE INTERNET DE DIC/2013</t>
  </si>
  <si>
    <t>PAGO  DE F#18237 POR ELABORACION DE TARJETAS DE PRESENTACION EC. GALO CABANILLA</t>
  </si>
  <si>
    <t xml:space="preserve">PAGO DE GUARDIAS  Y CONCERJES  POR ATENCION MAESTRIAS  </t>
  </si>
  <si>
    <t>JAVIER NUMERABLE</t>
  </si>
  <si>
    <t>HISPANA DE SEGUROS S.A</t>
  </si>
  <si>
    <t>PAGO DE F#108454 POR CUOTA 4/5 POLIZA DEL VEHICULO</t>
  </si>
  <si>
    <t>PANADERIA CALIFORNIA PANCALI S.A</t>
  </si>
  <si>
    <t>PAGO DE  COMPRA DE PAN DE PASCUA PERSONAL UTEG</t>
  </si>
  <si>
    <t>CALVOPIÑA GRANDA FRANCISCO JAVIER</t>
  </si>
  <si>
    <t>PAGO DE F#781 POR CUÑAS DIARIAS DE LUNES A VIERNES Y BONOS FINES DE SEMANA</t>
  </si>
  <si>
    <t>PAGO DE F#28670 PAGO POR COMERCIALES AVISO DE PRESENCIAL Y SEMIPRESENCIAL PUBLICIDAD</t>
  </si>
  <si>
    <t>PAGO DE F#690 POR ELABORACION DE TARJETAS DE NAVIDAD IMPRESAS A FUL COLOR</t>
  </si>
  <si>
    <t>PAGO DE F#1404 Y 1405 POR ARRIENDO EDIFICIO #401 Y 399  MES NOV/2013</t>
  </si>
  <si>
    <t>PAGO DE F#124390 POR AVISO PUBLICITARIO PRESENCIAL Y SEMIPRESENCIAL</t>
  </si>
  <si>
    <t>PAGO DE F#1635 POR ANTICIPO ADENDUM HONORARIOS 50%</t>
  </si>
  <si>
    <t>PAGO POR ENVIO DE CORRESPINDECIA PROVINCIAS</t>
  </si>
  <si>
    <t>GASTOS DE NAVIDAD</t>
  </si>
  <si>
    <t>VALERO BRANDO NEY</t>
  </si>
  <si>
    <t>PAGO DE F#700 HONORARIOS PROFESIONALES</t>
  </si>
  <si>
    <t>CONTINENTAL HOTEL S.A</t>
  </si>
  <si>
    <t>PAGO TOTAL DE LA CENA NAVIDAD PERSONAL UTEG/2013</t>
  </si>
  <si>
    <t>PAGO POR LIQUIDACION CAJA CHICA 27/12/2013 SEGÚN DETALLE ADJUNTO</t>
  </si>
  <si>
    <t>FRAGOZO OÑATE ANGEL</t>
  </si>
  <si>
    <t>PAGO DE INTERESES DEL 7.5% X RENOVACION MES DE  DIC/2013(REF.1/2 CH/12747X$6500 Y 2/2 CH/12748X$650</t>
  </si>
  <si>
    <t>PAGO DEL CANTANTE DJ  FIESTA NAVIDAD  PERSONAL UTEG/2013</t>
  </si>
  <si>
    <t>PAGO  TOTAL DE LA F#21 POR DECORACION DE SALON Y ESTATUILLAS CON PLACAS AGASAJO NAVIDEÑO</t>
  </si>
  <si>
    <t>CARTIMEX S.A</t>
  </si>
  <si>
    <t>COMPRA DE  10 TONERS  SANSUMG NEGRO ML-1660 SEGÚN PROFORMA</t>
  </si>
  <si>
    <t>PALACIOS  CARDENAS FREDDY</t>
  </si>
  <si>
    <t>PAGO POR LIQUIDACION CAJA CHICA 03/01/2014 SEGÚN DETALLE ADJUNTO</t>
  </si>
  <si>
    <t>POR  COMPRA DE JUGUETES  FIESTA DE HIJOS DEL PERSONAL UTEG DIC/2013</t>
  </si>
  <si>
    <t>VIATICOS STA ELENA DIAS 04-05 ENE/2014</t>
  </si>
  <si>
    <t>PARRALEZ FERRUZOLA WILSON</t>
  </si>
  <si>
    <t>BARZOLA  ALVAREZ ERICK</t>
  </si>
  <si>
    <t>MENDEZ ALVAREZ  DIOGENES</t>
  </si>
  <si>
    <t>PANCHANA RODRIGUEZ PATRCIA</t>
  </si>
  <si>
    <t>APOLO ROMERO  PABLO</t>
  </si>
  <si>
    <t>KAREN LEON ANCHUNDIA</t>
  </si>
  <si>
    <t>PAGO DE 2DA. 15NA. MES  DIC/2013</t>
  </si>
  <si>
    <t>A. AVILES PAGO DE LA 2DA. 15NA. MES DIC/2013</t>
  </si>
  <si>
    <t>L. CHAVEZ PAGO DE LA 2DA. 15NA. MES DIC/2013</t>
  </si>
  <si>
    <t>J. CRESPIN PAGO DE LA 2DA. 15NA. MES DIC/2013</t>
  </si>
  <si>
    <t>J. FLORES PAGO DE LA 2DA. 15NA. MES DIC/2013</t>
  </si>
  <si>
    <t>M. GUERRERO PAGO DE LA 2DA. 15NA. MES DIC/2013</t>
  </si>
  <si>
    <t>M. HUANCON PAGO DE LA 2DA. 15NA. MES DIC/2013</t>
  </si>
  <si>
    <t>J. MALAVE PAGO DE LA 2DA. 15NA. MES DIC/2013</t>
  </si>
  <si>
    <t>J. NUMERABLE PAGO DE LA 2DA. 15NA. MES DIC/2013</t>
  </si>
  <si>
    <t>C. ORTIZ  PAGO DE LA 2DA. 15NA. MES DIC/2013</t>
  </si>
  <si>
    <t>W. PARRALES  PAGO DE LA 2DA. 15NA. MES DIC/2013</t>
  </si>
  <si>
    <t>D. QUIÑONEZ PAGO DE LA 2DA. 15NA. MES DIC/2013</t>
  </si>
  <si>
    <t>E. SEGURA PAGO DE LA 2DA. 15NA. MES DIC/2013</t>
  </si>
  <si>
    <t>E. BARZOLA  PAGO DE LA 2DA. 15NA. MES DIC/2013</t>
  </si>
  <si>
    <t>D. MENDEZ  PAGO DE LA 2DA. 15NA. MES DIC/2013</t>
  </si>
  <si>
    <t>J. MEZA PAGO DE LA 2DA. 15NA. MES DIC/2013</t>
  </si>
  <si>
    <t>W. MERA PAGO DE LA F#4 POR SER. PREST.  DE LA 2DA. 15NA. MES DIC/2013</t>
  </si>
  <si>
    <t>M. GONZALEZ PAGO DE LA F#8 POR SER. PREST.DE LA 2DA. 15NA. MES DIC/2013</t>
  </si>
  <si>
    <t>P. AMADOR  PAGO DE LA 2DA. 15NA. MES DIC/2013</t>
  </si>
  <si>
    <t>M. ANDRADE  PAGO DE LA 2DA. 15NA. MES DIC/2013</t>
  </si>
  <si>
    <t>K. ARANEA PAGO DE LA 2DA. 15NA. MES DIC/2013</t>
  </si>
  <si>
    <t>C. CARDENAS  PAGO DE LA 2DA. 15NA. MES DIC/2013</t>
  </si>
  <si>
    <t>V. FARFAN PAGO DE LA 2DA. 15NA. MES DIC/2013</t>
  </si>
  <si>
    <t>C. FARIAS PAGO DE LA 2DA. 15NA. MES DIC/2013</t>
  </si>
  <si>
    <t>L. GARCIA  PAGO DE LA 2DA. 15NA. MES DIC/2013</t>
  </si>
  <si>
    <t>A. GONZALEZ PAGO DE LA 2DA. 15NA. MES DIC/2013</t>
  </si>
  <si>
    <t>S. GOVEA PAGO DE LA 2DA. 15NA. MES DIC/2013</t>
  </si>
  <si>
    <t>B. GRACIA PAGO DE LA 2DA. 15NA. MES DIC/2013</t>
  </si>
  <si>
    <t>K. LEON  PAGO DE LA 2DA. 15NA. MES DIC/2013</t>
  </si>
  <si>
    <t>M. MARCILLO PAGO DE LA 2DA. 15NA. MES DIC/2013</t>
  </si>
  <si>
    <t>J. MARRET PAGO DE LA 2DA. 15NA. MES DIC/2013</t>
  </si>
  <si>
    <t>A. NARANJO PAGO DE LA 2DA. 15NA. MES DIC/2013</t>
  </si>
  <si>
    <t>P. PANCHANA PAGO DE LA 2DA. 15NA. MES DIC/2013</t>
  </si>
  <si>
    <t>J. QUINTO PAGO DE LA 2DA. 15NA. MES DIC/2013</t>
  </si>
  <si>
    <t>M. RODRIGUEZ PAGO DE LA 2DA. 15NA. MES DIC/2013</t>
  </si>
  <si>
    <t>P. SALDAÑA  PAGO DE LA 2DA. 15NA. MES DIC/2013</t>
  </si>
  <si>
    <t>M. SALAS  PAGO DE LA 2DA. 15NA. MES DIC/2013</t>
  </si>
  <si>
    <t>W. UBILLA PAGO DE LA 2DA. 15NA. MES DIC/2013</t>
  </si>
  <si>
    <t>A. ALCIVAR PAGO DE LA 2D.A 15NA. MES DIC/2013</t>
  </si>
  <si>
    <t>P. APOLO PAGO DE LA 2D.A 15NA. MES DIC/2013</t>
  </si>
  <si>
    <t>A. ASTUDILLO PAGO DE LA 2D.A 15NA. MES DIC/2013</t>
  </si>
  <si>
    <t>V. CASTILLO PAGO DE LA 2D.A 15NA. MES DIC/2013</t>
  </si>
  <si>
    <t>F. CEDEÑO PAGO DE LA 2D.A 15NA. MES DIC/2013</t>
  </si>
  <si>
    <t>O. FRANCO PAGO DE LA 2DA. 15NA. MES DIC/2013</t>
  </si>
  <si>
    <t>J. HOYOS PAGO DE LA 2DA. 15NA. MES DIC/2013</t>
  </si>
  <si>
    <t>P. IGLESIAS  PAGO DE LA 2DA. 15NA. MES DIC/2013</t>
  </si>
  <si>
    <t>L. JIMENEZ PAGO DE LA 2DA. 15NA. MES DIC/2013</t>
  </si>
  <si>
    <t>J. MALDONADO PAGO DE LA 2DA. 15NA. MES DIC/2013</t>
  </si>
  <si>
    <t>J. MARTINEZ  PAGO DE LA 2DA. 15NA. MES DIC/2013</t>
  </si>
  <si>
    <t>R. MOLINA  PAGO DE LA 2DA. 15NA. MES DIC/2013</t>
  </si>
  <si>
    <t>M. MONCAYO PAGO DE LA 2DA. 15NA. MES DIC/2013</t>
  </si>
  <si>
    <t>J. ORELLANA  PAGO DE LA 2DA. 15NA. MES DIC/2013</t>
  </si>
  <si>
    <t>F. PALACIOS PAGO DE LA 2DA. 15NA. MES DIC/2013</t>
  </si>
  <si>
    <t>A. POVEDA PAGO DE LA 2DA. 15NA. MES DIC/2013</t>
  </si>
  <si>
    <t>B. RODRIGUEZ PAGO DE LA 2DA. 15NA. MES DIC/2013</t>
  </si>
  <si>
    <t>E. SARMIENTO  PAGO DE LA 2DA. 15NA. MES DIC/2013</t>
  </si>
  <si>
    <t>A. VARAS PAGO DE LA 2DA. 15NA. MES DIC/2013</t>
  </si>
  <si>
    <t>M. ZAMBRANO PAGO DE LA 2DA. 15NA. MES DIC/2013</t>
  </si>
  <si>
    <t>E. BALLADARES PAGO DE F#476 SER. PREST.(DE LA 2DA. 15NA. MES DIC/2013)</t>
  </si>
  <si>
    <t>PAGO DE F#356 SER. PREST.( PAGO DE LA 2DA. 15NA. MES DIC/2013)</t>
  </si>
  <si>
    <t>J. OROZCO PAGO POR SER.PREST. DE LA 2DA. 15NA. MES DIC/2013</t>
  </si>
  <si>
    <t>H. ZUÑIGA PAGO DE LA F#584 POR SER. PREST. ( DE LA 2DA. 15NA. MES DIC/2013)</t>
  </si>
  <si>
    <t>PAGO DE LA F#6 SER. PREST.(DE LA 2DA. 15NA. MES DIC/2013)</t>
  </si>
  <si>
    <t>PAGO DE F#149 SER. PREST. (DE LA 2DA. 15NA. MES DIC/2013)</t>
  </si>
  <si>
    <t>PAGO DE F#8 SER. PREST. ( DE LA 2DA. 15NA. MES DIC/2013)</t>
  </si>
  <si>
    <t>K. DE LA CRUZ PAGO DE LA F#9 SER. PREST.</t>
  </si>
  <si>
    <t>PAGO DE LA F#64 DEL 15 AL 30 DIC/2013 POR SER. EDUCATIVOS</t>
  </si>
  <si>
    <t>M. AYALA PAGO DE LA F#379 POR SER. EDUC. DEL 15 AL 30 DIC/2013</t>
  </si>
  <si>
    <t>J. BOHORQUEZ PAGO DEL SER. EDU. DEL 15 AL 30 DIC/2013</t>
  </si>
  <si>
    <t>M. CABANILLA PAGO DE F#915 SER. EDU. DEL 15 AL 30 DIC/2013</t>
  </si>
  <si>
    <t>M. CONFORME PAGO DE LA F#130 POR SER. EDUC. DEL 15 AL 30 DIC/2013</t>
  </si>
  <si>
    <t>M. MONCAYO PAGO DE F#289 POR SER. EDUC. DEL 15 AL 30 DIC/2013</t>
  </si>
  <si>
    <t>F. PALACIOS  PAGO DE SER. EDUC. DEL 15  A 30 DIC/2013</t>
  </si>
  <si>
    <t>F. POVEDA PAGO DE LA F#158 SER. EDUC.  DEL 15 AL 30 DIC/2013</t>
  </si>
  <si>
    <t>C. SOLORZANO  PAGO DE LA 2DA. 15NA. MES DIC/2013</t>
  </si>
  <si>
    <t>R. BARRIGA PAGO DE LA 2D.A 15NA. MES DIC/2013</t>
  </si>
  <si>
    <t>I. GUTIERREZ PAGO DE LA 2DA. 15NA. MES DIC/2013</t>
  </si>
  <si>
    <t>PAGO DE INTERESES MES DE ENE/2014</t>
  </si>
  <si>
    <t>PAGO DE COMISIONES POR VENTAS MES DE DIC/2013</t>
  </si>
  <si>
    <t>POR REEMBOLSO DE GASTOS DE MATERNIDAD KAREN LEON ANCHUNDIA</t>
  </si>
  <si>
    <t>G. CABANILLA PAGO DE LA 2DA. 15NA MES DIC/2013</t>
  </si>
  <si>
    <t>M. CABANILLA PAGO DE LA 2DA. 15NA MES DIC/2013</t>
  </si>
  <si>
    <t>J. BOHORQUEZ PAGO DE LA 2DA. 15NA MES DIC/2013</t>
  </si>
  <si>
    <t>M. AYALA  PAGO DE LA 2DA. 15NA MES DIC/2013</t>
  </si>
  <si>
    <t>M. CONFORME  PAGO DE LA 2DA. 15NA MES DIC/2013</t>
  </si>
  <si>
    <t>Y. ALABART  PAGO DE LA 2DA. 15NA MES DIC/2013</t>
  </si>
  <si>
    <t>M. LEON  PAGO DE LA 2DA. 15NA MES DIC/2013</t>
  </si>
  <si>
    <t>G. CABANILLA PAGO DE LA 2DA. 15NA MES DIC/2013 (ADICIONAL)</t>
  </si>
  <si>
    <t>S. CORDERO PAGO DE LA 2DA. 15NA MES DIC/2013</t>
  </si>
  <si>
    <t>POR ELABORACION DE GASTOS PLANOS</t>
  </si>
  <si>
    <t>PAGO POR DEVOLUCION G. CABANILLA SISTEMA PLAGSCAN PP.</t>
  </si>
  <si>
    <t>POR COMPRA DE MATERIALES  ELECTRICOS  APOLO PABLO</t>
  </si>
  <si>
    <t xml:space="preserve">POR  COMPRA  DE SUMINISTRSOS MEDICOS PARA EL DPTO. MEDICO </t>
  </si>
  <si>
    <t>SOLORZANO CRUZATE RAMON</t>
  </si>
  <si>
    <t>PAGO DE LA F#5720 CUÑAS RADIALES</t>
  </si>
  <si>
    <t>CUOTA CONVEIO #10 SEGÚN COMPROBANTE</t>
  </si>
  <si>
    <t>8643-8649</t>
  </si>
  <si>
    <t>RUGEL LAYANA MARIA</t>
  </si>
  <si>
    <t>COMPRA DE BREAKS GUAYAQUIL MAESTRIAS 4 Y 5 ENERO/2014</t>
  </si>
  <si>
    <t>COMPRA BREKAS SANTA ELENA  DIAS 04 Y 05 NER/2014</t>
  </si>
  <si>
    <t xml:space="preserve">PAGO POR LIQUIDACION CAJA CHICA 08/01/2014 SEGÚN DETALLE ADJUNTO </t>
  </si>
  <si>
    <t>DEVOLUCION COMPRA PASAJES PHD ECO. CABANILLA FEB/2013 LIMA CON TARJETA</t>
  </si>
  <si>
    <t>PHD</t>
  </si>
  <si>
    <t>CETITUR</t>
  </si>
  <si>
    <t>SISTEMAS GLOBALES DE COMUNICACION HCGLOBAL S.A.</t>
  </si>
  <si>
    <t>L. LOPEZ ABONO A LA F#1101 POR ALQUILER DE PROYECTORES</t>
  </si>
  <si>
    <t>PAGO DE LA F#14902,15004 Y 15088 POR COMPRA DE SUMNISTROS DE DE LIMPIEZA</t>
  </si>
  <si>
    <t>PRESTAMO G. CABANILLA A DESCONTARSE (LANDREX S.A)</t>
  </si>
  <si>
    <t>PAGO  POR CONTSRUCCION DE CAMPUS</t>
  </si>
  <si>
    <t>PAGO DE TITULO DE CREDITO NUMERO#327563</t>
  </si>
  <si>
    <t>POR  PAGO DE F#66574 ABONO COMPRA DE PASAJES</t>
  </si>
  <si>
    <t>PAGO DE F#848 POR COMPRA DE PLUMAS, RELOJES, TARJETAS DE PHD</t>
  </si>
  <si>
    <t>PAGO TOTAL DE LA F#26047 Y ABONO F#26117 POR ALQUILER DE COPIADORA</t>
  </si>
  <si>
    <t>ABONO A LA F#272 POR  FOTOS DE GRADIACION</t>
  </si>
  <si>
    <t>PAGO TOTAL DE LA F#16893 Y ABONO A LA F#16898 COMPRA DE TONERS</t>
  </si>
  <si>
    <t>PAGO TOTAL DE LA F#3349  POR COMPRA DE AGUA PERSONAL UTEG</t>
  </si>
  <si>
    <t>PAGO DE F#89000 POR  COMPRA DE CAJA DE RESMAS XEROX</t>
  </si>
  <si>
    <t>PAGO DE LA TOTAL DE LA F#535,555 Y ABONO A LA F#718 POR COMPRA DE SUMINISTROS DE OFICINA</t>
  </si>
  <si>
    <t>PAGO DE  F#24310 POR COMPRA DE PINTURAS</t>
  </si>
  <si>
    <t>PAGO A CONSERJES X ATENCION MAESTRIA FIN DE SEMANA DIAS 21 DIC-AL 5 ENE/2014</t>
  </si>
  <si>
    <t>VIATICOS A MACHALA  POR PROMOCION MAESTRIA EXTERIOR Y ADM. DE EMPRESAS DIA 13 ENER/2014</t>
  </si>
  <si>
    <t>PAGO DE F#1128 POR MANTENIMIENTO DE AIRE AOCNDICIONADO</t>
  </si>
  <si>
    <t>PAGO DE F#2150  POR PAGO DE MANTENIMIENTO DE PROYECTORES</t>
  </si>
  <si>
    <t>PAGO DE F#7286 POR COMPRA  DE CAFETERIA Y SUMINISTROS DE LIMPIEZA</t>
  </si>
  <si>
    <t>VIATICOS A STA. ELENA POR ATENCION MAESTRIA FIN DE SEMANA DIA  11-12 ENER/2014</t>
  </si>
  <si>
    <t>PAGO TOTAL DE F#8746 POR CUÑAS PUBLICITARIAS DE OROMAR</t>
  </si>
  <si>
    <t>PAGO TOTAL DE LA F#4681 POR COMPRA DE PAPELERIA IMPRENTA</t>
  </si>
  <si>
    <t xml:space="preserve">PEDRO PONGUILLO ABAD </t>
  </si>
  <si>
    <t>PAGO POR MANTENIMIENTO DE ARREGLO DE BOMBA DE AGUA EDIF. 610</t>
  </si>
  <si>
    <t>PAGO DE INTERESES DEL 7.5% POR RENOVACION DE PRESTAMO DE $20.000 ENE/2014</t>
  </si>
  <si>
    <t>LIQUIDACION DE HABERES P. ABAD PAGO DE LIQUIDACION DE HABERES</t>
  </si>
  <si>
    <t>REEMBOLSO POR  GASTOS PAGO POR TRABAJOS DE IMPRENTA</t>
  </si>
  <si>
    <t>PAGO DE CANCELACION DECAMERON</t>
  </si>
  <si>
    <t>PAGO POR COMPRA DE 3 CAMARAS DE SEGURIDAD Y UN DVP SEGURIDAD</t>
  </si>
  <si>
    <t>PAGO DE PRESTAMO (REF. 2 PRESTAMOS DE $10,000.00) REEMPLAZA CH/15580</t>
  </si>
  <si>
    <t>PAGO DE PRESTAMO (REF 3 PRESTAMO 10000,10000 Y 5000) REEMPLAZA AL CH/15580</t>
  </si>
  <si>
    <t>PAGO POR COMPRA DE 3 PASAJES  A QUITO MARA CABANILLA, MERCEDES CONFORME Y YESMIN ALABART</t>
  </si>
  <si>
    <t>PAGO POR VIATICOS REUNION CEAACES  ECO. MERCEDES CONFORME, MARA CABANILLA, YESMIN ALABART</t>
  </si>
  <si>
    <t>PAGO POR HOSPEDAJE QUITO ING. MARA CABANILLA, MERCEDES CONFORME, YESMIN ALABART REUNION CEAACES</t>
  </si>
  <si>
    <t>PAGO POR CONVENIO PUBLICITARIO 50% CONTRATO PUBLICIDAD PRENSA ESCRITA</t>
  </si>
  <si>
    <t>G. CABANILLA CANC. 1 ERA 15NA. MES ENE/2014</t>
  </si>
  <si>
    <t>M. CABANILLA CANC. 1 ERA 15NA. MES ENE/2014</t>
  </si>
  <si>
    <t>J. BOHORQUEZ CANC. 1 ERA 15NA. MES ENE/2014</t>
  </si>
  <si>
    <t>S. CORDERO CANC. 1 ERA 15NA. MES ENE/2014</t>
  </si>
  <si>
    <t>M. CONFORME CANC. 1 ERA 15NA. MES ENE/2014</t>
  </si>
  <si>
    <t>Y. ALABART CANC. 1 ERA 15NA. MES ENE/2014</t>
  </si>
  <si>
    <t>M. LEON CANC. 1 ERA 15NA. MES ENE/2014</t>
  </si>
  <si>
    <t>D. ARIAS CANC. 1ERA. 15NA. MES ENE/2014</t>
  </si>
  <si>
    <t>A. AVILES CANC. 1ERA. 15NA. MES ENE/2014</t>
  </si>
  <si>
    <t>L. CHAVEZ CANC. 1ERA. 15NA. MES ENE/2014</t>
  </si>
  <si>
    <t>J. CRESPIN CANC. 1ERA. 15NA. MES ENE/2014</t>
  </si>
  <si>
    <t>J. FLORES CANC. 1ERA. 15NA. MES ENE/2014</t>
  </si>
  <si>
    <t>M. GUERRERO CANC. 1ERA. 15NA. MES ENE/2014</t>
  </si>
  <si>
    <t>I. GUTIERREZ PAGO DE LA 1 ERA. 15NA. MES ENE/2014</t>
  </si>
  <si>
    <t>M. HUACON PAGO DE LA 1 ERA. 15NA. MES ENE/2014</t>
  </si>
  <si>
    <t>J. MALAVE  PAGO DE LA 1 ERA. 15NA. MES ENE/2014</t>
  </si>
  <si>
    <t>D. MENDEZ PAGO DE LA 1 ERA. 15NA. MES ENE/2014</t>
  </si>
  <si>
    <t>J. MEZA PAGO DE LA 1 ERA. 15NA. MES ENE/2014</t>
  </si>
  <si>
    <t>J. NUMERABLE PAGO DE LA 1 ERA. 15NA. MES ENE/2014</t>
  </si>
  <si>
    <t>C. ORTIZ PAGO DE LA 1 ERA. 15NA. MES ENE/2014</t>
  </si>
  <si>
    <t>W. PARRALES  PAGO DE LA 1 ERA. 15NA. MES ENE/2014</t>
  </si>
  <si>
    <t>D. QUIÑONEZ  PAGO DE LA 1 ERA. 15NA. MES ENE/2014</t>
  </si>
  <si>
    <t>E. SEGURA  PAGO DE LA 1 ERA. 15NA. MES ENE/2014</t>
  </si>
  <si>
    <t>C. SOLORZANO  PAGO DE LA 1 ERA. 15NA. MES ENE/2014</t>
  </si>
  <si>
    <t>E. BARZOLA PAGO DE LA 1 ERA. 15NA. MES ENE/2014</t>
  </si>
  <si>
    <t>W. MERA PAGO DE LA F#5 LA 1 ERA. 15NA. MES ENE/2014</t>
  </si>
  <si>
    <t>M. GONZALEZ  PAGO  POR SER. PREST. DE LA 1 ERA. 15NA. MES ENE/2014</t>
  </si>
  <si>
    <t>P. AMADOR PAGO DE LA 1 ERA. 15NA. MES ENE/2014</t>
  </si>
  <si>
    <t>M. ANDRADE PAGO DE LA 1ERA. 15NA. MES ENE/2014</t>
  </si>
  <si>
    <t>K. ARANEA  PAGO DE LA 1ERA. 15NA. MES ENE/2014</t>
  </si>
  <si>
    <t>C. CARDENAS PAGO DE LA 1ERA. 15NA. MES ENE/2014</t>
  </si>
  <si>
    <t>V. FARFAN  PAGO DE LA 1ERA. 15NA. MES ENE/2014</t>
  </si>
  <si>
    <t>C. FARIAS PAGO DE LA 1ERA. 15NA. MES ENE/2014</t>
  </si>
  <si>
    <t>L. GARCIA PAGO DE LA 1ERA. 15NA. MES ENE/2014</t>
  </si>
  <si>
    <t>A. GONZALEZ PAGO DE LA 1ERA. 15NA. MES ENE/2014</t>
  </si>
  <si>
    <t>S. GOVEA PAGO DE LA 1ERA. 15NA. MES ENE/2014</t>
  </si>
  <si>
    <t>B. GRACIA  PAGO DE LA 1ERA. 15NA. MES ENE/2014</t>
  </si>
  <si>
    <t>K. LEON PAGO DE LA 1ERA. 15NA. MES ENE/2014</t>
  </si>
  <si>
    <t>M. MARCILLO  PAGO DE LA 1ERA. 15NA. MES ENE/2014</t>
  </si>
  <si>
    <t>J. MARRETT PAGO DE LA 1ERA. 15NA. MES ENE/2014</t>
  </si>
  <si>
    <t>A. NARANJO  PAGO DE LA 1ERA. 15NA. MES ENE/2014</t>
  </si>
  <si>
    <t>P. PANCHANA PAGO DE LA 1ERA. 15NA. MES ENE/2014</t>
  </si>
  <si>
    <t>J. QUINTO PAGO DE LA 1ERA. 15NA. MES ENE/2014</t>
  </si>
  <si>
    <t>M. RODRIGURZ  PAGO DE LA 1ERA. 15NA. MES ENE/2014</t>
  </si>
  <si>
    <t>P. SALDAÑA  PAGO DE LA 1ERA. 15NA. MES ENE/2014</t>
  </si>
  <si>
    <t>M. SALAS  PAGO DE LA 1ERA. 15NA. MES ENE/2014</t>
  </si>
  <si>
    <t>A. ALCIVAR PAGO DE LA 1ERA. 15NA. MES ENE/2014</t>
  </si>
  <si>
    <t>P. APOLO PAGO DE LA 1ERA. 15NA. MES ENE/2014</t>
  </si>
  <si>
    <t>A. ASTUDILLO  PAGO DE LA 1ERA. 15NA. MES ENE/2014</t>
  </si>
  <si>
    <t>R. BARRIGA PAGO DE LA 1ERA. 15NA. MES ENE/2014</t>
  </si>
  <si>
    <t>V. CASTILLO PAGO DE LA 1ERA. 15NA. MES ENE/2014</t>
  </si>
  <si>
    <t>F. CEDEÑO  PAGO DE LA 1ERA. 15NA. MES ENE/2014</t>
  </si>
  <si>
    <t>O. FARFAN  PAGO DE LA 1ERA. 15NA. MES ENE/2014</t>
  </si>
  <si>
    <t>O. FRANCO PAGO DE LA 1ERA. 15NA. MES ENE/2014</t>
  </si>
  <si>
    <t>J. HOYOS PAGO DE LA 1ERA. 15NA. MES ENE/2014</t>
  </si>
  <si>
    <t>P. IGLESIAS  PAGO DE LA 1ERA. 15NA. MES ENE/2014</t>
  </si>
  <si>
    <t>L. JIMENEZ PAGO DE LA 1ERA. 15NA. MES ENE/2014</t>
  </si>
  <si>
    <t>J. MALDONADO PAGO DE LA 1ERA. 15NA. MES ENE/2014</t>
  </si>
  <si>
    <t>J. MARTINEZ PAGO DE LA 1ERA. 15NA. MES ENE/2014</t>
  </si>
  <si>
    <t>R. MOLINA  PAGO DE LA 1ERA. 15NA. MES ENE/2014</t>
  </si>
  <si>
    <t>M. MONCAYO PAGO DE LA 1ERA. 15NA. MES ENE/2014</t>
  </si>
  <si>
    <t>J. ORELLANA PAGO DE LA 1ERA. 15NA. MES ENE/2014</t>
  </si>
  <si>
    <t>F. PALACIOS PAGO DE LA 1ERA. 15NA. MES ENE/2014</t>
  </si>
  <si>
    <t>A. POVEDA PAGO DE LA 1ERA. 15NA. MES ENE/2014</t>
  </si>
  <si>
    <t>B. RODRIGUEZ  PAGO DE LA 1ERA. 15NA. MES ENE/2014</t>
  </si>
  <si>
    <t>E. SARMIENTO  PAGO DE LA 1ERA. 15NA. MES ENE/2014</t>
  </si>
  <si>
    <t>A. VARAS  PAGO DE LA 1ERA. 15NA. MES ENE/2014</t>
  </si>
  <si>
    <t>M. ZAMBRANO PAGO DE LA 1ERA. 15NA. MES ENE/2014</t>
  </si>
  <si>
    <t>E. BALLADARES  SER. PREST. PAGO DE LA 1ERA. 15NA. MES ENE/2014</t>
  </si>
  <si>
    <t>A. BRIONES SERV. PREST. PAGO DE LA 1ERA. 15NA. MES ENE/2014</t>
  </si>
  <si>
    <t>J. LOPEZ SER. PREST.  PAGO DE LA 1ERA. 15NA. MES ENE/2014</t>
  </si>
  <si>
    <t>J. OROZCO SER. PREST. PAGO DE LA 1ERA. 15NA. MES ENE/2014</t>
  </si>
  <si>
    <t>H. ZUÑIGA MUÑOZ  PAGO DE LA 1ERA. 15NA. MES ENE/2014</t>
  </si>
  <si>
    <t>I. CARRERA PAGO DE LA F#7 SER. PREST.  DE LA 1ERA. 15NA. MES ENE/2014</t>
  </si>
  <si>
    <t>A. CARRERA SER. PREST.  PAGO DE LA 1ERA. 15NA. MES ENE/2014</t>
  </si>
  <si>
    <t>C. CEDEÑO SER. PREST.  PAGO DE LA 1ERA. 15NA. MES ENE/2014</t>
  </si>
  <si>
    <t>K. DE LA CRUZ PAGO DE LA F#10 SER. PREST. PAGO DE LA 1ERA. 15NA. MES ENE/2014</t>
  </si>
  <si>
    <t>Y. ALABART PINO PAGO F#69  POR SER. EDUC. DEL 1 AL 15 ENE/2014</t>
  </si>
  <si>
    <t>M. AYALA  PAGO DE LA F#382 POR SER. EDUC. DEL 1 AL 15 ENE/2014</t>
  </si>
  <si>
    <t>J. BOHORQUEZ PAGO POR SER. EDUC. DEL 1 AL 15 ENE/2014</t>
  </si>
  <si>
    <t>M. CABANILLA PAGO POR SER. EDUC. DEL 1 AL 15 ENE/2014</t>
  </si>
  <si>
    <t>M. CONFORME PAGO DE LA F#132  POR SER. EDUC. DEL 1 AL 15 ENE/2014</t>
  </si>
  <si>
    <t>M. MONCAYO  PAGO F#291  SER. EDUC. DEL 1 AL 15 ENE/2014</t>
  </si>
  <si>
    <t>F. PALACIOS PAGO POR SER. EDUC. DEL 1 AL 15 ENERO/2014</t>
  </si>
  <si>
    <t>A. POVEDA  PAGO POR SER. EDUC. DEL 1 AL 15 ENERO/2014</t>
  </si>
  <si>
    <t>M. AYALA CANC. 1 ERA 15NA. MES ENE/2014</t>
  </si>
  <si>
    <t>ANTICIPO 1ERA. 15NA. MES ENE/2014</t>
  </si>
  <si>
    <t>PAGO POR CUÑAS  DIARIAS DEL 15 DIC/2013 AL 14 ENE/2014</t>
  </si>
  <si>
    <t>REEMBOLSO POR PAGO DEL PRESTAMO DE LA TARJETA M. CABANILLA BONOS PARA PERSONAL UTEG2013</t>
  </si>
  <si>
    <t>PAGO DE LA F#37 POR COMPRA DE BREAKS  MAESTRIAS DIAS 11 Y 12 EN/2014 STA ELENA</t>
  </si>
  <si>
    <t>PAGO DE F#243 BREAKS  MAESTRIAS DE  GUAYAQUIL DIAS 11, 12 ENE/2014</t>
  </si>
  <si>
    <t>PAGO DE LA F#5747 POR  CUÑAS DIAS DEL 13 AL 28 DIC/2013 PUBLICIDAD UTEG</t>
  </si>
  <si>
    <t>PAGO DE  PLANILLA MES NOV/2013 SEGUN COMPROBANTE #5311406</t>
  </si>
  <si>
    <t>PAGO POR  FONDOS PROPIOS SEGUN COMPROBANTE#5311392</t>
  </si>
  <si>
    <t>PAGO POR GASTOS DE TRAMITES LEGALES</t>
  </si>
  <si>
    <t xml:space="preserve">PAGO POR  VIAJE A CUSCO ENE/2014 </t>
  </si>
  <si>
    <t>BRIONES VARGAS ANDRES</t>
  </si>
  <si>
    <t>MAREJADA S.A.</t>
  </si>
  <si>
    <t>SOLORZANO CRUZATE RAMON ALEJANDRO</t>
  </si>
  <si>
    <t>M.P.(DSCTOS)</t>
  </si>
  <si>
    <t>VIATICOS A MANTA POR PROMOCION MAESTRIAS COMERCIO EXTERIOR MARKETING Y MBA</t>
  </si>
  <si>
    <t>PAGO DE LA F.#835 POR ARRIENDO POR ALQUILER DE UN EDIFICIO V.610 MES DE DIC/2013</t>
  </si>
  <si>
    <t>PAGO POR CONCEPTO DE HOSPEDAJE Y VIATICO PARA LA DRA. YESMIN ALABART</t>
  </si>
  <si>
    <t>PAGO DE INTERESES DEL 7.5% X RENOVACION MES DE ENE/14 (REF.1/2 CH/12742X$6500 Y 2/2 CH/12743X$6500)</t>
  </si>
  <si>
    <t>PAGO ASESORIA LEGAL MES DE ENERO/2014</t>
  </si>
  <si>
    <t>PAGO PRESTAMO CAPITAL POR 5000/15000</t>
  </si>
  <si>
    <t>PAGO DE INTERESES DEL 4% X RENOVACION FEB/2014 (REF. PRESTAMO $10,000.00)</t>
  </si>
  <si>
    <t>PAGO DE INTERESES DEL 4% X RENOVACION MAR/2014 (REF. PRESTAMO $10,000.00)</t>
  </si>
  <si>
    <t>AVILES VILLON GIOCONDA MONSERRATE</t>
  </si>
  <si>
    <t>DUCHI PINCAY BETTY-OFIMAS</t>
  </si>
  <si>
    <t>SALAZAR IDRIVO PIEDAD</t>
  </si>
  <si>
    <t>CEVALLOS MONGE JOSE</t>
  </si>
  <si>
    <t>PAGO DE LA F#326 POR SERVICIOS EDUCATIVOS</t>
  </si>
  <si>
    <t>PAGO DE LA F#111 Y ABONO A LA F#112 POR SERVICIOS EDUCATIVOS</t>
  </si>
  <si>
    <t>PAGO TOTAL DE LA F#1101 Y ABONO A LA F#1120 POR ALQUILER DE PROYECTORES</t>
  </si>
  <si>
    <t>PAGO A CONSERJES POR ATENCION DE MAESTRIAS FINES DE SEMANA</t>
  </si>
  <si>
    <t>PAGO POR ANTICIPO  COMPRA DE SOPORTES DE PROYECTORES PARA EDIFICIO 520</t>
  </si>
  <si>
    <t>PAGO  TOTAL DE LAS F#26117,26118 POR ARREGLO DE COPIADORAS Y RENTA</t>
  </si>
  <si>
    <t>PAGO DE LA F#20040 POR ALMUERZOS PERSONAL UTEG</t>
  </si>
  <si>
    <t>PAGO  TOTAL DE LA F#1330 POR  COMPRA DE 93 PAVOS PERSONAL UTEG 2013</t>
  </si>
  <si>
    <t>VIATICOS A STA. ELENA POR ATENCION MAESTRIA FIN DE SEMANA DIAS 18,19 ENE/2014</t>
  </si>
  <si>
    <t>PAGO DE LA F#7306 POR COMPRA DE SUMINISTROS DE LIMPIEZA</t>
  </si>
  <si>
    <t>PAGO DE F#3377 POR COMPRA DE AGUA PERSONAL UTEG</t>
  </si>
  <si>
    <t>PAGO DE F#800 POR CUÑAS DIARIAS DEL 29 DIC/2013 AL 15 ENE/2014</t>
  </si>
  <si>
    <t>PAGO POR MANTENIMIENTO DE MOTO SEGUN PROFORMA#20</t>
  </si>
  <si>
    <t>PAGO DE  F#718 Y ABONO F#749 POR COMPRA DE SUMINISTROS D LIMPEIZA</t>
  </si>
  <si>
    <t>PAGO DE F#2173 POR MANTENIMIENTO DE PROYECTORES</t>
  </si>
  <si>
    <t>PAGO POR VIATICOS SANTA ELENA DIA 18 ENE/2014</t>
  </si>
  <si>
    <t>PAGO PROYECTO CAMPUS</t>
  </si>
  <si>
    <t>PAGO POR LIQUIDACION CAJA CHICA DIA 15ENE/2014</t>
  </si>
  <si>
    <t>PAGO DE LA F#28231 POR  CONSUMO DE INTERNET MES ENE/2014</t>
  </si>
  <si>
    <t>PAGO DE INTERESES DEL MES DE ENE/2014 (REF. $10000)</t>
  </si>
  <si>
    <t>PAGO DE LA CUOTA 5/7 CUOTA MES DE ENE/2014 POR CREDITO NAVIPLAN</t>
  </si>
  <si>
    <t>PAGO DEL INTERESES DEL 3% MES DE ENE/2014 (REF$35000)</t>
  </si>
  <si>
    <t>PAGO TOTAL DE LA F#105,107 Y ABONO A LA F#108 POR SERVICIOS EDUCATIVOS</t>
  </si>
  <si>
    <t>PAGO DE LA F#3 Y ABONO A LA F#4 POR SERVICIOS EDUCATIVOS</t>
  </si>
  <si>
    <t>PAGO DE LA F#217 POR SERVICIOS EDUCATIVOS</t>
  </si>
  <si>
    <t>PAGO DE CAPITAL REEMPLAZO DEL CH/15366 DEL CITTE (REF5000/35000)</t>
  </si>
  <si>
    <t>PAGO POR ELABORACION DE INVITACIONES ANIVERSARIO UTEG 2014</t>
  </si>
  <si>
    <t>PAGO DEL 50% HOTEL WINDHAM RESERVACION ANIVERSARIO UTEG 2014</t>
  </si>
  <si>
    <t>GRAFICOS NACIONALES S.A</t>
  </si>
  <si>
    <t>PAGO DE F#52,54 Y ABONO F#55 POR SERVICIOS EDUCATIVOS</t>
  </si>
  <si>
    <t>PAGO DE LA F#229 POR SERVICIOS EDUCATIVOS</t>
  </si>
  <si>
    <t>PAGO DE LA F#2 Y ABONO A LA F#3 POR SERVICIOS EDUCATIVOS</t>
  </si>
  <si>
    <t>PAGO DE LA F#13666 POR CAPACITACION OBLIGACIONES Y BENEFICIOS TRIBUTARIOS EN ECUADOR ING. ZAMBRANO</t>
  </si>
  <si>
    <t>PAGO DE LA F#1431 Y F#1432 POR ALQUILER LOCAL 399 CORRESP. DIC/2013</t>
  </si>
  <si>
    <t>PAGO DE LA 2DA 15NA. MES DIC/2013</t>
  </si>
  <si>
    <t>PAGO DE  F#124600  POR AVISO PUBÑICITARIO MERITOS Y OPOSICIONES</t>
  </si>
  <si>
    <t>ESPINOZA ARTEAGA MARAI</t>
  </si>
  <si>
    <t>PAGO DE LA F#48 POR  COMPRA DE BREAKS  MAESTRIAS  STA ELENA DIAS 18 Y 19 ENE/2014</t>
  </si>
  <si>
    <t>PAGO DE LA F#244 POR COMPRA DE BRAKS MAESTRIAS GUAYAQUIL DIAS 18 Y 19 ENE/2014</t>
  </si>
  <si>
    <t>PAGO POR  COMPRA DE WALKIE MOTOROLA RADIOS USO  GUARDIAS Y  CONCERJES SEGUN PROFORMA</t>
  </si>
  <si>
    <t>PAGO POR COMPRA DE REFRIGERADOR LG 376 LT (13.3) SILVER</t>
  </si>
  <si>
    <t>PAGO DE PRESTAMO (REMPLAZO DEL CH/12876 BCO. CITTE)</t>
  </si>
  <si>
    <t>PAGO DE PRESTAMO (REMPLAZO DEL CH/12876 BCO.CITTE)</t>
  </si>
  <si>
    <t>PAGO DE PRESTAMO (REMPLAZO DEL 12742 BCO.CITTE )</t>
  </si>
  <si>
    <t>PAGO DE PRESTAMO (REMPLAZO DEL CH/12743 BCO. CITTE)</t>
  </si>
  <si>
    <t>PAGO DE PRESTAMO (REMPLAZO DEL CH/12747 BCO.CITTE)</t>
  </si>
  <si>
    <t>PAGO POR INTERESES MES DE ENE/2014</t>
  </si>
  <si>
    <t>PAGO DE PRESTAMO (REMPLAZO DEL CH/12748 BCO. CITTE)</t>
  </si>
  <si>
    <t>PAGO POR  GASTOS PRE  CONTSRUCCION CAMPUS</t>
  </si>
  <si>
    <t>LIQUIDACION DE LA CAJA CHICA DEL 22/ENE/2014 SEGÚN DETALLE</t>
  </si>
  <si>
    <t>PHD-UNIV. SAN MARCOS</t>
  </si>
  <si>
    <t>REEMBOLSO DE  COMPRA DE PASAJES MARA CABANILLA</t>
  </si>
  <si>
    <t>ABONO DEL 50% DE LA  F#2555 POR  COMPRA DE BOLETOS AEREOS  Y. ALABART Y G.CABANILLA CONGRESO I. EDU</t>
  </si>
  <si>
    <t xml:space="preserve">PAGO  TOTAL DE  FACTURA#2555 COMPRA DE  BOLETOS  </t>
  </si>
  <si>
    <t>KOMOLY S.A.</t>
  </si>
  <si>
    <t>PAGO  POR COURIER DE INVITACIONES A  PROVINCIA  ANIVERSARIO  UTEG</t>
  </si>
  <si>
    <t>PAGO DE  F#2453 POR CUÑAS RADIALES DURANTE EL 14 DIC/2013 HASTA EL 14 ENE/2014</t>
  </si>
  <si>
    <t>PAGO DE F#378 POR SERVICIOS EDUCATIVOS</t>
  </si>
  <si>
    <t>PAGO TOTAL DE F#553,555 Y ABONO A LA F#556 POR SERVICIOS EDUCATIVOS</t>
  </si>
  <si>
    <t>PAGO DE F#89 Y ABONO A LA F#99 POR SER. EDUCATIVOS</t>
  </si>
  <si>
    <t>PAGO DE  CUOTA DE INSCRIPCION POR SEMINARIO EN PANAMA 2014</t>
  </si>
  <si>
    <t>PAGO  TOTAL DE LA F#16898 Y 16971 POR COMPRA DE TONERS</t>
  </si>
  <si>
    <t>PAGO TOTAL DE F#1120 Y ABONO DE F#1127 POR ALQUILER DE PROYECTORES</t>
  </si>
  <si>
    <t>PAGO  TOTAL DE LA F#108454 POR LA CUOTA DE SEGURO DE VEHICULOS</t>
  </si>
  <si>
    <t>PAGO DE F#7327POR COMPRA DE SUMINISTROS DE LIMPIEZA</t>
  </si>
  <si>
    <t>VIATICOS A STA. ELENA POR ATENCION MAESTRIA FIN DE SEMANA DIAS 25-26 ENE/2014</t>
  </si>
  <si>
    <t>PAGO SEGUN PROFORMA#043941 COMPRA  DE BOTAS E IMPERMEABLES  GUARDIAS</t>
  </si>
  <si>
    <t>PAGO DE GUARDIAS Y CONSERJES POR ATENCION MAESTRIA FIN DE SEMANA DIAS  6 AL 18 ENE</t>
  </si>
  <si>
    <t>RASELDU S.A.</t>
  </si>
  <si>
    <t>RUIZ BUCHELI WENDY PAULINA</t>
  </si>
  <si>
    <t>NATALY NEIRA ZAMBRANO</t>
  </si>
  <si>
    <t>RENDON ALIN ALEX</t>
  </si>
  <si>
    <t>CESAR VASQUEZ GONZALEZ</t>
  </si>
  <si>
    <t>PAGO TOTAL DE  F#163,165 POR SERVICIOS EDUCATIVOS</t>
  </si>
  <si>
    <t>PAGO TOTAL DE  F#228 Y ABONO F#229  POR SERVICIOS EDUCATIVOS</t>
  </si>
  <si>
    <t>PAGO TOTAL DE  F#107 POR SERVICIOS EDUCATIVOS</t>
  </si>
  <si>
    <t>ABONO DE LA F#344 HONORARIOS PROFESIONALES</t>
  </si>
  <si>
    <t>AHDI CIA LTDA.</t>
  </si>
  <si>
    <t>PAGO DE LA F#1653 POR  HONORARIOS DE DISEÑO</t>
  </si>
  <si>
    <t>PAGO DE INTERESES DEL 7.5% MES ENERO/2014</t>
  </si>
  <si>
    <t>PAGO POR PRE CONSTRUCCION CAMPUS</t>
  </si>
  <si>
    <t>FONDEO A CITTE</t>
  </si>
  <si>
    <t>PAGO DE LA F#52 POR SERVICIOS EDUCATIVOS</t>
  </si>
  <si>
    <t>PAGO DE LA F#103 POR SERVICIOS EDUCATIVOS</t>
  </si>
  <si>
    <t>PAGO DE LA F#9 Y ABONO A LA F#10 POR SERVICIOS EDUCATIVOS</t>
  </si>
  <si>
    <t>CARRERA MEDINA CESAR</t>
  </si>
  <si>
    <t>PAGO DE  F#272,279 POR  FOTOGRAFIAS TOMADAS PROYECTO VINCULACION</t>
  </si>
  <si>
    <t>LIQUIDACION DE  CAJA DEL DIA 29 ENE/2014</t>
  </si>
  <si>
    <t>SOLORZANO CASTILLO CHRISTIAN</t>
  </si>
  <si>
    <t>PRESTAMO EMPLEADO A DESCONTAR ENE,FEB,MAR 2014</t>
  </si>
  <si>
    <t>PAGO DE  F#245 BREAKS GUAYAQUIL DIAS 25,26 ENE/2014</t>
  </si>
  <si>
    <t>PAGO DE  F#50 BREAKS STA ELENA  DIAS 25,26 ENE/2015</t>
  </si>
  <si>
    <t>VIATICOS POR  REUNION SANTA ELENA  31,01 ENE/2014</t>
  </si>
  <si>
    <t>VIATICOS POR  REUNION SANTA ELENA DIAS 31 ENE Y 01 FEB/2014</t>
  </si>
  <si>
    <t>VIATICOS POR MAESTRIAS DE COMERCIO EXTERIOR, MAR. Y MBA MACHALA DIAS 03 FEB/2014</t>
  </si>
  <si>
    <t>PAGO DE  CREDITOS  HIPOTECARIOS SEGUN COMPROBANTE#776986</t>
  </si>
  <si>
    <t>PAGO DE  CREDITOS  HIPOTECARIOS SEGUN COMPROBANTE#784012</t>
  </si>
  <si>
    <t>PAGO DE  CREDITOS  HIPOTECARIOS SEGUN COMPROBANTE#777459</t>
  </si>
  <si>
    <t>PAGO DE  CREDITOS  HIPOTECARIOS SEGUN COMPROBANTE#779249</t>
  </si>
  <si>
    <t>PAGO DE  CREDITOS  HIPOTECARIOS SEGUN COMPROBANTE#771799</t>
  </si>
  <si>
    <t>PAGO DE LA F#7935 POR  RECUERDOS EN CRISTAL LOGO Y TEXTO A  COLOR</t>
  </si>
  <si>
    <t>PAGO DE F#7928 POR COMPRA DE PLACAS DE  BRONCE</t>
  </si>
  <si>
    <t>PAGO  TOTAL DE F#1127 Y ABONO A F#1132  POR  ALQUILER  DE PROYECTORES</t>
  </si>
  <si>
    <t>VIATICOS A STA. ELENA POR ATENCION MAESTRIA FIN DE SEMANA DIAS 1 Y 2 FEB/2014</t>
  </si>
  <si>
    <t>PAGO DE GUARDIAS  Y CONCERJES  POR ATENCION MAESTRIAS  DIAS 24 AL 31 ENE/2014</t>
  </si>
  <si>
    <t>ABONO DE LA F#750 POR COMPRA DE  SUMINISTROS DE OFICINA</t>
  </si>
  <si>
    <t>PAGO DEL OTRO 50% HOTEL WINDHAM RESERVACION ANIVERSARIO UTEG 2014</t>
  </si>
  <si>
    <t>POR  COMPRA DE WHISKY BRINDIS ANIVERSARIO DE UTEG 2014</t>
  </si>
  <si>
    <t>PAGO  POR COMPRA DE ROUTER, ACCESS POINT INALAMBRICO, CABLE GE VEGA  SEGUN PROFORMA#723603</t>
  </si>
  <si>
    <t>PAGO DE  F#26212 Y ABONO F#26213 POR ARREGLO DE  COPIADORAS</t>
  </si>
  <si>
    <t>PAGO POR  COMPRA DE CABLES Y SOPORTES CAM/PROY</t>
  </si>
  <si>
    <t>PAGO POR MAESTRA CEREMONIA Y MUSICOS ANIVERSARIO UTEG2014</t>
  </si>
  <si>
    <t>PAGO  COMISIONES POR VENTAS MAESTRIAS MES FEB/2014</t>
  </si>
  <si>
    <t xml:space="preserve">ALMACENES JUAN ELJURI </t>
  </si>
  <si>
    <t>M. CABANILLA PAGO DE LA 2DA 15NA. MES ENE/2014</t>
  </si>
  <si>
    <t>J. BOHORQUEZ PAGO DE LA 2DA 15NA. MES ENE/2014</t>
  </si>
  <si>
    <t>M. AYALA  PAGO DE LA 2DA 15NA. MES ENE/2014</t>
  </si>
  <si>
    <t>S. CORDERO PAGO DE LA 2DA 15NA. MES ENE/2014</t>
  </si>
  <si>
    <t>M. CONFORME  PAGO DE LA 2DA 15NA. MES ENE/2014</t>
  </si>
  <si>
    <t>Y. ALABART PAGO DE LA 2DA 15NA. MES ENE/2014</t>
  </si>
  <si>
    <t>M. LEON PAGO DE LA 2DA 15NA. MES ENE/2014</t>
  </si>
  <si>
    <t>D. ARIAS PAGO DE LA 2DA 15NA. MES ENE/2014</t>
  </si>
  <si>
    <t>A. AVILES PAGO DE LA 2DA 15NA. MES ENE/2014</t>
  </si>
  <si>
    <t>J. FLORES PAGO DE LA 2DA 15NA. MES ENE/2014</t>
  </si>
  <si>
    <t>M. GONZALEZ PAGO DE LA 2DA 15NA. MES ENE/2014</t>
  </si>
  <si>
    <t>M. GUERRERO PAGO DE LA 2DA 15NA. MES ENE/2014</t>
  </si>
  <si>
    <t>I. GUTIERREZ PAGO DE LA 2DA 15NA. MES ENE/2014</t>
  </si>
  <si>
    <t>M. HUACON PAGO DE LA 2DA 15NA. MES ENE/2014</t>
  </si>
  <si>
    <t>J. MALAVE PAGO DE LA 2DA 15NA. MES ENE/2014</t>
  </si>
  <si>
    <t>D. MENDEZ  PAGO DE LA 2DA 15NA. MES ENE/2014</t>
  </si>
  <si>
    <t>J. MEZA PAGO DE LA 2DA 15NA. MES ENE/2014</t>
  </si>
  <si>
    <t>J. NUMERABLE PAGO DE LA 2DA 15NA. MES ENE/2014</t>
  </si>
  <si>
    <t>C. ORTIZ PAGO DE LA 2DA 15NA. MES ENE/2014</t>
  </si>
  <si>
    <t>W. PARRALES  PAGO DE LA 2DA 15NA. MES ENE/2014</t>
  </si>
  <si>
    <t>D. QUIÑONEZ PAGO DE LA 2DA 15NA. MES ENE/2014</t>
  </si>
  <si>
    <t>E. SEGURA  PAGO DE LA 2DA 15NA. MES ENE/2014</t>
  </si>
  <si>
    <t xml:space="preserve">E. BARZOLA PAGO DE LA F#1 POR SER. PREST. DE LA 2DA. 15NA MES ENE/2014 </t>
  </si>
  <si>
    <t xml:space="preserve">E. MERA  PAGO DE LA F#5 POR SER. PREST. DE LA 2DA. 15NA MES ENE/2014 </t>
  </si>
  <si>
    <t xml:space="preserve">L. MURILLO PAGO POR SER. PREST. DE LA 2DA. 15NA MES ENE/2014 </t>
  </si>
  <si>
    <t xml:space="preserve">J. ORTIZ  PAGO DE LA F#1 POR SER. PREST. DE LA 2DA. 15NA MES ENE/2014 </t>
  </si>
  <si>
    <t>P. AMADOR  PAGO DE LA 2DA 15NA. MES ENE/2014</t>
  </si>
  <si>
    <t>M. ANDRADE PAGO DE LA 2DA 15NA. MES ENE/2014</t>
  </si>
  <si>
    <t>K. ARANEA PAGO DE LA 2DA 15NA. MES ENE/2014</t>
  </si>
  <si>
    <t>C. CARDENAS  PAGO DE LA 2DA 15NA. MES ENE/2014</t>
  </si>
  <si>
    <t>A. CARRERA  PAGO DE LA 2DA 15NA. MES ENE/2014</t>
  </si>
  <si>
    <t>V. FARFAN  PAGO DE LA 2DA 15NA. MES ENE/2014</t>
  </si>
  <si>
    <t>C. FARIAS PAGO DE LA 2DA 15NA. MES ENE/2014</t>
  </si>
  <si>
    <t>L.GARCIA PAGO DE LA 2DA 15NA. MES ENE/2014</t>
  </si>
  <si>
    <t>A. GONZALEZ  PAGO DE LA 2DA 15NA. MES ENE/2014</t>
  </si>
  <si>
    <t>S. GOVEA PAGO DE LA 2DA 15NA. MES ENE/2014</t>
  </si>
  <si>
    <t>B. GRACIA  PAGO DE LA 2DA 15NA. MES ENE/2014</t>
  </si>
  <si>
    <t>K. LEON  PAGO DE LA 2DA 15NA. MES ENE/2014</t>
  </si>
  <si>
    <t>M. MARCILLO PAGO DE LA 2DA 15NA. MES ENE/2014</t>
  </si>
  <si>
    <t>J. MARRET PAGO DE LA 2DA 15NA. MES ENE/2014</t>
  </si>
  <si>
    <t>A. NARANJO  PAGO DE LA 2DA 15NA. MES ENE/2014</t>
  </si>
  <si>
    <t>P. PANCHANA PAGO DE LA 2DA 15NA. MES ENE/2014</t>
  </si>
  <si>
    <t>M. RORIGUEZ PAGO DE LA 2DA 15NA. MES ENE/2014</t>
  </si>
  <si>
    <t>P. SALDAÑA  PAGO DE LA 2DA 15NA. MES ENE/2014</t>
  </si>
  <si>
    <t xml:space="preserve"> A. ALCIVAR PAGO DE LA 2DA. 15NA. MES ENE/2014</t>
  </si>
  <si>
    <t>P. APOLO  PAGO DE LA 2DA. 15NA. MES ENE/2014</t>
  </si>
  <si>
    <t>A. ASTUDILLO PAGO DE LA 2DA. 15NA. MES ENE/2014</t>
  </si>
  <si>
    <t>R. BARRIGA PAGO DE LA 2DA. 15NA. MES ENE/2014</t>
  </si>
  <si>
    <t>V. CASTILLO PAGO DE LA 2DA. 15NA. MES ENE/2014</t>
  </si>
  <si>
    <t>F. CEDEÑOPAGO DE LA 2DA. 15NA. MES ENE/2014</t>
  </si>
  <si>
    <t>O. FARFAN PAGO DE LA 2DA. 15NA. MES ENE/2014</t>
  </si>
  <si>
    <t>O. FRANCO PAGO DE LA 2DA. 15NA. MES ENE/2014</t>
  </si>
  <si>
    <t>J. GONZALEZ PAGO DE LA 2DA. 15NA. MES ENE/2014</t>
  </si>
  <si>
    <t>J. HOYOS  PAGO DE LA 2DA. 15NA. MES ENE/2014</t>
  </si>
  <si>
    <t>L. JIMENEZ PAGO DE LA 2DA. 15NA. MES ENE/2014</t>
  </si>
  <si>
    <t>J. MALDONADO  PAGO DE LA 2DA. 15NA. MES ENE/2014</t>
  </si>
  <si>
    <t>J. MARTINEZ  PAGO DE LA 2DA. 15NA. MES ENE/2014</t>
  </si>
  <si>
    <t>R. MOLINA  PAGO DE LA 2DA. 15NA. MES ENE/2014</t>
  </si>
  <si>
    <t>M. MONCAYO  PAGO DE LA 2DA. 15NA. MES ENE/2014</t>
  </si>
  <si>
    <t>J. ORELLANA  PAGO DE LA 2DA. 15NA. MES ENE/2014</t>
  </si>
  <si>
    <t>F. PALACIOS PAGO DE LA 2DA. 15NA. MES ENE/2014</t>
  </si>
  <si>
    <t>A. POVEDA  PAGO DE LA 2DA. 15NA. MES ENE/2014</t>
  </si>
  <si>
    <t>B. RODRIGUEZ PAGO DE LA 2DA. 15NA. MES ENE/2014</t>
  </si>
  <si>
    <t>E. SARMIENTO PAGO DE LA 2DA. 15NA. MES ENE/2014</t>
  </si>
  <si>
    <t>A. VARAS PAGO DE LA 2DA. 15NA. MES ENE/2014</t>
  </si>
  <si>
    <t>M. ZAMBRANO  PAGO DE LA 2DA. 15NA. MES ENE/2014</t>
  </si>
  <si>
    <t>PAGO DE LA F#478 SER. PREST. (DE LA 2DA. 15NA. MES ENE/2014)</t>
  </si>
  <si>
    <t>PAGO DE LA F#279 SER. PREST. (DE LA 2DA. 15NA. MES ENE/2014)</t>
  </si>
  <si>
    <t>PAGO DE LA F#360 SER. PREST. (DE LA 2DA. 15NA. MES ENE/2014)</t>
  </si>
  <si>
    <t>J. OROZCO PAGO DE LA 2DA. 15NA. MES ENE/2014</t>
  </si>
  <si>
    <t>H. ZUÑIGA  SER. PREST. (DE LA 2DA. 15NA. MES ENE/2014)</t>
  </si>
  <si>
    <t>PAGO DE LA F#7 SER. PREST. (DE LA 2DA. 15NA. MES ENE/2014)</t>
  </si>
  <si>
    <t>PAGO DE LA F#9 SER. PREST. (DE LA 2DA. 15NA. MES ENE/2014)</t>
  </si>
  <si>
    <t>PAGO DE LA F#10 SER. PREST. (DE LA 2DA. 15NA. MES ENE/2014)</t>
  </si>
  <si>
    <t>C. SOLORZANO PAGO DE LA 2DA 15NA. MES ENE/2014</t>
  </si>
  <si>
    <t>J. QUINTO  PAGO DE LA 2DA 15NA. MES ENE/2014</t>
  </si>
  <si>
    <t>M. SALAS PAGO DE LA 2DA 15NA. MES ENE/2014</t>
  </si>
  <si>
    <t>J. CRESPIN PAGO DE LA 2DA 15NA. MES ENE/2014</t>
  </si>
  <si>
    <t>L. CHAVEZ PAGO DE LA 2DA 15NA. MES ENE/2014</t>
  </si>
  <si>
    <t>ANTICIPO 2DA. 15NA. MES ENE/2014</t>
  </si>
  <si>
    <t>D. ESPINOZA  SER. PREST. (DE LA 2DA. 15NA. MES ENE/2014)</t>
  </si>
  <si>
    <t>PAGO DE LA F#1 SER. PREST. (DE LA 2DA. 15NA. MES ENE/2014)</t>
  </si>
  <si>
    <t>Y. ALABART PAGO DE LA F#69 POR SERV. EDUC. DEL 15 AL 31 ENE/2014</t>
  </si>
  <si>
    <t>M. AYALA  PAGO DE LA F#382 POR SERV. EDUC. DEL 15 AL 31 ENE/2014</t>
  </si>
  <si>
    <t>J. BOHORQUEZ POR SERV. EDUC. DEL 15 AL 31 ENE/2014</t>
  </si>
  <si>
    <t>M. CABANILLA POR SERV. EDUC. DEL 15 AL 31 ENE/2014</t>
  </si>
  <si>
    <t>M. CONFORME  PAGO DE LA F#132 POR SERV. EDUC. DEL 15 AL 31 ENE/2014</t>
  </si>
  <si>
    <t>M. CORONEL  PAGO DE LA F#291 POR SERV. EDUC. DEL 15 AL 31 ENE/2014</t>
  </si>
  <si>
    <t>F. PALACIOS PAGO DE LA F#131 POR SERV. EDUC. DEL 15 AL 31 ENE/2014</t>
  </si>
  <si>
    <t>A. POVEDA PAGO DE LA F#160 POR SERV. EDUC. DEL 15 AL 31 ENE/2014</t>
  </si>
  <si>
    <t>ARAIAS TRONCOSO DANIEL</t>
  </si>
  <si>
    <t>BARZOLA ALVAREZ ERIK EDUARDO</t>
  </si>
  <si>
    <t>MURILLO ESPIN LUIS</t>
  </si>
  <si>
    <t>ORTIZ HOLGUIN JULIO SILVERIO</t>
  </si>
  <si>
    <t>GONZALEZ FERRER JORGE</t>
  </si>
  <si>
    <t>ANDRES GUSTAVO BRIONES VARGAS</t>
  </si>
  <si>
    <t>QUINTO POLINARIO JOSE</t>
  </si>
  <si>
    <t>PIBAQUE LINO TANIA YANINA</t>
  </si>
  <si>
    <t>C. CABANILLA PAGO DE LA 2DA. 15NA. MES ENE/2014</t>
  </si>
  <si>
    <t>PAGO POR  GASTOS LEGALES</t>
  </si>
  <si>
    <t>INDUAUTO S.A</t>
  </si>
  <si>
    <t>PAGO DE MANT. MANO  DE  OBRA Y REPUESTOS DEL VEHICULO</t>
  </si>
  <si>
    <t>INMOBILIARIA TAO INMOTAO S. A. (05/03/2014)</t>
  </si>
  <si>
    <t>PRESTAMOA EMPLEADO A DESCONTARSE EN 4 QUINCENAS</t>
  </si>
  <si>
    <t xml:space="preserve">  </t>
  </si>
  <si>
    <t>PRESTAMO A EMPLEADO A DESCONTARSE EN 5 CUOTAS</t>
  </si>
  <si>
    <t xml:space="preserve">PAGO DE  F#51 POR COMPRA DE REFRIGERIOS MAESTRIAS DIAS 1,2 FEB/2014 </t>
  </si>
  <si>
    <t>PAGO DE F#16483 POR COMERCIALES  PUBLICIDAD DIA 01/01/2014 SEC PRIMERA</t>
  </si>
  <si>
    <t>PAGO DE  F#246 POR COMPRA DE REFRIGERIOS MAESTRIAS DIAS 1,2 FEB/2014 GUAYAQUIL</t>
  </si>
  <si>
    <t>LIQUIDACION DE  CAJA DEL DIA 05 FEB/2014  SEGUN DETALLE ADJUNTO</t>
  </si>
  <si>
    <t>PAGO DE COMISIONES POR VENTAS MES DE ENE/2014</t>
  </si>
  <si>
    <t>PAGO DE INTERESES MES DE FEB/2014</t>
  </si>
  <si>
    <t>PAGO DE INTERESES MES DE  FEB/2014</t>
  </si>
  <si>
    <t>PAGO  POR  RESERVACION DE PASAJES  LIMA-DOCTORADO POR EL MES DE MAYO</t>
  </si>
  <si>
    <t>MORANTE ERAZO JOSE ISIDRO</t>
  </si>
  <si>
    <t>JARAMILLO VALENCIA WILSON OSWALDO</t>
  </si>
  <si>
    <t>SALAZAR IDROVO KATTY</t>
  </si>
  <si>
    <t>PAGO POR  GASTOS  LEGALES</t>
  </si>
  <si>
    <t>PAGO DE LA F#1,2 POR SERVICIOS EDUCATIVOS</t>
  </si>
  <si>
    <t>PAGO DE LA F#602 POR SERVICIOS EDUCATIVOS</t>
  </si>
  <si>
    <t>PAGO DE F#105 POR SERVICIOS EDUCATIVOS</t>
  </si>
  <si>
    <t>PAGO DE F#1132 Y ABONO F#1144 POR  ALQUILER DE PROYECTORES</t>
  </si>
  <si>
    <t>PAGO DE LA F#16992 Y ABONO A LA F#17030 POR  COMPRA DE TONERS</t>
  </si>
  <si>
    <t>VIATICOS EC. CABANILLA Y DR. YESMIN ALABART A  CUBA</t>
  </si>
  <si>
    <t xml:space="preserve">PAGO DE LA F#89671 POR COMPRA DE RESMAS </t>
  </si>
  <si>
    <t>ABONO A LA F#2384 POR IMPERMEABILIZACION CON CEMENTO  ASFALTICO</t>
  </si>
  <si>
    <t xml:space="preserve">PAGO  POR  GASTOS LEGALES </t>
  </si>
  <si>
    <t>PAGO DE F#7334,7342 POR  COMPRA DE SUMINISTROS DE LIMPIEZA</t>
  </si>
  <si>
    <t>PAGO POR  SEGURO DE ACCIDENTES ESTUDIANTIL (550 ALUMNOS) POLIZA #2863</t>
  </si>
  <si>
    <t>PAGO DE F#3400 POR  COMPRA DE  AGUA  PERSONAL UTEG</t>
  </si>
  <si>
    <t>PAGO  TOTAL DE LA F#289,290,298 Y ABONO F#299 FOTOS  ANIVERSARIO  CEREMONIA /PRENSA</t>
  </si>
  <si>
    <t>PAGO DE F#20249 POR ALMUERZOS PERSONAL UTEG</t>
  </si>
  <si>
    <t>PAGO DE LA F#3088 Y ABONO F#3095 POR  COMPRA DE  SUMINSITROS DE OFICINA</t>
  </si>
  <si>
    <t>PAGO DE LA F#26213,26264,26265 POR  RENTA DE  COPIADORA</t>
  </si>
  <si>
    <t>PAGO DE F#1671 POR  HONORARIOS ADENDUM 1/6</t>
  </si>
  <si>
    <t>PAGO POR  COMPRA DE PROYECTORES PARA EDIFICIO 520</t>
  </si>
  <si>
    <t>PAGO DE PROFORMA·86931 POR COMPRA DE 4 POSTALES DE 500 CADA DISEÑO 50%</t>
  </si>
  <si>
    <t>PAGO DE PROFORMA#86930 POR 11 POSTALES DE 500 CADA DISEÑO</t>
  </si>
  <si>
    <t>PAGO DE F#750 Y ABONO F#764 POR  COMPRA DE SUMINISTRSO DE LIMPIEZA</t>
  </si>
  <si>
    <t>MERO BALSECA JOHNNY ENRIQUE</t>
  </si>
  <si>
    <t>HOWARD JOHNSON HOTEL</t>
  </si>
  <si>
    <t>PAGO DE  F#327 POR SERVICIOS EDUCATIVOS</t>
  </si>
  <si>
    <t>PAGO DE LA F#264 POR SERVICIOS EDUCATIVOS</t>
  </si>
  <si>
    <t>PAGO DE LA F#352 POR SERVICIOS EDUCATIVOS</t>
  </si>
  <si>
    <t>PAGO  POR  GASTOS LEGALES</t>
  </si>
  <si>
    <t>PAGO  POR GASTOS LEGALES</t>
  </si>
  <si>
    <t>PAGO POR  VIATICOS GESTIONES DE RECTORADO</t>
  </si>
  <si>
    <t>PAGO  POR  HOSPEDAJE DEL DR, GUILLERMO AZNARAN 13 FEB/2014</t>
  </si>
  <si>
    <t>VIATICOS ING. CABANILLA Y ECO. CONFORME  SANTA ELENA</t>
  </si>
  <si>
    <t>ARMANDO KLEBER NOBOA CADENA</t>
  </si>
  <si>
    <t>GUILLERMO AZNARAN CASTILLO</t>
  </si>
  <si>
    <t>PAGO DE F#400 Y ABONO F#401 POR SERVICIOS EDUCATIVOS</t>
  </si>
  <si>
    <t>PAGO  TOTAL DE LA F#658,660 POR SERVICIOS EDUCATIVOS</t>
  </si>
  <si>
    <t xml:space="preserve">PAGO  POR COMPRA DE PASAJES LIMA-GUAYA./GUAYA. -LIMA TARJETA VISA TITANIUM MARA  CABANILLA </t>
  </si>
  <si>
    <t>PAGO  POR SALDO VIAJE A MACHU PICHU-CUZCO FEB/2014</t>
  </si>
  <si>
    <t>PAGO DE  F#357 POR SERVICIOS EDUCATIVOS</t>
  </si>
  <si>
    <t>PAGO DE  GASTOS LEGALES</t>
  </si>
  <si>
    <t>PAGO  TOTAL DE  F#648 YABONO  F#649 POR  SERVICIOS EDUCATIVOS</t>
  </si>
  <si>
    <t>PAGO DE F#705,712 POR COFFE  BREAKS DIAS 13,16,27 Y 30 ENE</t>
  </si>
  <si>
    <t>PAGO DE  F#247 POR  BREAKS FINES DE SEMANA DIAS 8-9 FEB/2014</t>
  </si>
  <si>
    <t>LIQUIDACION DE LA CAJA CHICA AL 12/02/2014  SEGUN DETALlE ADJUNTO</t>
  </si>
  <si>
    <t>PAGO  POR  VIATICOS  GUILLERMO AZNARAN</t>
  </si>
  <si>
    <t>PAGO DE INTERESES DEL 7.5% POR RENOVACION DE PRESTAMO DE $20.000 FEB/2014</t>
  </si>
  <si>
    <t>PAGO DE F#13725 POR INSCRIPCION CONFERENCIA ING. ANA ALCIVAR</t>
  </si>
  <si>
    <t xml:space="preserve">PAGO DE TITULO DE CREDITO#31638703 SEGUN COMPROBANTE#1933592 </t>
  </si>
  <si>
    <t>PAGO DE TITULO DE CREDITO#31669599 SEGUN COMPROBANTE#111144</t>
  </si>
  <si>
    <t>PAGO DE TITULO DE CREDITO#31669750 SEGUN COMPROBANTE#111145</t>
  </si>
  <si>
    <t>PAGO DE TITULO DE CREDITO#32669579 SEGUN COMPROBANTE#111146</t>
  </si>
  <si>
    <t>PAGO DE TITULO DE CREDITO#32700103 SEGUN COMPROBANTE#111147</t>
  </si>
  <si>
    <t>PAGO DE TITULO DE CREDITO#31001401 SEGUN COMPROBANTE#1933601</t>
  </si>
  <si>
    <t>PAGO DE TITULO DE CREDITO#31568429 SEGUN COMPROBANTE#111148</t>
  </si>
  <si>
    <t>PAGO DE TITULO DE CREDITO#31572939 SEGUN COMPROBANTE#111149</t>
  </si>
  <si>
    <t xml:space="preserve">PAGO DE TITULO DE CREDITO#31770348 SEGUN COMPROBANTE#111150 </t>
  </si>
  <si>
    <t>PAGO DE TITULO DE CREDITO#31830477 SEGUN COMPROBANTE#111151</t>
  </si>
  <si>
    <t>PAGO DE TITULO DE CREDITO#32866892 SEGUN COMPROBANTE#1933607</t>
  </si>
  <si>
    <t>PAGO DE INTERESES DEL 7.5% X RENOVACION MES DE FEB/14 (REF.1/2 CH/12742X$6500 Y 2/2 CH/12743X$6500)</t>
  </si>
  <si>
    <t>PAGO DE F#7726 POR SOPORTE TECNICO</t>
  </si>
  <si>
    <t>PAGO  TOTAL DE F#1144 Y ABONO F#1154 POR ALQUILER DE PROYECTORES</t>
  </si>
  <si>
    <t>VIATICOS A STA. ELANA POR ATENCION MAESTRIA FIN DE SEMANA DIAS 15 Y 16 FEB/2014</t>
  </si>
  <si>
    <t>ABONO DE  LA F#4713 POR CONFECCION DE  ESPECIES VALORADAS</t>
  </si>
  <si>
    <t>PAGO  POR CELEBRACION  DIA  DE  SAN  VALENTIN  COMPRA DE CHOCOLATES PERSONAL  UTEG</t>
  </si>
  <si>
    <t>PAGO DE F#1139 POR MANTENIMIENTO DE  AIRE ACONDICIONADO</t>
  </si>
  <si>
    <t>PAGO DE GUARDIAS Y CONSERJES POR ATENCION MAESTRIA FIN DE SEMANA DIAS 15,16 FEB/2014</t>
  </si>
  <si>
    <t>PAGO  DE  SERVICIOS EDUCATIVOS MATERIA GERENCIA DE  FINANZAS DOCENTE INVITADO</t>
  </si>
  <si>
    <t>PAGO  POR  COMPRA DE  PASAJE CON TARJETA ING. MARA DE ESPOSA  G. AZNARAN</t>
  </si>
  <si>
    <t>PAGO DE  IESS  EMPLEADA G. CABANILLA</t>
  </si>
  <si>
    <t>G. CABANILLA PAGO DE LA  1ERA. 15NA. MES FEB/2014</t>
  </si>
  <si>
    <t>M.  CABANILLA PAGO DE LA  1ERA. 15NA. MES FEB/2014</t>
  </si>
  <si>
    <t>J. BOHORQUEZ PAGO DE LA  1ERA. 15NA. MES FEB/2014</t>
  </si>
  <si>
    <t>M. AYALA  PAGO DE LA  1ERA. 15NA. MES FEB/2014</t>
  </si>
  <si>
    <t>S. CORDERO PAGO DE LA  1ERA. 15NA. MES FEB/2014</t>
  </si>
  <si>
    <t>M. CONFORME  PAGO DE LA  1ERA. 15NA. MES FEB/2014</t>
  </si>
  <si>
    <t>Y. ALABART  PAGO DE LA  1ERA. 15NA. MES FEB/2014</t>
  </si>
  <si>
    <t>M. LEON  PAGO DE LA  1ERA. 15NA. MES FEB/2014</t>
  </si>
  <si>
    <t>D. ARIAS  PAGO DE LA  1ERA. 15NA. MES FEB/2014</t>
  </si>
  <si>
    <t>A. AVILES  PAGO DE LA  1ERA. 15NA. MES FEB/2014</t>
  </si>
  <si>
    <t>L. CHAVEZ  PAGO DE LA  1ERA. 15NA. MES FEB/2014</t>
  </si>
  <si>
    <t>J. FLORES PAGO DE LA  1ERA. 15NA. MES FEB/2014</t>
  </si>
  <si>
    <t>M. GONZALEZ  PAGO DE LA  1ERA. 15NA. MES FEB/2014</t>
  </si>
  <si>
    <t>I. GUTIERREZ PAGO DE LA  1ERA. 15NA. MES FEB/2014</t>
  </si>
  <si>
    <t>M. HUACON PAGO DE LA  1ERA. 15NA. MES FEB/2014</t>
  </si>
  <si>
    <t>J. MALAVE PAGO DE LA  1ERA. 15NA. MES FEB/2014</t>
  </si>
  <si>
    <t>D. MENDEZ PAGO DE LA  1ERA. 15NA. MES FEB/2014</t>
  </si>
  <si>
    <t>J. MEZA  PAGO DE LA  1ERA. 15NA. MES FEB/2014</t>
  </si>
  <si>
    <t>J. NUMERABLE PAGO DE LA  1ERA. 15NA. MES FEB/2014</t>
  </si>
  <si>
    <t>W. PARRALES  PAGO DE LA  1ERA. 15NA. MES FEB/2014</t>
  </si>
  <si>
    <t>D. QUIÑONEZ PAGO DE LA  1ERA. 15NA. MES FEB/2014</t>
  </si>
  <si>
    <t>E. SEGURA PAGO DE LA  1ERA. 15NA. MES FEB/2014</t>
  </si>
  <si>
    <t>C. SOLORZANO  PAGO DE LA  1ERA. 15NA. MES FEB/2014</t>
  </si>
  <si>
    <t>W. MERA  PAGO DE LA F#6 1ERA. 15NA. MES FEB/2014 SER. PREST.</t>
  </si>
  <si>
    <t>E. BARZOLA  PAGO DE LA F#2  1ERA. 15NA. MES FEB/2014</t>
  </si>
  <si>
    <t>M. MURILLO PAGO DE LA F#3  POR SER. PREST.  1ERA. 15NA. MES FEB/2014</t>
  </si>
  <si>
    <t>J. ORTIZ  PAGO DE LA F#2 POR SER. PREST.    1ERA. 15NA. MES FEB/2014</t>
  </si>
  <si>
    <t>P. AMADOR  PAGO DE LA  1ERA. 15NA. MES FEB/2014</t>
  </si>
  <si>
    <t>M. ANDRADE  PAGO DE LA  1ERA. 15NA. MES FEB/2014</t>
  </si>
  <si>
    <t>K. ARANEA  PAGO DE LA  1ERA. 15NA. MES FEB/2014</t>
  </si>
  <si>
    <t>C. CARDENAS  PAGO DE LA  1ERA. 15NA. MES FEB/2014</t>
  </si>
  <si>
    <t>A. CARRERA  PAGO DE LA  1ERA. 15NA. MES FEB/2014</t>
  </si>
  <si>
    <t>C. FARIAS  PAGO DE LA  1ERA. 15NA. MES FEB/2014</t>
  </si>
  <si>
    <t>V. FARFAN PAGO DE LA  1ERA. 15NA. MES FEB/2014</t>
  </si>
  <si>
    <t>L. GARCIA PAGO DE LA  1ERA. 15NA. MES FEB/2014</t>
  </si>
  <si>
    <t>A. GONZALEZ  PAGO DE LA  1ERA. 15NA. MES FEB/2014</t>
  </si>
  <si>
    <t>S. GOVEA  PAGO DE LA  1ERA. 15NA. MES FEB/2014</t>
  </si>
  <si>
    <t>B. GRACIA PAGO DE LA  1ERA. 15NA. MES FEB/2014</t>
  </si>
  <si>
    <t>K. LEON PAGO DE LA  1ERA. 15NA. MES FEB/2014</t>
  </si>
  <si>
    <t>J. MARRETT  PAGO DE LA  1ERA. 15NA. MES FEB/2014</t>
  </si>
  <si>
    <t>P. PANCHANA PAGO DE LA  1ERA. 15NA. MES FEB/2014</t>
  </si>
  <si>
    <t>J. QUINTO  PAGO DE LA  1ERA. 15NA. MES FEB/2014</t>
  </si>
  <si>
    <t>M. RODRIGUEZ  PAGO DE LA  1ERA. 15NA. MES FEB/2014</t>
  </si>
  <si>
    <t>P. SALDAÑA  PAGO DE LA  1ERA. 15NA. MES FEB/2014</t>
  </si>
  <si>
    <t>M. SALAS PAGO DE LA  1ERA. 15NA. MES FEB/2014</t>
  </si>
  <si>
    <t>A. ALCIVAR  PAGO DE LA  1ERA. 15NA. MES FEB/2014</t>
  </si>
  <si>
    <t>P. APOLO  PAGO DE LA  1ERA. 15NA. MES FEB/2014</t>
  </si>
  <si>
    <t>A. ASTUDILLO  PAGO DE LA  1ERA. 15NA. MES FEB/2014</t>
  </si>
  <si>
    <t>R. BARRIGA PAGO DE LA  1ERA. 15NA. MES FEB/2014</t>
  </si>
  <si>
    <t>V. CASTILLO  PAGO DE LA  1ERA. 15NA. MES FEB/2014</t>
  </si>
  <si>
    <t>F. CEDEÑO  PAGO DE LA  1ERA. 15NA. MES FEB/2014</t>
  </si>
  <si>
    <t>O. FARFAN  PAGO DE LA  1ERA. 15NA. MES FEB/2014</t>
  </si>
  <si>
    <t>O. FRANCO PAGO DE LA 1ERA. 15NA. MES FEB/2014</t>
  </si>
  <si>
    <t>J. GONZALEZ  PAGO DE LA 1ERA. 15NA. MES FEB/2014</t>
  </si>
  <si>
    <t>J. HOYOS  PAGO DE LA 1ERA. 15NA. MES FEB/2014</t>
  </si>
  <si>
    <t>P. IGLESIAS  PAGO DE LA 1ERA. 15NA. MES FEB/2014</t>
  </si>
  <si>
    <t>L. JIMENEZ  PAGO DE LA 1ERA. 15NA. MES FEB/2014</t>
  </si>
  <si>
    <t>J. MALDONADO  PAGO DE LA 1ERA. 15NA. MES FEB/2014</t>
  </si>
  <si>
    <t>J. MARTNEZ  PAGO DE LA 1ERA. 15NA. MES FEB/2014</t>
  </si>
  <si>
    <t>R. MOLINA  PAGO DE LA 1ERA. 15NA. MES FEB/2014</t>
  </si>
  <si>
    <t>M. MONCAYO  PAGO DE LA 1ERA. 15NA. MES FEB/2014</t>
  </si>
  <si>
    <t>J. ORELLANA  PAGO DE LA 1ERA. 15NA. MES FEB/2014</t>
  </si>
  <si>
    <t>F. PALACIOS  PAGO DE LA 1ERA. 15NA. MES FEB/2014</t>
  </si>
  <si>
    <t>A. POVEDA  PAGO DE LA 1ERA. 15NA. MES FEB/2014</t>
  </si>
  <si>
    <t>E. SARMIENTO PAGO DE LA 1ERA. 15NA. MES FEB/2014</t>
  </si>
  <si>
    <t>A. VARAS  PAGO DE LA 1ERA. 15NA. MES FEB/2014</t>
  </si>
  <si>
    <t>M. ZAMBRANO  PAGO DE LA 1ERA. 15NA. MES FEB/2014</t>
  </si>
  <si>
    <t>E. BALLADARES PAGO SER. PREST. 1 ERA 15NA. MES FEB/2014</t>
  </si>
  <si>
    <t>A. BRIONES PAGO DE LA F#280 POR SER. PREST. 1 ERA 15NA. MES FEB/2014</t>
  </si>
  <si>
    <t>J. LOPEZ  PAGO DE LA F#361 POR SER. PREST. 1 ERA 15NA. MES FEB/2014</t>
  </si>
  <si>
    <t>J. OROZCO PAGO DE LA F#2 POR SER. PREST. 1 ERA 15NA. MES FEB/2014</t>
  </si>
  <si>
    <t>H. ZUÑIGA PAGO DE LA F#586  POR SER. PREST. 1 ERA 15NA. MES FEB/2014</t>
  </si>
  <si>
    <t>A. BRIONES PAGO DE LA F#8 POR SER. PREST. 1 ERA 15NA. MES FEB/2014</t>
  </si>
  <si>
    <t>C. CEDEÑO  PAGO DE LA F#10 POR SER. PREST. 1 ERA 15NA. MES FEB/2014</t>
  </si>
  <si>
    <t>K. DE LA CRUZ PAGO DE LA F#11 POR SER. PREST. 1 ERA 15NA. MES FEB/2014</t>
  </si>
  <si>
    <t>D. ESPINOZA PAGO POR SER. PREST. 1 ERA 15NA. MES FEB/2014</t>
  </si>
  <si>
    <t>T. PIBAQUE PAGO DE LA F#2 POR SER. PREST. 1 ERA 15NA. MES FEB/2014</t>
  </si>
  <si>
    <t>M. AYALA  PAGO DE LA F#384 POR SER. EDUC. DEL 1 AL 15 FEB/2014</t>
  </si>
  <si>
    <t>J. BOHORQUEZ  PAGO  POR SER. EDUC. DEL 1 AL 15 FEB/2014</t>
  </si>
  <si>
    <t>M. CABANILLA PAGO POR SER. EDUC. DEL 1 AL 15 FEB/2014</t>
  </si>
  <si>
    <t>M. CONFORME  PAGO DE LA F#133 POR SER. EDUC. DEL 1 AL 15 FEB/2014</t>
  </si>
  <si>
    <t>M. MONCAYO PAGO DE LA F#292POR SER. EDUC. DEL 1 AL 15 FEB/2014</t>
  </si>
  <si>
    <t>F. PALACIOS  PAGO DE LA F#133 POR SER. EDUC. DEL 1 AL 15 FEB/2014</t>
  </si>
  <si>
    <t>A. POVEDA  PAGO DE LA F#161  POR SER. EDUC. DEL 1 AL 15 FEB/2014</t>
  </si>
  <si>
    <t>PAGO  POR GASTOS DE REPRESENTACION 1ERA. 15NA MES  FEB/2014</t>
  </si>
  <si>
    <t>J. CRESPIN  PAGO DE LA  1ERA. 15NA. MES FEB/2014</t>
  </si>
  <si>
    <t>M. GUERRERO PAGO DE LA  1ERA. 15NA. MES FEB/2014</t>
  </si>
  <si>
    <t>M. MARCILLO  PAGO DE LA  1ERA. 15NA. MES FEB/2014</t>
  </si>
  <si>
    <t>B. RODRIGUEZ  PAGO DE LA 1ERA. 15NA. MES FEB/2014</t>
  </si>
  <si>
    <t>MURILLO ESPIN LUIS MIGUEL</t>
  </si>
  <si>
    <t>AMADOR PALMA  PATRICIA</t>
  </si>
  <si>
    <t>OROZCO TRUJILLO JEAN JOSE</t>
  </si>
  <si>
    <t>PAGO DE  HOSPEDAJE  DE  ING. MARA E ING. GEORGINA A  QUITO</t>
  </si>
  <si>
    <t>PAGO DE F#836 POR ARRIENDI VILLA 610 Y 5TA URDESA ENE/2014</t>
  </si>
  <si>
    <t>PAGO POR  COMPRA DE PASAJES  ING. MARA Y ING. GEORGINA A QUITO LAN ECUADOR</t>
  </si>
  <si>
    <t>PAGO DE(PAGO. DIV. PRESTAMOS) COMPROBANTE#13171814</t>
  </si>
  <si>
    <t>PAGO DE F#2606  COMPRA BOLETO AEREO DRA.YESMIN ALABAR</t>
  </si>
  <si>
    <t>PAGO DE F#706 HONORARIOS  PROFESIONALES  FEB/2014</t>
  </si>
  <si>
    <t>VIATICOS REUNION QUITO ING. MARA CABANILLA Y ING.GEORGINA BALLADARES DIAS 18 AL 22 FEB/2014</t>
  </si>
  <si>
    <t>Y. ALABART PAGO POR SERV. EDU. DEL 1 AL 15 FEB/2014</t>
  </si>
  <si>
    <t>A. NARANJO PAGO DE LA  1ERA. 15NA. MES FEB/2015</t>
  </si>
  <si>
    <t>PAGO DE F#236,237 POR  SERVICIOS EDUCATIVOS</t>
  </si>
  <si>
    <t>PAGO DE F#248  POR  COMPRA DE BREAKS DIAS 15, 16 FEB/2014 GRUPO  GUAYAQUIL</t>
  </si>
  <si>
    <t>PAGO DE F#58 POR  COMPRA DE BREAKS DIAS 15,16 FEB/2014 STA. ELENA</t>
  </si>
  <si>
    <t xml:space="preserve">PAGO DE F#733 POR COMPRA DE COFFE BREAKS DEL 10 AL 14 FEB/2014 MAESTRIAS </t>
  </si>
  <si>
    <t>CEVALLOS CASTRO DELIA  ALEXANDRA</t>
  </si>
  <si>
    <t>TOLEDO PAZMIÑO LENIN ALBERTO</t>
  </si>
  <si>
    <t>PAGO  POR  GASTS  LEGALES</t>
  </si>
  <si>
    <t>PAGO DE LA  CUOTA 6/7 CUOTA MES DE FEB/2014 POR  CREDITO NAVIPLAN</t>
  </si>
  <si>
    <t>PRESTAMO EMPLEADO A DESCONTAR EN FEB/2014</t>
  </si>
  <si>
    <t>PAGO DE INTERESES MES DE FEB/2014  (REF. 5% PREST. $10.000.00)</t>
  </si>
  <si>
    <t>PAGO DE INTERESES DEL 3% MES DE FEB/2014(REF. $30,000.00)</t>
  </si>
  <si>
    <t>PAGO DE  F#86, 87 POR  SERVICIOS EDUCATIVOS</t>
  </si>
  <si>
    <t>PAGO DE F#29,30  Y ABONO F#31 POR SERVICIOS EDUCATIVOS</t>
  </si>
  <si>
    <t>GEOVANNY SARMIENTO</t>
  </si>
  <si>
    <t>TELCONET S.A</t>
  </si>
  <si>
    <t>PAGO DE CONSUMO DE INTERNET FEB/2014</t>
  </si>
  <si>
    <t>PAGO  POR  PROYECTO  VINCULACION</t>
  </si>
  <si>
    <t>PAGO DE  INTERESES DE FEB/2014</t>
  </si>
  <si>
    <t>VELEZ MEDRANDA JORGE GUILLERMO</t>
  </si>
  <si>
    <t>VALDIVIEZO CEDEÑO NARCIZA OLAYA</t>
  </si>
  <si>
    <t>PANCHANA PATRICIA</t>
  </si>
  <si>
    <t>PAGO DE F#260 Y ABONO F#261 POR SERVICIOS EDUCATIVOS</t>
  </si>
  <si>
    <t>VIATICOS SANTA ELENA ING. PATRICIA PANCHANA</t>
  </si>
  <si>
    <t xml:space="preserve">PAGO CUOTA NOV/2013  SEMINARIO PANAMA </t>
  </si>
  <si>
    <t>LIQUIDACION DE LA CAJA CHICA DEL 19 FEB/2014 SEGUN DETALLE ADJUNTO</t>
  </si>
  <si>
    <t>PAGO  POR  COMPRA DE PASAJES DE CAZAR</t>
  </si>
  <si>
    <t>PAGO A CONSERJES X ATENCION A MAESTRIAS FIN DE SEMANA DIA 16/02/2014</t>
  </si>
  <si>
    <t>PAGO DE LA F#26267 Y ABONO F#26313 POR ALQUILER DE COPIADORA</t>
  </si>
  <si>
    <t>PAGO  DE F#13754 POR  SEMINARIO  TALLER ING. ZAMBRANO</t>
  </si>
  <si>
    <t>CAMARA OFICIAL ESPAÑOLA DE  COMERCIO</t>
  </si>
  <si>
    <t>M.CABANILLA CANC. DE LA 2DA. 15NA. MES FEB/2014</t>
  </si>
  <si>
    <t>M. CONFORME CANC. DE LA 2DA. 15NA. MES FEB/2014</t>
  </si>
  <si>
    <t>M.CABANILLA PAGO POR SERVICIOS EDUCATIVOS DEL 15 AL 28 FEB/2014</t>
  </si>
  <si>
    <t>PAGO DE LA F#133 POR SERVICIOS EDUCATIVOS DEL 15 AL 28 FEB/2014</t>
  </si>
  <si>
    <t xml:space="preserve">PAGO  POR COMPRA DE BATERIA 34 HP S4 CAMIONETA UTEG </t>
  </si>
  <si>
    <t>PAGO DE F#53 Y ABONO F#54 POR SERVICIOS EDUCATVOS</t>
  </si>
  <si>
    <t>PAGO DE LA F# 1 Y 2 POR SERVICIOS EDUCATIVOS</t>
  </si>
  <si>
    <t>TECNOVA</t>
  </si>
  <si>
    <t>TOMALA GUEVARA GASTON ENRIQUE</t>
  </si>
  <si>
    <t>VEGA BAQUE CESAR AUGUSTO</t>
  </si>
  <si>
    <t>PAGO POR COLEGIATURA, HOSPEDAJE Y MOVILIZACION DE DOCTORANTES LIMA-PERU</t>
  </si>
  <si>
    <t>PAGO  POR  VIATICOS ING. MARA ECO. CONFORME DOCTORADO PERU</t>
  </si>
  <si>
    <t>FONDEO A  CITTE</t>
  </si>
  <si>
    <t>IGLESIAS MORA  PEDRO</t>
  </si>
  <si>
    <t>G. CABANILLA CANC. DE LA 2DA. 15NA  MES FEB/2014</t>
  </si>
  <si>
    <t>J. BOHORQUEZ CANC. DE LA 2DA. 15NA  MES FEB/2014</t>
  </si>
  <si>
    <t>M. AYALA  CANC. DE LA 2DA. 15NA  MES FEB/2014</t>
  </si>
  <si>
    <t>R. BARRIGA  CANC. DE LA 2DA. 15NA  MES FEB/2014</t>
  </si>
  <si>
    <t>M. MONCAYO CANC. DE LA 2DA. 15NA  MES FEB/2014</t>
  </si>
  <si>
    <t>A. POVEDA CANC. DE LA 2DA. 15NA  MES FEB/2014</t>
  </si>
  <si>
    <t>PAGO DE F#384 POR SER. EDUC. DEL 15 AL 28 FEB/2014</t>
  </si>
  <si>
    <t>PAGO POR SER. EDUC DEL 15 AL 28 FEB/2014</t>
  </si>
  <si>
    <t>PAGO DE LA F#292 POR SER. EDUC DEL 15 AL 28 FEB/2014</t>
  </si>
  <si>
    <t>PAGO DE F#161 POR SER. EDUC. DEL 15 AL 28 FEB/2014</t>
  </si>
  <si>
    <t>PAGO POR GASTOS DE REPRESENTACION  2DA. 15NA. MES FEB/2014</t>
  </si>
  <si>
    <t>P. IGLESIAS  CANC. DE LA 2DA. 15NA  MES FEB/2014</t>
  </si>
  <si>
    <t>VIATICOS JOSE  QUNTO PROMOCION MAESTRIAS  MACHALA</t>
  </si>
  <si>
    <t>LATIPESA S.A</t>
  </si>
  <si>
    <t>PAGO DE F#1443,1444 POR ARRIENDO EDIFICIO  399</t>
  </si>
  <si>
    <t>PAGO  POR  VIATICOS SEMINARIO INETERNACIONAL CUBA(LA HABANA) DRA. ALABART</t>
  </si>
  <si>
    <t>PAGO  POR  ATENCION MAESTRIAS CONSERJES DIA 28/02/2014</t>
  </si>
  <si>
    <t xml:space="preserve">PAGO POR MANTENIMIENTO  TERRENO/MATA MALEZA </t>
  </si>
  <si>
    <t>LIQUIDACION DE LA CAJA DEL 26  FEB/2014 SEGUN DETALLE ADJUNTO</t>
  </si>
  <si>
    <t xml:space="preserve">ALABART YESMIN </t>
  </si>
  <si>
    <t>PAGO PRESTAMO DIC/2014</t>
  </si>
  <si>
    <t>PAGO F#249 POR BREAKS ATENCION MAESTRIAS</t>
  </si>
  <si>
    <t>ZOILA  RUGEL  LAYANA</t>
  </si>
  <si>
    <t>PHD. UNIVERSIDAD SAN MARCOS</t>
  </si>
  <si>
    <t>DEV. ING. MARA POR TARJETA DINERS</t>
  </si>
  <si>
    <t>PAGO DE INTERESES DEL 7.5% X RENOVACION MES DE  FEB/2014(REF.1/2 CH/12747X$6500 Y 2/2 CH/12748X$6500)</t>
  </si>
  <si>
    <t>S. CORDERO CANC. DE LA 2DA 15NA. MES FEB/2014</t>
  </si>
  <si>
    <t>Y. ALABART  CANC. DE LA 2DA 15NA. MES FEB/2014</t>
  </si>
  <si>
    <t>M. LEON  CANC. DE LA 2DA 15NA. MES FEB/2014</t>
  </si>
  <si>
    <t>D. ARIAS  CANC. DE LA 2DA 15NA. MES FEB/2014</t>
  </si>
  <si>
    <t>A. AVILES CANC. DE LA 2DA 15NA. MES FEB/2014</t>
  </si>
  <si>
    <t>L. CHAVEZ  CANC. DE LA 2DA 15NA. MES FEB/2014</t>
  </si>
  <si>
    <t>J. CRESPIN  CANC. DE LA 2DA 15NA. MES FEB/2014</t>
  </si>
  <si>
    <t>J. FLORES  CANC. DE LA 2DA 15NA. MES FEB/2014</t>
  </si>
  <si>
    <t>M. GONZALEZ  CANC. DE LA 2DA 15NA. MES FEB/2014</t>
  </si>
  <si>
    <t>M. GUERRERO  CANC. DE LA 2DA 15NA. MES FEB/2014</t>
  </si>
  <si>
    <t>I. GUTIERREZ CANC. DE LA 2DA 15NA. MES FEB/2014</t>
  </si>
  <si>
    <t>M. HUACON CANC. DE LA 2DA 15NA. MES FEB/2014</t>
  </si>
  <si>
    <t>J. MALAVE CANC. DE LA 2DA 15NA. MES FEB/2014</t>
  </si>
  <si>
    <t>D. MENDEZ  CANC. DE LA 2DA 15NA. MES FEB/2014</t>
  </si>
  <si>
    <t>J. MEZA  CANC. DE LA 2DA 15NA. MES FEB/2014</t>
  </si>
  <si>
    <t>J. NUMERABLE CANC. DE LA 2DA 15NA. MES FEB/2014</t>
  </si>
  <si>
    <t>W. PARRALES  CANC. DE LA 2DA 15NA. MES FEB/2014</t>
  </si>
  <si>
    <t>D. QUIÑONEZ CANC. DE LA 2DA 15NA. MES FEB/2014</t>
  </si>
  <si>
    <t>E. SEGURA CANC. DE LA 2DA 15NA. MES FEB/2014</t>
  </si>
  <si>
    <t>C. SOLORZANO  CANC. DE LA 2DA 15NA. MES FEB/2014</t>
  </si>
  <si>
    <t>W. MERA PAGO DE F#6 SER. PREST. 2DA 15NA. MES FEB/2014</t>
  </si>
  <si>
    <t>L. MURILLO AGO DE LA F#4 POR SER. PREST 2DA. 15NA. MES FEB/2014</t>
  </si>
  <si>
    <t>PAGO DE LA F#2 POR  SER. PREST. 2DA. 15NA. MES FEB/2014</t>
  </si>
  <si>
    <t>P. AMADOR CANC.  DE LA 2DA. 15NA. MES FEB/2014</t>
  </si>
  <si>
    <t>M. ANDRADE CANC.  DE LA 2DA. 15NA. MES FEB/2014</t>
  </si>
  <si>
    <t>K. ARANEA CANC.  DE LA 2DA. 15NA. MES FEB/2014</t>
  </si>
  <si>
    <t>A. CARRERA  CANC.  DE LA 2DA. 15NA. MES FEB/2014</t>
  </si>
  <si>
    <t>V. FARFAN  CANC.  DE LA 2DA. 15NA. MES FEB/2014</t>
  </si>
  <si>
    <t>C. FARIAS  CANC.  DE LA 2DA. 15NA. MES FEB/2014</t>
  </si>
  <si>
    <t>L. GARCIA  CANC.  DE LA 2DA. 15NA. MES FEB/2014</t>
  </si>
  <si>
    <t>A. GONZALEZ  CANC.  DE LA 2DA. 15NA. MES FEB/2014</t>
  </si>
  <si>
    <t>S. GOVEA CANC.  DE LA 2DA. 15NA. MES FEB/2014</t>
  </si>
  <si>
    <t>B. GRACIA CANC.  DE LA 2DA. 15NA. MES FEB/2014</t>
  </si>
  <si>
    <t>K. LEON  CANC.  DE LA 2DA. 15NA. MES FEB/2014</t>
  </si>
  <si>
    <t>M. MARCILLO  CANC.  DE LA 2DA. 15NA. MES FEB/2014</t>
  </si>
  <si>
    <t>A. NARANJO  CANC.  DE LA 2DA. 15NA. MES FEB/2014</t>
  </si>
  <si>
    <t>P. PANCHANA CANC.  DE LA 2DA. 15NA. MES FEB/2014</t>
  </si>
  <si>
    <t>J. QUINTO CANC.  DE LA 2DA. 15NA. MES FEB/2014</t>
  </si>
  <si>
    <t>M. RODRIGUEZ  CANC.  DE LA 2DA. 15NA. MES FEB/2014</t>
  </si>
  <si>
    <t>P. SALDAÑA CANC.  DE LA 2DA. 15NA. MES FEB/2014</t>
  </si>
  <si>
    <t>M. SALAS CANC.  DE LA 2DA. 15NA. MES FEB/2014</t>
  </si>
  <si>
    <t>A. ALCIVAR CANC. DE LA 2DA. 15NA. MES FEB/2014</t>
  </si>
  <si>
    <t>P. APOLO CANC. DE LA 2DA. 15NA. MES FEB/2014</t>
  </si>
  <si>
    <t>A. ASTUDILLO  CANC. DE LA 2DA. 15NA. MES FEB/2014</t>
  </si>
  <si>
    <t>V.CASTILLO  CANC. DE LA 2DA. 15NA. MES FEB/2014</t>
  </si>
  <si>
    <t>F. CEDEÑO  CANC. DE LA 2DA. 15NA. MES FEB/2014</t>
  </si>
  <si>
    <t>O. FARFAN CANC. DE LA 2DA. 15NA. MES FEB/2014</t>
  </si>
  <si>
    <t>O. FRANCO CANC. DE LA 2DA. 15NA. MES FEB/2014</t>
  </si>
  <si>
    <t>J. GONZALEZ CANC. DE LA 2DA. 15NA. MES FEB/2014</t>
  </si>
  <si>
    <t>J. HOYOS CANC. DE LA 2DA. 15NA. MES FEB/2014</t>
  </si>
  <si>
    <t>L. JIMENEZ CANC. DE LA 2DA. 15NA. MES FEB/2014</t>
  </si>
  <si>
    <t>J. MALDONADO CANC. DE LA 2DA. 15NA. MES FEB/2014</t>
  </si>
  <si>
    <t>J. MARTINEZ  CANC. DE LA 2DA. 15NA. MES FEB/2014</t>
  </si>
  <si>
    <t>R. MOLINA  CANC. DE LA 2DA. 15NA. MES FEB/2014</t>
  </si>
  <si>
    <t>J. ORELLANA  CANC. DE LA 2DA. 15NA. MES FEB/2014</t>
  </si>
  <si>
    <t>F. PALACIOS  CANC. DE LA 2DA. 15NA. MES FEB/2014</t>
  </si>
  <si>
    <t>B. RODRIGUEZ CANC. DE LA 2DA. 15NA. MES FEB/2014</t>
  </si>
  <si>
    <t>E. SARMIENTO  CANC. DE LA 2DA. 15NA. MES FEB/2014</t>
  </si>
  <si>
    <t>A. VARAS  CANC. DE LA 2DA. 15NA. MES FEB/2014</t>
  </si>
  <si>
    <t>E. BALLADARES PAGO DE F#479 POR SER. PREST. 2DA. 15NA. MES FEB/2014</t>
  </si>
  <si>
    <t>A. BRIONES  PAGO DE F#280 POR SER. PREST. 2DA. 15NA. MES FEB/2014</t>
  </si>
  <si>
    <t>J. LOPEZ PAGO DE F#361 POR SER. PREST. 2DA. 15NA. MES FEB/2014</t>
  </si>
  <si>
    <t>J. OROZCO PAGO DE LA 2DA. 15NA. MES FEB/2014 F#2</t>
  </si>
  <si>
    <t>H. ZUÑIGA  PAGO DE F#586 POR SER. PREST. 2DA. 15NA. MES FEB/2014</t>
  </si>
  <si>
    <t>E. BORJA  PAGO DE  POR SER. PREST. 2DA. 15NA. MES FEB/2014</t>
  </si>
  <si>
    <t>I. CARRERA  PAGO DE F#8 POR SER. PREST. 2DA. 15NA. MES FEB/2014</t>
  </si>
  <si>
    <t>A. CEDEÑO PAGO DE F#10 POR SER. PREST. 2DA. 15NA. MES FEB/2014</t>
  </si>
  <si>
    <t>K. DE LA CRUZ PAGO DE F#11 POR SER. PREST. 2DA. 15NA. MES FEB/2014</t>
  </si>
  <si>
    <t>D. ESPINOZA PAGO POR SER. PREST. 2DA. 15NA. MES FEB/2014</t>
  </si>
  <si>
    <t>T. PIBAQUE  PAGO DE F#2 POR SER. PREST. 2DA. 15NA. MES FEB/2014</t>
  </si>
  <si>
    <t>Y. ALABART PAGO DE F#70 POR SER. EDUC. DEL 15 AL 28 FEB/2014</t>
  </si>
  <si>
    <t>F. PALACIOS  PAGO DE F#133 POR SER. EDUC. DEL 15 AL 28 FEB/2014</t>
  </si>
  <si>
    <t>C. CARDENAS  CANC.  DE LA 2DA. 15NA. MES FEB/2014</t>
  </si>
  <si>
    <t>J. MARRETT CANC.  DE LA 2DA. 15NA. MES FEB/2014</t>
  </si>
  <si>
    <t>M. ZAMBRANO  CANC. DE LA 2DA. 15NA. MES FEB/2014</t>
  </si>
  <si>
    <t>E. BARZOLA PAGO SER. PREST. F#2 2DA 15NA. MES FEB/2014</t>
  </si>
  <si>
    <t>PAGO  POR  VIATICOS A  SANTA ELENA  FIN DE  SEMANA</t>
  </si>
  <si>
    <t>ALABART PINO  YESMIN</t>
  </si>
  <si>
    <t>SEGURA BOHORQUEZ EUGENIA</t>
  </si>
  <si>
    <t xml:space="preserve">GOVEA ALVARADO SAMANTA </t>
  </si>
  <si>
    <t xml:space="preserve">GONZALEZ FERRER JORGE </t>
  </si>
  <si>
    <t xml:space="preserve">MALDONADO CERVANTES JORGE </t>
  </si>
  <si>
    <t xml:space="preserve">SARMIENTO COELLO ENRIQUE </t>
  </si>
  <si>
    <t>BORJA BORJA  ENMA</t>
  </si>
  <si>
    <t>PAGO POR PRESTAMO PAGO DE  TARJETA</t>
  </si>
  <si>
    <t>ramiro cazar</t>
  </si>
  <si>
    <t xml:space="preserve">PAGO HONORARIOS </t>
  </si>
  <si>
    <t>Tipo</t>
  </si>
  <si>
    <t>Oficina</t>
  </si>
  <si>
    <t>Saldo</t>
  </si>
  <si>
    <t>ALBAN BORJA</t>
  </si>
  <si>
    <t>281.20  </t>
  </si>
  <si>
    <t>D</t>
  </si>
  <si>
    <t>451.20  </t>
  </si>
  <si>
    <t>448.50  </t>
  </si>
  <si>
    <t>487.00  </t>
  </si>
  <si>
    <t>683.00  </t>
  </si>
  <si>
    <t>76.50  </t>
  </si>
  <si>
    <t>144.30  </t>
  </si>
  <si>
    <t>RETENCIONES JUDICIALES  BANCO DEL PICHICNCHA</t>
  </si>
  <si>
    <t>COMPRA DE TONERS</t>
  </si>
  <si>
    <t>PAGO DE F#702,705 POR SERVICIOS EDUCATIVOS</t>
  </si>
  <si>
    <t>PAGO DE F#5811 POR CUÑAS DIARIAS PUBLICIDAD RADIOS</t>
  </si>
  <si>
    <t>PAGO DE F#81,82 POR SERVICIOS EDUCATIVOS</t>
  </si>
  <si>
    <t>PAGO DE F#2477 POR  CUÑAS  DIARIAS PUBLICIDAD RADIO</t>
  </si>
  <si>
    <t>PAGO DE LA F#743 POR COFFE BREAKS</t>
  </si>
  <si>
    <t>PAGO DE F#1529 POR  HONORARIOS PROFESIONALES</t>
  </si>
  <si>
    <t>PAGO POR ANTICIPO EMPLEADO ARQ. BOHORQUEZ</t>
  </si>
  <si>
    <t>VICTORES TOALA XIOMARA ALEXANDRA</t>
  </si>
  <si>
    <t>AREVALO FRANCO ELENA DEL CARMEN</t>
  </si>
  <si>
    <t>PAGO DE INTERESES MES DE  MAR/2014</t>
  </si>
  <si>
    <t>CIA PLATIMN</t>
  </si>
  <si>
    <t>CIA GOLDEN</t>
  </si>
  <si>
    <t xml:space="preserve">PAGO CUOTA DIC/2013  SEMINARIO PANAMA </t>
  </si>
  <si>
    <t>PAGO POR DEVOLUCION ESTUDIANTE MATRICULA POR ERROR</t>
  </si>
  <si>
    <t>PAGO  POR  DEVOLUCION ESTUDIANTE  MATRICULA GRUPO DE XVIII COFFRE BETANCOURT CESAR</t>
  </si>
  <si>
    <t>PAGO  POR  DEVOLUCION ESTUDIANTE  MATRICULA GRUPO DE XVIII VASQUEZ HUAYAMAVE MARIA</t>
  </si>
  <si>
    <t>PAGO DE F#108 POR SER. EDUC.</t>
  </si>
  <si>
    <t>PAGO DE TELEFONOS  MES FEB/2014</t>
  </si>
  <si>
    <t>PAGO DE PRESTAMO (REF. PREST. $20000.00) REEMPLAZO CH/16641</t>
  </si>
  <si>
    <t>PAGO DE LIQUIDACION DE CAJA DEL DIA 06/03/2014 SEGUN DETALLE  ADJUNTO</t>
  </si>
  <si>
    <t>PAGO  POR  VIATICOS SANTA ELENA DIAS 8 Y 9 MAR/2014 ATENCION MAESTRIAS</t>
  </si>
  <si>
    <t>PAGO DE LA  F#26313 POR ALQUILER DE COPIADORA</t>
  </si>
  <si>
    <t>PAGO DE F#3425 POR CONSUMO DE  AGUA PERSONAL ADMINISTRATIVO</t>
  </si>
  <si>
    <t xml:space="preserve">PAGO  TOTAL DE F#2384 POR  COMPRA DE IMPERMEABILIZANTES </t>
  </si>
  <si>
    <t xml:space="preserve">PAGO DE MATRICULA DE LA MOTO </t>
  </si>
  <si>
    <t>PAGO DE F#1154 Y ABONO F#1156 POR ALQUILER DE PROYECTORES</t>
  </si>
  <si>
    <t xml:space="preserve">PAGO  POR  PROYECTO VINCULACION  </t>
  </si>
  <si>
    <t>PAGO  TOTAL DE F#20422 Y 20243 POR TRABAJOS DE IMPRENTA</t>
  </si>
  <si>
    <t>ABONO  DE F#2927 POR COMPRA DE MODULAR VITRINA ESTRUCTURA METALICA</t>
  </si>
  <si>
    <t>PAGO DE F#3095 POR COMPRA DE SUMINISTROS DE LIMPIEZA</t>
  </si>
  <si>
    <t xml:space="preserve">PAGO POR ANUNCIO DIARIO EL UNIVERSO </t>
  </si>
  <si>
    <t>PAGO TOTAL  DE F#17030 Y ABONO F#17054 POR  COMPRA DE TONERS</t>
  </si>
  <si>
    <t xml:space="preserve">PAGO TOTAL DE LA F#4713 Y  ABONO F#4723 POR COMPRA DE PAPELERIA </t>
  </si>
  <si>
    <t>PAGO DE F#764 POR COMPRA DE SUMINISTROS  DE OFICINA</t>
  </si>
  <si>
    <t>PAGO  TOTAL DE F#267 POR COMPRA DE MATERIAL POP BOLIGRAFOS Y PULSERAS</t>
  </si>
  <si>
    <t>PAGO DE SALDO 1ERA CUOTA  HISPANA DE SEGUROS</t>
  </si>
  <si>
    <t>CNT- CORP NAC. DE TELECOMUNICA</t>
  </si>
  <si>
    <t>GARCIA QUINTO ALEXANDRA DEL ROCIO</t>
  </si>
  <si>
    <t>COMPRA DE PASAJES ING. MARA Y GEORGINA RESERVAS</t>
  </si>
  <si>
    <t>PASAJE HOSPEDAJE VIATICOS ING. MARA Y GEORGINA A QUITO</t>
  </si>
  <si>
    <t>PAGO POR  PROYECTO DE  VINCULACION CAMARA DE TURISMO</t>
  </si>
  <si>
    <t>PAGO DE F#8835 POR CUÑAS PUBLICITARIAS ¨INICIOS DE CLASES DEL 11/02/2014 AL 12/02/2014¨</t>
  </si>
  <si>
    <t>PAGO DE LA F#406 POR SERVICIOS EDUCATIVOS</t>
  </si>
  <si>
    <t>PAGO DE F#1676 POR HONORARIOS DE DISEÑO Y DECORACION 5/18</t>
  </si>
  <si>
    <t>MORALES CARRASCO CARLOS STEVEN</t>
  </si>
  <si>
    <t>PAGO  POR  PRESTAMO  EMPLEADO JUAN CRESPIN YAGUAL</t>
  </si>
  <si>
    <t>PAGO POR VIATICOS MANTA PROMOCION DE MAESTRIAS DIA 12/03/2014</t>
  </si>
  <si>
    <t>PAGO DE F#10 Y ABONO F#15 POR SERVICIOS EDUCATIVOS</t>
  </si>
  <si>
    <t>SANTORUM RAMON JOSE PAUL</t>
  </si>
  <si>
    <t xml:space="preserve">PAGO DE F#57 POR SERVICIOS EDUCATIVOS </t>
  </si>
  <si>
    <t>PAGO DE F#104 POR SERVICIOS EDUCATIVOS</t>
  </si>
  <si>
    <t>PAGO DE F#127 POR  SERVICIOS EDUCATIVOS</t>
  </si>
  <si>
    <t>PAGO DE F#301 POR  COMPRA DE BREAKS DIASN 8 Y 9 MAR/2014 MAESTRIAS</t>
  </si>
  <si>
    <t>PAGO DE F#65 POR COMPRA DE BREAKS DIAS 8 Y 9 MAR/2014 MAESTRIAS</t>
  </si>
  <si>
    <t>PRESTAMO G. CABANILLA A DESCONTARSE  EN ROL</t>
  </si>
  <si>
    <t>PAGO POR GASTOS DE CONSTRUCCION</t>
  </si>
  <si>
    <t>PAGO POR  LIQUIDACION DE CAJA  CHICA  DIA 12/03/2014</t>
  </si>
  <si>
    <t>PAGO POR COMPRA DE ROUTERS CARTIMEX</t>
  </si>
  <si>
    <t>PAGO  POR COMPRA TANQUE A PRESION AGUA EDIF. 520</t>
  </si>
  <si>
    <t>VIATICOS REUNION CEAACES ECO. CABANILLA. ING. MARA, ECO. CONFORME, DRA YESMIN</t>
  </si>
  <si>
    <t>COMPRA PASAJES QUITO RESERVA LAN</t>
  </si>
  <si>
    <t>PAGO PRESTAMO (CAMBIO X CH/16914)</t>
  </si>
  <si>
    <t>PAGO DE INTERESES DEL 4% X RENOVACION ABR/2014 (REF. PRESTAMO $8,000.00)</t>
  </si>
  <si>
    <t>PAGO DE INTERESES DEL 4% X RENOVACION MAY/2014 (REF. PRESTAMO $8,000.00)</t>
  </si>
  <si>
    <t>PAGO DE INTERESES DEL 4% X RENOVACION JUN/2014 (REF. PRESTAMO $8,000.00)</t>
  </si>
  <si>
    <t>COMPRA DE  PASAJES A QUITO RESERVA LAN</t>
  </si>
  <si>
    <t>PAGO DE F#5825 POR  CUÑAS DEL 17 AL 31 ENERO PUBLICIDAD</t>
  </si>
  <si>
    <t>PAGO DE COMISIONES POR VENTAS MES DE MAR/2014</t>
  </si>
  <si>
    <t>PAGO DE COMISIONES POR VENTA DE MAESTRIAS MAR/2014</t>
  </si>
  <si>
    <t>PAGO TOTAL DE F#8834 POR  CUÑAS PUBLICITARIAS DEL 17/01/2014 AL 14/02/2014 ¨INICIOS DE CLASES¨</t>
  </si>
  <si>
    <t>PAGO DE F#708 POR  HONORARIOS PROFESIONALES MAR/2014</t>
  </si>
  <si>
    <t>PAGO  POR  DEVOLUCION ESTUDIANTE  MATRICULA GRUPO DE XVIII RONQUILLO SANCHEZ GRACIELA</t>
  </si>
  <si>
    <t>PAGO  POR  DEVOLUCION ESTUDIANTE  MATRICULA GRUPO DE XVIII ZAMBRANO AREVALO GIOMARA</t>
  </si>
  <si>
    <t>ABONO LIQUIDACION ECO. BONARD MAR/2014</t>
  </si>
  <si>
    <t>PAGO DE INTERESES DEL 7.5% X RENOVACION MES DE MAR/14 (REF.1/2 CH/12742X$6500 Y 2/2 CH/12743X$6500)</t>
  </si>
  <si>
    <t>PAGO POR INTERESES MES DE MAR/2014</t>
  </si>
  <si>
    <t>PAGO DE F#3458 POR COMPRA DE AGUA  PERSONAL UTEG</t>
  </si>
  <si>
    <t>PAGO  TOTAL DE LA F#2927  POR  COMPRA DE  MODULAR</t>
  </si>
  <si>
    <t>PAGO DE F#1156 Y ABONO F#1166 POR ALQUILER DE PROYECTORES</t>
  </si>
  <si>
    <t>PAGO POR ATENCION MAESTRIAS  A CONSERJES  DIAS 09/03/2014</t>
  </si>
  <si>
    <t>VIATICOS  X MAESTRIA EN STA. ELENA DIAS 15-16/DIC/2014</t>
  </si>
  <si>
    <t>PAGO DE F#4723, 4725 POR PUBLICIDAD, HOJAS POSG. Y CAP. PUBLIC.</t>
  </si>
  <si>
    <t>PAGO DE CUOTA INICIAL FIRMA DEL  CONTRATO PLANOS  CAMPUS UTEG MAR/2014</t>
  </si>
  <si>
    <t>PAGO DE F#780 Y 792 POR COMPRA DE UTILES DE OFICINA</t>
  </si>
  <si>
    <t>PAGO  SEGUN PROFORMA   HOSPEDAJE ING. MARA Y ECO. CONFORME</t>
  </si>
  <si>
    <t>PAGO POR  HOSPEDAJE ECO. CABANILLA HOTEL MARRIOTT QUITO</t>
  </si>
  <si>
    <t>EDIPLARQCOMPAÑIA S.A.</t>
  </si>
  <si>
    <t>PAGO  PRESTAMO ECO-  CABANILLA A DESCONTAR EN 15NA.</t>
  </si>
  <si>
    <t>PAGO POR VIATICOS REUNION CEAACES  ECO. CABANILLA, CONFORME  Y MARA CABANILLA</t>
  </si>
  <si>
    <t>PAGO HOSPEDAJE HOTEL  CROW PLAZA , CAMBIO DE PASAJES REUNION CEAACES</t>
  </si>
  <si>
    <t>G. CABANILLA PAGO DE  1 ERA. 15NA. MES MAR/2014</t>
  </si>
  <si>
    <t>M. CABANILLA  CANC. DE LA  1ERA. 15NA. MES MAR/2014</t>
  </si>
  <si>
    <t>J. BOHORQUEZ   CANC. DE LA  1ERA. 15NA. MES MAR/2014</t>
  </si>
  <si>
    <t>M. AYALA   CANC. DE LA  1ERA. 15NA. MES MAR/2014</t>
  </si>
  <si>
    <t>S. CORDERO CANC. DE LA  1ERA. 15NA. MES MAR/2014</t>
  </si>
  <si>
    <t>M. CONFORME CANC. DE LA  1ERA. 15NA. MES MAR/2014</t>
  </si>
  <si>
    <t>Y. ALABART   CANC. DE LA  1ERA. 15NA. MES MAR/2014</t>
  </si>
  <si>
    <t>M. LEON   CANC. DE LA  1ERA. 15NA. MES MAR/2014</t>
  </si>
  <si>
    <t>D. ARIAS   CANC. DE LA  1ERA. 15NA. MES MAR/2014</t>
  </si>
  <si>
    <t>A. AVILES  CANC. DE LA  1ERA. 15NA. MES MAR/2014</t>
  </si>
  <si>
    <t>L. CHAVEZ  CANC. DE LA  1ERA. 15NA. MES MAR/2014</t>
  </si>
  <si>
    <t>J. CRESPIN CANC. DE LA  1ERA. 15NA. MES MAR/2014</t>
  </si>
  <si>
    <t>J. FLORES  CANC. DE LA  1ERA. 15NA. MES MAR/2014</t>
  </si>
  <si>
    <t>M. GONZALEZ  CANC. DE LA  1ERA. 15NA. MES MAR/2014</t>
  </si>
  <si>
    <t>M. GUERRERO CANC. DE LA  1ERA. 15NA. MES MAR/2014</t>
  </si>
  <si>
    <t>I. GUTIERREZ CANC. DE LA  1ERA. 15NA. MES MAR/2014</t>
  </si>
  <si>
    <t>M. HUACON  CANC. DE LA  1ERA. 15NA. MES MAR/2014</t>
  </si>
  <si>
    <t>J. MALAVE  CANC. DE LA  1ERA. 15NA. MES MAR/2014</t>
  </si>
  <si>
    <t>D. MENDEZ   CANC. DE LA  1ERA. 15NA. MES MAR/2014</t>
  </si>
  <si>
    <t>J. MEZA   CANC. DE LA  1ERA. 15NA. MES MAR/2014</t>
  </si>
  <si>
    <t>J. NUMERABLE  CANC. DE LA  1ERA. 15NA. MES MAR/2014</t>
  </si>
  <si>
    <t>W. PARRALES   CANC. DE LA  1ERA. 15NA. MES MAR/2014</t>
  </si>
  <si>
    <t>D. QUIÑONEZ CANC. DE LA  1ERA. 15NA. MES MAR/2014</t>
  </si>
  <si>
    <t>E. SEGURA  CANC. DE LA  1ERA. 15NA. MES MAR/2014</t>
  </si>
  <si>
    <t>C. SOLORZANO CANC. DE LA  1ERA. 15NA. MES MAR/2014</t>
  </si>
  <si>
    <t>E. BARZOLA SER. PREST. CANC. DE LA  1ERA. 15NA. MES MAR/2014</t>
  </si>
  <si>
    <t>W. MERA PAGO SER. PREST. F#7  CANC. DE LA  1ERA. 15NA. MES MAR/2014</t>
  </si>
  <si>
    <t>J. ORTIZ F#4 SER. PREST.  CANC. DE LA  1ERA. 15NA. MES MAR/2014</t>
  </si>
  <si>
    <t>P. AMADOR  CANC. DE LA  1ERA. 15NA. MES MAR/2014</t>
  </si>
  <si>
    <t>M. ANDRADE   CANC. DE LA  1ERA. 15NA. MES MAR/2014</t>
  </si>
  <si>
    <t>K. ARANEA  CANC. DE LA  1ERA. 15NA. MES MAR/2014</t>
  </si>
  <si>
    <t>C. CARDENAS   CANC. DE LA  1ERA. 15NA. MES MAR/2014</t>
  </si>
  <si>
    <t>I. CARRERA  CANC. DE LA  1ERA. 15NA. MES MAR/2014</t>
  </si>
  <si>
    <t>A. CARRERA   CANC. DE LA  1ERA. 15NA. MES MAR/2014</t>
  </si>
  <si>
    <t>V. FARFAN  CANC. DE LA  1ERA. 15NA. MES MAR/2014</t>
  </si>
  <si>
    <t>C. FARIAS CANC. DE LA  1ERA. 15NA. MES MAR/2014</t>
  </si>
  <si>
    <t>A. GONZALEZ  CANC. DE LA  1ERA. 15NA. MES MAR/2014</t>
  </si>
  <si>
    <t>S. GOVEA  CANC. DE LA  1ERA. 15NA. MES MAR/2014</t>
  </si>
  <si>
    <t>B. GRACIA  CANC. DE LA  1ERA. 15NA. MES MAR/2014</t>
  </si>
  <si>
    <t>K. LEON  CANC. DE LA  1ERA. 15NA. MES MAR/2014</t>
  </si>
  <si>
    <t>M. MARCILLO CANC. DE LA  1ERA. 15NA. MES MAR/2014</t>
  </si>
  <si>
    <t>J. MARRETT CANC. DE LA  1ERA. 15NA. MES MAR/2014</t>
  </si>
  <si>
    <t>A. NARANJO   CANC. DE LA  1ERA. 15NA. MES MAR/2014</t>
  </si>
  <si>
    <t>P. PANCHANA  CANC. DE LA  1ERA. 15NA. MES MAR/2014</t>
  </si>
  <si>
    <t>J. QUINTO   CANC. DE LA  1ERA. 15NA. MES MAR/2014</t>
  </si>
  <si>
    <t>M. RODRIGUEZ  CANC. DE LA  1ERA. 15NA. MES MAR/2014</t>
  </si>
  <si>
    <t>P. SALDAÑA   CANC. DE LA  1ERA. 15NA. MES MAR/2014</t>
  </si>
  <si>
    <t>M. SALAS CANC. DE LA  1ERA. 15NA. MES MAR/2014</t>
  </si>
  <si>
    <t>A. ALCIVAR   CANC. DE LA  1ERA. 15NA. MES MAR/2014</t>
  </si>
  <si>
    <t>P. APOLO CANC. DE LA  1ERA. 15NA. MES MAR/2014</t>
  </si>
  <si>
    <t>A. ASTUDILLO CANC. DE LA  1ERA. 15NA. MES MAR/2014</t>
  </si>
  <si>
    <t>R. BARRIGA   CANC. DE LA  1ERA. 15NA. MES MAR/2014</t>
  </si>
  <si>
    <t>V. CASTILLO  CANC. DE LA  1ERA. 15NA. MES MAR/2014</t>
  </si>
  <si>
    <t>F. CEDEÑO CANC. DE LA  1ERA. 15NA. MES MAR/2014</t>
  </si>
  <si>
    <t>O. FARFAN  CANC. DE LA  1ERA. 15NA. MES MAR/2014</t>
  </si>
  <si>
    <t>O. FRANCO CANC. DE LA  1ERA. 15NA. MES MAR/2014</t>
  </si>
  <si>
    <t>J. GONZALEZ  CANC. DE LA  1ERA. 15NA. MES MAR/2014</t>
  </si>
  <si>
    <t>J. HOYOS  CANC. DE LA  1ERA. 15NA. MES MAR/2014</t>
  </si>
  <si>
    <t>P. IGLESIAS  CANC. DE LA  1ERA. 15NA. MES MAR/2014</t>
  </si>
  <si>
    <t>J. MALDONADO   CANC. DE LA  1ERA. 15NA. MES MAR/2014</t>
  </si>
  <si>
    <t>J. MARTINEZ  CANC. DE LA  1ERA. 15NA. MES MAR/2014</t>
  </si>
  <si>
    <t>R.MOLINA   CANC. DE LA  1ERA. 15NA. MES MAR/2014</t>
  </si>
  <si>
    <t>M. MONCAYO   CANC. DE LA  1ERA. 15NA. MES MAR/2014</t>
  </si>
  <si>
    <t>J. ORELLANA  CANC. DE LA  1ERA. 15NA. MES MAR/2014</t>
  </si>
  <si>
    <t>F. PALACIOS  CANC. DE LA  1ERA. 15NA. MES MAR/2014</t>
  </si>
  <si>
    <t>A. POVEDA  CANC. DE LA  1ERA. 15NA. MES MAR/2014</t>
  </si>
  <si>
    <t>E. SARMIENTO  CANC. DE LA  1ERA. 15NA. MES MAR/2014</t>
  </si>
  <si>
    <t>M. ZAMBRANO CANC. DE LA  1ERA. 15NA. MES MAR/2014</t>
  </si>
  <si>
    <t>A. VARAS   CANC. DE LA  1ERA. 15NA. MES MAR/2014</t>
  </si>
  <si>
    <t>PAGO DE F#480 POR SER. PREST. 1RA. 15NA MES MAR/2014</t>
  </si>
  <si>
    <t>A. BRIONES PAGO SER. PREST. 1RA. 15NA MES MAR/2014</t>
  </si>
  <si>
    <t>J. LOPEZ PAGO  POR SER. PREST. 1RA. 15NA MES MAR/2014</t>
  </si>
  <si>
    <t>PAGO DE F#587 POR SER. PREST. 1RA. 15NA MES MAR/2014</t>
  </si>
  <si>
    <t>PAGO DE F#3 POR SER. PREST. 1RA. 15NA MES MAR/2014</t>
  </si>
  <si>
    <t>PAGO DE F#12 POR SER. PREST. 1RA. 15NA MES MAR/2014</t>
  </si>
  <si>
    <t>PAGO DE F#12  POR SER. PREST. 1 ERA. 15NA. MES MAR/2014</t>
  </si>
  <si>
    <t>D. ESPINOZA PAGO  POR SER. PREST. 1ERA. 15NA. MES MAR/2014</t>
  </si>
  <si>
    <t>T. PIBAQUE PAGO DE F#3  POR SER. PREST. 1ERA. 15NA. MES MAR/2014</t>
  </si>
  <si>
    <t>Y. ALABAR PAGO POR SER. EDUC. DEL 1 AL 15 MAR/2014</t>
  </si>
  <si>
    <t>M. AYALA PAGO  DE F#385  POR SER. EDUC. DEL 1 AL 15 MAR/2014</t>
  </si>
  <si>
    <t>M. CABANILLA PAGO  DE F#951  POR SER. EDUC. DEL 1 AL 15 MAR/2014</t>
  </si>
  <si>
    <t>M. CONFORME  PAGO  DE F#135  POR SER. EDUC. DEL 1 AL 15 MAR/2014</t>
  </si>
  <si>
    <t>F. PALACIOS PAGO POR SER. EDUC. DEL 1 AL 15 MAR/2014</t>
  </si>
  <si>
    <t>A. POVEDA  PAGO  DE F#162  POR SER. EDUC. DEL 1 AL 15 MAR/2014</t>
  </si>
  <si>
    <t>J. BOHORQUEZ  PAGO    POR SER. EDUC. DEL 1 AL 15 MAR/2014</t>
  </si>
  <si>
    <t>M. MONCAYO  PAGO  DE F#293 POR SER. EDUC. DEL 1 AL 15 MAR/2014</t>
  </si>
  <si>
    <t>L. JIMENEZ   CANC. DE LA  1ERA. 15NA. MES MAR/2014</t>
  </si>
  <si>
    <t>PAGO DE F#4 POR SER. PREST. 1RA. 15NA MES MAR/2014</t>
  </si>
  <si>
    <t>PAGO DE F#74 POR SERVICIOS EDUCATIVOS</t>
  </si>
  <si>
    <t>PAGO POR  PRESTAMO EM'PLEADO A DESCONTAR EN  15NA.</t>
  </si>
  <si>
    <t>CABANILLA  GUERRA GALO</t>
  </si>
  <si>
    <t>AYALA  BOLAÑOS MARGARITA</t>
  </si>
  <si>
    <t>CONFORME SALAZAR  MERCEDES</t>
  </si>
  <si>
    <t>LEON ANCHINDIA KAREN</t>
  </si>
  <si>
    <t>BORJA BORJA ENMA AMARILIS</t>
  </si>
  <si>
    <t>OROZCO TRUIJILLO JEAN JOSE</t>
  </si>
  <si>
    <t>PAGO DE F#302 POR  COMPRA DE BREAKS 15 Y 16 MAR/2014 MAESTRIAS</t>
  </si>
  <si>
    <t>PAGO DE F#68 POR  COMPRA DE BREAKS 15 Y 16 MAR/2014 MAESTRIAS</t>
  </si>
  <si>
    <t>PAGO DE  TITULO DE CREDITO #31150990 COMPROBANTE#333373</t>
  </si>
  <si>
    <t>VIATICOS AMBATO R. CEAACES CHOFER L. CHAVEZ, ING.A.ALCIVAR, ING.O. FRANCO,ARQ. J. B. DIA 24,25 MAR/</t>
  </si>
  <si>
    <t>PAGO  POR  COMPRA DE PASAJES EC. CABANILLA AB. LEON A QUITO</t>
  </si>
  <si>
    <t>VIATICOS  REUNION CEAACES QUITO EC. G. CABANILLA Y AB. MERCEDES LEON DIAS 23 Y 24 MAR/2014</t>
  </si>
  <si>
    <t>PAGO POR HOSPEDAJE CEAACES L. CHAVEZ, ING.A.ALCIVAR, ING.O. FRANCO,ARQ. J. B. DIA 24,25 MAR/</t>
  </si>
  <si>
    <t>PAGO DE F#32821 POR CONSUMO DE  INTERNET MES MAR/2014</t>
  </si>
  <si>
    <t>PAGO DE LA  CUOTA 7/7 ME  MAR/2014 POR CREDITO NAVIPLAN</t>
  </si>
  <si>
    <t>PAGO DE INTERESES MES DE MARZ/2014  (REF. 5% PREST. $10.000.00)</t>
  </si>
  <si>
    <t>PAGO  LIQUIDACION DE  CAJA  CHICA  DIA 20/03/2014</t>
  </si>
  <si>
    <t>PAGO DE F#26415 POR COMPRA DE  PINTURAS  PARA  AULAS EDIFICIO 520</t>
  </si>
  <si>
    <t>AEROLANE S.A</t>
  </si>
  <si>
    <t>PAGO POR  COMPRA DE PASAJES ECO.  CABANILLA</t>
  </si>
  <si>
    <t>PAGO  POR HOSPEDAJE ECO. CABANILLA Y ABO. M. LEON HOTEL CASINO PLAZA.  REUNION CEAACES</t>
  </si>
  <si>
    <t>PAGO  POR  DEVOLUCION ESTUDIANTE  MATRICULA GRUPO DE XVIII  ROMERO FLORES M.</t>
  </si>
  <si>
    <t>PAGO  POR  DEVOLUCION ESTUDIANTE  MATRICULA GRUPO DE XVIII BORBOR SORIANO T.</t>
  </si>
  <si>
    <t>VIATICOS  X MAESTRIA EN STA. ELENA DIAS 22-22 MAR/2014</t>
  </si>
  <si>
    <t>PAGO DE F#837 POR ARRIENDO VILLA 610 Y 5TA URDESA FEB/2014</t>
  </si>
  <si>
    <t xml:space="preserve">VIATICOS REUNION CEAACES EC. CABANILLA QUITO DIAS 23 AL 26 </t>
  </si>
  <si>
    <t>PAGO  POR HOSPEDAJE ECO. CABANILLA HOTEL CASINO PLAZA.  REUNION CEAACES</t>
  </si>
  <si>
    <t>PAGO  POR  PRESTAMO EMPLEADO A DESCONTAR CHEQUE DE 15NA.</t>
  </si>
  <si>
    <t>ROMERO FLORES MABEL</t>
  </si>
  <si>
    <t>BORBOR SORIANO TERESA</t>
  </si>
  <si>
    <t>PAGO A CONSERJES X ATENCION MAESTRIAS FIN DE SEMANA 16/03/2014</t>
  </si>
  <si>
    <t>PAGO  POR  GASTOS DEL MUNICIPIO DIA 21 MAR/2014</t>
  </si>
  <si>
    <t>ABONO DE F#1146 POR MANTENIMIENTO DE AIRE ACONDICIONADO</t>
  </si>
  <si>
    <t>PAGO POR  PUBLICIDAD/HOJAS POSG. Y CAMP. PUBLIC. DANNY LAVERDE</t>
  </si>
  <si>
    <t>ALCIADES AVILES</t>
  </si>
  <si>
    <t>PAGO DE F#1166 Y ABONO F#1170 POR ALQUILER DE PROYECTORES</t>
  </si>
  <si>
    <t>ABONO CTA. CRR. PAT. A (CUOTAS CONVENIO)2161</t>
  </si>
  <si>
    <t>VALOR</t>
  </si>
  <si>
    <t>ESTADO</t>
  </si>
  <si>
    <t>ANULADO</t>
  </si>
  <si>
    <t>FECHA DE ANULACION</t>
  </si>
  <si>
    <t>G. CABANILLA POR REPRESENTACION MAR/14</t>
  </si>
  <si>
    <t>PAGO DE LA F.#303 POR COMPRA DE BREAKS FIN DE SEMANA DIAS 22-23/MAR/14</t>
  </si>
  <si>
    <t>PAGO DE LA F.#73 POR COMPRA DE BREAKS FIN DE SEMANA DIAS 22-23/MAR/14</t>
  </si>
  <si>
    <t xml:space="preserve">DEV. ING. M.CABANILLA POR COMPRA DE PASAJES PHD MES DE NOV/2013 Y COMPRA DE ALMUERZO VIAJE A QUITO </t>
  </si>
  <si>
    <t>PAGO DE LA F.#757 Y F.#759 POR COMPRA DE BREAKS DIAS LUN-JUV 10-13 Y 24-27 DE MAR/2014</t>
  </si>
  <si>
    <t>VIATICOS A MANTA Y STA. ELENA POR POMOCION MAESTRIA DIA 27 Y 31/MAR/14</t>
  </si>
  <si>
    <t xml:space="preserve">GATOS Y REPRESENTACION EN QUITO </t>
  </si>
  <si>
    <t>PAGO SALDO DIVIDENDO OPERACIÓN P40003067</t>
  </si>
  <si>
    <t>PAGO DE INTERESES DEL 7.5% X RENOVACION MES DE  MAR/2014(REF.1/2 CH/16955X$6500 Y 2/2 CH/16957X$650</t>
  </si>
  <si>
    <t>DEV. ECO. G. CABANILLA COMPRA DE PASAJES MES DE FEB/2014 (REF. $3,214.43 DIFERIDO A 12 MESES 4/12)</t>
  </si>
  <si>
    <t>PAGO DE  PLANILLA IESS MES DE DIC/2013 SEGUN GLOSA #13978570</t>
  </si>
  <si>
    <t>LIQUIDACION DE LA CAJA CHICA DEL 27/MAR/2014 SEGUN DETALLE ADJUNTO</t>
  </si>
  <si>
    <t>AEROLAN</t>
  </si>
  <si>
    <t>COMPRA DE PASAJES A QUITO ECO. G.CABANILLA Y DR. Y.ALABART</t>
  </si>
  <si>
    <t>PREMIERHOTEL CIA.LTDA.</t>
  </si>
  <si>
    <t>ALVARADO NOHOR FANNY CECILIA</t>
  </si>
  <si>
    <t>MENDOZA DOMINGUEZ MARINA</t>
  </si>
  <si>
    <t>PAGO DE HOSPEDAJE EC. G. CABANILLA Y DR. Y.ALABART REUNION CEAACES/QUITO HAB. SENCILLA Y SUIT</t>
  </si>
  <si>
    <t xml:space="preserve">VIATICOS ECO. G. CABANILLA Y DR. Y. ALABART POR REUNION CEAACES EN QUITO </t>
  </si>
  <si>
    <t>PAGO DE GUARDIAS Y CONSERJES POR ATENCIÓN MAESTRIAS FIN DE SEMANA DIAS 17-23/MAR/2014</t>
  </si>
  <si>
    <t>VIATICOS A SANTA ELENA POR ATENCION MAESTRIA FIN DE SEMANA DIA 30/MAR/2014</t>
  </si>
  <si>
    <t>DEV. ALUMNO PROGRAMA MAESTRIA EN DISEÑO Y EVALUACION NO SE ABRIO (ESPECIE #24982 6/FEB/2014)</t>
  </si>
  <si>
    <t>DEV. ALUMNO PROGRAMA MAESTRIA EN DISEÑO Y EVALUACION NO SE ABRIO (ESPECIE #24943 6/FEB/2014)</t>
  </si>
  <si>
    <t>PAGO DE LA F.#3095, F.#3112 Y ABONA A LA F.#3127 POR COMPRA DE SUMINISTROS DE LIMPIEZA Y OFICINA</t>
  </si>
  <si>
    <t xml:space="preserve">PAGO DE LA F.#90334 POR COMPRA DE 6 CAJAS DE RESMAS DE PAPEL </t>
  </si>
  <si>
    <t>PAGO DE LA F.#26313 Y F.#26314 POR ALQUILER DE FOTOCOPIADORA POSGRADO Y COMPRA DE TONER</t>
  </si>
  <si>
    <t>PAGO POR SEMINARIO INTERNACIONAL DE INTELIGENCIAS MULTIPLES EN  PANAMA CUOTA MES DE ENERO Y FEBRERO</t>
  </si>
  <si>
    <t xml:space="preserve">PAGO DE LA F.#26634 POR COMPRA DE SUMINISTROS DE OFICINA </t>
  </si>
  <si>
    <t>PAGO POR COMPRA DE PASAJES,HOSPEDAJE, VATICOS  M.CABANILLA ,Y.ALABART Y GEORGINA DEL 26-28/MAR/14</t>
  </si>
  <si>
    <t>ABONO A  TITULO DE CREDITO #31150990 SEGUN COMPROBANTE #334396</t>
  </si>
  <si>
    <t>D. ARIAS CANC. 2DA. 15NA. MES MAR/2014</t>
  </si>
  <si>
    <t>A. AVILES  CANC. 2DA. 15NA. MES MAR/2014</t>
  </si>
  <si>
    <t>L. CHAVEZ CANC. 2DA. 15NA. MES MAR/2014</t>
  </si>
  <si>
    <t>J. CRESPIN  CANC. 2DA. 15NA. MES MAR/2014</t>
  </si>
  <si>
    <t>J. FLORES CANC. 2DA. 15NA. MES MAR/2014</t>
  </si>
  <si>
    <t>M. GONZALEZ CANC. 2DA. 15NA. MES MAR/2014</t>
  </si>
  <si>
    <t>M. GUERRERO CANC. 2DA. 15NA. MES MAR/2014</t>
  </si>
  <si>
    <t>I. GUTIERREZ  CANC. 2DA. 15NA. MES MAR/2014</t>
  </si>
  <si>
    <t>M. HUACON CANC. 2DA. 15NA. MES MAR/2014</t>
  </si>
  <si>
    <t>J. MALAVE  CANC. 2DA. 15NA. MES MAR/2014</t>
  </si>
  <si>
    <t>D. MENDEZ CANC. 2DA. 15NA. MES MAR/2014</t>
  </si>
  <si>
    <t>J. MEZA  CANC. 2DA. 15NA. MES MAR/2014</t>
  </si>
  <si>
    <t>J. NUMERABLE CANC. 2DA. 15NA. MES MAR/2014</t>
  </si>
  <si>
    <t>W. PARRALES CANC. 2DA. 15NA. MES MAR/2014</t>
  </si>
  <si>
    <t>D. QUIÑONEZ  CANC. 2DA. 15NA. MES MAR/2014</t>
  </si>
  <si>
    <t>E. SEGURA  CANC. 2DA. 15NA. MES MAR/2014</t>
  </si>
  <si>
    <t>C. SOLORZANO CANC. 2DA. 15NA. MES MAR/2014</t>
  </si>
  <si>
    <t>E. BARZOLA PAGO DE LA F#3  CANC. 2DA. 15NA. MES MAR/2014</t>
  </si>
  <si>
    <t>W. MERA PAGO DE F#7  CANC. 2DA. 15NA. MES MAR/2014</t>
  </si>
  <si>
    <t>V. VELEZ  SER. PREST. CANC. 2DA. 15NA. MES MAR/2014</t>
  </si>
  <si>
    <t>GUTIERREZ VAIDAL  ISMAEL</t>
  </si>
  <si>
    <t xml:space="preserve">MENDEZ ALVAREZ  DIOGENES </t>
  </si>
  <si>
    <t>VELEZ PARRAGA VICTOR</t>
  </si>
  <si>
    <t>G. CABANILLA POR GASTOS DE REPRESENTACION MAR/2014</t>
  </si>
  <si>
    <t>PAGO PO COMPRA DE TONERS</t>
  </si>
  <si>
    <t>ASTUDILLO MENDEZ  ALDO</t>
  </si>
  <si>
    <t>ALABAR PINO YESMIN</t>
  </si>
  <si>
    <t>P. AMADOR  CANC. 2DA. 15NA. MES MAR/2014</t>
  </si>
  <si>
    <t>M. ANDRADE  CANC. 2DA. 15NA. MES MAR/2014</t>
  </si>
  <si>
    <t>K. ARANEA CANC. 2DA. 15NA. MES MAR/2014</t>
  </si>
  <si>
    <t>C. CARDENAS  CANC. 2DA. 15NA. MES MAR/2014</t>
  </si>
  <si>
    <t>I. CARRERA  CANC. 2DA. 15NA. MES MAR/2014</t>
  </si>
  <si>
    <t>A. CARRERA CANC. 2DA. 15NA. MES MAR/2014</t>
  </si>
  <si>
    <t>V. FARFAN  CANC. 2DA. 15NA. MES MAR/2014</t>
  </si>
  <si>
    <t>C. FARIAS CANC. 2DA. 15NA. MES MAR/2014</t>
  </si>
  <si>
    <t>L.GARCIA CANC. 2DA. 15NA. MES MAR/2014</t>
  </si>
  <si>
    <t>S. GOVEA CANC. 2DA. 15NA. MES MAR/2014</t>
  </si>
  <si>
    <t>B. GRACIA  CANC. 2DA. 15NA. MES MAR/2014</t>
  </si>
  <si>
    <t>K. LEON  CANC. 2DA. 15NA. MES MAR/2014</t>
  </si>
  <si>
    <t>M. MARCILLO CANC. 2DA. 15NA. MES MAR/2014</t>
  </si>
  <si>
    <t>J. MARRETT  CANC. 2DA. 15NA. MES MAR/2014</t>
  </si>
  <si>
    <t>A. NARANJO  CANC. 2DA. 15NA. MES MAR/2014</t>
  </si>
  <si>
    <t>P. PANCHANA CANC. 2DA. 15NA. MES MAR/2014</t>
  </si>
  <si>
    <t>J. QUINTO  CANC. 2DA. 15NA. MES MAR/2014</t>
  </si>
  <si>
    <t>M. RODRIGUEZ CANC. 2DA. 15NA. MES MAR/2014</t>
  </si>
  <si>
    <t>P. SALDAÑA  CANC. 2DA. 15NA. MES MAR/2014</t>
  </si>
  <si>
    <t>M. SALAS CANC. 2DA. 15NA. MES MAR/2014</t>
  </si>
  <si>
    <t>A. ALCIVAR  CANC. 2DA. 15NA. MES MAR/2014</t>
  </si>
  <si>
    <t>P. APOLO CANC. 2DA. 15NA. MES MAR/2014</t>
  </si>
  <si>
    <t>A. ASTUDILLO CANC. 2DA. 15NA. MES MAR/2014</t>
  </si>
  <si>
    <t>R. BARRIGA  CANC. 2DA. 15NA. MES MAR/2014</t>
  </si>
  <si>
    <t>V. CASTILLO  CANC. 2DA. 15NA. MES MAR/2014</t>
  </si>
  <si>
    <t>F. CEDEÑO  CANC. 2DA. 15NA. MES MAR/2014</t>
  </si>
  <si>
    <t>O. FRANCO  CANC. 2DA. 15NA. MES MAR/2014</t>
  </si>
  <si>
    <t>J. GONZALEZ  CANC. 2DA. 15NA. MES MAR/2014</t>
  </si>
  <si>
    <t>J. HOYOS CANC. 2DA. 15NA. MES MAR/2014</t>
  </si>
  <si>
    <t>P. IGLESIAS CANC. 2DA. 15NA. MES MAR/2014</t>
  </si>
  <si>
    <t>L. JIMENEZ  CANC. 2DA. 15NA. MES MAR/2014</t>
  </si>
  <si>
    <t>J. MARTINEZ  CANC. 2DA. 15NA. MES MAR/2014</t>
  </si>
  <si>
    <t>M. MONCAYO CANC. 2DA. 15NA. MES MAR/2014</t>
  </si>
  <si>
    <t>J. ORELLANA  CANC. 2DA. 15NA. MES MAR/2014</t>
  </si>
  <si>
    <t>F. PALACIOS CANC. 2DA. 15NA. MES MAR/2014</t>
  </si>
  <si>
    <t>A. POVEDA  CANC. 2DA. 15NA. MES MAR/2014</t>
  </si>
  <si>
    <t>E. SARMIENTO  CANC. 2DA. 15NA. MES MAR/2014</t>
  </si>
  <si>
    <t>J. TOWNSEND  CANC. 2DA. 15NA. MES MAR/2014</t>
  </si>
  <si>
    <t>A. VARAS  CANC. 2DA. 15NA. MES MAR/2014</t>
  </si>
  <si>
    <t>M. ZAMBRANO CANC. 2DA. 15NA. MES MAR/2014</t>
  </si>
  <si>
    <t>E. BALLADARES PAGO DE LA F#480 SER. PREST.  CANC. 2DA. 15NA. MES MAR/2014</t>
  </si>
  <si>
    <t>A. BRIONES SER. PREST. CANC. 2DA. 15NA. MES MAR/2014</t>
  </si>
  <si>
    <t>PAGO DE F#363 SER. PREST. CANC. 2DA. 15NA. MES MAR/2014</t>
  </si>
  <si>
    <t>PAGO DE F#4SER. PREST. CANC. 2DA. 15NA. MES MAR/2014</t>
  </si>
  <si>
    <t>PAGO DE F#587 SER. PREST. CANC. 2DA. 15NA. MES MAR/2014</t>
  </si>
  <si>
    <t>PAGO DE LA F#3 SER. PREST. CANC. 2DA. 15NA. MES MAR/2014</t>
  </si>
  <si>
    <t>PAGO DE LA F#12 SER. PREST. D.  CANC. 2DA. 15NA. MES MAR/2014</t>
  </si>
  <si>
    <t>PAGO DE F#12 SER. PREST. CANC. 2DA. 15NA. MES MAR/2014</t>
  </si>
  <si>
    <t>D. ESPINOZA SER. PREST. CANC. 2DA. 15NA. MES MAR/2014</t>
  </si>
  <si>
    <t>T. PIBAQUE F#3 SER. PREST.  CANC. 2DA. 15NA. MES MAR/2014</t>
  </si>
  <si>
    <t>M. AYALA  SER. EDUC. DEL 15 AL 31 MAR/2014</t>
  </si>
  <si>
    <t>M. AYALA PAGO DE LA F#76 SER. EDUC. DEL 15 AL 31 MAR/2014</t>
  </si>
  <si>
    <t>J. BOHORQUEZ SER. EDUC. DEL 15 AL 31 MAR/2014</t>
  </si>
  <si>
    <t>M. CABANILLA F#951  SER. EDUC. DEL 15 AL 31 MAR/2014</t>
  </si>
  <si>
    <t>M. CONFORME F#135  SER. EDUC. DEL 15 AL 31 MAR/2014</t>
  </si>
  <si>
    <t>M. MONCAYO F#293  SER. EDUC. DEL 15 AL 31 MAR/2014</t>
  </si>
  <si>
    <t>F. PALACIOS F#134 SER. EDUC. DEL 15 AL 31 MAR/2014</t>
  </si>
  <si>
    <t>A. POVEDA F#162 SER. EDUC. DEL 15 AL 31 MAR/2014</t>
  </si>
  <si>
    <t>M. CABANILLA CANC. DE LA 2DA. 15NA. MES MAR/2014</t>
  </si>
  <si>
    <t>J. BOHORQUEZ  CANC. DE LA 2DA. 15NA. MES MAR/2014</t>
  </si>
  <si>
    <t>M. AYALA  CANC. DE LA 2DA. 15NA. MES MAR/2014</t>
  </si>
  <si>
    <t>S. CORDERO  CANC. DE LA 2DA. 15NA. MES MAR/2014</t>
  </si>
  <si>
    <t>M. CONFORME  CANC. DE LA 2DA. 15NA. MES MAR/2014</t>
  </si>
  <si>
    <t>Y.  ALABART CANC. DE LA 2DA. 15NA. MES MAR/2014</t>
  </si>
  <si>
    <t>M. LEON CANC. DE LA 2DA. 15NA. MES MAR/2014</t>
  </si>
  <si>
    <t>O. FARFAN CANC. DE LA 2DA. 15NA. MES DE MARZ/2014</t>
  </si>
  <si>
    <t>J.MALDONADO CANC. DE LA 1ERA. 15NA.MES DE MAR/2014</t>
  </si>
  <si>
    <t xml:space="preserve">GASTOS POR REPRESENTACION EN QUITO </t>
  </si>
  <si>
    <t>G.CABANILLA CANC. DE LA 2DA. 15NA. MES DE MAR/2014</t>
  </si>
  <si>
    <t>LIQUIDACION DE LA CAJA CHICA DEL 03/04/2014 SEGUN DETALLE ADJUNTO</t>
  </si>
  <si>
    <t>PAGO DE LA F.#305 POR COMPRA DE BREAKS FIN DE SEMANA DIAS 28-30/MAR/2014</t>
  </si>
  <si>
    <t>PAGO DE LA F.#74 POR COMPRA DE BREAKS FIN DE SEMANA EN STA. ELENA DIAS 28-30/MAR/2014</t>
  </si>
  <si>
    <t>D. ARIAS CANC. DEC. CUARTO SUELDO PERIODO MARZO/2013-FEB/2014</t>
  </si>
  <si>
    <t>A. AVILES CANC. DEC. CUARTO SUELDO PERIODO MARZO/2013-FEB/2014</t>
  </si>
  <si>
    <t>L.CHAVEZ CANC. DEC. CUARTO SUELDO PERIODO MARZO/2013-FEB/2014</t>
  </si>
  <si>
    <t>J. CRESPIN CANC. DEC. CUARTO SUELDO PERIODO MARZO/2013-FEB/2014</t>
  </si>
  <si>
    <t>J. FLORES CANC. DEC. CUARTO SUELDO PERIODO MARZO/2013-FEB/2014</t>
  </si>
  <si>
    <t>M. GUERRERO CANC. DEC. CUARTO SUELDO PERIODO MARZO/2013-FEB/2014</t>
  </si>
  <si>
    <t>M. GONZALEZ CANC. DEC. CUARTO SUELDO PERIODO MARZO/2013-FEB/2014</t>
  </si>
  <si>
    <t>I. GUTIERREZ CANC. DEC. CUARTO SUELDO PERIODO MARZO/2013-FEB/2014</t>
  </si>
  <si>
    <t>M. HUACON CANC. DEC. CUARTO SUELDO PERIODO MARZO/2013-FEB/2014</t>
  </si>
  <si>
    <t>J. MALAVE CANC. DEC. CUARTO SUELDO PERIODO MARZO/2013-FEB/2014</t>
  </si>
  <si>
    <t>D. MENDEZ CANC. DEC. CUARTO SUELDO PERIODO MARZO/2013-FEB/2014</t>
  </si>
  <si>
    <t>J. MEZA CANC. DEC. CUARTO SUELDO PERIODO MARZO/2013-FEB/2014</t>
  </si>
  <si>
    <t>J. NUMERABLE CANC. DEC. CUARTO SUELDO PERIODO MARZO/2013-FEB/2014</t>
  </si>
  <si>
    <t>W. PARRALES CANC. DEC. CUARTO SUELDO PERIODO MARZO/2013-FEB/2014</t>
  </si>
  <si>
    <t>E. SEGURA CANC. DEC. CUARTO SUELDO PERIODO MARZO/2013-FEB/2014</t>
  </si>
  <si>
    <t>C. SOLORZANO CANC. DEC. CUARTO SUELDO PERIODO MARZO/2013-FEB/2014</t>
  </si>
  <si>
    <t>D. QUIÑONEZ CANC. DEC. CUARTO SUELDO PERIODO MARZO/2013-FEB/2014</t>
  </si>
  <si>
    <t xml:space="preserve">CARRERA ROSADO ANDRADE </t>
  </si>
  <si>
    <t xml:space="preserve">OJEDA LEON CARMEN </t>
  </si>
  <si>
    <t>MURILLO ACOSTA NARCISA</t>
  </si>
  <si>
    <t>TOLEDO BRAVO BLANCA</t>
  </si>
  <si>
    <t>P.AMADOR CANC. DEC. CUARTO SUELDO PERIODO MARZO/2013-FEB/2014</t>
  </si>
  <si>
    <t>K.ARANEA CANC. DECIMO CUARTO SUELDO PERIODO MARZO/2013-FEB/2014</t>
  </si>
  <si>
    <t>C. CARDENAS CANC. DEC. CUARTO SUELDO PERIODO MARZO/2013-FEB/2014</t>
  </si>
  <si>
    <t>A. CARRERA CANC. DEC. CUARTO SUELDO PERIODO MARZO/2013-FEB/2014</t>
  </si>
  <si>
    <t>F. CEDEÑO CANC. DEC. CUARTO SUELDO PERIODO MARZO/2013-FEB/2014</t>
  </si>
  <si>
    <t>V. FARFAN CANC. DEC. CUARTO SUELDO PERIODO MARZO/2013-FEB/2014</t>
  </si>
  <si>
    <t>C. FARIAS CANC. DEC. CUARTO SUELDO PERIODO MARZO/2013-FEB/2014</t>
  </si>
  <si>
    <t>L. GARCIA CANC. DEC. CUARTO SUELDO PERIODO MARZO/2013-FEB/2014</t>
  </si>
  <si>
    <t>A. GONZALEZ CANC. DEC. CUARTO SUELDO PERIODO MARZO/2013-FEB/2014</t>
  </si>
  <si>
    <t>S. GOVEA CANC. DEC. CUARTO SUELDO PERIODO MARZO/2013-FEB/2014</t>
  </si>
  <si>
    <t>B. GRACIA CANC. DEC. CUARTO SUELDO PERIODO MARZO/2013-FEB/2014</t>
  </si>
  <si>
    <t>K. LEON CANC. DEC. CUARTO SUELDO PERIODO MARZO/2013-FEB/2014</t>
  </si>
  <si>
    <t>M. MARCILLO CANC. DEC. CUARTO SUELDO PERIODO MARZO/2013-FEB/2014</t>
  </si>
  <si>
    <t>J.MARRETT CANC. DEC. CUARTO SUELDO PERIODO MARZO/2013-FEB/2014</t>
  </si>
  <si>
    <t>A. NARANJO CANC. DEC. CUARTO SUELDO PERIODO MARZO/2013-FEB/2014</t>
  </si>
  <si>
    <t>F. PALACIOS CANC. DEC. CUARTO SUELDO PERIODO MARZO/2013-FEB/2014</t>
  </si>
  <si>
    <t>P. PANCHANA CANC. DEC. CUARTO SUELDO PERIODO MARZO/2013-FEB/2014</t>
  </si>
  <si>
    <t>J. QUINTO CANC. DEC. CUARTO SUELDO PERIODO MARZO/2013-FEB/2014</t>
  </si>
  <si>
    <t>M. RODRIGUEZ CANC. DEC. CUARTO SUELDO PERIODO MARZO/2013-FEB/2014</t>
  </si>
  <si>
    <t>P. SALDAÑA CANC. DEC. CUARTO SUELDO PERIODO MARZO/2013-FEB/2014</t>
  </si>
  <si>
    <t>M. SALAS CANC. DEC. CUARTO SUELDO PERIODO MARZO/2013-FEB/2014</t>
  </si>
  <si>
    <t>A. ALCIVAR CANC. DEC. CUARTO SUELDO PERIODO MARZO/2013-FEB/2014</t>
  </si>
  <si>
    <t>M. ANDRADE CANC. DEC. CUARTO SUELDO PERIODO MARZO/2013-FEB/2014</t>
  </si>
  <si>
    <t>P. APOLO CANC. DEC. CUARTO SUELDO PERIODO MARZO/2013-FEB/2014</t>
  </si>
  <si>
    <t>A. ASTUDILLO CANC. DEC. CUARTO SUELDO PERIODO MARZO/2013-FEB/2014</t>
  </si>
  <si>
    <t>R. BARRIGA .CANC. DEC. CUARTO SUELDO PERIODO MARZO/2013-FEB/2014</t>
  </si>
  <si>
    <t>V. CASTILLO CANC. DEC. CUARTO SUELDO PERIODO MARZO/2013-FEB/2014</t>
  </si>
  <si>
    <t>O.FARFAN .CANC. DEC. CUARTO SUELDO PERIODO MARZO/2013-FEB/2014</t>
  </si>
  <si>
    <t>G. CABANILLA PAGO POR GASTOS DE REPRESENTACION  MAR/2014.</t>
  </si>
  <si>
    <t>O. FRANCO .CANC. DEC. CUARTO SUELDO PERIODO MARZO/2013-FEB/2014</t>
  </si>
  <si>
    <t>J. HOYOS CANC. DEC. CUARTO SUELDO PERIODO MARZO/2013-FEB/2014</t>
  </si>
  <si>
    <t>L. JIMENEZ .CANC. DEC. CUARTO SUELDO PERIODO MARZO/2013-FEB/2014</t>
  </si>
  <si>
    <t>J. MALDONADO .CANC. DEC. CUARTO SUELDO PERIODO MARZO/2013-FEB/2014</t>
  </si>
  <si>
    <t>J. MARTINEZ .CANC. DEC. CUARTO SUELDO PERIODO MARZO/2013-FEB/2014</t>
  </si>
  <si>
    <t>M. MONCAYO CANC. DEC. CUARTO SUELDO PERIODO MARZO/2013-FEB/2014</t>
  </si>
  <si>
    <t>J. ORELLANA CANC. DEC. CUARTO SUELDO PERIODO MARZO/2013-FEB/2014</t>
  </si>
  <si>
    <t>A. POVEDA .CANC. DEC. CUARTO SUELDO PERIODO MARZO/2013-FEB/2014</t>
  </si>
  <si>
    <t>E. SARMIENTO CANC. DEC. CUARTO SUELDO PERIODO MARZO/2013-FEB/2014</t>
  </si>
  <si>
    <t>J. TWNSEND CANC. DEC. CUARTO SUELDO PERIODO MARZO/2013-FEB/2014</t>
  </si>
  <si>
    <t>A. VARAS CANC. DEC. CUARTO SUELDO PERIODO MARZO/2013-FEB/2014</t>
  </si>
  <si>
    <t>M. ZAMBRANO.CANC. DEC. CUARTO SUELDO PERIODO MARZO/2013-FEB/2014</t>
  </si>
  <si>
    <t>VIATICOS A STA. ELENA POR ATENCION MAESTRIAS FIN DE SEMANA DIAS 5 - 6 /ABRIL/2014</t>
  </si>
  <si>
    <t>PAGO TOTAL POR COMPRA DE PASAJES DOCTORADO MES DE ABRIL/2014</t>
  </si>
  <si>
    <t>PAGO DE GUARDIAS Y CONSERJES POR ATENCION MAESTRIAS FIN DE SEMANA 30/03/2014</t>
  </si>
  <si>
    <t>DEV. ALUMNO PROGRAMA MAESTRIA EN DISEÑO Y EVALUACION NO SE ABRIO (ESPECIE #23259 2/AGO/2013)</t>
  </si>
  <si>
    <t>DEV. ALUMNO PROGRAMA MAESTRIA EN DISEÑO Y EVALUACION NO SE ABRIO (ESPECIE #26032 5/MARZO/2014)</t>
  </si>
  <si>
    <t>DEV. ALUMNO PROGRAMA MAESTRIA EN DISEÑO Y EVALUACION NO SE ABRIO (ESPECIE #24944 6/FEB/2014)</t>
  </si>
  <si>
    <t>CANC. DEC. CUARTO SUELDO PERIODO MAR/2013-FEB/2014</t>
  </si>
  <si>
    <t>M. CABANILLA CANC. DEC. CUARTO SUELDO PERIODO MARZO/2013-FEB/2014</t>
  </si>
  <si>
    <t>J.BOHORQUEZ CANC. DEC. CUARTO SUELDO PERIODO MARZO/2013-FEB/2014</t>
  </si>
  <si>
    <t>M. AYALA CANC. DEC. CUARTO SUELDO PERIODO MARZO/2013-FEB/2014</t>
  </si>
  <si>
    <t>Y. ALABART CANC. DEC. CUARTO SUELDO PERIODO MARZO/2013-FEB/2014</t>
  </si>
  <si>
    <t>S. CORDERO CANC. DEC. CUARTO SUELDO PERIODO MARZO/2013-FEB/2014</t>
  </si>
  <si>
    <t>M. CONFORME CANC. DEC. CUARTO SUELDO PERIODO MARZO/2013-FEB/2014</t>
  </si>
  <si>
    <t>M. LEON CANC. DEC. CUARTO SUELDO PERIODO MARZO/2013-FEB/2014</t>
  </si>
  <si>
    <t>PAGO TOTAL  DE F#17054,17095 Y 17108 POR COMPRA DE TONERS</t>
  </si>
  <si>
    <t>PAGO DE F#3488 Y ABONO F#3518 POR  COMPRA DE AGUA PERSONAL UTEG</t>
  </si>
  <si>
    <t xml:space="preserve">PAGO DE F#3127 POR COMPRA DE PH. Y  VASOS  PLASTICOS </t>
  </si>
  <si>
    <t xml:space="preserve">PAGO DE F#26441 POR  COMPRA DE PINTURAS </t>
  </si>
  <si>
    <t>ABONO F#4731 POR  COMPRA DE  PAPELERIA Y TRABAJOS DE IMPRENTA</t>
  </si>
  <si>
    <t xml:space="preserve">PAGO DE F#26356 POR COPIAS MODELO KYOCER </t>
  </si>
  <si>
    <t xml:space="preserve">ABONO A LA F.#788 POR COMPRA DE SUMINISTROS DE OFICINA </t>
  </si>
  <si>
    <t>PAGO DE LA F.#13779 POR COMPRA DE UTILES DE  LIMPIEZA</t>
  </si>
  <si>
    <t>ECUAGAMA S.A.</t>
  </si>
  <si>
    <t xml:space="preserve">MARA CABANILLA </t>
  </si>
  <si>
    <t xml:space="preserve">GASTOS POR REPRESENTACION </t>
  </si>
  <si>
    <t>VIATICOS A IBARRA X REUNION CEAACES M.CABANILLA, M.AYALA, G.BALLADARES DEL 9-11/ABR/14</t>
  </si>
  <si>
    <t>PAGO POR COMPRA DE PASAJES M.CABANILLA, G.BALLADARES Y M.AYALA VIAJE A IBARRA X REUNION CEAACES</t>
  </si>
  <si>
    <t>PAGO E LA F.#22845 POR CERTIFICACION DE 195 COPIAS RUC, NOMBRAMIENTO, ACUERDO MINISTERIAL,ESCRITURA</t>
  </si>
  <si>
    <t>PAGO DE INTERESES MES DE ABR/2014 (REF. 2 PRESTAMOS DE $10000.00 AL 3%)</t>
  </si>
  <si>
    <t>TRAMITES Y GASTOD POR PRECONSTRUCCION</t>
  </si>
  <si>
    <t>PAGO POR SEMINARIO INTERNA.DE INTELIGENCIAS MULTIPLES EN  PANAMA CUOTA MES DE MARZO Y ABRIL/2014</t>
  </si>
  <si>
    <t>PAGO DE INTERESES MES DE  ABR/2014 (REF. 2 PRESTAMOS $5000.00, 1 POR $4000.00 Y 1 POR 6000.00)</t>
  </si>
  <si>
    <t>PAGO DE PRESTAMO (REF. PREST. $20000.00) REEMPLAZO CH/17481</t>
  </si>
  <si>
    <t>SALIM FERNANDO MANZUR</t>
  </si>
  <si>
    <t xml:space="preserve">PAGO POR VENTA DE MAESTRIAS COMISIONES </t>
  </si>
  <si>
    <t>PAGO POR VENTA DE MAESTRIA COMISIONES</t>
  </si>
  <si>
    <t>PAGO POR TRAMITES Y GASTOS LEGALES</t>
  </si>
  <si>
    <t>PAGO DE LA F.#60-61 Y ABONO A LA F.#62 POR SERVICIOS EDUCATIVOS</t>
  </si>
  <si>
    <t>PAGO DE LA F.#251 Y ABONO A LA F.#252 POR SERVICIOS EDUCATIVOS</t>
  </si>
  <si>
    <t>PAGO DE LA F.#334 Y F.#337 POR SERVICIOS EDUCATIVOS</t>
  </si>
  <si>
    <t>PAGO DE LA F.#14 POR SERVICIOS EDUCATIVOS</t>
  </si>
  <si>
    <t>NATALY NOHELIA NEIRA ZAMBRANO</t>
  </si>
  <si>
    <t>CIA PLATINIUM</t>
  </si>
  <si>
    <t>PAGO DE LA F.#365 POR ANUNCIO PUBLICITARIO UTEG</t>
  </si>
  <si>
    <t>PAGO DE LA F.#306 POR COMPRA DE BREAKS FIN DE SEMANA EN GYE DIAS 5-6/ABRIL/2014</t>
  </si>
  <si>
    <t>GASTOS POR PROYECTO VINCULACION 09/04/2014</t>
  </si>
  <si>
    <t>PAGO DE LA F.#412 POR SERVICIOS EDUCATIVOS</t>
  </si>
  <si>
    <t>PAGO DE LA F.#86 POR SERVICIOS EDUCATIVOS</t>
  </si>
  <si>
    <t>PAGO DE LA F.#130-132-133-134 Y ABONO A LA F.#135 POR SERVICIOS EDUCATIVOS</t>
  </si>
  <si>
    <t>PAGO DE LA F.#190 Y F.#191 POR SERVICIOS EDUACTIVOS</t>
  </si>
  <si>
    <t>ARELLANO VALDIVIEZO CARLOS DAVID</t>
  </si>
  <si>
    <t>VILLACIS RAMIREZ JAIME ELIAS</t>
  </si>
  <si>
    <t>PROAÑO COBOS MARCELO LUDGARDO</t>
  </si>
  <si>
    <t>PAGO POR REVISTA INVESTIGACION (EVIDENCIAS)</t>
  </si>
  <si>
    <t>LIQUIDACION DE LA CAJA DEL 09/04/2014 SEGUN DETALLE ADJUNTO</t>
  </si>
  <si>
    <t>CARAMARA OFICIAL ESPAÑOLA DE COMERCIO DEL ECUADOR</t>
  </si>
  <si>
    <t>PAGO DE LA F.# POR ASISTENCIA DR. OLMEDO FARFAN DESAYUNO</t>
  </si>
  <si>
    <t>LAINE JIMENEZ SUAREZ</t>
  </si>
  <si>
    <t>PAGO DE  PLANILLA IESS MES DE MARZO/2014 SEGUN COMPROBANTE  #56391397</t>
  </si>
  <si>
    <t>GASTOS PROYECTO VINVULACION</t>
  </si>
  <si>
    <t>PAGO DE LA F.#108 Y LA F.#109 POR SERVICIOS EDUCATIVOS</t>
  </si>
  <si>
    <t>PRESTAMO EMPLEADO A DESCONTARSE $100.00 MESNUALES A PARTIR DEL MES DE MAYO</t>
  </si>
  <si>
    <t>PAGO DE LA F.#4112 POR SOPORTE TECNICO EN ANEXOS SRI</t>
  </si>
  <si>
    <t>PAGO DE LA F.#81 POR COMPRA DE BREAKS FIN DE SEMANA EN STA. ELENA DIAS 5-6/ABRIL/2014</t>
  </si>
  <si>
    <t>SALAMEA GONZALEZ MARIA EUGENIA</t>
  </si>
  <si>
    <t>FELIPE LARREA TEGUI</t>
  </si>
  <si>
    <t>PAGO DE GUARDIAS Y CONSERJES POR ATENCION MAESTRIA FIN DE SEMANA DIAS 6/ABR/2014</t>
  </si>
  <si>
    <t>PAGO DE LA F.#425 Y F.#443 POR SERVICIOS EDUCATIVOS</t>
  </si>
  <si>
    <t>PAGO DE LA F.#128 - F.#133 Y ABONO A LA F.#136 POR SERVCICIOS EDUACTIVOS</t>
  </si>
  <si>
    <t>PAGO DE LA F.#788 Y ABONO A LA F.#789 POR COMPRA DE SUMINISTROS DE OFICINA</t>
  </si>
  <si>
    <t>PAGO DE LA F.#1170 Y ABONO A LA F.#1185 POR ALQUILER DE PROYECTORES</t>
  </si>
  <si>
    <t>PAGO DE LA F.#3518 POR COMPRA DE BOTELLONES DE AGUA PARA PERS. ADM. UTEG</t>
  </si>
  <si>
    <t xml:space="preserve">PAGO DE LA F.#26356 Y ABONO A LA F.#26357 POR ALQUILER FOTOCOPIADORA POSGRADO </t>
  </si>
  <si>
    <t>PAGO DE LA F.#4561 POR COMPRA DE SUMINISTROS PARA CNETRO DE COPIADO</t>
  </si>
  <si>
    <t>PAGO DE LA 2DA. CUOTA DE SEGURO CONTRA ACCIDENTE PERS. ADM. UTEG</t>
  </si>
  <si>
    <t>ABONO A LA F.#4731 POR  COMPRA DE  PAPELERIA Y TRABAJOS DE IMPRENTA</t>
  </si>
  <si>
    <t>ANTICIPO POR COMPRA DE PINTURAS MANT. AULAS  EDIF. 520</t>
  </si>
  <si>
    <t>VIATICOS A SANTA ELENA POR ATENCION MAESTRIA FIN DE SEMANA DIAS 13-13/ABRIL/2014</t>
  </si>
  <si>
    <t>PAGO POR HONORARIOS PROFESIONALES ( TRAMITES Y GASTOS LEGALES MUNICIPIO)</t>
  </si>
  <si>
    <t>GASTOS POR ESTUDIO DE PLANOS</t>
  </si>
  <si>
    <t>PAGO POR ANUNCIO PUBLICITARIO REQUERIMIENTO DE DIRECTOR BIENESTAR DIA 13/ABRIL/2014</t>
  </si>
  <si>
    <t>PAGO DE LA F.#1701 POR HONORARIOS DISEÑO Y DECORACION 6/18 MES DE MARZO</t>
  </si>
  <si>
    <t>PAGO DE INTERESES DEL 7.5% POR RENOVACION DE PRESTAMO DE $20.000 ABR/2014</t>
  </si>
  <si>
    <t>ABONO A TITULO DE CREDITO #31150990 SEGUN COMPROBANTE #834396 (AVANCE EFECTIVO COLECTURIA)</t>
  </si>
  <si>
    <t xml:space="preserve">MERA MENDOZA WILFRIDO </t>
  </si>
  <si>
    <t>BAJAÑA GUEVARA SOLANGE</t>
  </si>
  <si>
    <t>ASTUDILO MENDEZ ALDO</t>
  </si>
  <si>
    <t xml:space="preserve">VARAS ESPINOZA ALEXANDRA </t>
  </si>
  <si>
    <t>MENDOZA ESTRADA EDUARDO</t>
  </si>
  <si>
    <t>BORJA BORJA ENMA</t>
  </si>
  <si>
    <t>CAMACHO QUIJIJE JENICE</t>
  </si>
  <si>
    <t>GREGOR RODRIGUEZ EMILY</t>
  </si>
  <si>
    <t>PIBAQUE LINE TANIA</t>
  </si>
  <si>
    <t>CONFORME SALZAR MERCEDES</t>
  </si>
  <si>
    <t>PERALTA VILLAMAR FREDDY</t>
  </si>
  <si>
    <t>G. CABANILLA CANC. DE LA 1ERA. 15NA  MES ABRIL/2014</t>
  </si>
  <si>
    <t>M. CABANILLA CANC. DE LA 1ERA. 15NA  MES ABRIL/2014</t>
  </si>
  <si>
    <t>J. BOHORQUEZ CANC. DE LA 1ERA. 15NA  MES ABRIL/2014</t>
  </si>
  <si>
    <t>M. AYALA  CANC. DE LA 1ERA. 15NA  MES ABRIL/2014</t>
  </si>
  <si>
    <t>M. CONFORME  CANC. DE LA 1ERA. 15NA  MES ABRIL/2014</t>
  </si>
  <si>
    <t>Y. ALABART CANC. DE LA 1ERA. 15NA  MES ABRIL/2014</t>
  </si>
  <si>
    <t>M. LEON  CANC. DE LA 1ERA. 15NA  MES ABRIL/2014</t>
  </si>
  <si>
    <t>D. ARIAS CANC. DE LA 1ERA. 15NA  MES ABRIL/2014</t>
  </si>
  <si>
    <t>A. AVILES CANC. DE LA 1ERA. 15NA  MES ABRIL/2014</t>
  </si>
  <si>
    <t>L. CHAVEZ  CANC. DE LA 1ERA. 15NA  MES ABRIL/2014</t>
  </si>
  <si>
    <t>J. CRESPIN  CANC. DE LA 1ERA. 15NA  MES ABRIL/2014</t>
  </si>
  <si>
    <t>J. FLORES CANC. DE LA 1ERA. 15NA  MES ABRIL/2014</t>
  </si>
  <si>
    <t>M. GONZALEZ  CANC. DE LA 1ERA. 15NA  MES ABRIL/2014</t>
  </si>
  <si>
    <t>M. GUERRERO CANC. DE LA 1ERA. 15NA  MES ABRIL/2014</t>
  </si>
  <si>
    <t>I. GUTIERREZ  CANC. DE LA 1ERA. 15NA  MES ABRIL/2014</t>
  </si>
  <si>
    <t>M. HUACON  CANC. DE LA 1ERA. 15NA  MES ABRIL/2014</t>
  </si>
  <si>
    <t>J. MALAVE  CANC. DE LA 1ERA. 15NA  MES ABRIL/2014</t>
  </si>
  <si>
    <t>D. MENDEZ CANC. DE LA 1ERA. 15NA  MES ABRIL/2014</t>
  </si>
  <si>
    <t>J. MEZA CANC. DE LA 1ERA. 15NA  MES ABRIL/2014</t>
  </si>
  <si>
    <t>J. NUMERABLE CANC. DE LA 1ERA. 15NA  MES ABRIL/2014</t>
  </si>
  <si>
    <t>W. PARRALES  CANC. DE LA 1ERA. 15NA  MES ABRIL/2014</t>
  </si>
  <si>
    <t>D. QUIÑONEZ CANC. DE LA 1ERA. 15NA  MES ABRIL/2014</t>
  </si>
  <si>
    <t>E. SEGURA CANC. DE LA 1ERA. 15NA  MES ABRIL/2014</t>
  </si>
  <si>
    <t>C. SOLORZANO CANC. DE LA 1ERA. 15NA  MES ABRIL/2014</t>
  </si>
  <si>
    <t>W. MERA SER. PREST. CANC. DE LA 1ERA. 15NA  MES ABRIL/2014</t>
  </si>
  <si>
    <t>S. BAJAÑA CANC. DE LA 1ERA. 15NA  MES ABRIL/2014</t>
  </si>
  <si>
    <t>P. AMADOR CANC. DE LA 1ERA. 15NA  MES ABRIL/2014</t>
  </si>
  <si>
    <t>M. ANDRADE  CANC. DE LA 1ERA. 15NA  MES ABRIL/2014</t>
  </si>
  <si>
    <t>K. ARANEA CANC. DE LA 1ERA. 15NA  MES ABRIL/2014</t>
  </si>
  <si>
    <t>C. CARDENAS CANC. DE LA 1ERA. 15NA  MES ABRIL/2014</t>
  </si>
  <si>
    <t>I. CARRERA  CANC. DE LA 1ERA. 15NA  MES ABRIL/2014</t>
  </si>
  <si>
    <t>A. CARRERA  CANC. DE LA 1ERA. 15NA  MES ABRIL/2014</t>
  </si>
  <si>
    <t>V. FARFAN  CANC. DE LA 1ERA. 15NA  MES ABRIL/2014</t>
  </si>
  <si>
    <t>C. FARIAS CANC. DE LA 1ERA. 15NA  MES ABRIL/2014</t>
  </si>
  <si>
    <t>L. GARCIA  CANC. DE LA 1ERA. 15NA  MES ABRIL/2014</t>
  </si>
  <si>
    <t>S. GOVEA  CANC. DE LA 1ERA. 15NA  MES ABRIL/2014</t>
  </si>
  <si>
    <t>B. GRACIA  CANC. DE LA 1ERA. 15NA  MES ABRIL/2014</t>
  </si>
  <si>
    <t>K. LEON  CANC. DE LA 1ERA. 15NA  MES ABRIL/2014</t>
  </si>
  <si>
    <t>M. MARCILLO  CANC. DE LA 1ERA. 15NA  MES ABRIL/2014</t>
  </si>
  <si>
    <t>J. MARRETT CANC. DE LA 1ERA. 15NA  MES ABRIL/2014</t>
  </si>
  <si>
    <t>P. SALDAÑA  CANC. DE LA 1ERA. 15NA  MES ABRIL/2014</t>
  </si>
  <si>
    <t>P. PANCHANA CANC. DE LA 1ERA. 15NA  MES ABRIL/2014</t>
  </si>
  <si>
    <t>J. QUINTO  CANC. DE LA 1ERA. 15NA  MES ABRIL/2014</t>
  </si>
  <si>
    <t>M. RODRIGUEZ  CANC. DE LA 1ERA. 15NA  MES ABRIL/2014</t>
  </si>
  <si>
    <t>M. SALAS CANC. DE LA 1ERA. 15NA  MES ABRIL/2014</t>
  </si>
  <si>
    <t>A. NARANJO  CANC. DE LA 1ERA. 15NA  MES ABRIL/2014</t>
  </si>
  <si>
    <t>A. ALCIVAR  CANC. DE LA 1ERA. 15NA  MES ABRIL/2014</t>
  </si>
  <si>
    <t>P. APOLO CANC. DE LA 1ERA. 15NA  MES ABRIL/2014</t>
  </si>
  <si>
    <t>A. ASTUDILLO CANC. DE LA 1ERA. 15NA  MES ABRIL/2014</t>
  </si>
  <si>
    <t>R. BARRIGA CANC. DE LA 1ERA. 15NA  MES ABRIL/2014</t>
  </si>
  <si>
    <t>V. CASTILLO  CANC. DE LA 1ERA. 15NA  MES ABRIL/2014</t>
  </si>
  <si>
    <t>F. CEDEÑO  CANC. DE LA 1ERA. 15NA  MES ABRIL/2014</t>
  </si>
  <si>
    <t>O. FARFAN CANC. DE LA 1ERA. 15NA  MES ABRIL/2014</t>
  </si>
  <si>
    <t>O. FRANCO CANC. DE LA 1ERA. 15NA  MES ABRIL/2014</t>
  </si>
  <si>
    <t>J. GONZALEZ  CANC. DE LA 1ERA. 15NA  MES ABRIL/2014</t>
  </si>
  <si>
    <t>J. HOYOS  CANC. DE LA 1ERA. 15NA  MES ABRIL/2014</t>
  </si>
  <si>
    <t>L. JIMENEZ  CANC. DE LA 1ERA. 15NA  MES ABRIL/2014</t>
  </si>
  <si>
    <t>J. MALDONADO CANC. DE LA 1ERA. 15NA  MES ABRIL/2014</t>
  </si>
  <si>
    <t>J. MARTINEZ CANC. DE LA 1ERA. 15NA  MES ABRIL/2014</t>
  </si>
  <si>
    <t>M. MONCAYO CANC. DE LA 1ERA. 15NA  MES ABRIL/2014</t>
  </si>
  <si>
    <t>J. ORELLANA  CANC. DE LA 1ERA. 15NA  MES ABRIL/2014</t>
  </si>
  <si>
    <t>F. PALACIOS CANC. DE LA 1ERA. 15NA  MES ABRIL/2014</t>
  </si>
  <si>
    <t>A. POVEDA  CANC. DE LA 1ERA. 15NA  MES ABRIL/2014</t>
  </si>
  <si>
    <t>E. SARMIENTO  CANC. DE LA 1ERA. 15NA  MES ABRIL/2014</t>
  </si>
  <si>
    <t>J. TOWNSEND CANC. DE LA 1ERA. 15NA  MES ABRIL/2014</t>
  </si>
  <si>
    <t>A. VARAS  CANC. DE LA 1ERA. 15NA  MES ABRIL/2014</t>
  </si>
  <si>
    <t>E. BALLADARES SER. PREST. CANC. DE LA 1ERA. 15NA  MES ABRIL/2014</t>
  </si>
  <si>
    <t>J. LOPEZ  CANC. DE LA 1ERA. 15NA  MES ABRIL/2014</t>
  </si>
  <si>
    <t xml:space="preserve">E. MENDOZA SER. PREST. CANC. DE LA 1ERA. 15NA. MES ABRIL/2014 </t>
  </si>
  <si>
    <t xml:space="preserve">J. OROZCO SER. PREST. CANC. DE LA 1ERA. 15NA. MES ABRIL/2014 </t>
  </si>
  <si>
    <t xml:space="preserve">H. ZUÑIGA  SER. PREST. CANC. DE LA 1ERA. 15NA. MES ABRIL/2014 </t>
  </si>
  <si>
    <t xml:space="preserve">E. BORJA SER. PREST. CANC. DE LA 1ERA. 15NA. MES ABRIL/2014 </t>
  </si>
  <si>
    <t xml:space="preserve">J. CAMACHO SER. PREST. CANC. DE LA 1ERA. 15NA. MES ABRIL/2014 </t>
  </si>
  <si>
    <t xml:space="preserve">K. DE LA CRUZ  SER. PREST. CANC. DE LA 1ERA. 15NA. MES ABRIL/2014 </t>
  </si>
  <si>
    <t xml:space="preserve">C. CEDEÑO  SER. PREST. CANC. DE LA 1ERA. 15NA. MES ABRIL/2014 </t>
  </si>
  <si>
    <t xml:space="preserve">D. ESPINOZA SER. PREST. CANC. DE LA 1ERA. 15NA. MES ABRIL/2014 </t>
  </si>
  <si>
    <t xml:space="preserve">E. GREGOR  SER. PREST. CANC. DE LA 1ERA. 15NA. MES ABRIL/2014 </t>
  </si>
  <si>
    <t xml:space="preserve">T. PIBAQUE  SER. PREST. CANC. DE LA 1ERA. 15NA. MES ABRIL/2014 </t>
  </si>
  <si>
    <t>Y. ALABART  SER. EDUC. DEL 1 AL 15 ABRIL/2014</t>
  </si>
  <si>
    <t>M. AYALA  SER. EDUC. DEL 1 AL 15 ABRIL/2014</t>
  </si>
  <si>
    <t>J. BOHORQUEZ SER. EDUC. DEL 1 AL 15 ABRIL/2014</t>
  </si>
  <si>
    <t>M. CABANILLA  SER. EDUC. DEL 1 AL 15 ABRIL/2014</t>
  </si>
  <si>
    <t>M. CONFORME  SER. EDUC. DEL 1 AL 15 ABRIL/2014</t>
  </si>
  <si>
    <t>M. MONCAYO  SER. EDUC. DEL 1 AL 15 ABRIL/2014</t>
  </si>
  <si>
    <t>F. PALACIOS  SER. EDUC. DEL 1 AL 15 ABRIL/2014</t>
  </si>
  <si>
    <t>A. POVEDA   SER. EDUC. DEL 1 AL 15 ABRIL/2014</t>
  </si>
  <si>
    <t>GASTOS DE REPRESENTACION DE MAR/2014</t>
  </si>
  <si>
    <t>E. BARZOLA SER. PREST. CANC. DE LA 1ERA. 15NA  MES ABRIL/2014</t>
  </si>
  <si>
    <t>M. ZAMBRANO CANC. DE LA 1ERA. 15NA  MES ABRIL/2014</t>
  </si>
  <si>
    <t>PAGO POR ASESORIA LEGAL MES DE ABRIL/2014</t>
  </si>
  <si>
    <t>ANTICIPO POR  MANTENIMIENTO DE AULAS EDF.#520 (PINTURA)</t>
  </si>
  <si>
    <t>PAGO DE F.#838 POR ALQUILER EDF.#610 Y LA 5TA. MES DE MAR/2014</t>
  </si>
  <si>
    <t>ANTICIPO POR CRISTALIZACION DEL PISO EDIF.#520</t>
  </si>
  <si>
    <t>ANTICIPO EC. G. CABANILLA  A  DESCONTARSE 2DA. 15NA. MES DE ABR/2014</t>
  </si>
  <si>
    <t>COMPRA DE BREAKS F#307</t>
  </si>
  <si>
    <t>V. PARRAGA CANC. DE LA 1ERA. 15NA  MES ABRIL/2014</t>
  </si>
  <si>
    <t>PAGO DE INTERESES DEL 7.5% X RENOVACION MES DE ABR/14 (REF.1/2 CH/16953X$6500 Y 2/2 CH/16954X$6500)</t>
  </si>
  <si>
    <t>PAGO DE LA F.#1451 Y F.#1452 POR ALQUILER EDF.#399  Y EDF.#401 MES DE FEBRERO</t>
  </si>
  <si>
    <t>LIQUIDACION DE LA CAJA CHICA DEL 16/ABRIL/2014 SEGUN DETALLE ADJUNTO</t>
  </si>
  <si>
    <t xml:space="preserve">PRESTAMO EMPLEADO M. MARCILLO A DESCONTAR DESDE MAYO 80 MENSUALES </t>
  </si>
  <si>
    <t>PAGO  POR  GASTOS DE  REPRESENTACION EC. CABANILLA</t>
  </si>
  <si>
    <t>VIATICOS CLASES DE DOCTORADO LIMA/PERU M. CPNFORME E ING. MARA CABANILLA DEL 21 AL 22 AB/2014</t>
  </si>
  <si>
    <t>PAGO POR  VIAJES HOSPEDAJE A QUITO ALCIVAR, FRANCO Y ALABART REUNION CEAACES</t>
  </si>
  <si>
    <t xml:space="preserve">PASAJES GUAYAQUIL-QUITO-GUAYAQUIL  ALCIVAR, FRANCO Y ALABART REUNION CEAACES </t>
  </si>
  <si>
    <t>MARITZA MARCILLO HOLGUIN</t>
  </si>
  <si>
    <t>ILPOMODORO S.A</t>
  </si>
  <si>
    <t>CONSTRUENTORNO S.A.</t>
  </si>
  <si>
    <t>PAGO DE F#86 BREAKS MAESTRIAS  DIAS  12 Y 13 AB/2014</t>
  </si>
  <si>
    <t>PAGO POR COMPRA DE MATERIALES PARA REMODELACION DE BAÑO HOMBRES EDF.#410</t>
  </si>
  <si>
    <t xml:space="preserve">PAGO POR 50 M2 DE ESPACATO BEIGE Y ENTREGA DE OBRA </t>
  </si>
  <si>
    <t xml:space="preserve">PAGO A  CONSERJES  POR  ATENCION MAESTRIAS </t>
  </si>
  <si>
    <t>VIATICOS  POR  PROMOCION DE MAESTRIAS  EN MANTA  DIA 21/04/2014</t>
  </si>
  <si>
    <t>PAGO POR HOSPEDAJE EN QUITO A. ALCIVAR, O.FRANCO Y Y. ALABART POR REUNION CEAACES</t>
  </si>
  <si>
    <t>DEV. ALUMNO MAESTRIA EN DISEÑOI Y EVALUCION NO SE ABRIO (REF. ESPECIE ENTREGADA 8/FEB/2014)</t>
  </si>
  <si>
    <t>DEV. ALUMNO MAESTRIA EN DISEÑO Y EVALUACION NO SE ABRIO (REF. ENTREGA DE ESPECIE 18/FEB/2014</t>
  </si>
  <si>
    <t>QUINTO JOSE</t>
  </si>
  <si>
    <t>RAMIREZ CAICEDO ALBERTO</t>
  </si>
  <si>
    <t xml:space="preserve">BLACIO GAME JORGE </t>
  </si>
  <si>
    <t>RONNY MOLINA MORAN</t>
  </si>
  <si>
    <t>R. MOLINA LIQUIDACION DE HABERES</t>
  </si>
  <si>
    <t>R. MOLINA CANC. DEC. CUARTO SUELDO PERIODO MARZO/2013-FEB/2014</t>
  </si>
  <si>
    <t>PAGO DE INTERESES MES DE ABR/2014  (REF. 5% PREST. $10.000.00)</t>
  </si>
  <si>
    <t>PAGO DE INTERESES DEL 3% MES DE ABR/2014(REF. $30,000.00)</t>
  </si>
  <si>
    <t>ABONO A LA F.#1705 POR HONORARIOS ADENDUM 2/6</t>
  </si>
  <si>
    <t>PAGO DE F#35172 POR  CONSUMO DE INTERNET MES AB/2014</t>
  </si>
  <si>
    <t>LAVERDE ESCOBAR DANNY</t>
  </si>
  <si>
    <t>PAGO DE PRESTAMO (REEMPLAZA CH/16638)</t>
  </si>
  <si>
    <t>PAGO DE PRESTAMO (REEMPLAZA CH/16639)</t>
  </si>
  <si>
    <t>PAGO DE HOSPEDAJE-MOVILIZACION DOCTORADO</t>
  </si>
  <si>
    <t>PAGO DE INTERESES  MES DE ABRIL/2014 (REF. PREST. DE $25000.00 AL 3.5% Y $5000.00 AL 4%)</t>
  </si>
  <si>
    <t>ANTICIPO POR IMPRENTA DE 400 BLOCK FAC.-20BLOCK N/C-4 BLOCK N/D-50BLOCK RETENCIONES</t>
  </si>
  <si>
    <t>POR COMPRA DE EQUIPO CELULAR ECO. G.CABANILLA</t>
  </si>
  <si>
    <t>PAGO POR COMPRA DE MATERIALES DE CONSTRUCCION MANTENIMENTO BAÑO EDF.#520</t>
  </si>
  <si>
    <t>PAGO POR MANTENIMIENTO DE VEHICULO UTEG</t>
  </si>
  <si>
    <t>GASTOS VARIOS</t>
  </si>
  <si>
    <t>PRESTAMO ECO. CABANILLA (LANDREX S.A.)</t>
  </si>
  <si>
    <t>PAGO DE COLEGIATURA ABRIL/2014</t>
  </si>
  <si>
    <t>PHD-SAN MARCOS</t>
  </si>
  <si>
    <t>VIATICOS A PERU POR PAGO DE COLEGIATURA A.AVILES Y L.CHAVEZ EL 24/04/2014</t>
  </si>
  <si>
    <t>PAGO DE COLEGIATURA MES DE ABRIL/2014</t>
  </si>
  <si>
    <t>PAGO DE PRESTAMO $10.0000 (24/04/2014)</t>
  </si>
  <si>
    <t>LIQUIDACION DE LA CAJA CHICA DEL 23/ABRIL/2014 SEGUN DETALLE ADJUNTO</t>
  </si>
  <si>
    <t>GEORGINA BALLADARES</t>
  </si>
  <si>
    <t>DIOGENES MENDEZ ALVAREZ</t>
  </si>
  <si>
    <t>PEÑARANDA TOLOZA LIANA</t>
  </si>
  <si>
    <t>CASTAGNETO PAREDES GEOVANNY</t>
  </si>
  <si>
    <t>PAGO DE GUARDIAS Y CONSERJES  POR ATENCION MAESTRIAS FIN DE SEMANA DIA 20/ABRIL/2014</t>
  </si>
  <si>
    <t>VIATICOS Y HOSPEDAJE A IBARRA POR REUNION ECO. BALLADARES DEL 09-11/04/2014</t>
  </si>
  <si>
    <t>VIATICOS A STA. ELENA  ATENCION MAESTRIA FIN DE SEMANA DIAS 26-27/ABRIL/2014</t>
  </si>
  <si>
    <t>ANTICIPO POR MANTENIMENTO BAÑO EDIF. #520</t>
  </si>
  <si>
    <t>PRESTAMO EMPLEADO A DESCONTARSE $50.00MENSUALES DESDE MAYO Y $100.00 10MO 3ER SUELDO</t>
  </si>
  <si>
    <t>PAGO DE LA F.#1185-F.#1189 Y ABONO A LA F.#1194 POR ALQUILER DE PROYECTORES</t>
  </si>
  <si>
    <t>PAGO DE LA F.#1146 POR  MANTENIMIENTO DE A/A EDIF.#510 Y #520 OFICINAS Y AULAS</t>
  </si>
  <si>
    <t>PAGO DE LA F.#2437 POR ELABORACION PROYECTO ARQUIT. INGENIERIA ESPECIAL CAMPUS UTEG</t>
  </si>
  <si>
    <t>DEV. ALUMNO POR CURSO DE MAESTRIA EN DISEÑO NO SE ABRIO (REF. ENTREGA DE ESPECIE 18/FEB/2014)</t>
  </si>
  <si>
    <t>DEV. ALUMNO POR CURSO DE MAESTRIA EN DISEÑO NO SE ABRIO (REF. ENTREGA DE ESPECIE 06/MARZO/2014)</t>
  </si>
  <si>
    <t>PAGO DE LA F.#39 Y ABONO A LA F.#54 POR SERVICIOS EDUCATIVOS</t>
  </si>
  <si>
    <t>PAGO DE LA F.#15-F.#16-F.#17-F.#18 Y ABONO A LA F.#19 POR SERVICIOS EDUCATIVOS</t>
  </si>
  <si>
    <t xml:space="preserve">PAGO DE DIFERENCIA SEGUN TITULO DE CREDITO #31020754 </t>
  </si>
  <si>
    <t>PAGO DE INTERESES DEL 7.5% X RENOVACION MES DE  ABRIL/2014(REF.1/2 CH/16955X$6500 Y 2/2 CH/16957X$6</t>
  </si>
  <si>
    <t>IMPUESTOS PREDIALES DEL TERRENO AÑO 2009-2010-2011-2012-2013-2014</t>
  </si>
  <si>
    <t>PAGO POR IMPUESTOS PREDIALES EDIF.#520 AÑO 2012-2013-2014</t>
  </si>
  <si>
    <t>PAGO POR COMPRA DE PASAJES DOCTORADO MES DE FEB/2014</t>
  </si>
  <si>
    <t xml:space="preserve">DEVOLUCION POR GASTOS </t>
  </si>
  <si>
    <t>PAGO DE CONVENIO DE PURGA SEGÚN COMPROBQNTE #104110 12/20</t>
  </si>
  <si>
    <t>INSTITUTO ECUATORIANO DE SEGURIDAD SOLCIAL</t>
  </si>
  <si>
    <t>PAGO DE TITULO DE CREDITO #31150990</t>
  </si>
  <si>
    <t>CANC DE LA 2DA. 15NA. MES DE ABRIL/2014</t>
  </si>
  <si>
    <t>LIQUIDACION DE LA CAJA CHICA DEL 30/ABRIL/2014 SEGUN DETALLE ADJUNTO</t>
  </si>
  <si>
    <t>PAGO COR CORTE DE ARBOL EDF.#520</t>
  </si>
  <si>
    <t>ALARCON SANCHEZ JULIA</t>
  </si>
  <si>
    <t>MALAVE  BASTIDA JUAN</t>
  </si>
  <si>
    <t xml:space="preserve">VELEZ PARRAGA VICTOR </t>
  </si>
  <si>
    <t>BAJAÑA GUEVARA SOLANGE KATHERINE</t>
  </si>
  <si>
    <t>AMADOR PALMA PATRCIA</t>
  </si>
  <si>
    <t>SALDAÑA  NAVARRO PAOLA</t>
  </si>
  <si>
    <t>FREIRE SALAZAR CRISTINA</t>
  </si>
  <si>
    <t>WILSON PARRAES</t>
  </si>
  <si>
    <t>FELIPE LARREATEGUI</t>
  </si>
  <si>
    <t>G. CABANILLA CANC. DE LA 2DA. 15NA. MES ABRIL/2014</t>
  </si>
  <si>
    <t>M. CABANILLA CANC. DE LA 2DA. 15NA. MES ABRIL/2014</t>
  </si>
  <si>
    <t>J. BOHORQUEZ CANC. DE LA 2DA. 15NA. MES ABRIL/2014</t>
  </si>
  <si>
    <t>M. AYALA CANC. DE LA 2DA. 15NA. MES ABRIL/2014</t>
  </si>
  <si>
    <t>M. CONFORME  CANC. DE LA 2DA. 15NA. MES ABRIL/2014</t>
  </si>
  <si>
    <t>Y. ALABART CANC. DE LA 2DA. 15NA. MES ABRIL/2014</t>
  </si>
  <si>
    <t>J. ALARCON  CANC. DE LA 2DA. 15NA. MES ABRIL/2014</t>
  </si>
  <si>
    <t>M. LEON CANC. DE LA 2DA. 15NA. MES ABRIL/2014</t>
  </si>
  <si>
    <t>D. ARIAS  CANC. DE LA 2DA. 15NA. MES ABRIL/2014</t>
  </si>
  <si>
    <t>A. AVILES  CANC. DE LA 2DA. 15NA. MES ABRIL/2014</t>
  </si>
  <si>
    <t>J. CRESPIN   CANC. DE LA 2DA. 15NA. MES ABRIL/2014</t>
  </si>
  <si>
    <t>J. FLORES   CANC. DE LA 2DA. 15NA. MES ABRIL/2014</t>
  </si>
  <si>
    <t>M. GONZALEZ  CANC. DE LA 2DA. 15NA. MES ABRIL/2014</t>
  </si>
  <si>
    <t>M. GUERRERO  CANC. DE LA 2DA. 15NA. MES ABRIL/2014</t>
  </si>
  <si>
    <t>I. GUTIERREZ  CANC. DE LA 2DA. 15NA. MES ABRIL/2014</t>
  </si>
  <si>
    <t>M. HUACON  CANC. DE LA 2DA. 15NA. MES ABRIL/2014</t>
  </si>
  <si>
    <t>J. MALAVE CANC. DE LA 2DA. 15NA. MES ABRIL/2014</t>
  </si>
  <si>
    <t>D. MENDEZ  CANC. DE LA 2DA. 15NA. MES ABRIL/2014</t>
  </si>
  <si>
    <t>J. MEZA  CANC. DE LA 2DA. 15NA. MES ABRIL/2014</t>
  </si>
  <si>
    <t>J. NUMERABLE CANC. DE LA 2DA. 15NA. MES ABRIL/2014</t>
  </si>
  <si>
    <t>W. PARRALES  CANC. DE LA 2DA. 15NA. MES ABRIL/2014</t>
  </si>
  <si>
    <t>D. QUIÑONEZ CANC. DE LA 2DA. 15NA. MES ABRIL/2014</t>
  </si>
  <si>
    <t>E. SEGURA CANC. DE LA 2DA. 15NA. MES ABRIL/2014</t>
  </si>
  <si>
    <t>C. SOLORZANO   CANC. DE LA 2DA. 15NA. MES ABRIL/2014</t>
  </si>
  <si>
    <t>E. BARZOLA SER. PREST. F#4  CANC. DE LA 2DA. 15NA. MES ABRIL/2014</t>
  </si>
  <si>
    <t>W. MERA SER. PREST.  CANC. DE LA 2DA. 15NA. MES ABRIL/2014</t>
  </si>
  <si>
    <t>W. QUIÑONEZ SER. PREST.  CANC. DE LA 2DA. 15NA. MES ABRIL/2014</t>
  </si>
  <si>
    <t>V. VELEZ SER. PREST.  CANC. DE LA 2DA. 15NA. MES ABRIL/2014</t>
  </si>
  <si>
    <t>S. BAJAÑA SER. PREST. F#1 CANC. DE LA 2DA. 15NA. MES ABRIL/2014</t>
  </si>
  <si>
    <t>P. AMADOR  CANC. DE LA 2DA. 15NA. MES ABRIL/2014</t>
  </si>
  <si>
    <t>M. ANDRADE  CANC. DE LA 2DA. 15NA. MES ABRIL/2014</t>
  </si>
  <si>
    <t>K. ARANEA CANC. DE LA 2DA. 15NA. MES ABRIL/2014</t>
  </si>
  <si>
    <t>C. CARDENAS  CANC. DE LA 2DA. 15NA. MES ABRIL/2014</t>
  </si>
  <si>
    <t>I. CARRERA  CANC. DE LA 2DA. 15NA. MES ABRIL/2014</t>
  </si>
  <si>
    <t>A. CARRERA  CANC. DE LA 2DA. 15NA. MES ABRIL/2014</t>
  </si>
  <si>
    <t>K. DE LA CRUZ CANC. DE LA 2DA. 15NA. MES ABRIL/2014</t>
  </si>
  <si>
    <t>V. FARFAN  CANC. DE LA 2DA. 15NA. MES ABRIL/2014</t>
  </si>
  <si>
    <t>C. FARIAS  CANC. DE LA 2DA. 15NA. MES ABRIL/2014</t>
  </si>
  <si>
    <t>L. GARCIA  CANC. DE LA 2DA. 15NA. MES ABRIL/2014</t>
  </si>
  <si>
    <t>S. GOVEA  CANC. DE LA 2DA. 15NA. MES ABRIL/2014</t>
  </si>
  <si>
    <t>B. GRACIA CANC. DE LA 2DA. 15NA. MES ABRIL/2014</t>
  </si>
  <si>
    <t>K. LEON  CANC. DE LA 2DA. 15NA. MES ABRIL/2014</t>
  </si>
  <si>
    <t>J. MARRETT CANC. DE LA 2DA. 15NA. MES ABRIL/2014</t>
  </si>
  <si>
    <t>A. NARANJO  CANC. DE LA 2DA. 15NA. MES ABRIL/2014</t>
  </si>
  <si>
    <t>P. PANCHANA  CANC. DE LA 2DA. 15NA. MES ABRIL/2014</t>
  </si>
  <si>
    <t>J. QUINTO  CANC. DE LA 2DA. 15NA. MES ABRIL/2014</t>
  </si>
  <si>
    <t>M. RODRIGUEZ  CANC. DE LA 2DA. 15NA. MES ABRIL/2014</t>
  </si>
  <si>
    <t>P. SALDAÑA   CANC. DE LA 2DA. 15NA. MES ABRIL/2014</t>
  </si>
  <si>
    <t>M. SALAS  CANC. DE LA 2DA. 15NA. MES ABRIL/2014</t>
  </si>
  <si>
    <t>A. ALCIVAR CANC. DE LA 2DA. 15NA. MES ABRIL/2014</t>
  </si>
  <si>
    <t>P. APOLO CANC. DE LA 2DA. 15NA. MES ABRIL/2014</t>
  </si>
  <si>
    <t>A. ASTUDILLO   CANC. DE LA 2DA. 15NA. MES ABRIL/2014</t>
  </si>
  <si>
    <t>R. BARRIGA   CANC. DE LA 2DA. 15NA. MES ABRIL/2014</t>
  </si>
  <si>
    <t>V. CASTILLO  CANC. DE LA 2DA. 15NA. MES ABRIL/2014</t>
  </si>
  <si>
    <t>F. CEDEÑO   CANC. DE LA 2DA. 15NA. MES ABRIL/2014</t>
  </si>
  <si>
    <t>O. FARFAN  CANC. DE LA 2DA. 15NA. MES ABRIL/2014</t>
  </si>
  <si>
    <t>O. FRANCO   CANC. DE LA 2DA. 15NA. MES ABRIL/2014</t>
  </si>
  <si>
    <t>C. FREIRE  CANC. DE LA 2DA. 15NA. MES ABRIL/2014</t>
  </si>
  <si>
    <t>J. GONZALEZ  CANC. DE LA 2DA. 15NA. MES ABRIL/2014</t>
  </si>
  <si>
    <t>J. HOYOS  CANC. DE LA 2DA. 15NA. MES ABRIL/2014</t>
  </si>
  <si>
    <t>L. JIMENEZ   CANC. DE LA 2DA. 15NA. MES ABRIL/2014</t>
  </si>
  <si>
    <t>J. MALDONADO   CANC. DE LA 2DA. 15NA. MES ABRIL/2014</t>
  </si>
  <si>
    <t>J. MARTINEZ   CANC. DE LA 2DA. 15NA. MES ABRIL/2014</t>
  </si>
  <si>
    <t>M. MARIELA  CANC. DE LA 2DA. 15NA. MES ABRIL/2014</t>
  </si>
  <si>
    <t>J. ORELLANA  CANC. DE LA 2DA. 15NA. MES ABRIL/2014</t>
  </si>
  <si>
    <t>F. PALACIOS   CANC. DE LA 2DA. 15NA. MES ABRIL/2014</t>
  </si>
  <si>
    <t>A. POVEDA   CANC. DE LA 2DA. 15NA. MES ABRIL/2014</t>
  </si>
  <si>
    <t>E. SARMIENTO  CANC. DE LA 2DA. 15NA. MES ABRIL/2014</t>
  </si>
  <si>
    <t>J. TOWNSEND   CANC. DE LA 2DA. 15NA. MES ABRIL/2014</t>
  </si>
  <si>
    <t>A. VARAS   CANC. DE LA 2DA. 15NA. MES ABRIL/2014</t>
  </si>
  <si>
    <t>M. ZAMBRANO  CANC. DE LA 2DA. 15NA. MES ABRIL/2014</t>
  </si>
  <si>
    <t>E. BALLADARES F#481 SER. PREST. CANC. DE LA 2DA. 15NA. MES ABRIL/2014</t>
  </si>
  <si>
    <t>J. LOPEZ F#365 SER. PREST.  CANC. DE LA 2DA. 15NA. MES ABRIL/2014</t>
  </si>
  <si>
    <t>E. MENDOZA   CANC. DE LA 2DA. 15NA. MES ABRIL/2014</t>
  </si>
  <si>
    <t>J. OROZCO F#5 SER. PREST.  CANC. DE LA 2DA. 15NA. MES ABRIL/2014</t>
  </si>
  <si>
    <t>H. ZUÑIGA F#588 SER. PREST.  CANC. DE LA 2DA. 15NA. MES ABRIL/2014</t>
  </si>
  <si>
    <t>E. BORJA F#4 SER. PREST.   CANC. DE LA 2DA. 15NA. MES ABRIL/2014</t>
  </si>
  <si>
    <t>C. CEDEÑO F#13 SER. PREST. CANC. DE LA 2DA. 15NA. MES ABRIL/2014</t>
  </si>
  <si>
    <t>D. ESPINOZA SER. PREST.  CANC. DE LA 2DA. 15NA. MES ABRIL/2014</t>
  </si>
  <si>
    <t>E. GREGOR  CANC. DE LA 2DA. 15NA. MES ABRIL/2014</t>
  </si>
  <si>
    <t>T. PIBAQUE   CANC. DE LA 2DA. 15NA. MES ABRIL/2014</t>
  </si>
  <si>
    <t>Y. ALABART F#77  SER. EDUC. DEL 15 AL 30 ABRIL/2014</t>
  </si>
  <si>
    <t>M. AYALA  SER. EDUC. DEL 15 AL 30 ABRIL/2014</t>
  </si>
  <si>
    <t>J. BOHORQUEZ   SER. EDUC. DEL 15 AL 30 ABRIL/2014</t>
  </si>
  <si>
    <t>M. CONFORME  F#136  SER. EDUC. DEL 15 AL 30 ABRIL/2014</t>
  </si>
  <si>
    <t>M. MONCAYO  F#294  SER. EDUC. DEL 15 AL 30 ABRIL/2014</t>
  </si>
  <si>
    <t>F. PALACIOS  F#140  SER. EDUC. DEL 15 AL 30 ABRIL/2014</t>
  </si>
  <si>
    <t>A. POVEDA  F#163  SER. EDUC. DEL 15 AL 30 ABRIL/2014</t>
  </si>
  <si>
    <t>M. MARCILLO  CANC. DE LA 2DA. 15NA. MES ABRIL/2014</t>
  </si>
  <si>
    <t>M.CABANILLA  F#954  SER. EDUC. DEL 15 AL 30 ABRIL/2014</t>
  </si>
  <si>
    <t>CANC. DE LA 2DA. 15NA. MNES DE ABRIL/2014</t>
  </si>
  <si>
    <t>PAGO POR COMPRA DE TV SAMSUNG (M.CABANILLA A DESCONTARSE EN 3 PAGOS DESDE JUNIO-AGOSTO/14)</t>
  </si>
  <si>
    <t xml:space="preserve"> VIATICOS A SANTA ELENA  POR ATENCION MAESTRIA FIN DE SEMANA DIAS 3-4/MAYO/2014</t>
  </si>
  <si>
    <t>PAGO POR COMPRA DE MATERIALES REMODELACION DE BAÑO EDIF.#520</t>
  </si>
  <si>
    <t xml:space="preserve">PAGO DE GUARDIAS Y CONSERJES POR ATENCION MAESTRIAS FIN DE SEMANA </t>
  </si>
  <si>
    <t>PAGO POR SERVICIOS PRESTADOS (PINTADO BAÑO EFD.#520)</t>
  </si>
  <si>
    <t>RENOVACION PERMISO DE BOMBEROS 2014</t>
  </si>
  <si>
    <t>PAGO POR HONORARIOS PROFESIONALES AB. LARREATEGUI (MUNICIPIO)</t>
  </si>
  <si>
    <t>PAGO DE LA F.#1194 Y ABONO A LA F.#1230 POR ALQUILER DE PROYECTORES</t>
  </si>
  <si>
    <t>PAGO DE F.#26357-F.#26375-F.#26429-F.#26431 Y ABONO A LA F.#26432 POR ALQUILER DE FOTOCOPIADORA</t>
  </si>
  <si>
    <t>PAGO DE LA F.#911133 POR COMPRA DE 6 CAJAS DE RESMA DE PAPEL A/4</t>
  </si>
  <si>
    <t>PAGO DE LA F.#789 Y F.#804 POR COMPRA DE SUMINISTROS DE OFICINA</t>
  </si>
  <si>
    <t xml:space="preserve">PAGO DE LA F.#476 POR MANTENIMIENTO Y REPARACION DE MOTO </t>
  </si>
  <si>
    <t xml:space="preserve">PAGO DE LA F.#501 POR COMPRA DE TELEFONOS </t>
  </si>
  <si>
    <t>PAGO DE LA F.#13779-F.#13780 Y ABONO A LA F.#14127 POR COMPRA DE SUMINISTROS DE LIMPIEZA</t>
  </si>
  <si>
    <t>PAGO POR GASTOS Y TRAMITES IESS</t>
  </si>
  <si>
    <t>PAGO DE LA F.#90 POR COMP'RA DE BREAKS FIN DE SEMANA DIAS 26/ABRIL/2014</t>
  </si>
  <si>
    <t>ABONO A LA F.#26519 POR COMPRA DE PINTURAS</t>
  </si>
  <si>
    <t>PAGO DE LA F.#3580 POR COMPRA DE BOTELLONES DE AGUA</t>
  </si>
  <si>
    <t xml:space="preserve">PAGO DE LA F.#17262 POR COMPRA DE TONER </t>
  </si>
  <si>
    <t>PAGO DE LA F.#11941 Y ABONO A LA F.#11945 POR COMPRA DE PASAJES</t>
  </si>
  <si>
    <t>PRESTAMO A DESCONTAR EN 15NA. MAYO</t>
  </si>
  <si>
    <t>CHAVEZ FERRIN  LUIS</t>
  </si>
  <si>
    <t>L.CHAVEZ CANC. DE LA 2DA. 15NA. MES ABRIL/2014</t>
  </si>
  <si>
    <t>DEV. COMPRA DE PASAJES</t>
  </si>
  <si>
    <t>PAGO POR COMPRA DE BREAKS FIN DE SEMANA DIAS 3 Y 4/MAY/14</t>
  </si>
  <si>
    <t>GASTOS POR PROYECTO INVESTIGACION TURISMO</t>
  </si>
  <si>
    <t>GASTOS POR PROYECTO INVESTIGACION ECONOMIA</t>
  </si>
  <si>
    <t xml:space="preserve">GASTOS POR PROYECTO VINCULACION </t>
  </si>
  <si>
    <t>PAGO POR COMISIONES MES DE ABRIL/2014</t>
  </si>
  <si>
    <t>PAGO DE COMISIONES MES DE ABRIL/2014</t>
  </si>
  <si>
    <t>CANC. DE LA 2DA. 15NA. MES DE ABRIL/2014</t>
  </si>
  <si>
    <t>J. HOYOS CANC. DE LA 1ERA. 15NA. MES DE MAR/2014</t>
  </si>
  <si>
    <t>PAGO DE LA F.#6009 POR CONFERENCIA MERCADO EUROPEO A.ALCIVAR Y O.FARFAN</t>
  </si>
  <si>
    <t>CORPORACION DE PROMOCION DE EXPORTACIONES E INVERS</t>
  </si>
  <si>
    <t>PAGO POR COMPRA DE PÀSAJES A.ALCIVAR Y O.FARFAN A QUITO DIA 08/MAY/2014</t>
  </si>
  <si>
    <t>PAGO POR COMPRA DE PASAJE G. CABANILLA VIAJE A LIMA</t>
  </si>
  <si>
    <t>PAGO REEMBOLSO POR GASTOS</t>
  </si>
  <si>
    <t>PAGO DE PRESTAMO  (REF. $7000.00) REEMPLAZO CH/17483</t>
  </si>
  <si>
    <t>PAGO DE PRESTAMO  (REF. $5000.00) REEMPLAZO DE CH/17484</t>
  </si>
  <si>
    <t>PAGO DE PRESTAMO  (REF. 2 PRESTAMO) REEMPLAZA CH/16637</t>
  </si>
  <si>
    <t>PAGO DE PRESTAMO  (REF. 2 PRESTAMO) REEMPLAZA CH/17485</t>
  </si>
  <si>
    <t>OLMEDO FARFAN</t>
  </si>
  <si>
    <t>HAZ LOPEZ LÍDICE VICTORIA</t>
  </si>
  <si>
    <t>PAGO DE LA F.#310 POR COMPRA DE REFRIGERIOS DIAS 3-4/MAY/2014</t>
  </si>
  <si>
    <t>PAGO DE MATRICULA TERCER CICLO DOCTORADO EN GESTION GLOBAL MES DE MAY/2014</t>
  </si>
  <si>
    <t>ABONO DEL 50% DE LA F.#2438 POR ELABORACION PROYECTO ARQ. E ING. ESP. CAMPUS UTEG</t>
  </si>
  <si>
    <t>COMPRA DE MATERIALES PLANCHAS DE TUMBADO PARA BAÑO EDF.#520 Y AULA 605</t>
  </si>
  <si>
    <t>VIATICOS A QUITO POR REUNION EL 09/MAYO/2014 G.BALLADARES Y G.SARMIENTO</t>
  </si>
  <si>
    <t>VIATICOS A QUITO POR REUNION CEAACES O.FARFAN Y A.ALCIVAR DIAS 7-8/MAY/2014</t>
  </si>
  <si>
    <t>VIATICOS  Y HOSPEDAJE A RIOBAMBA POR REUNION DIA 8-9/MAY/2014 G. CABANILLA Y V.VELEZ</t>
  </si>
  <si>
    <t>VIATICOS A PERU A.AVILES POR PAGO DE MATRICULA DOCTORADO  DIA 8/MAY/2014</t>
  </si>
  <si>
    <t>PAGO DE LA F.#277 Y ABONO A LA F.#278 POR SERVICIOS EDUCATIVOS</t>
  </si>
  <si>
    <t>PAGO DE LA F.#104 Y ABONO A LA F.#105 POR SERVICIOS EDUCATIVOS</t>
  </si>
  <si>
    <t>PAGO DE LA F.#2438 POR ELAB. PROYECTO ARQUITECT. E INGENIE. ESPECIALIZADA CAMPUS UTEG</t>
  </si>
  <si>
    <t>PAGO POR COMPRA VDE PASAJES G. SARMIENTO -G. BALLADARES Y R. CAZAR</t>
  </si>
  <si>
    <t>PAGOP DE INTERESES MES DE MAY/2014</t>
  </si>
  <si>
    <t>CIA GOLDEM</t>
  </si>
  <si>
    <t>PAGO POR COMPRA DE VENTILADORES SILLAS MESAS PARASOLES BAR UTEG</t>
  </si>
  <si>
    <t>LIQUIDACION DE LA CAJA CHICA DEL 07/MAYO/2014 SEGÚN DETALLE ADJUNTO</t>
  </si>
  <si>
    <t>TOBAR CAMPOVERDE DEBBIE</t>
  </si>
  <si>
    <t>JOSE LUIS ALMUÑIS</t>
  </si>
  <si>
    <t>JUDITH GALARZA</t>
  </si>
  <si>
    <t>VELASCO ORELLANA DELFA</t>
  </si>
  <si>
    <t>PAGO POR SERVICIOS PRESTADOS DEL 28/04/2014 AL 05/05/2014</t>
  </si>
  <si>
    <t>PAGO POR PROYECTO VINCULACIÓN MODELO COMPETETIVIDAD Y CAMARA DE TURISMO</t>
  </si>
  <si>
    <t>PAGO POR SERVICIOS EDUCATIVOS   MÓDULO  DE METODOLOGIA DE LA INVESTIGACIÓN PEDAGOGICA</t>
  </si>
  <si>
    <t>PAGO SE SERV. EDUCTIVOS  MÓDULO  DE METODOLOGIA DE LA INVESTIGACIÓN PEDAGOGICA</t>
  </si>
  <si>
    <t>VIATICOS A CUENCA POR REUNION DIAS 10-11/05/2014</t>
  </si>
  <si>
    <t>PAGO DE GUARDIAS Y CONSERJES POR ATENCION MAESTRIAS FIN DE SEMANA DIA 4MAY/2014</t>
  </si>
  <si>
    <t>VIATICOS A STA. ELENA POR ATENCION MAESTRIA FIN DE SEMANA DIA 10/MAYO/2014</t>
  </si>
  <si>
    <t xml:space="preserve">DESAYUNO AGASAJO POR EL DÍA DE LAS MADRES </t>
  </si>
  <si>
    <t>PAGO POR MATRICULACIÓN VEHICULO UTEG</t>
  </si>
  <si>
    <t>DEV. ESTUDIANTES POR PROGRAMA EN DISEÑO MAESTRIA NO SE ABRIO (REF. ENTREGA DE ESPECIE 6/FEB/14)</t>
  </si>
  <si>
    <t>PAGO DE LA F.#543 POR ANUNCIO PUBLICITARIO UTEG FULL COLOR</t>
  </si>
  <si>
    <t>PAGO DE LA F.#1705 POR ADENDUM MES DE MAR/2014 3/6</t>
  </si>
  <si>
    <t>PAGO DE LA F.#91 POR COMPRA DE BREAKS FIN DE SEMANA EN STA. ELENA DIA 3-4/MAY/14</t>
  </si>
  <si>
    <t>PAGO DE LA F.#1230 Y ABONO A LA F.#1274 POR ALQUILER DE PROYECTORES</t>
  </si>
  <si>
    <t>PAGO DE LA F.#26432-26508-26509 Y ABONO A LA F.#26600 POR ALQUILER FOTOCOPIADORA POSGRADO</t>
  </si>
  <si>
    <t xml:space="preserve">PAGO DE LA F.#2988 POR COVMRA DE ESCRITORIO LINEAL Y SILLA EJECUTIVA </t>
  </si>
  <si>
    <t>JOHNNY ANTONIO ASTUDILLO</t>
  </si>
  <si>
    <t>ABONO A LA F.#4731 POR IMPRENTA DE HOJAS-VOLANTES FUNDAS ECOLOGICAS ADHESIVOS LAPICES CARP.</t>
  </si>
  <si>
    <t>PAGO POR MANO DE OBRA EN PINTADO BAÑO UTEG EDIF.#520</t>
  </si>
  <si>
    <t>PAGO DE LA .#3169 Y ABONO A LA F.#3190 POR COMPRA DE SUMINISTROS DE LIMPEZA</t>
  </si>
  <si>
    <t xml:space="preserve">IMPERMEABILIZACION CON ALUMBAND Y CEMENTO ASFALTICO </t>
  </si>
  <si>
    <t>PAGO POR MANTENIMIENTO Y LUMINACIÓN</t>
  </si>
  <si>
    <t>PAGO DE LA F.#364 Y F.#365 POR SERVICIOS EDUCATIVOS</t>
  </si>
  <si>
    <t>PAGO DE LA F.#551 POR SERVCICIOS EDUCATIVOS</t>
  </si>
  <si>
    <t>PAGO DE LA F.#402 Y F.#404 POR SERVICIOS EDUCATIVOS</t>
  </si>
  <si>
    <t>PAGO DE PLANILLA MENSUAL MES DE ABRIL 2014 SEGUN COMPROBANTE #57243418</t>
  </si>
  <si>
    <t>LASERSON S.A.</t>
  </si>
  <si>
    <t>BERMEO CALDERON MARIA DEL CARMEN</t>
  </si>
  <si>
    <t>ROMERO BARREIRO XAVIER</t>
  </si>
  <si>
    <t>INTERAGUA C.LTDA</t>
  </si>
  <si>
    <t xml:space="preserve">PAGO POR PROYECTO TEGNOLOGIA DE INFORMACION </t>
  </si>
  <si>
    <t xml:space="preserve">COMPRA DE BOMBA E INSTALACION EN EL EDF.#610 </t>
  </si>
  <si>
    <t>PAGO DE INTERESES DEL 7.5% POR RENOVACION DE PRESTAMO DE $20.000 MAY/2014</t>
  </si>
  <si>
    <t>PAGO DE LA F.#10, F.#26, F.#27 YT ABONO A LA F.#57 POR SERVICIOS EDUCATIVOS</t>
  </si>
  <si>
    <t>PAGO DE LA F.#3 Y F.#4 POR SERVIICOS EDUCATIVOS</t>
  </si>
  <si>
    <t>PRESTAMO ECO. G.CABANILLA A DESCONTARSE FIN DE MES MAYO/2014</t>
  </si>
  <si>
    <t>PAGO DE LA F.# POR ANUNCIO PUBLICITARIO</t>
  </si>
  <si>
    <t>EL UNI8VERSO S.A.</t>
  </si>
  <si>
    <t>PAGO POR INVESTIGACION  LOGISTICA POR FACT. LOTIZACION  URB. PARCELC.</t>
  </si>
  <si>
    <t xml:space="preserve">PAGO DE LA F#311 POR COMPRA DE  BREAKS DIAS 10MAYO/2014 ATENCION MAESTRIAS </t>
  </si>
  <si>
    <t xml:space="preserve">PAGO DE LA F#53,54 Y ABONO F#55 POR SER. EDUC. </t>
  </si>
  <si>
    <t xml:space="preserve">PAGO DE LA F#464,465 POR SER. EDUC.  </t>
  </si>
  <si>
    <t>GASTOS POR PROYECTO INVESTIGACIÓN TURISMO</t>
  </si>
  <si>
    <t>LIQUIDACIOIN DE L ACAJA CHICA DEL 14/MAY/2014 SEGÚN DETALLE ADJUNTO</t>
  </si>
  <si>
    <t>VICTOR CASTILLO</t>
  </si>
  <si>
    <t>VIATICOS A CUENCA POR REUNION DIAS 15-16/MAY/2014</t>
  </si>
  <si>
    <t>VELEZ PARRAGA VICTOR ANTONIO</t>
  </si>
  <si>
    <t xml:space="preserve">CARRERA ROSADO ANDREA </t>
  </si>
  <si>
    <t>DE LA CRUZ  BRAVO KATTY</t>
  </si>
  <si>
    <t xml:space="preserve">LEON ANCHUNDIA  KAREN </t>
  </si>
  <si>
    <t>SALDAÑA NAVARRO MARTHA</t>
  </si>
  <si>
    <t>CEDEÑO TROYA  FRANCISCO</t>
  </si>
  <si>
    <t>FALQUEZ TERAN ANDRES</t>
  </si>
  <si>
    <t xml:space="preserve">ZAMBRANO FREIRE  SHIRLEY </t>
  </si>
  <si>
    <t xml:space="preserve">MENDOZA ESTRADA  EDUARDO </t>
  </si>
  <si>
    <t>CAMACHO QUIJIJE JENICE ELIZABETH</t>
  </si>
  <si>
    <t>MARTINEZ AREVALOS JAZMIN</t>
  </si>
  <si>
    <t>REYES LOZANO DIANA</t>
  </si>
  <si>
    <t>M. CABANILLA CANC. DE LA 1ERA 15NA. MES MAYO/2014</t>
  </si>
  <si>
    <t>J. BOHORQUEZ  CANC. DE LA 1ERA 15NA. MES MAYO/2014</t>
  </si>
  <si>
    <t>M. AYALA  CANC. DE LA 1ERA 15NA. MES MAYO/2014</t>
  </si>
  <si>
    <t>M. CONFORME CANC. DE LA 1ERA 15NA. MES MAYO/2014</t>
  </si>
  <si>
    <t>Y. ALABART CANC. DE LA 1ERA 15NA. MES MAYO/2014</t>
  </si>
  <si>
    <t>J. ALARCON  CANC. DE LA 1ERA 15NA. MES MAYO/2014</t>
  </si>
  <si>
    <t>M. LEON  CANC. DE LA 1ERA 15NA. MES MAYO/2014</t>
  </si>
  <si>
    <t>D. ARIAS  CANC. DE LA 1ERA 15NA. MES MAYO/2014</t>
  </si>
  <si>
    <t>A. AVILES  CANC. DE LA 1ERA 15NA. MES MAYO/2014</t>
  </si>
  <si>
    <t>L. CHAVEZ  CANC. DE LA 1ERA 15NA. MES MAYO/2014</t>
  </si>
  <si>
    <t>J. CRESPIN CANC. DE LA 1ERA 15NA. MES MAYO/2014</t>
  </si>
  <si>
    <t>J. FLORES  CANC. DE LA 1ERA 15NA. MES MAYO/2014</t>
  </si>
  <si>
    <t>M. GONZALEZ  CANC. DE LA 1ERA 15NA. MES MAYO/2014</t>
  </si>
  <si>
    <t>M. GUERRERO CANC. DE LA 1ERA 15NA. MES MAYO/2014</t>
  </si>
  <si>
    <t>I, GUTIERREZ CANC. DE LA 1ERA 15NA. MES MAYO/2014</t>
  </si>
  <si>
    <t>M. HUACON CANC. DE LA 1ERA 15NA. MES MAYO/2014</t>
  </si>
  <si>
    <t>J. MALAVE  CANC. DE LA 1ERA 15NA. MES MAYO/2014</t>
  </si>
  <si>
    <t>D. MENDEZ CANC. DE LA 1ERA 15NA. MES MAYO/2014</t>
  </si>
  <si>
    <t>J. MEZA  CANC. DE LA 1ERA 15NA. MES MAYO/2014</t>
  </si>
  <si>
    <t>J. NUMERABLE  CANC. DE LA 1ERA 15NA. MES MAYO/2014</t>
  </si>
  <si>
    <t>W. PARRALES CANC. DE LA 1ERA 15NA. MES MAYO/2014</t>
  </si>
  <si>
    <t>D. QUIÑONEZ  CANC. DE LA 1ERA 15NA. MES MAYO/2014</t>
  </si>
  <si>
    <t>E. SEGURA  CANC. DE LA 1ERA 15NA. MES MAYO/2014</t>
  </si>
  <si>
    <t>C. SOLORZANO  CANC. DE LA 1ERA 15NA. MES MAYO/2014</t>
  </si>
  <si>
    <t>E. BARZOLA  CANC. DE LA 1ERA 15NA. MES MAYO/2014</t>
  </si>
  <si>
    <t>W. MERA SER. PREST. CANC. DE LA 1ERA 15NA. MES MAYO/2014</t>
  </si>
  <si>
    <t>W. QUIÑONEZ SER. PREST. CANC. DE LA 1ERA 15NA. MES MAYO/2014</t>
  </si>
  <si>
    <t>V. VELEZ PAGO DE F#102 SER. PREST. CANC. DE LA 1ERA 15NA. MES MAYO/2014</t>
  </si>
  <si>
    <t>S. BAJAÑA F#2 SER. PREST. CANC. DE LA 1ERA 15NA. MES MAYO/2014</t>
  </si>
  <si>
    <t>P. AMADOR  CANC. DE LA 1ERA 15NA. MES MAYO/2014</t>
  </si>
  <si>
    <t>M. ANDRADE  CANC. DE LA 1ERA 15NA. MES MAYO/2014</t>
  </si>
  <si>
    <t>K. ARANEA  CANC. DE LA 1ERA 15NA. MES MAYO/2014</t>
  </si>
  <si>
    <t>C. CARDENAS CANC. DE LA 1ERA 15NA. MES MAYO/2014</t>
  </si>
  <si>
    <t>A. CARRERA CANC. DE LA 1ERA 15NA. MES MAYO/2014</t>
  </si>
  <si>
    <t>K. DE LA CRUZ  CANC. DE LA 1ERA 15NA. MES MAYO/2014</t>
  </si>
  <si>
    <t>V. FARFAN  CANC. DE LA 1ERA 15NA. MES MAYO/2014</t>
  </si>
  <si>
    <t>C. FARIAS CANC. DE LA 1ERA 15NA. MES MAYO/2014</t>
  </si>
  <si>
    <t>L. GARCIA  CANC. DE LA 1ERA 15NA. MES MAYO/2014</t>
  </si>
  <si>
    <t>S. GOVEA CANC. DE LA 1ERA 15NA. MES MAYO/2014</t>
  </si>
  <si>
    <t>K. LEON CANC. DE LA 1ERA 15NA. MES MAYO/2014</t>
  </si>
  <si>
    <t>M. MARCILLO CANC. DE LA 1ERA 15NA. MES MAYO/2014</t>
  </si>
  <si>
    <t>J. MARRETT  CANC. DE LA 1ERA 15NA. MES MAYO/2014</t>
  </si>
  <si>
    <t>A. NARANJO  CANC. DE LA 1ERA 15NA. MES MAYO/2014</t>
  </si>
  <si>
    <t>P. PANCHANA CANC. DE LA 1ERA 15NA. MES MAYO/2014</t>
  </si>
  <si>
    <t>J. QUINTO CANC. DE LA 1ERA 15NA. MES MAYO/2014</t>
  </si>
  <si>
    <t>M. RODRIGUEZ  CANC. DE LA 1ERA 15NA. MES MAYO/2014</t>
  </si>
  <si>
    <t>M. SALDAÑA  CANC. DE LA 1ERA 15NA. MES MAYO/2014</t>
  </si>
  <si>
    <t>M. SALAS  CANC. DE LA 1ERA 15NA. MES MAYO/2014</t>
  </si>
  <si>
    <t>A. ALCIVAR  CANC. DE LA 1ERA 15NA. MES MAYO/2014</t>
  </si>
  <si>
    <t>P. APOLO CANC. DE LA 1ERA 15NA. MES MAYO/2014</t>
  </si>
  <si>
    <t>A. ASTUDILLO  CANC. DE LA 1ERA 15NA. MES MAYO/2014</t>
  </si>
  <si>
    <t>R. BARRIGA  CANC. DE LA 1ERA 15NA. MES MAYO/2014</t>
  </si>
  <si>
    <t>V. CASTILLO  CANC. DE LA 1ERA 15NA. MES MAYO/2014</t>
  </si>
  <si>
    <t>F. CEDEÑO  CANC. DE LA 1ERA 15NA. MES MAYO/2014</t>
  </si>
  <si>
    <t>A. FALQUEZ  CANC. DE LA 1ERA 15NA. MES MAYO/2014</t>
  </si>
  <si>
    <t>O. FRANCO  CANC. DE LA 1ERA 15NA. MES MAYO/2014</t>
  </si>
  <si>
    <t>C. FREIRE  CANC. DE LA 1ERA 15NA. MES MAYO/2014</t>
  </si>
  <si>
    <t>J. GONZALEZ  CANC. DE LA 1ERA 15NA. MES MAYO/2014</t>
  </si>
  <si>
    <t>J. HOYOS  CANC. DE LA 1ERA 15NA. MES MAYO/2014</t>
  </si>
  <si>
    <t>P. IGLESIAS  CANC. DE LA 1ERA 15NA. MES MAYO/2014</t>
  </si>
  <si>
    <t>L. JIMENEZ  CANC. DE LA 1ERA 15NA. MES MAYO/2014</t>
  </si>
  <si>
    <t>J. MALDONADO CANC. DE LA 1ERA 15NA. MES MAYO/2014</t>
  </si>
  <si>
    <t>J. MARTINEZ CANC. DE LA 1ERA 15NA. MES MAYO/2014</t>
  </si>
  <si>
    <t>M. MONCAYO  CANC. DE LA 1ERA 15NA. MES MAYO/2014</t>
  </si>
  <si>
    <t>F. PALACIOS  CANC. DE LA 1ERA 15NA. MES MAYO/2014</t>
  </si>
  <si>
    <t>A. POVEDA  CANC. DE LA 1ERA 15NA. MES MAYO/2014</t>
  </si>
  <si>
    <t>E. SARMIENTO  CANC. DE LA 1ERA 15NA. MES MAYO/2014</t>
  </si>
  <si>
    <t>J. TOWNSEND CANC. DE LA 1ERA 15NA. MES MAYO/2014</t>
  </si>
  <si>
    <t>A. VARAS  CANC. DE LA 1ERA 15NA. MES MAYO/2014</t>
  </si>
  <si>
    <t>S. ZAMBRANO CANC. DE LA 1ERA 15NA. MES MAYO/2014</t>
  </si>
  <si>
    <t>M. ZAMBRANO CANC. DE LA 1ERA 15NA. MES MAYO/2014</t>
  </si>
  <si>
    <t>E. BALLADARES PAGO DE F#482 SER. PREST. CANC. DE LA 1ERA 15NA. MES MAYO/2014</t>
  </si>
  <si>
    <t>J. LOPEZ SER. PREST. CANC. DE LA 1ERA 15NA. MES MAYO/2014</t>
  </si>
  <si>
    <t>E. MENDOZA SER. PREST, CANC. DE LA 1ERA 15NA. MES MAYO/2014</t>
  </si>
  <si>
    <t>J. OROZCO F#6 SER. PREST. CANC. DE LA 1ERA 15NA. MES MAYO/2014</t>
  </si>
  <si>
    <t>H. ZUÑIGA F#589 SER. PREST.CANC. DE LA 1ERA 15NA. MES MAYO/2014</t>
  </si>
  <si>
    <t>E. BORJA PAGO DE F#5 CANC. DE LA 1ERA 15NA. MES MAYO/2014</t>
  </si>
  <si>
    <t>J. CAMACHO  PAGO DE LA F#52 POR SER. PREST. 1ERA. 15NA. DEL MAYO/2014</t>
  </si>
  <si>
    <t>C. CEDEÑO SER. PREST. F#14  CANC. DE LA 1ERA 15NA. MES MAYO/2014</t>
  </si>
  <si>
    <t>D. ESPINOZA SER. PREST.CANC. DE LA 1ERA 15NA. MES MAYO/2014</t>
  </si>
  <si>
    <t>D. REYES  CANC. DE LA 1ERA 15NA. MES MAYO/2014</t>
  </si>
  <si>
    <t>T. PIBAQUE PAGO DE F#5 SER. PREST. CANC. DE LA 1ERA 15NA. MES MAYO/2014</t>
  </si>
  <si>
    <t>PAGO DE F#387 POR SER. EDUC. DEL 1 AL 15 DE MAYO/2014</t>
  </si>
  <si>
    <t>J. BOHORQUEZ SER. EDUC. DEL 1 AL 15 MAYO/2014</t>
  </si>
  <si>
    <t>M. CABANILLA  PAGO DE LA F#955 POR SER. EDUC. DEL  1 AL 15 MAYO/2014</t>
  </si>
  <si>
    <t>M. CONFORME  PAGO DE LA F#137 POR SER. EDUC. DEL  1 AL 15 MAYO/2014</t>
  </si>
  <si>
    <t>M. MONCAYO  PAGO DE LA F#295 POR SER. EDUC. DEL  1 AL 15 MAYO/2014</t>
  </si>
  <si>
    <t>F. PALACIOS  PAGO DE LA F#145 POR SER. EDUC. DEL  1 AL 15 MAYO/2014</t>
  </si>
  <si>
    <t>A. POVEDA  PAGO DE LA F#164 POR SER. EDUC. DEL  1 AL 15 MAYO/2014</t>
  </si>
  <si>
    <t>PAGO POR GASTOS DE REPRESENTACION MAYO/2014</t>
  </si>
  <si>
    <t>G. CABANILLA CANC. DE LA 1ERA 15NA. MES MAYO/2014</t>
  </si>
  <si>
    <t>J. ORELLANA  CANC. DE LA 1ERA 15NA. MES MAYO/2014</t>
  </si>
  <si>
    <t>Y. ALABART PAGO DE LA F#78 POR SER. EDUC. DEL  1 AL 15 MAYO/2014</t>
  </si>
  <si>
    <t>CARBALLEA HERNANDEZ RAUL DE JESUS</t>
  </si>
  <si>
    <t>PAGO DE LA F.#94 POR COMPRA DE REFRIGERIOS FIN DE SEMANA EN STA. ELENA DIA 10/MAY/2014</t>
  </si>
  <si>
    <t>PRESTAMO G.CABANILLA A DESCONTARSE EN LA 2DA. 15NA. MES DE MAY/2014</t>
  </si>
  <si>
    <t>PAGO DE LA F.#101, F.#102 Y ABONO A LA F.#103 POR SERVICIOS EDUCATIVOS</t>
  </si>
  <si>
    <t>SANTUR LARRETA JIMMY</t>
  </si>
  <si>
    <t>LONDOÑO VINASCO SANDRA MILENA</t>
  </si>
  <si>
    <t>PAGO DE LA F.#1274 Y ABONO A LA F.#1280 POR ALQUILER DE PROYECTORES</t>
  </si>
  <si>
    <t>DEV. ESTUDIANTE POR ERROR EN TRANSACCION EFECTUADA EL 03/ENERO/14 DE SU T/C A UTEG</t>
  </si>
  <si>
    <t>PAGO DE LA F.#629 POR COMPRA DE 2000 SMS COLECTURIA</t>
  </si>
  <si>
    <t>PAGO DE LA F.#6718 POR COMPRA DE PLACAS DIAMANTES CON LOGOTICO Y ESCUDOS X ANIVERSARIO UTEG</t>
  </si>
  <si>
    <t>PAGO POR VIAJE A CUENCA ECO. CABANILLA, FREDDY PALACIOS  (CONDUCTOR)</t>
  </si>
  <si>
    <t>PAGO DE LA F.#17237 Y ABONO A LA F.#17257 POR COMPRA DE TONERS</t>
  </si>
  <si>
    <t>PAGO DE LA F.#18473 Y F.#19114 POR MANTENIMIENTO DE BOTTELONES DE AGUA</t>
  </si>
  <si>
    <t>PAGO DE LA F.#3602 Y ABONO A LA F.#3603 POR COMPRA DE BOTELLONES DE AGUA</t>
  </si>
  <si>
    <t>PAGO POR MANO DE OBRA EN PINTURA BAÑO EDIF.#520</t>
  </si>
  <si>
    <t>PAGO DE GUARDIAS Y CONSERJES POR ATENCION MAESTRIA FIN DE SEMANA</t>
  </si>
  <si>
    <t>VIATICOS A STA. ELENA POR ATENCION MAESTRIA FIN DE SEMANA DIAS 17-18/MAY/2014</t>
  </si>
  <si>
    <t>PAGO DE F#928 ABONO A F#954 POR SERVICIOS EDUCATIVOS</t>
  </si>
  <si>
    <t>PAGO DE F#56 Y ABONO F#58 POR SER. EDUCATIVOS</t>
  </si>
  <si>
    <t>PAGO DE INTERESES MES DE MAY/2014</t>
  </si>
  <si>
    <t>PAGO DE LA F.#839 POR ALQUILER DE EDIF.#610 Y LA 5TA. MES DE ABRIL</t>
  </si>
  <si>
    <t>PAGO POR GASTOS EN TRAMITES PERMISO INGRESO CAMPUS (TERRENO9</t>
  </si>
  <si>
    <t>INMOBILIARIA TAO INMOTAO</t>
  </si>
  <si>
    <t>FONDEO DEL BCO. MACHALA AL BB UTEG</t>
  </si>
  <si>
    <t>UETG</t>
  </si>
  <si>
    <t>PAGO DE COLEGIATURA DOCTORADO EN GESTION ECONOMICA GLOBAL MES DE MAYO/14</t>
  </si>
  <si>
    <t>PAGO DE INTERESES DEL 3% MES DE MAY/2014(REF. $30,000.00)</t>
  </si>
  <si>
    <t>PAGO DE INTERESES MES DE MAY/2014  (REF. 5% PREST. $10.000.00)</t>
  </si>
  <si>
    <t>PAGO DE LA F.#37715 POR SERVICIOS DE INTERNET  MES DE MAY/2014</t>
  </si>
  <si>
    <t>VIATICOS M.CABANILLA Y M.CONFORME POR VIAJE A PERU DOCTORADO</t>
  </si>
  <si>
    <t>B. RODRIGUEZ CANC. DE LA 2DA. 15NA. MES DE FEB/2014</t>
  </si>
  <si>
    <t>GONZALEZ SARANGO MARCOS ANTONIO</t>
  </si>
  <si>
    <t>LA BRETANIA C.LTDA.LEHOST</t>
  </si>
  <si>
    <t>PAGO DE HOSPEDAJE, MOVILIZACIÓN DOCTORADO MES DE MAY/2014</t>
  </si>
  <si>
    <t>PAGO DE LA F.#126, F.#127 Y F.#128 POR SERVICIOS EDUCATIVOS</t>
  </si>
  <si>
    <t>PAGO DE HOSPEDAJE ECO. G. CABANILLA DIAS 25-26/MAY/2014</t>
  </si>
  <si>
    <t>LIQUIDACION DE LA CAJA CHICA DEL 21/MAY/2014 SEGUN DETALLE ADJUNTO</t>
  </si>
  <si>
    <t>VIATICOS A MACHALA POR PROMOCIÓN DE MAESTRIAS EN COM. EXTERIOR DIA 22/MAY/14</t>
  </si>
  <si>
    <t>PAGO DE INTERESES MES DE MAY/2014 (REF. 25000 AL 3.5% 875 Y 25000 AL 4% (200 - 373.33 - 106.67))</t>
  </si>
  <si>
    <t>CRUZ PEÑAFIEL LUIS</t>
  </si>
  <si>
    <t xml:space="preserve">PAGO POR ANUNCIO PUBLICITARIO REQUERIMIENTO DOCENTE A TIEMPO COMPLETO DIA 25/MAY/2014 </t>
  </si>
  <si>
    <t>ANTICIPO DE SUELDO A DESCONTARSE EN LA 2DA. 15NA. MES DE MAY/2014</t>
  </si>
  <si>
    <t>PAGO DE LA F.#1739 POR PAGO DE ADENDUM 4/6 MES DE ABRIL/2014</t>
  </si>
  <si>
    <t xml:space="preserve">ABONO DE LIQUIDACION DE HABERES </t>
  </si>
  <si>
    <t>PAGO POR MANTENIMIENTO DE PUERTAS VICERRECTORADO Y ADMISIONES EDF.#520</t>
  </si>
  <si>
    <t>PAGO POR COMPRA DE PASAJES GYE-UIO-GYE DIA 27/05/2014 G. CABANILLA</t>
  </si>
  <si>
    <t>PAGO DE LA F.#96 POR COMPRA DE BREAKS FIN DE SEMANA DIAS 17-18/MAY/2014 EN STA. ELENA</t>
  </si>
  <si>
    <t>PAGO DE LA F.#312 POR COMPRA DE BREAKS FIN DE SEMANA DIAS 17-18/MAY/2014 EN GYE</t>
  </si>
  <si>
    <t>VIATCIOS A QUITO G. CABANILLA POR REUNION DIAS 27/05/2014</t>
  </si>
  <si>
    <t>GASTOS POR REPRESENTACION REUNION EN QUITO DIA 27/MAY/2014</t>
  </si>
  <si>
    <t>PAGO DE INTERESES DEL 7.5% X RENOVACION MES DE  MAYO/2014(REF.1/2 CH/16955X$6500 Y 2/2 CH/16957X$6500)</t>
  </si>
  <si>
    <t>O. FARFAN CANC. DE LA 1ERA 15NA. MES MAYO/2014 REEMPLAZO DE CH/9200 BB UTEG</t>
  </si>
  <si>
    <t>J. MARTINEZ  PAGO  POR SER. PREST. 1ERA. 15NA. MES MAY/2014 REEMPLAZO DE CH/9227 BB UTEG</t>
  </si>
  <si>
    <t>PAGO DE LA F.#916 Y ABONO A LA F.#917 POR COMPRA DE SUMINISTROS DE OFICINA REEMPLAZO DE CH/9250 BB UTEG</t>
  </si>
  <si>
    <t>PAGO DE LA F.#723 POR ASESORIA LEGAL MES DE MAY/2014</t>
  </si>
  <si>
    <t>VIATICOS A MACHALA POR PROMOCION MAESTRIA  DIA 29/05/2014</t>
  </si>
  <si>
    <t>AHCORP ECUADOR</t>
  </si>
  <si>
    <t>ENTORNO</t>
  </si>
  <si>
    <t>LIQUIDACION DE LA CAJA CHICA DEL 28/MAY/2014 SEGUN DETALLE ADJUNTO</t>
  </si>
  <si>
    <t>DEV. ECO. CABANILLA POR COMPRA DE PASAJES MES DE FEB/2014 DOCTORADO</t>
  </si>
  <si>
    <t>MANTENIMIENTO Y REPARCION DE VEHICULO</t>
  </si>
  <si>
    <t xml:space="preserve">GASTOS POR MANTENIMIENTO </t>
  </si>
  <si>
    <t>PAGO DE LA F.#355 Y ABONO A LA F.#356 POR SERVICIOS EDUCATIVOS</t>
  </si>
  <si>
    <t>GASTOS POR PROYECTO INVESTIGACION CAMRA DE TURISMO</t>
  </si>
  <si>
    <t>PAGO DE INTERESES MES DE MAY/2014 (20000 AL 4%)</t>
  </si>
  <si>
    <t>JAIME POLO &amp; HIJOS CIA. LTDA.</t>
  </si>
  <si>
    <t>MONTECE DUARTE VIOLETA DEL ROCIO</t>
  </si>
  <si>
    <t>PAGO DE CREDITO HIPOTECARIO V. CASTILLO MES DE MAR/2014</t>
  </si>
  <si>
    <t>PAGO DE CREDITO HIPOTECARIO V. CASTILLO MES DE FEBRERO/2014 SEGUN COMP.#912862</t>
  </si>
  <si>
    <t xml:space="preserve">PAGO POR COMPRA DE PASAJES PHD MES DE NOV/2013 </t>
  </si>
  <si>
    <t>PAGO POR MANTENIMIENTO Y REPARACION  LAPTO A.ALCIVAR</t>
  </si>
  <si>
    <t>PAGO POR COMPRA DE TONER, 6 TORRES DE CD, DOMO METALICO</t>
  </si>
  <si>
    <t>GASTOS POR TRAMITE INGRESO CAMPUS UTEG</t>
  </si>
  <si>
    <t>GASTOS POR MANTENIMIENTO</t>
  </si>
  <si>
    <t>VIATICOS A STA. ELENA POR ATENCIÓN MAESTRIA FIN DE SEMANA DIAS 31/MAYO-01/JUN/2014</t>
  </si>
  <si>
    <t>VCIATICOS A.ALCIVAR POR VAIJE A MACHALA (PUERO BOLIVAR) CON GRUPO COM. EXT. 3 DIA 31 MAY/01/JUN/14</t>
  </si>
  <si>
    <t>PAGO DE LA F.#10, F.#11,F.#12 Y F.#13 POR COMPRA DE ALMUERZO PERS. ADM. UTEG</t>
  </si>
  <si>
    <t xml:space="preserve">ABONO A   TITULO DE CREDITO #31277699 </t>
  </si>
  <si>
    <t>PAGO DE LA F.#1280 Y ABONO A LA F.#1291 POR ALQUILER DE PROYECTORES</t>
  </si>
  <si>
    <t xml:space="preserve">PAGO DE LA F.#14127 Y ABONO A LA F.#14156 POR COMPRA DE SUMINISTROS DE CAFETERIA </t>
  </si>
  <si>
    <t>PAGO DE LA F.#917 Y ABONO A LA F.#923 POR COMPRA DE SUMINISTROS DE OFICINA</t>
  </si>
  <si>
    <t>PAGO DE LA F.#8, F.#9, F.#14, F.#15 Y F.#17 POR COMPRA DE ALMUERZO PERSONAL ADM. UTEG</t>
  </si>
  <si>
    <t>PAGO DE LA F.#18122 POR MANTENIMIENTO Y REPARCION DE A/A AULA 507</t>
  </si>
  <si>
    <t>ABONO A  LA F.#4731 POR IMPRESION DE HOJAS MEMBRETADAS ADHESIVOS LAPICES ECT.CON LOGO UTEG</t>
  </si>
  <si>
    <t>PAGO DE LA F.#3169 POR COMPRA DE SUMINISTROS DE LIMPIEZA</t>
  </si>
  <si>
    <t>PAGO DE LA F.#17257 Y ABONOA  A LA F.#17309</t>
  </si>
  <si>
    <t>PAGO DE  LA F.#121255 POR SEGURO MEDICO 3/3</t>
  </si>
  <si>
    <t>PAGO DE LA F.#11139 POR RECARGA Y MANTENIMIENTO DE EXTINTORES</t>
  </si>
  <si>
    <t>PAGO D ELA F.#3603 POR COMPRA DE BOTELLONES DE AGUA</t>
  </si>
  <si>
    <t>PAGO DE GUARDIAS Y CONSERJES POR ATENCION MAESTRIAS FIN DE SEMANA DIA 12-25/MAY/2014</t>
  </si>
  <si>
    <t>COMPRA DE SUMINSTROS DE DEPORTES</t>
  </si>
  <si>
    <t>GERARCA EL PRADO C. LTDA.</t>
  </si>
  <si>
    <t>G. CABANILLA  CANC. DE LA 2DA. 15NA. MES MAYO/2014</t>
  </si>
  <si>
    <t>M. CABANILLA  CANC. DE LA 2DA. 15NA. MES MAYO/2014</t>
  </si>
  <si>
    <t>J. BOHORQUEZ   CANC. DE LA 2DA. 15NA. MES MAYO/2014</t>
  </si>
  <si>
    <t>M. AYALA   CANC. DE LA 2DA. 15NA. MES MAYO/2014</t>
  </si>
  <si>
    <t>M. CONFORME CANC. DE LA 2DA. 15NA. MES MAYO/2014</t>
  </si>
  <si>
    <t>Y. ALABART   CANC. DE LA 2DA. 15NA. MES MAYO/2014</t>
  </si>
  <si>
    <t>J. ALARCON   CANC. DE LA 2DA. 15NA. MES MAYO/2014</t>
  </si>
  <si>
    <t>D. ARIAS   CANC. DE LA 2DA. 15NA. MES MAYO/2014</t>
  </si>
  <si>
    <t>A. AVILES   CANC. DE LA 2DA. 15NA. MES MAYO/2014</t>
  </si>
  <si>
    <t>E. BARZOLA  SER. PREST. F#5  CANC. DE LA 2DA. 15NA. MES MAYO/2014</t>
  </si>
  <si>
    <t>J. CRESPIN   CANC. DE LA 2DA. 15NA. MES MAYO/2014</t>
  </si>
  <si>
    <t>J. FLORES  CANC. DE LA 2DA. 15NA. MES MAYO/2014</t>
  </si>
  <si>
    <t>M. GONZALEZ   CANC. DE LA 2DA. 15NA. MES MAYO/2014</t>
  </si>
  <si>
    <t>M. GUERRERO  CANC. DE LA 2DA. 15NA. MES MAYO/2014</t>
  </si>
  <si>
    <t>M. HUACON   CANC. DE LA 2DA. 15NA. MES MAYO/2014</t>
  </si>
  <si>
    <t>J. MALAVE   CANC. DE LA 2DA. 15NA. MES MAYO/2014</t>
  </si>
  <si>
    <t>D. MENDEZ CANC. DE LA 2DA. 15NA. MES MAYO/2014</t>
  </si>
  <si>
    <t>J. MEZA  CANC. DE LA 2DA. 15NA. MES MAYO/2014</t>
  </si>
  <si>
    <t>J. NUMERABLE   CANC. DE LA 2DA. 15NA. MES MAYO/2014</t>
  </si>
  <si>
    <t>W. PARRALES   CANC. DE LA 2DA. 15NA. MES MAYO/2014</t>
  </si>
  <si>
    <t>D. QUIÑONEZ   CANC. DE LA 2DA. 15NA. MES MAYO/2014</t>
  </si>
  <si>
    <t>E. SEGURA  CANC. DE LA 2DA. 15NA. MES MAYO/2014</t>
  </si>
  <si>
    <t>C. SOLORZANO CANC. DE LA 2DA. 15NA. MES MAYO/2014</t>
  </si>
  <si>
    <t>C. VEINTIMILLA   CANC. DE LA 2DA. 15NA. MES MAYO/2014</t>
  </si>
  <si>
    <t>M. PROCEL SER. PREST. CANC. DE LA 2DA. 15NA. MES MAYO/2014</t>
  </si>
  <si>
    <t>V. VELEZ SER. PREST. CANC. DE LA 2DA. 15NA. MES MAYO/2014</t>
  </si>
  <si>
    <t>S. BAJAÑA SER. PREST. F#2 CANC. DE LA 2DA. 15NA. MES MAYO/2014</t>
  </si>
  <si>
    <t>P. AMADOR CANC. DE LA 2DA. 15NA. MES MAYO/2014</t>
  </si>
  <si>
    <t>M. ANDRADE   CANC. DE LA 2DA. 15NA. MES MAYO/2014</t>
  </si>
  <si>
    <t>K. ARANEA  CANC. DE LA 2DA. 15NA. MES MAYO/2014</t>
  </si>
  <si>
    <t>C. CARDENAS   CANC. DE LA 2DA. 15NA. MES MAYO/2014</t>
  </si>
  <si>
    <t>A. CARRERA   CANC. DE LA 2DA. 15NA. MES MAYO/2014</t>
  </si>
  <si>
    <t>K. DE LA CRUZ  CANC. DE LA 2DA. 15NA. MES MAYO/2014</t>
  </si>
  <si>
    <t>C. FARIAS CANC. DE LA 2DA. 15NA. MES MAYO/2014</t>
  </si>
  <si>
    <t>L. GARCIA CANC. DE LA 2DA. 15NA. MES MAYO/2014</t>
  </si>
  <si>
    <t>S. GOVEA  CANC. DE LA 2DA. 15NA. MES MAYO/2014</t>
  </si>
  <si>
    <t>K. LEON CANC. DE LA 2DA. 15NA. MES MAYO/2014</t>
  </si>
  <si>
    <t>M. MARCILLO CANC. DE LA 2DA. 15NA. MES MAYO/2014</t>
  </si>
  <si>
    <t>J, MARRETT  CANC. DE LA 2DA. 15NA. MES MAYO/2014</t>
  </si>
  <si>
    <t>A. NARANJO  CANC. DE LA 2DA. 15NA. MES MAYO/2014</t>
  </si>
  <si>
    <t>P. PANCHANA CANC. DE LA 2DA. 15NA. MES MAYO/2014</t>
  </si>
  <si>
    <t>J. QUINTO  CANC. DE LA 2DA. 15NA. MES MAYO/2014</t>
  </si>
  <si>
    <t>M. RODRIGUEZ  CANC. DE LA 2DA. 15NA. MES MAYO/2014</t>
  </si>
  <si>
    <t>P. SALDAÑA  CANC. DE LA 2DA. 15NA. MES MAYO/2014</t>
  </si>
  <si>
    <t>M. SALAS  CANC. DE LA 2DA. 15NA. MES MAYO/2014</t>
  </si>
  <si>
    <t>A. ALCIVAR  CANC. DE LA 2DA. 15NA. MES MAYO/2014</t>
  </si>
  <si>
    <t>P. APOLO  CANC. DE LA 2DA. 15NA. MES MAYO/2014</t>
  </si>
  <si>
    <t>A. ASTUDILLO  CANC. DE LA 2DA. 15NA. MES MAYO/2014</t>
  </si>
  <si>
    <t>R. BARRIGA  CANC. DE LA 2DA. 15NA. MES MAYO/2014</t>
  </si>
  <si>
    <t>F. CEDEÑO CANC. DE LA 2DA. 15NA. MES MAYO/2014</t>
  </si>
  <si>
    <t>O. FARFAN  CANC. DE LA 2DA. 15NA. MES MAYO/2014</t>
  </si>
  <si>
    <t>O. FRANCO  CANC. DE LA 2DA. 15NA. MES MAYO/2014</t>
  </si>
  <si>
    <t>C. FREIRE  CANC. DE LA 2DA. 15NA. MES MAYO/2014</t>
  </si>
  <si>
    <t>J. GONZALEZ  CANC. DE LA 2DA. 15NA. MES MAYO/2014</t>
  </si>
  <si>
    <t>J. HOYOS  CANC. DE LA 2DA. 15NA. MES MAYO/2014</t>
  </si>
  <si>
    <t>P. IGLESIAS CANC. DE LA 2DA. 15NA. MES MAYO/2014</t>
  </si>
  <si>
    <t>L. JIMENEZ  CANC. DE LA 2DA. 15NA. MES MAYO/2014</t>
  </si>
  <si>
    <t>J. MALDONADO  CANC. DE LA 2DA. 15NA. MES MAYO/2014</t>
  </si>
  <si>
    <t>J. MARTINEZ  CANC. DE LA 2DA. 15NA. MES MAYO/2014</t>
  </si>
  <si>
    <t>M. MONCAYO  CANC. DE LA 2DA. 15NA. MES MAYO/2014</t>
  </si>
  <si>
    <t>J. ORELLANA  CANC. DE LA 2DA. 15NA. MES MAYO/2014</t>
  </si>
  <si>
    <t>F. PALACIOS  CANC. DE LA 2DA. 15NA. MES MAYO/2014</t>
  </si>
  <si>
    <t>A. POVEDA CANC. DE LA 2DA. 15NA. MES MAYO/2014</t>
  </si>
  <si>
    <t>E. SARMIENTO CANC. DE LA 2DA. 15NA. MES MAYO/2014</t>
  </si>
  <si>
    <t>J. TOWNSEND  CANC. DE LA 2DA. 15NA. MES MAYO/2014</t>
  </si>
  <si>
    <t>A. VARAS CANC. DE LA 2DA. 15NA. MES MAYO/2014</t>
  </si>
  <si>
    <t>S. ZAMBRANO  CANC. DE LA 2DA. 15NA. MES MAYO/2014</t>
  </si>
  <si>
    <t>M. ZAMBRANO CANC. DE LA 2DA. 15NA. MES MAYO/2014</t>
  </si>
  <si>
    <t>E. BALLADARES F#482 SER. PREST. CANC. DE LA 2DA. 15NA. MES MAYO/2014</t>
  </si>
  <si>
    <t>J. LOPEZ  PAGO POR SER. PREST. 2DA. 15NA. MES MAYO/2014</t>
  </si>
  <si>
    <t>E. MENDOZA  SER. PREST. CANC. DE LA 2DA. 15NA. MES MAYO/2014</t>
  </si>
  <si>
    <t>J. OROZCO  F#6 SER. PREST. CANC. DE LA 2DA. 15NA. MES MAYO/2014</t>
  </si>
  <si>
    <t>H. ZUÑIGA  F#589 SER. PREST. CANC. DE LA 2DA. 15NA. MES MAYO/2014</t>
  </si>
  <si>
    <t>E. BORJA  F#5 SER. PREST. CANC. DE LA 2DA. 15NA. MES MAYO/2014</t>
  </si>
  <si>
    <t>J. CAMACHO  F#52 SER. PREST. CANC. DE LA 2DA. 15NA. MES MAYO/2014</t>
  </si>
  <si>
    <t>C. CEDEÑO  F#14 SER. PREST. CANC. DE LA 2DA. 15NA. MES MAYO/2014</t>
  </si>
  <si>
    <t>D. ESPINOZA  F#104 SER. PREST. CANC. DE LA 2DA. 15NA. MES MAYO/2014</t>
  </si>
  <si>
    <t>J. MARTINEZ  SER. PREST. CANC. DE LA 2DA. 15NA. MES MAYO/2014</t>
  </si>
  <si>
    <t>D. REYES  SER. PREST. CANC. DE LA 2DA. 15NA. MES MAYO/2014</t>
  </si>
  <si>
    <t>T. PIBAQUE  F#5 SER. PREST. CANC. DE LA 2DA. 15NA. MES MAYO/2014</t>
  </si>
  <si>
    <t>Y. ALABART PAGO DE F#78 POR SER. EDUC. DEL 15 AL 31 MAY/2014</t>
  </si>
  <si>
    <t>PAGO DE F#387 POR SER. EDUC. DEL 15 AL 31 MAYO/2014</t>
  </si>
  <si>
    <t>J. BOHORQUEZ PAGO  POR SER. EDUC. DEL 15 AL 31 MAYO/2014</t>
  </si>
  <si>
    <t>M. CABANILLA PAGO DE F#955 POR SER. EDUC. DEL 15 AL 31 MAYO/2014</t>
  </si>
  <si>
    <t>M. CONFORME  PAGO DE F#137 POR SER. EDUC. DEL 15 AL 31 MAYO/2014</t>
  </si>
  <si>
    <t>M. MONCAYO   PAGO DE F#295 POR SER. EDUC. DEL 15 AL 31 MAYO/2014</t>
  </si>
  <si>
    <t>F. PALACIOS   PAGO DE F#145 POR SER. EDUC. DEL 15 AL 31 MAYO/2014</t>
  </si>
  <si>
    <t>A. POVEDA    PAGO DE F#164 POR SER. EDUC. DEL 15 AL 31 MAYO/2014</t>
  </si>
  <si>
    <t>R. BARRIGA  PAGO POR SER. EDUC. DEL 15 AL 31 MAYO/2014</t>
  </si>
  <si>
    <t>G. CABANILLA PAGO  POR  GASTOS DE REPRESENTACION MAYO/2014</t>
  </si>
  <si>
    <t>I. GUTIERREZ   CANC. DE LA 2DA. 15NA. MES MAYO/2014</t>
  </si>
  <si>
    <t>PAGO DE F#529 Y ABONO F#531 POR SER. EDUC.</t>
  </si>
  <si>
    <t>PAGO DE F#556,557 Y ABONO F#558 POR SER. EDUC.</t>
  </si>
  <si>
    <t>V. FARFAN   CANC. DE LA 2DA. 15NA. MES MAYO/2014</t>
  </si>
  <si>
    <t>PAGO DE F#126122 POR PUBLICIDAD CARRERAS DE GRADO 23/03/2014</t>
  </si>
  <si>
    <t>AYALA BOLÑOS MARGARITA</t>
  </si>
  <si>
    <t xml:space="preserve">SOLORZANO CASTILLO CHRISTIAN </t>
  </si>
  <si>
    <t xml:space="preserve">VEINTIMILLA ROSERO CARLOS  </t>
  </si>
  <si>
    <t>PROCEL  ARTEAGA  MANUEL</t>
  </si>
  <si>
    <t xml:space="preserve">ZAMBRANO FREIRE SHIRLEY </t>
  </si>
  <si>
    <t>ESPINOZA VILLON DIANA JOSELYN</t>
  </si>
  <si>
    <t>CABANILLA GUERRAGALO</t>
  </si>
  <si>
    <t>FONDEO DE UTEB  BOLIVARIANO AL CITTE</t>
  </si>
  <si>
    <t xml:space="preserve">PAGO DE LA F.#191 POR ASESORIA LEGAL </t>
  </si>
  <si>
    <t>GASTOS POR PROYECTO FERIA</t>
  </si>
  <si>
    <t>PAGO POR SERV. PREST. CANC. DE LA 2DA. 15NA. MES DE MAYO/2014</t>
  </si>
  <si>
    <t>PAGO DE LA F.#567 POR SERVICIOS EDUCATIVOS</t>
  </si>
  <si>
    <t>PAGO DE LA F.#81 POR SERVICIOS EDUCATIVOS</t>
  </si>
  <si>
    <t>PAGO DE LA F.#2 POR SERVICIOS EDUCATIVOS (MENDOZA ESTRADA EDUARDO )</t>
  </si>
  <si>
    <t>OLMEDO GREGORIO FARFAN GONZALEZ</t>
  </si>
  <si>
    <t>CHAVEZ GARCIA KEILA AZUCENA</t>
  </si>
  <si>
    <t xml:space="preserve">PAGO DE  F#2694 POR BOLETOS AEREOS PARA DOCTORES  CUBANOS </t>
  </si>
  <si>
    <t>C. MORALES PAGO DE F#306 POR SER. EDUC.</t>
  </si>
  <si>
    <t>M. ABAMBARI PAGO DE F#514 POR SER. EDUC.</t>
  </si>
  <si>
    <t>PAGO DE F#534 POR PUBLICIDAD EL 26/03/2014 "INICIO PERIDO DE MATRICULACION"</t>
  </si>
  <si>
    <t xml:space="preserve">PAGO DE F#2694 POR COMPRA DE PASAJES DOCTORES  CUBANOS </t>
  </si>
  <si>
    <t xml:space="preserve">PAGO  POR  GASTOS IMAGEN SOCIAL BARRIOS </t>
  </si>
  <si>
    <t>MORALES ANCHUNDIA CARLOS ANTONIO</t>
  </si>
  <si>
    <t>PAGO POR COMPRA DE PASAJES G. BALLADARES GYE-UIO-GYE</t>
  </si>
  <si>
    <t>PAGO POR  RENOVACION CONTRATO AÑO 2014</t>
  </si>
  <si>
    <t>M. ESPINOZA PAGO DE F#98 POR COMPRA DE BREAKS DIAS 31/05/2014 Y 01/06/2014</t>
  </si>
  <si>
    <t xml:space="preserve">PAGO POR  LIQUIDACION DE CAJA  CHICA   DIA 05/06/2014 </t>
  </si>
  <si>
    <t>V. VALLADARES PAGO DE F#05,06 Y ABONO F#07 POR SER. EDUC.</t>
  </si>
  <si>
    <t>Z- RUGEL PAGO DE F#313 POR  COMPRA DE BREAKS FIN DE SEMANA 31/05/2014</t>
  </si>
  <si>
    <t>A. GARCIA  PAGO DE F#208 Y 209 POR SER. EDUC.</t>
  </si>
  <si>
    <t>M. NOVILLO PAGO DE F#75, F.#111 Y ABONO A LA F.# 118 POR SERVICIOS EDUCATIVOS</t>
  </si>
  <si>
    <t>PAGO DE SOMISIONES MES DE MAY/2014</t>
  </si>
  <si>
    <t>PAGO DE COMISIONES MES DE MAY/2014</t>
  </si>
  <si>
    <t xml:space="preserve">PAGO POR  VIATICOS Y HOSPEDAJE DEL  ECO. CABANILLA  Y ING. MARA </t>
  </si>
  <si>
    <t xml:space="preserve">D. QUIÑONEZ PAGO PRESTAMO EMPLEAO A DESCONTAR 50 MENSULES EN 6 MESES </t>
  </si>
  <si>
    <t xml:space="preserve">PAGO POR COMPRA DE PASAJES ECO. CABANILLA E ING. MARA </t>
  </si>
  <si>
    <t xml:space="preserve">PAGO POR  VIATICOS ING. GEORGINA BALLADARES A QUITO </t>
  </si>
  <si>
    <t xml:space="preserve">ZEFYXA S.A ABONO DE F#3349 POR PREPARACION DE STAND </t>
  </si>
  <si>
    <t>PAGO POR  CURSO DE CAPACITACION KEYA ARANEA Y ESTHER ALARCON SEMINARIO DIA 07/06/2014</t>
  </si>
  <si>
    <t>GARCIA SUAREZ ALEJANDRA ELIZABETH</t>
  </si>
  <si>
    <t>SANCHEZ BENITES RICARDO ANTONIO</t>
  </si>
  <si>
    <t>ZEFYXA S.A</t>
  </si>
  <si>
    <t>PAGO DE F#1735 POR  HONORARIOS DE DISEÑO Y DECORACION 7/18</t>
  </si>
  <si>
    <t>PAGO DE F#1458,1757 POR ARRIENDO EDIFICIO#399 Y LA 5TA. MES MAR/2014</t>
  </si>
  <si>
    <t>PA HRO101CH#18234(CH#2759 AUSTRO X PROT F#66277-66302)</t>
  </si>
  <si>
    <t>PAGO DE TITULO DE CREDITO SEGUN JUICIO #31866891</t>
  </si>
  <si>
    <t>PAGO DE F#379 Y ABONO F#391 POR SER. EDUC.</t>
  </si>
  <si>
    <t>PAGO DE F#229 Y ABONO F#230 POR SER. EDUC.</t>
  </si>
  <si>
    <t xml:space="preserve">PAGO DE F#308 POR SER. EDUC. </t>
  </si>
  <si>
    <t xml:space="preserve">PAGO DE F#528 POR SER. EDUC. </t>
  </si>
  <si>
    <t>VIATICOS ATENCION DE MAESTRIAS FIN DE SEMANA  SANTA  ELENA 07 Y 08 MAR/2014</t>
  </si>
  <si>
    <t xml:space="preserve">PAGO  POR ATENCION MAESTRIAS DIA 06/06/2014 CONSERJES </t>
  </si>
  <si>
    <t xml:space="preserve">PAGO DE F#923 Y ABONO F#924 POR COMPRA DE  SUMINISTRSOS DE OFICINA </t>
  </si>
  <si>
    <t>PAGO DE F#19,20,21,23,24 POR ALUMERZOS PERSONAL UTEG DEL 13 AL 23 MAYO/2014</t>
  </si>
  <si>
    <t xml:space="preserve">PAGO DE F#26600 Y 26601 POR  ALQUILER DE COPIADORAS </t>
  </si>
  <si>
    <t xml:space="preserve">PAGO DE F#506 Y ABONO F#510 POR CONSUMO DE TELEFONOS </t>
  </si>
  <si>
    <t>PAGO DE F#17309 Y ABONO F#17314 POR  COMPRA DE  TONERS</t>
  </si>
  <si>
    <t xml:space="preserve">PAGO DE F#5221 POR  COMPRA DE  PLANTAS </t>
  </si>
  <si>
    <t xml:space="preserve">PAGO DE F#91970 POR  COMPRA DE RESMAS </t>
  </si>
  <si>
    <t xml:space="preserve">PAGO DE F#1291,1295 Y ABONO F#1305 POR ALQUILER DE PROYECTORES </t>
  </si>
  <si>
    <t>PAGO  POR  DEVOLUCION ESTUDIANTE  SEGUN ESPECIE #26424 DIA 05/04/2014</t>
  </si>
  <si>
    <t>DEV. ALUMNO POR OPORTUNIDAD DE VIAJE (ESPECIE PRESENTADA #24246 19/NOV/2013)</t>
  </si>
  <si>
    <t>PAGO POR COMPRA DE SUMINISTROS PARA MANTENIMIENTO DE PISCINA</t>
  </si>
  <si>
    <t xml:space="preserve">PAGO DE F#3650 POR COMPRA DE AGUA PERSONAL </t>
  </si>
  <si>
    <t>MERA PINCAY SILVIA LEONOR</t>
  </si>
  <si>
    <t>MERINO ORTEGA CESAR ROBERTO</t>
  </si>
  <si>
    <t xml:space="preserve">BAQUERIZO ALVAREZ MARIA </t>
  </si>
  <si>
    <t>AGUILAR MONTERO CESAR</t>
  </si>
  <si>
    <t>FIGUEROA TUMBACO ALEJANDRO</t>
  </si>
  <si>
    <t>PRESTAMO A DESCONTARSE EN 15NA. (LANDREX)</t>
  </si>
  <si>
    <t>SALDARRIAGA BARRERA JORGE</t>
  </si>
  <si>
    <t>NUÑEZ CASTRO MARIA AUXILIADORA</t>
  </si>
  <si>
    <t>JIMENEZ BILMONTE ALFREDO ENRIQUE</t>
  </si>
  <si>
    <t>PAGO DE INTERESES MES DE JUN/2014 (REF. PRESTAMO DE $20000.00)</t>
  </si>
  <si>
    <t>GATOS POR PROYECTO VINCULACION</t>
  </si>
  <si>
    <t>GASTOS POR PROYECTO INVESTIGACION</t>
  </si>
  <si>
    <t xml:space="preserve">GASTOS POR ATENCIÓN MUNICIPIO DE MEDELLIN </t>
  </si>
  <si>
    <t>GASTOS POR DISEÑO Y MANTENIMIENTO</t>
  </si>
  <si>
    <t>PAGO DE LA F.674 POR SERVICIO DE DISEÑO, PROGRAMACION Y ACTUAL. PAG. WEB UTEG</t>
  </si>
  <si>
    <t>PAGO DE LA F.#58 Y F.#59 POR SERVICIOS EDUCATIVOS</t>
  </si>
  <si>
    <t>PAGO DE LA F.#784 POR SERVICIOS EDUCATIVOS</t>
  </si>
  <si>
    <t>PRESTAMO EMPLEADO A DESCONTARSE 100 MENSUALES</t>
  </si>
  <si>
    <t xml:space="preserve">  09/06/2014</t>
  </si>
  <si>
    <t>eaviles@pacifico.fin.ec</t>
  </si>
  <si>
    <t>CABRERA YEPEZ MARIA ALEJANDRA</t>
  </si>
  <si>
    <t>VELEZ FACHELLS CLARA AMELIA</t>
  </si>
  <si>
    <t>GASTOS POR PROYECTO VINCULACION FERIAS</t>
  </si>
  <si>
    <t>PAGO DE LA F.#251 POR SERVICIOS EDUCATIVOS</t>
  </si>
  <si>
    <t>PAGO DE LA F.#571 Y F.#572 POR SREVICIOS EDUCATIVOS</t>
  </si>
  <si>
    <t>GIPUBLIAG S.A.</t>
  </si>
  <si>
    <t>PARRALES MONTIEL JOSE NAHIN</t>
  </si>
  <si>
    <t>LUIS CHAVES FERRIN</t>
  </si>
  <si>
    <t>PAGO DE LA F.#103 POR COMPRA DE REFRIGERIOS EN STA. ELENA DIAS 07-08/JUN/14</t>
  </si>
  <si>
    <t>PAGO DE LA F.#314 POR COMPRA DE REFRIGERIOS EN GYE DIAS 07-08/JUN/14</t>
  </si>
  <si>
    <t xml:space="preserve">GASTOS POR AGASAJO DÍA DEL PADRE </t>
  </si>
  <si>
    <t>COMPRA DE SILLAS, MESAS, ALFOMBRAS POR FERIA COLEGIO ALEMAN</t>
  </si>
  <si>
    <t>PAGO DE LA F.#129, F.#130 Y ABONO A LA F.#132 POR SERVICIOS EDUCATIVOS</t>
  </si>
  <si>
    <t>PAGO DE LA F.#230, F.#231 Y ABONO A LA F.#232 POR SERVICIOS EDUCATIVOS</t>
  </si>
  <si>
    <t>PAGO DE LA F.#86 POR PUBLICIDAD PAUTA RADIAL EN WQ A NIVEL NACIONAL DURANTE MES DE MAR/2014</t>
  </si>
  <si>
    <t>PAGO DE LA F.#545 POR AVISO PUBLICITARIO SUPL. ESCUELA DE NEGOCIOS MAESTRIA POSGRADO</t>
  </si>
  <si>
    <t>PAGO DE LIQUIDACION DE HABERES</t>
  </si>
  <si>
    <t xml:space="preserve">ABONO F#4743 DANNY LAVERDE CONFECCION DE MATERIAL POP PARA  FERIA </t>
  </si>
  <si>
    <t xml:space="preserve">PAGO  TOTAL DE LA F#3349 POR ELABORACION DE STAND FERIAS UNIVERSIDAD </t>
  </si>
  <si>
    <t xml:space="preserve">PAGO POR LIQUIDACION DE CAJA CHICA DIA 12/06/2014 SEGUN DETALLE ADJUNTO </t>
  </si>
  <si>
    <t>Y. ALABART PAGO DE LA 1ERA. 15NA. MES JUN/2014</t>
  </si>
  <si>
    <t>Y. ALABART F#79 SER. EDUC. DEL 1 AL 15 JUN/2014</t>
  </si>
  <si>
    <t>PAGO DE F#129 Y ABONO F#151 POR SER. EDUCATIVOS</t>
  </si>
  <si>
    <t>IESS</t>
  </si>
  <si>
    <t xml:space="preserve">PAGO DE TITULO DE CREDITO #32755845 </t>
  </si>
  <si>
    <t>PAGO DE TITULO DE CREDITO #31277699</t>
  </si>
  <si>
    <t>PAGO DE TITULO DE CREDITO #31982050</t>
  </si>
  <si>
    <t>PAGO D ETITULO DE CREDITO #31000271</t>
  </si>
  <si>
    <t>PAGO DE TITULO DE CREDITO #32000270</t>
  </si>
  <si>
    <t>PAGO DE TITULO DE CREDITO #32207768</t>
  </si>
  <si>
    <t>PAGO DE TITULO DE CREDITO #33207767</t>
  </si>
  <si>
    <t>SHERATON -FIDEICOMISO LANDUNI</t>
  </si>
  <si>
    <t>CAMARA DE COMERCIO DE GUAYAQUIL</t>
  </si>
  <si>
    <t>CAMPOVERDE MENDEZ MELIDA ROCIO</t>
  </si>
  <si>
    <t>GASTOS POR TRAMITES IESS</t>
  </si>
  <si>
    <t>PAGO DE TITULO DE CREDITO #33207766</t>
  </si>
  <si>
    <t>VIATICOS A STA. ELENA POR ATENCION MAESTRIA FIN DE SEMANA DIA 14/JUN/2014</t>
  </si>
  <si>
    <t>PAGO DE GUARDIAS Y CONSERJES POR ATENCION MAESTRIA DIAS 1-10/JUN/2014</t>
  </si>
  <si>
    <t>PAGO DE LA F.#1305 POR ALQUILER DE PROYECTORERS</t>
  </si>
  <si>
    <t>ABONO A LA F.#3225 POR COMPRA DE SUMINISTROS DE LIM PIEZA Y CAFETERIA</t>
  </si>
  <si>
    <t>PAGO DE LA F.#26683 Y ABONO A LA F.#26684 POR ALQUILER DE FOTOCOPIADORA</t>
  </si>
  <si>
    <t xml:space="preserve">ABONO POR REUNION TALLER UNIVERSITARIO </t>
  </si>
  <si>
    <t>PAGO DE LA F.#14156 Y F.#14497 POR COMPRA DE SUMINSTROS DE LIMPIEZA</t>
  </si>
  <si>
    <t xml:space="preserve">PAGO DE LA F.#343705 POR PUBLICIDAD EN REVISTA COMERCIO </t>
  </si>
  <si>
    <t xml:space="preserve">PAGO DE LA F.#26787 POR COMPRA DE GALONES DE PINTURA </t>
  </si>
  <si>
    <t>PAGO DE LA F.#323 POR DISEÑO EN STAND VISITA AL COLEGIOS</t>
  </si>
  <si>
    <t>PAGO DE LA F.#26-27-28-29-30 POR COMPRA DE ALMUERZOS AL PERS. ADM. UTEG</t>
  </si>
  <si>
    <t>KATHERINE PINTO POLO</t>
  </si>
  <si>
    <t>DEV. DE ESTUDIANTE CU7RSO DE INGLES NO SE ABRIO ESPECIE #26576 PRESENTADA 23/ABR/14</t>
  </si>
  <si>
    <t>CAMARGO TORIBIO ISIS</t>
  </si>
  <si>
    <t>ORTIZ ORDAZ FIDEL</t>
  </si>
  <si>
    <t xml:space="preserve">I. CAMARGO PAGO POR ANTICIPO GASTO DE VIVIENDA </t>
  </si>
  <si>
    <t xml:space="preserve">F. ORTIZ  PAGO POR ANTICIPO GASTO DE VIVIENDA </t>
  </si>
  <si>
    <t>PAGO DE INTERESES DEL 7.5% X RENOVACION MES DE MAY/14 (REF.1/2 CH/16953X$6500 Y 2/2 CH/16954X$6500)</t>
  </si>
  <si>
    <t xml:space="preserve">D. ORTIZ  PAGO POR LIQUIDACION DE  HABERES </t>
  </si>
  <si>
    <t xml:space="preserve">PAGO POR  COMPRAS DE EQUIPOS DE  SEGURIDAD </t>
  </si>
  <si>
    <t>PAGO DE F#14043 POR DESYUNO-CONFERENCIA ABA. MENDOZA, ING. APOLO Y KEYA ARANEA  17/JUN/2014</t>
  </si>
  <si>
    <t>PAGO DE INTERESES DEL 7.5% X RENOVACION MES DE JUN/14 (REF.1/2 CH/16953X$6500 Y 2/2 CH/16954X$6500)</t>
  </si>
  <si>
    <t>PRESTAMO ECO. GALO  CABANILLA A DESCONTARSE EN LA 2DA. 15NA MES JUN/2014</t>
  </si>
  <si>
    <t xml:space="preserve">PAGO POR  COMPRA DE AIRE ACONDICIONADO G. CABANILLA A DESCONTARSE EN 15NA. </t>
  </si>
  <si>
    <t xml:space="preserve">PAGO POR  GASTOS GENERALES Y DE  REPRESENTACION </t>
  </si>
  <si>
    <t xml:space="preserve">AVILES ARREAGA  ALCIVIADES </t>
  </si>
  <si>
    <t xml:space="preserve">BARZOLA  ALVAREZ ERICK </t>
  </si>
  <si>
    <t>CRESPIN YAGUAL  JUAN</t>
  </si>
  <si>
    <t>PROCEL ARTEAGA MANUEL EDISON</t>
  </si>
  <si>
    <t xml:space="preserve">FIDEL ORTIZ ORDAZ </t>
  </si>
  <si>
    <t>ZAMBRANO FREIRE SHIRLEY</t>
  </si>
  <si>
    <t xml:space="preserve">CEDEÑO TROYA CLAUDIO </t>
  </si>
  <si>
    <t>MARTÍNEZ ARÉVALO JAZMIN JAEL</t>
  </si>
  <si>
    <t>TORRES GARCIA KAREN</t>
  </si>
  <si>
    <t>G. CABANILLA CANC. DE LA 1ERA. 15NA. MES  JUNIO  DEL 2014</t>
  </si>
  <si>
    <t>M.  CABANILLA CANC. DE LA 1ERA. 15NA. MES  JUNIO  DEL 2014</t>
  </si>
  <si>
    <t>J. BOHORQUEZ CANC. DE LA 1ERA. 15NA. MES  JUNIO  DEL 2014</t>
  </si>
  <si>
    <t>M. AYALA  CANC. DE LA 1ERA. 15NA. MES  JUNIO  DEL 2014</t>
  </si>
  <si>
    <t>M. CONFORME  CANC. DE LA 1ERA. 15NA. MES  JUNIO  DEL 2014</t>
  </si>
  <si>
    <t>J. ALARCON CANC. DE LA 1ERA. 15NA. MES  JUNIO  DEL 2014</t>
  </si>
  <si>
    <t>D. ARIAS  CANC. DE LA 1ERA. 15NA. MES  JUNIO  DEL 2014</t>
  </si>
  <si>
    <t>A. AVILES  CANC. DE LA 1ERA. 15NA. MES  JUNIO  DEL 2014</t>
  </si>
  <si>
    <t>E. BARZOLA   CANC. DE LA 1ERA. 15NA. MES  JUNIO  DEL 2014</t>
  </si>
  <si>
    <t>J. CRESPIN  CANC. DE LA 1ERA. 15NA. MES  JUNIO  DEL 2014</t>
  </si>
  <si>
    <t>J. FLORES CANC. DE LA 1ERA. 15NA. MES  JUNIO  DEL 2014</t>
  </si>
  <si>
    <t>M. GONZALEZ  CANC. DE LA 1ERA. 15NA. MES  JUNIO  DEL 2014</t>
  </si>
  <si>
    <t>M. GUERRERO  CANC. DE LA 1ERA. 15NA. MES  JUNIO  DEL 2014</t>
  </si>
  <si>
    <t>I. GUTIERREZ CANC. DE LA 1ERA. 15NA. MES  JUNIO  DEL 2014</t>
  </si>
  <si>
    <t>M. HUACON  CANC. DE LA 1ERA. 15NA. MES  JUNIO  DEL 2014</t>
  </si>
  <si>
    <t>J. MALAVE  CANC. DE LA 1ERA. 15NA. MES  JUNIO  DEL 2014</t>
  </si>
  <si>
    <t>D. MENDEZ  CANC. DE LA 1ERA. 15NA. MES  JUNIO  DEL 2014</t>
  </si>
  <si>
    <t>J. MEZA CANC. DE LA 1ERA. 15NA. MES  JUNIO  DEL 2014</t>
  </si>
  <si>
    <t>J. NUMERABLE  CANC. DE LA 1ERA. 15NA. MES  JUNIO  DEL 2014</t>
  </si>
  <si>
    <t>W. PARRALES CANC. DE LA 1ERA. 15NA. MES  JUNIO  DEL 2014</t>
  </si>
  <si>
    <t>D. QUIÑONEZ  CANC. DE LA 1ERA. 15NA. MES  JUNIO  DEL 2014</t>
  </si>
  <si>
    <t>E. SEGURA  CANC. DE LA 1ERA. 15NA. MES  JUNIO  DEL 2014</t>
  </si>
  <si>
    <t>C. SOLORZANO CANC. DE LA 1ERA. 15NA. MES  JUNIO  DEL 2014</t>
  </si>
  <si>
    <t>C. VEINTIMILLA  CANC. DE LA 1ERA. 15NA. MES  JUNIO  DEL 2014</t>
  </si>
  <si>
    <t xml:space="preserve">M. PROCEL F#3 SER. PREST. 1ERA. 15NA. MES JUNIO/2014 </t>
  </si>
  <si>
    <t>S. BAJAÑA F#3 SER. PREST. CANC. DE LA 1ERA. 15NA. MES  JUNIO  DEL 2014</t>
  </si>
  <si>
    <t>P. AMADOR  CANC. DE LA 1ERA. 15NA. MES  JUNIO  DEL 2014</t>
  </si>
  <si>
    <t>M. ANDRADE  CANC. DE LA 1ERA. 15NA. MES  JUNIO  DEL 2014</t>
  </si>
  <si>
    <t>K. ARANEA  CANC. DE LA 1ERA. 15NA. MES  JUNIO  DEL 2014</t>
  </si>
  <si>
    <t>A. CARRERA  CANC. DE LA 1ERA. 15NA. MES  JUNIO  DEL 2014</t>
  </si>
  <si>
    <t>K. DE LA CRUZ CANC. DE LA 1ERA. 15NA. MES  JUNIO  DEL 2014</t>
  </si>
  <si>
    <t>V. FARFAN CANC. DE LA 1ERA. 15NA. MES  JUNIO  DEL 2014</t>
  </si>
  <si>
    <t>C. FARIAS  CANC. DE LA 1ERA. 15NA. MES  JUNIO  DEL 2014</t>
  </si>
  <si>
    <t>L. GARCIA  CANC. DE LA 1ERA. 15NA. MES  JUNIO  DEL 2014</t>
  </si>
  <si>
    <t>S. GOVEA  CANC. DE LA 1ERA. 15NA. MES  JUNIO  DEL 2014</t>
  </si>
  <si>
    <t>K. LEON  CANC. DE LA 1ERA. 15NA. MES  JUNIO  DEL 2014</t>
  </si>
  <si>
    <t>M. MARCILLO  CANC. DE LA 1ERA. 15NA. MES  JUNIO  DEL 2014</t>
  </si>
  <si>
    <t>A. NARANJO  CANC. DE LA 1ERA. 15NA. MES  JUNIO  DEL 2014</t>
  </si>
  <si>
    <t>P. PANCHANA  CANC. DE LA 1ERA. 15NA. MES  JUNIO  DEL 2014</t>
  </si>
  <si>
    <t>J. QUINTO  CANC. DE LA 1ERA. 15NA. MES  JUNIO  DEL 2014</t>
  </si>
  <si>
    <t>M. RODRIGUEZ  CANC. DE LA 1ERA. 15NA. MES  JUNIO  DEL 2014</t>
  </si>
  <si>
    <t>P. SALDAÑA CANC. DE LA 1ERA. 15NA. MES  JUNIO  DEL 2014</t>
  </si>
  <si>
    <t>M. SALAS  CANC. DE LA 1ERA. 15NA. MES  JUNIO  DEL 2014</t>
  </si>
  <si>
    <t>A. ALCIVAR  CANC. DE LA 1ERA. 15NA. MES  JUNIO  DEL 2014</t>
  </si>
  <si>
    <t>P. APOLO  CANC. DE LA 1ERA. 15NA. MES  JUNIO  DEL 2014</t>
  </si>
  <si>
    <t>A. ASTUDILLO CANC. DE LA 1ERA. 15NA. MES  JUNIO  DEL 2014</t>
  </si>
  <si>
    <t>R. BARRIGA CANC. DE LA 1ERA. 15NA. MES  JUNIO  DEL 2014</t>
  </si>
  <si>
    <t>I. CAMARGO CANC. DE LA 1ERA. 15NA. MES  JUNIO  DEL 2014</t>
  </si>
  <si>
    <t>V. CASTILLO CANC. DE LA 1ERA. 15NA. MES  JUNIO  DEL 2014</t>
  </si>
  <si>
    <t>F. CEDEÑO  CANC. DE LA 1ERA. 15NA. MES  JUNIO  DEL 2014</t>
  </si>
  <si>
    <t>F. ORDAZ  CANC. DE LA 1ERA. 15NA. MES  JUNIO  DEL 2014</t>
  </si>
  <si>
    <t>O. FARFAN  CANC. DE LA 1ERA. 15NA. MES  JUNIO  DEL 2014</t>
  </si>
  <si>
    <t>C. FREIRE CANC. DE LA 1ERA. 15NA. MES  JUNIO  DEL 2014</t>
  </si>
  <si>
    <t>J. GONZALEZ  CANC. DE LA 1ERA. 15NA. MES  JUNIO  DEL 2014</t>
  </si>
  <si>
    <t>J. HOYOS  CANC. DE LA 1ERA. 15NA. MES  JUNIO  DEL 2014</t>
  </si>
  <si>
    <t>P. IGLESIAS  CANC. DE LA 1ERA. 15NA. MES  JUNIO  DEL 2014</t>
  </si>
  <si>
    <t>J. MALDONADO  CANC. DE LA 1ERA. 15NA. MES  JUNIO  DEL 2014</t>
  </si>
  <si>
    <t>J. MARTINEZ CANC. DE LA 1ERA. 15NA. MES  JUNIO  DEL 2014</t>
  </si>
  <si>
    <t>M. MONCAYO  CANC. DE LA 1ERA. 15NA. MES  JUNIO  DEL 2014</t>
  </si>
  <si>
    <t>F. PALACIOS CANC. DE LA 1ERA. 15NA. MES  JUNIO  DEL 2014</t>
  </si>
  <si>
    <t>A. POVEDA CANC. DE LA 1ERA. 15NA. MES  JUNIO  DEL 2014</t>
  </si>
  <si>
    <t>E. SARMIENTO CANC. DE LA 1ERA. 15NA. MES  JUNIO  DEL 2014</t>
  </si>
  <si>
    <t>J. TOWNSEND CANC. DE LA 1ERA. 15NA. MES  JUNIO  DEL 2014</t>
  </si>
  <si>
    <t>S. ZAMBRANO  CANC. DE LA 1ERA. 15NA. MES  JUNIO  DEL 2014</t>
  </si>
  <si>
    <t>M. ZAMBRANO  CANC. DE LA 1ERA. 15NA. MES  JUNIO  DEL 2014</t>
  </si>
  <si>
    <t>E. BALLADARES F#483 SER. PREST. CANC. DE LA 1ERA. 15NA. MES  JUNIO  DEL 2014</t>
  </si>
  <si>
    <t>A. FALQUEZ SER. PREST. CANC. DE LA 1ERA. 15NA. MES  JUNIO  DEL 2014</t>
  </si>
  <si>
    <t>J. LOPEZ F#372 SER. PREST. CANC. DE LA 1ERA. 15NA. MES  JUNIO  DEL 2014</t>
  </si>
  <si>
    <t>J. OROZCO F#7 SER. PREST. CANC. DE LA 1ERA. 15NA. MES  JUNIO  DEL 2014</t>
  </si>
  <si>
    <t>H. ZUÑIGA F#590 SER. PREST. CANC. DE LA 1ERA. 15NA. MES  JUNIO  DEL 2014</t>
  </si>
  <si>
    <t>E. BORJA F#6 SER. PREST. CANC. DE LA 1ERA. 15NA. MES  JUNIO  DEL 2014</t>
  </si>
  <si>
    <t>J. CAMACHO F#53  SER. PREST. CANC. DE LA 1ERA. 15NA. MES  JUNIO  DEL 2014</t>
  </si>
  <si>
    <t>C. CEDEÑO  SER. PREST. CANC. DE LA 1ERA. 15NA. MES  JUNIO  DEL 2014</t>
  </si>
  <si>
    <t>D. ESPINOZA F#105 SER. PREST. CANC. DE LA 1ERA. 15NA. MES  JUNIO  DEL 2014</t>
  </si>
  <si>
    <t>J. MARTINEZ PAGO DE F#4 POR SER. PREST.  1ERA. 15NA. MES JUNIO/2014</t>
  </si>
  <si>
    <t>D. REYES  SER. PREST. CANC. DE LA 1ERA. 15NA. MES  JUNIO  DEL 2014</t>
  </si>
  <si>
    <t>K. TORRES  SER. PREST. CANC. DE LA 1ERA. 15NA. MES  JUNIO  DEL 2014</t>
  </si>
  <si>
    <t>T. PIBAQUE F#6 SER. PREST. CANC. DE LA 1ERA. 15NA. MES  JUNIO  DEL 2014</t>
  </si>
  <si>
    <t>M. AYALA F#388 SER. EDUC. DEL 1 AL 15 DE JUNIO/2014</t>
  </si>
  <si>
    <t>R. BARRIGA SER. EDUC. DEL 1 AL 15 DE JUNIO/2014</t>
  </si>
  <si>
    <t>J. BOHORQUEZ  SER. EDUC. DEL 1 AL 15 DE JUNIO/2014</t>
  </si>
  <si>
    <t>M. CABANILLA F#957 SER. EDUC. DEL 1 AL 15 DE JUNIO/2014</t>
  </si>
  <si>
    <t>M. CONFORME  F#138 SER. EDUC. DEL 1 AL 15 DE JUNIO/2014</t>
  </si>
  <si>
    <t>M. MONCAYO F#296 SER. EDUC. DEL 1 AL 15 DE JUNIO/2014</t>
  </si>
  <si>
    <t>F. PALACIOS  SER. EDUC. DEL 1 AL 15 DE JUNIO/2014</t>
  </si>
  <si>
    <t>A. POVEDA F#165 SER. EDUC. DEL 1 AL 15 DE JUNIO/2014</t>
  </si>
  <si>
    <t>A. BRIONES  SER. EDUC. DEL 1 AL 15 DE JUNIO/2014</t>
  </si>
  <si>
    <t>PAGO DE LA F.#840 POR ALQUILER EDF.#610 MES DE MAY/2014</t>
  </si>
  <si>
    <t>GASTOS GENERALES</t>
  </si>
  <si>
    <t xml:space="preserve"> 18/06/2014</t>
  </si>
  <si>
    <t xml:space="preserve">PAGO POR  COMPRA DE 3 PROYECTORES LG2800 </t>
  </si>
  <si>
    <t>LIQUIDACIÓN DE LA CAJA CHICA DEL 19/06/2014 SEGUN DETALLE ADJUNTO</t>
  </si>
  <si>
    <t>VIATICOS A PORTOVIEJO POR REUNION EL 19/06/2014 HOYOS ZAVALA</t>
  </si>
  <si>
    <t>PAGO DE TITUILO DE CREDITO #31512258</t>
  </si>
  <si>
    <t>INSTITUTO ECUATORIANO DE SEGURIODAD SOCIAL</t>
  </si>
  <si>
    <t>GASTOS POR PROYECTO TURISMOP MUNICIPI DE GUAYAQUIL</t>
  </si>
  <si>
    <t xml:space="preserve">TELCONET </t>
  </si>
  <si>
    <t>PAGO POR SERVICIO DE INTERNET MES DE JUN/2014</t>
  </si>
  <si>
    <t>PAGO DE INTERESES DEL 3% MES DE JUN/2014(REF. $30,000.00)</t>
  </si>
  <si>
    <t>PAGO DE LA F.#211709 POR REGISTR. DOMINIO RAECA EDU.EC MANT. DOMINIO X 1 AÑO</t>
  </si>
  <si>
    <t>GATSOS POR PROYECTO VINCULACION</t>
  </si>
  <si>
    <t>ABONO A LA F.#1328 POR ALQUILER DE PROYECTORES</t>
  </si>
  <si>
    <t>PAGO DE LA F.#33, F.#34, F.#35,F.#36 Y F.#37 POR COMPRA DE ALMUERZO PERS. ADM. UTEG</t>
  </si>
  <si>
    <t>VIATICOS A SANTA ELENA POR ATENCION MAESTRIA FIN DE SEMANA DIAS 14/JUN/2014</t>
  </si>
  <si>
    <t>PAGO POR REUNION TALLER UNIVERSITARIO</t>
  </si>
  <si>
    <t>PAGO DE GUARDIAS Y CONSERJES POR ATENCION MAESTRIAS FIN DE SEMANA</t>
  </si>
  <si>
    <t>AREVALO FRANCO ELENA</t>
  </si>
  <si>
    <t>PAGO DE LA F.#1769 POR DISEÑO FACHADA UTEG (BALSAMOS)</t>
  </si>
  <si>
    <t>RENOVACION POR INTERESES MES DE JUN/2014</t>
  </si>
  <si>
    <t>M BONARD PAGO DE LIQUIDACION DE HABERES</t>
  </si>
  <si>
    <t>GASTOS POR AESORIA IESS</t>
  </si>
  <si>
    <t>GASTOS POR ASESORIA IESS</t>
  </si>
  <si>
    <t>PAGO DE LA F.#725 POR  ASESORIA LEGAL MES DE JUNIO/2014</t>
  </si>
  <si>
    <t>PAGO DE LA F.#1463 Y F.#1464 POR ALQUILER EDF.#399 Y #401 MES DE MAY/2014</t>
  </si>
  <si>
    <t>DEV. ING. M.CABANILLA POR COMPRA DE PASAJES DOCTORADO MES DE NOV/2013</t>
  </si>
  <si>
    <t>DEV. G.CABANILLA POR COMPRA DE PASAJES DOCTORADO MES DE FEB/2014</t>
  </si>
  <si>
    <t>PAGO POR GASTOS DE REPRESENTACIÓN G. CABANILLA</t>
  </si>
  <si>
    <t>ARAUJO CEVALLOS CESAR</t>
  </si>
  <si>
    <t>PAGO DE LA F.#62 Y F.#63 POR SERVICIOS EDUCATIVOS</t>
  </si>
  <si>
    <t>DOMAGALA KATARZYNA HELENA</t>
  </si>
  <si>
    <t>PAGO DE LA F.#1  POR SERVICIOS EDUCATIVOS</t>
  </si>
  <si>
    <t>ALVARADO BARCIA JOSE</t>
  </si>
  <si>
    <t>PAGO DE LA F.#77  POR SERVICIOS EDUCATIVOS</t>
  </si>
  <si>
    <t>PAGO DE INTERESES MES DE JUN/2014 (REF. $20.000 AL 4%)</t>
  </si>
  <si>
    <t>PAGO DE LA F.#106 Y F.#108 POR COMPRA DE REFRIGERIOS STA. ELENA DIAS 14-21/JUN/2014</t>
  </si>
  <si>
    <t>PAGO DE LA F.#315 Y F.#316 POR COMPRA DE REFRIGERIOS EN GYE DIAS 14-21-22/JUN/14</t>
  </si>
  <si>
    <t>LIQUIDACION DE LA CAJA CHICA DEL 25/JUN/2014 SEGUN DETALLE ADJUNTO</t>
  </si>
  <si>
    <t>PAGO POR DISEÑO DE UN BANNERS Y LONA DE 2X2M</t>
  </si>
  <si>
    <t>SHERATON FIDEICOMISO LANDUNI</t>
  </si>
  <si>
    <t>FONDEO DEL CITTE AL BCO. MACHALA</t>
  </si>
  <si>
    <t>APOLINARIO QUINTO JOSE</t>
  </si>
  <si>
    <t>VIATICOS A MANTA Y QUEVEDO POR PROMOCIONMAESTRIA DIAS 27/30/JUN/2014</t>
  </si>
  <si>
    <t>PAGO POR HONORARIOS PROFESIONALES 4  REEMPLAZO 18433 CITTE</t>
  </si>
  <si>
    <t>A. VARAS  CANC. DE LA 1ERA. 15NA. MES  JUNIO  DEL 2014  REEMPLAZO 18358 CITTE</t>
  </si>
  <si>
    <t>E. MENDOZA  SER. PREST. CANC. DE LA 1ERA. 15NA. MES  JUNIO  DEL 2014 4  REEMPLAZO 18364 CITTE</t>
  </si>
  <si>
    <t>PAGO POR REUNION TALLER UNIVERSITARIO 4  REEMPLAZO 18457 CITTE</t>
  </si>
  <si>
    <t>PAGO DE INTERESES MES DE JUN/2014  (REF. 5% PREST. $10.000.00) REEMPLAZO 18424 CITTE</t>
  </si>
  <si>
    <t xml:space="preserve">PAGO POR ATENCION MAESTRIAS GUARDIAS Y CONSERJES FIN DE SEMANA </t>
  </si>
  <si>
    <t>PAGO POR  VIATICIOS A SANTA ELENA FIN DE SEMANA  28 Y 29 JUN/2014</t>
  </si>
  <si>
    <t xml:space="preserve">PAGO POR  VIATICOS PROMOCION DE MAESTRIAS  </t>
  </si>
  <si>
    <t>PAGO DE INTERESES DEL 7.5% X RENOVACION MES DE  JUN/2014(REF.1/2 CH/16955X$6500 Y 2/2 CH/16957X$65</t>
  </si>
  <si>
    <t xml:space="preserve">ABONO A F#1319 PAGO  POR ALQUILER DE PROYECTORES </t>
  </si>
  <si>
    <t xml:space="preserve">PAGO DE F#3682 POR  COMPRA DE BOTELLONES DE AGUA </t>
  </si>
  <si>
    <t xml:space="preserve">PAGO TOTAL DE F#3225 Y ABONO F#3233 POR COMPRA DE  SUMINISTROS DE LIMPIEZA </t>
  </si>
  <si>
    <t xml:space="preserve">ABONO DE F#510 POR COMPRA DE TELEFONOS </t>
  </si>
  <si>
    <t xml:space="preserve">PAGO DE F#38,39,40,41,42,43 POR ALMUERZOS PERSONAL UTEG </t>
  </si>
  <si>
    <t>PAGO POR GASTOS REEMBOLSO INMOBILIARIO</t>
  </si>
  <si>
    <t>PAGO POR TRAMITES IESS</t>
  </si>
  <si>
    <t>PHD SAN MARCOS</t>
  </si>
  <si>
    <t xml:space="preserve">PAGO POR DEV. COMPRA DE PASAJES </t>
  </si>
  <si>
    <t>G. CABANILLA CANC. DE LA 2DA. 15NA. MES DE JUN/2014</t>
  </si>
  <si>
    <t>M. CABANILLA CANC. DE LA 2DA. 15NA. MES DE JUN/2014</t>
  </si>
  <si>
    <t>J. BOHORQUEZ CANC. DE LA 2DA. 15NA. MES DE JUN/2014</t>
  </si>
  <si>
    <t>M.AYALA CANC. DE LA 2DA. 15NA. MES DE JUN/2014</t>
  </si>
  <si>
    <t>M. CONFORME CANC. DE LA 2DA. 15NA. MES DE JUN/2014</t>
  </si>
  <si>
    <t>J. ALARCON CANC. DE LA 2DA. 15NA. MES DE JUN/2014</t>
  </si>
  <si>
    <t>D. ARIAS CANC. DE LA 2DA. 15NA. MES DE JUN/2014</t>
  </si>
  <si>
    <t>A. AVILES CANC. DE LA 2DA. 15NA. MES DE JUN/2014</t>
  </si>
  <si>
    <t>E. BARZOLA CANC. DE LA 2DA. 15NA. MES DE JUN/2014</t>
  </si>
  <si>
    <t>J. CRESPIN CANC. DE LA 2DA. 15NA. MES DE JUN/2014</t>
  </si>
  <si>
    <t>J. FLORES CANC. DE LA 2DA. 15NA. MES DE JUN/2014</t>
  </si>
  <si>
    <t>M. GONZALEZ CANC. DE LA 2DA. 15NA. MES DE JUN/2014</t>
  </si>
  <si>
    <t>M. GUERRERO CANC. DE LA 2DA. 15NA. MES DE JUN/2014</t>
  </si>
  <si>
    <t>I. GUIERREZ CANC. DE LA 2DA. 15NA. MES DE JUN/2014</t>
  </si>
  <si>
    <t>M. HUACON CANC. DE LA 2DA. 15NA. MES DE JUN/2014</t>
  </si>
  <si>
    <t>J. MALAVE CANC. DE LA 2DA. 15NA. MES DE JUN/2014</t>
  </si>
  <si>
    <t>D. MENDEZ CANC. DE LA 2DA. 15NA. MES DE JUN/2014</t>
  </si>
  <si>
    <t>J. MEZA CANC. DE LA 2DA. 15NA. MES DE JUN/2014</t>
  </si>
  <si>
    <t>J. NUMERABLE CANC. DE LA 2DA. 15NA. MES DE JUN/2014</t>
  </si>
  <si>
    <t>W. PARRALES CANC. DE LA 2DA. 15NA. MES DE JUN/2014</t>
  </si>
  <si>
    <t>D. QUIÑONEZ CANC. DE LA 2DA. 15NA. MES DE JUN/2014</t>
  </si>
  <si>
    <t>E. SEGURA  CANC. DE LA 2DA. 15NA. MES JUN/2014</t>
  </si>
  <si>
    <t>C. SOLORZANO  CANC. DE LA 2DA. 15NA. MES JUN/2014</t>
  </si>
  <si>
    <t>C. VEINTIMILLA CANC. DE LA 2DA. 15NA. MES JUN/2014</t>
  </si>
  <si>
    <t>S. BAJAÑA SER. PREST. F#3 CANC. DE LA 2DA. 15NA. MES JUN/2014</t>
  </si>
  <si>
    <t>P. AMADOR  CANC. DE LA 2DA. 15NA. MES JUN/2014</t>
  </si>
  <si>
    <t>M. ANDRADE  CANC. DE LA 2DA. 15NA. MES JUN/2014</t>
  </si>
  <si>
    <t>K. ARANEA  CANC. DE LA 2DA. 15NA. MES JUN/2014</t>
  </si>
  <si>
    <t>A. CARRERA  CANC. DE LA 2DA. 15NA. MES JUN/2014</t>
  </si>
  <si>
    <t>K. DE LA CRUZ  CANC. DE LA 2DA. 15NA. MES JUN/2014</t>
  </si>
  <si>
    <t>V. FARFAN  CANC. DE LA 2DA. 15NA. MES JUN/2014</t>
  </si>
  <si>
    <t>C. FARIAS CANC. DE LA 2DA. 15NA. MES JUN/2014</t>
  </si>
  <si>
    <t>L. GARCIA  CANC. DE LA 2DA. 15NA. MES JUN/2014</t>
  </si>
  <si>
    <t>E. GILER CANC. DE LA 2DA. 15NA. MES JUN/2014</t>
  </si>
  <si>
    <t>S. GOVEA  CANC. DE LA 2DA. 15NA. MES JUN/2014</t>
  </si>
  <si>
    <t>K. LEON  CANC. DE LA 2DA. 15NA. MES JUN/2014</t>
  </si>
  <si>
    <t>M. MARCILLO CANC. DE LA 2DA. 15NA. MES JUN/2014</t>
  </si>
  <si>
    <t>A. NARANJO  CANC. DE LA 2DA. 15NA. MES JUN/2014</t>
  </si>
  <si>
    <t>P. PANCHANA  CANC. DE LA 2DA. 15NA. MES JUN/2014</t>
  </si>
  <si>
    <t>J. QUINTO  CANC. DE LA 2DA. 15NA. MES JUN/2014</t>
  </si>
  <si>
    <t>M. RODRIGUEZ  CANC. DE LA 2DA. 15NA. MES JUN/2014</t>
  </si>
  <si>
    <t>P. SALDAÑA CANC. DE LA 2DA. 15NA. MES JUN/2014</t>
  </si>
  <si>
    <t>M. SALAS  CANC. DE LA 2DA. 15NA. MES JUN/2014</t>
  </si>
  <si>
    <t>A. ALCIVAR  CANC. DE LA 2DA. 15NA. MES JUN/2014</t>
  </si>
  <si>
    <t>P.  APOLO CANC. DE LA 2DA. 15NA. MES JUN/2014</t>
  </si>
  <si>
    <t>A. ASTUDILLO CANC. DE LA 2DA. 15NA. MES JUN/2014</t>
  </si>
  <si>
    <t>E. BALSECA CANC. DE LA 2DA. 15NA. MES JUN/2014</t>
  </si>
  <si>
    <t>R. BARRIGA CANC. DE LA 2DA. 15NA. MES JUN/2014</t>
  </si>
  <si>
    <t>I. CAMARGO  CANC. DE LA 2DA. 15NA. MES JUN/2014</t>
  </si>
  <si>
    <t>V. CASTILLO CANC. DE LA 2DA. 15NA. MES JUN/2014</t>
  </si>
  <si>
    <t>F. CEDEÑO CANC. DE LA 2DA. 15NA. MES JUN/2014</t>
  </si>
  <si>
    <t>F. ORDAZ  CANC. DE LA 2DA. 15NA. MES JUN/2014</t>
  </si>
  <si>
    <t>O. FARFAN CANC. DE LA 2DA. 15NA. MES JUN/2014</t>
  </si>
  <si>
    <t>C. FREIRE  CANC. DE LA 2DA. 15NA. MES JUN/2014</t>
  </si>
  <si>
    <t>J. GONZALEZ  CANC. DE LA 2DA. 15NA. MES JUN/2014</t>
  </si>
  <si>
    <t>J. HOYOS CANC. DE LA 2DA. 15NA. MES JUN/2014</t>
  </si>
  <si>
    <t>P. IGLESIAS  CANC. DE LA 2DA. 15NA. MES JUN/2014</t>
  </si>
  <si>
    <t>J. MALDONADO CANC. DE LA 2DA. 15NA. MES JUN/2014</t>
  </si>
  <si>
    <t>J. MARTINEZ  CANC. DE LA 2DA. 15NA. MES JUN/2014</t>
  </si>
  <si>
    <t>M. MONCAYO CANC. DE LA 2DA. 15NA. MES JUN/2014</t>
  </si>
  <si>
    <t>F. PALACIOS  CANC. DE LA 2DA. 15NA. MES JUN/2014</t>
  </si>
  <si>
    <t>A. POVEDA CANC. DE LA 2DA. 15NA. MES JUN/2014</t>
  </si>
  <si>
    <t>E. SARMIENTO CANC. DE LA 2DA. 15NA. MES JUN/2014</t>
  </si>
  <si>
    <t>J. TOWNSEND  CANC. DE LA 2DA. 15NA. MES JUN/2014</t>
  </si>
  <si>
    <t>S. ZAMBRANO  CANC. DE LA 2DA. 15NA. MES JUN/2014</t>
  </si>
  <si>
    <t>M. ZAMBRANO CANC. DE LA 2DA. 15NA. MES JUN/2014</t>
  </si>
  <si>
    <t>E. BALLADARES SER. PREST. F#483 CANC. DE LA 2DA. 15NA. MES JUN/2014</t>
  </si>
  <si>
    <t>A. FALQUEZ SER. PREST. F#512 CANC. DE LA 2DA. 15NA. MES JUN/2014</t>
  </si>
  <si>
    <t>J. LOPEZ  SER. PREST. F#372 CANC. DE LA 2DA. 15NA. MES JUN/2014</t>
  </si>
  <si>
    <t>E. MENDOZA  SER. PREST.  CANC. DE LA 2DA. 15NA. MES JUN/2014</t>
  </si>
  <si>
    <t>J. OROZCO  SER. PREST. F#7 CANC. DE LA 2DA. 15NA. MES JUN/2014</t>
  </si>
  <si>
    <t>H. ZUÑIGA SER. PREST. F#590 CANC. DE LA 2DA. 15NA. MES JUN/2014</t>
  </si>
  <si>
    <t>R. BORJA SER. PREST.  CANC. DE LA 2DA. 15NA. MES JUN/2014</t>
  </si>
  <si>
    <t>J. CAMACHO SER. PREST. F#53 CANC. DE LA 2DA. 15NA. MES JUN/2014</t>
  </si>
  <si>
    <t>C. CEDEÑO  SER. PREST.  CANC. DE LA 2DA. 15NA. MES JUN/2014</t>
  </si>
  <si>
    <t>D. ESPINOZA  SER. PREST. F#105 CANC. DE LA 2DA. 15NA. MES JUN/2014</t>
  </si>
  <si>
    <t>J. MARTINEZ  SER. PREST. F#4 CANC. DE LA 2DA. 15NA. MES JUN/2014</t>
  </si>
  <si>
    <t>D. REYES  SER. PREST. CANC. DE LA 2DA. 15NA. MES JUN/2014</t>
  </si>
  <si>
    <t>K. TORRES SER. PREST. F#1 CANC. DE LA 2DA. 15NA. MES JUN/2014</t>
  </si>
  <si>
    <t>T. PIBAQUE SER. PREST. F#6 CANC. DE 2DA. 15NA. MES JUN/2014</t>
  </si>
  <si>
    <t>A. VARAS  CANC. DE LA 2DA. 15NA. MES JUN/2014</t>
  </si>
  <si>
    <t>M. AYALA  PAGO DE F#388 POR SER. EDUC. DEL 15 AL 30 JUN/2014</t>
  </si>
  <si>
    <t>R. BARRIGA  PAGO POR SER. EDUC. DEL 15 AL 30 JUN/2014</t>
  </si>
  <si>
    <t>J. BOHORQUEZ  PAGO  POR SER. EDUC. DEL 15 AL 30 JUN/2014</t>
  </si>
  <si>
    <t>M. CABANILLA  PAGO DE F#957 POR SER. EDUC. DEL 15 AL 30 JUN/2014</t>
  </si>
  <si>
    <t>M. CONFORME  PAGO DE F#138 POR SER. EDUC. DEL 15 AL 30 JUN/2014</t>
  </si>
  <si>
    <t>M. MONCAYO PAGO DE F#296 POR SER. EDUC. DEL 15 AL 30 JUN/2014</t>
  </si>
  <si>
    <t>F. PALACIOS  PAGO  POR SER. EDUC. DEL 15 AL 30 JUN/2014</t>
  </si>
  <si>
    <t>A. POVEDA PAGO DE F#165 POR SER. EDUC. DEL 15 AL 30 JUN/2014</t>
  </si>
  <si>
    <t>P. GOMEZ PAGO POR SER. PREST. 2DA. 15NA. MES JUN/2014</t>
  </si>
  <si>
    <t>E. BORJA  SER. PREST. F#6 CANC. DE LA 2DA. 15NA. MES JUN/2014</t>
  </si>
  <si>
    <t>PAGO DE F#657 POR  COMPRA DE SMS MASIVOS (2000)</t>
  </si>
  <si>
    <t xml:space="preserve">PAGO POR GASTOS Y TRAMITES LEGALES </t>
  </si>
  <si>
    <t>MALAVE  BASTIDAS JUAN</t>
  </si>
  <si>
    <t>GILER FLORES ERICK</t>
  </si>
  <si>
    <t>LEON  ANCHUNDIA KAREN</t>
  </si>
  <si>
    <t>BALSECA VILLAVICENCIO ERICKA</t>
  </si>
  <si>
    <t xml:space="preserve">CAMARGO TORIBIO ISIS </t>
  </si>
  <si>
    <t>FIDEL ORTIZ ORDAZ</t>
  </si>
  <si>
    <t>ZAMBRANO LOURIDO MARYAN</t>
  </si>
  <si>
    <t>FALQUEZ TERÁN ANDRÉS LEOPOLDO</t>
  </si>
  <si>
    <t xml:space="preserve">BORJA MACIAS RIGOBERTO </t>
  </si>
  <si>
    <t>TORRES GARCIA KAREN EVELYN</t>
  </si>
  <si>
    <t>GOMEZ ROSADO PRISCILLA</t>
  </si>
  <si>
    <t>PATRICIA AMADOR</t>
  </si>
  <si>
    <t>PRESTAMO EMPLEADO A DESCONTAR EN 3 MESES 100 QUINCENALES</t>
  </si>
  <si>
    <t>TRANSFERENCIA AL CITTE</t>
  </si>
  <si>
    <t>GASTOS POR ASESORIA LEGAL</t>
  </si>
  <si>
    <t>PAGO POR COMPRA DE PASAJES DR. CAZAR</t>
  </si>
  <si>
    <t>PAGO POR COMPRA DE PASAJES SR. PROAÑO E HIJO</t>
  </si>
  <si>
    <t>PAGO DE LA F.# POR COMPRA DE BREAKS FIN DE SEMANA DIAS 28-09/JUN/2014</t>
  </si>
  <si>
    <t>GABRIEL CARRASCO LUZARRAGA</t>
  </si>
  <si>
    <t>G.CARRASCO LIQUIDACION DE HABERES</t>
  </si>
  <si>
    <t>PAGO POR COMPRA DE PASAJES MES DE JUL/2014 DOCTORADO</t>
  </si>
  <si>
    <t>C.AMAT LIQUIDACION DE HABERES</t>
  </si>
  <si>
    <t>TRANSFERENCIA DE FONDOS DEL BB AL PACIFICO</t>
  </si>
  <si>
    <t>LIQUIDACION CAJA CHICA DIA 03/07/2014</t>
  </si>
  <si>
    <t>PAGO DE ARRIENDO EDIFICO 399</t>
  </si>
  <si>
    <t>PRESTAMO G. CABANILLA A DESCONTAR EN ROL (LANDREX S.A)</t>
  </si>
  <si>
    <t>PAGO POR VENTA DE MAESTRIAS COMISIONES</t>
  </si>
  <si>
    <t>PAGO DE LA F#94 POR CONCEPTO DE PAUTA RADIAL DURANTE EL MES DE ABRIL/2014</t>
  </si>
  <si>
    <t>PAGO POR REEMBOLSO COMPRA DE PASAJES DOCTORADO ECO. CONFORME</t>
  </si>
  <si>
    <t xml:space="preserve">PAGO POR COMISIONES VENTA DE MAESTRIAS </t>
  </si>
  <si>
    <t xml:space="preserve">PAGO POR TRAMITES GASTOS LEGALES </t>
  </si>
  <si>
    <t>PAGO POR COMISIONES POR VENTA DE MAESTRIAS</t>
  </si>
  <si>
    <t>PAGO PARA COMPRAS MEDICINAS DEL DPTO. MEDICO</t>
  </si>
  <si>
    <t>PAGO DE F#2466 POR PROYECTO ARQUITECTONICO</t>
  </si>
  <si>
    <t>PAGO  POR HOSPEDAJE DR. PROAÑO</t>
  </si>
  <si>
    <t>PAGO POR HOSPEDAJE Y MOVILIZACION DR, PROAÑO/FREDDY</t>
  </si>
  <si>
    <t>PAGO POR ATENCION MAESTRIAS CONSERJES  FINES DE SEMANA</t>
  </si>
  <si>
    <t>PAGO POR VIATICOS FINES DE SEMANA SANTA ELENA 05 Y 06 JUL/2014</t>
  </si>
  <si>
    <t>EDIPLARQCOMPANY S.A.</t>
  </si>
  <si>
    <t>PAGO TOTAL DE F#17374 Y ABONO F#17335 POR COMPRA DE TONERS</t>
  </si>
  <si>
    <t>PAGO DE F#3702 POR COMPRA DE BOTELLONES DE  AGUA</t>
  </si>
  <si>
    <t>PAGO DE F#44,45,46,47,48,49 POR ALMUERZOS PERSONAL UTEG</t>
  </si>
  <si>
    <t>PAGO DE F#321 POR FOTOGRAFIA CONVENIO UTEG</t>
  </si>
  <si>
    <t>PAGO DE F#26684,26685 Y ABONO F#26770 POR RENTA COPIADORA</t>
  </si>
  <si>
    <t>PAGO DE F#1210 PO MANTENIMEINTO DE A/A</t>
  </si>
  <si>
    <t>PAGO DE F#4734,4739 Y ABONO 4743 POR MATERIAL POP</t>
  </si>
  <si>
    <t xml:space="preserve">PAGO DE F#3233 Y ABONO F#3301 COMPRA DE SUMNISTROS DE LIMPIEZA </t>
  </si>
  <si>
    <t>PAGO DE F#6072 POR CUÑAS PUBLICITARIAS</t>
  </si>
  <si>
    <t>GARCIA QUINTO MANUEL ALBERTO</t>
  </si>
  <si>
    <t>SALINAS LOPEZ MARTHA LORENA</t>
  </si>
  <si>
    <t>PAGO POR TRAMITES Y GASTOS LEGALES IESS</t>
  </si>
  <si>
    <t>PAGO DE PRESTAMO (REF. PREST. $20000.00) REEMPLAZO CH/9114</t>
  </si>
  <si>
    <t xml:space="preserve">PAGO DE INTERESES MES DE JUL/2014 (REF. PREST. $20000.00) </t>
  </si>
  <si>
    <t>PAGO DE LA F.#2466 POR ELABORACION PROYEC. ARQU. CAMPUS UTEG</t>
  </si>
  <si>
    <t>PAGO MULTA X COMPRA DE PASAJES DR. PROAÑO E HIJO, DOCTORADO M.CABANILLA Y E. BALSECA  Y MOVILIZ.</t>
  </si>
  <si>
    <t>PAGO DE LA F.#154 Y ABONO A LA F.#155 POR SERVICIOS EDUCATIVOS</t>
  </si>
  <si>
    <t>PAGO DE LA F.#153  POR SERVICIOS EDUCATIVOS</t>
  </si>
  <si>
    <t>PAGO DE LA F.#2  POR SERVICIOS EDUCTIVOS</t>
  </si>
  <si>
    <t>PAGO DE LA F.#126 POR SERVICIOS EDUCATIVOS</t>
  </si>
  <si>
    <t>2380035 - 2380033 - 2880030 ext.108</t>
  </si>
  <si>
    <t>REEMBOLSO POR GASTOS 2/3</t>
  </si>
  <si>
    <t>PAGO POR COMPRA DE SUMINISTROS ELECTRICOS</t>
  </si>
  <si>
    <t>PAGO DE PLANILLA MENSUAL MES DE MAYO SEGUN COM. #68938624</t>
  </si>
  <si>
    <t>PAGO DE IESS SEGUN GLOSA #14293526</t>
  </si>
  <si>
    <t>PAGO DE IESS SEGUN GLOSA #1429864</t>
  </si>
  <si>
    <t>CHOEZ TUMBACO JORGE LUIS</t>
  </si>
  <si>
    <t>FIGUEROA TUMBACO ALEJANDRO NEMECIO</t>
  </si>
  <si>
    <t>PAGO DE LA F.#356 Y ABONO A LA F.#359 POR SERVICIOS EDUCATIVOS</t>
  </si>
  <si>
    <t>PAGO DE LA F.#611 Y ABONO A LA F.#612 POR SERVICIOS EDUCATIVOS</t>
  </si>
  <si>
    <t>PAGO DE LA F.#26 POR SERVICIOS EDUCATIVOS</t>
  </si>
  <si>
    <t>PAGO DE LA F.#55, F.#56 Y ABONO A LA F.#57 POR SERVICIOS EDUCATIVOS</t>
  </si>
  <si>
    <t>PAGO DE LA F.#54 Y F.#55 POR SERVICIOS EDUCATIVOS</t>
  </si>
  <si>
    <t>VIATICOS  G. BALLADARES EN RIOBAMBA POR REUNION REACAE DIA 09/07/2014</t>
  </si>
  <si>
    <t>PAGO DE LA F.#2445 POR COMPRA DE SUMINISTROS DE LIMPIEZA</t>
  </si>
  <si>
    <t>POR RESERVA COMPRA DE VEHICULO UTEG</t>
  </si>
  <si>
    <t>PAGO POR ALQUILER DE PROYECTORES</t>
  </si>
  <si>
    <t>BENJAMIN WILSON LEON VALLE</t>
  </si>
  <si>
    <t>PAGO POR COMPRA DE PASAJES GYE-UIO-GYE</t>
  </si>
  <si>
    <t xml:space="preserve">VIATICOS A QUITO F. PALACIOS </t>
  </si>
  <si>
    <t>PAGO POR COMPRA DE IMPLEMENTOS DE SEGURIDAD (GUARDIANIA) ALIMENTACION Y MOVILIZACION</t>
  </si>
  <si>
    <t>PAGO DE LA F.#352 POR SERVICIOS EDUCATIVOS</t>
  </si>
  <si>
    <t>ALQUILER DE LUCES, DJ, JUEGOS PILOTECNICOS Y CYBERMAN POR NOVATADA UTEG2014</t>
  </si>
  <si>
    <t>LIQUIDACIÓN DE LA CAJA CHICA DEL 09/JUL/2014 SEGUN DETALLE ADJUNTO</t>
  </si>
  <si>
    <t>PAGO POR COMPRA DE MATERIALES MANT. AULAS EDF.#520</t>
  </si>
  <si>
    <t>PAGO POR COMPRA DE A/C LABORATORIO TELECOMUNICACIONES</t>
  </si>
  <si>
    <t>CREDITOS ECONOMICOS</t>
  </si>
  <si>
    <t>PRESTAMO A DESCONTAR EN  ROL (ELADIO CHOEZ)</t>
  </si>
  <si>
    <t>BAYAS EGAS ALEX ANDRES</t>
  </si>
  <si>
    <t>PAGO DE TITULO DE CREDITO #31001400 PLANILLA MENSUAL OCT/2012</t>
  </si>
  <si>
    <t>PAGO DE LA F.#318 POR COMPRA DE BREAKS FIN DE SEMANA DIAS 5-6/JUL/2014</t>
  </si>
  <si>
    <t>PAGO DE LA F.#112 POR COMPRA DE BREAKS FIN DE SEMANA DIAS 5-6/JUL/14</t>
  </si>
  <si>
    <t>PAGO DE LA F.#460, F.#468 Y ABONO A LA F.#471 POR SERVICIOS EDUCATIVOS</t>
  </si>
  <si>
    <t>PAGO DE LA F.#112 Y F.#114 POR SERVICIOS EDUCATIVOS</t>
  </si>
  <si>
    <t>PAGO DE LA F.#391, F.#392 Y ABONO A LA F.#397 POR SERVICIOS EDUCTIVOS</t>
  </si>
  <si>
    <t>PAGO DE LA F.#79 POR SERV. EDUC. DEL 15 AL 30 JUN/2014</t>
  </si>
  <si>
    <t>Y. ALABART CANC. DE LA 2DA. 15NA. MES DE JUN/2014</t>
  </si>
  <si>
    <t>PAGO DE F.#924 Y ABONO F.#992 POR COMPRA DE SUMINISTROS DE OFICINA</t>
  </si>
  <si>
    <t>PAGO DE LA F.#109 POR COMPRA DE BREAKS FIN DE SEMANA DIAS 28-29/JUN/2014</t>
  </si>
  <si>
    <t>PAGO DE LA F.#52 Y ABONO A LA F.#55 POR SERVICIOS EDUCATIUVOS</t>
  </si>
  <si>
    <t>PAGO DE LA F.#3, F.#7 Y ABONO A LA F.#26 POR SERVICIOS EDUCATIVOS</t>
  </si>
  <si>
    <t>VIATICOS A STA. ELENA POR ATENCION MAESTRIAS FIN DE SEMANA DIAS 12-13/JUL/2014</t>
  </si>
  <si>
    <t>PAGO DE GUARDIAS Y CONSERJES POR ATENCION MAESTRIA FIN DE SEMANA DIAS 5-11/JUL/2014</t>
  </si>
  <si>
    <t>PAGO DE LA F.#1319 Y ABONO  A LA F.#1325 POR ALQUILER DE PROYECTORES</t>
  </si>
  <si>
    <t>PAGO DE LA F.#51, F.#52, F.#53, F.#54 Y F.#55 POR COMPRA DE ALMUERZOS PER. ADM. UTEG</t>
  </si>
  <si>
    <t xml:space="preserve">ABONO A LA F.#17335 POR COMPRA DE 4 TONERS </t>
  </si>
  <si>
    <t>ABONO A LA F.#92627 POR COMPRA DE RESMAS DE PAPEL</t>
  </si>
  <si>
    <t xml:space="preserve">ABONO A LA F.#1012 POR COMPRA DE BLOCK IMPRESO FULL COLOR Y BOLIGARFOS EVENTO SHERATON </t>
  </si>
  <si>
    <t>PAGO DE LA F.#510 Y F.#512 POR COMPRA DE TELEFONO E IMPRESORA DEP. CONTABLE</t>
  </si>
  <si>
    <t>PAGO DE LA F.#1160 POR PUBLICIDAD MAESTRIAS UTEG/2014 FULL COLOR DIA 23/05/2014</t>
  </si>
  <si>
    <t>PAGO POR MANTENIMIENTO EDF.#610</t>
  </si>
  <si>
    <t>PAGO DE LA F.#26770 Y ABONO A LA F.#26775 POR ALQUILER DE FOTOCOPIADORA</t>
  </si>
  <si>
    <t>PAGO DE LA F.#3301, F.#3307 Y ABONO A LA F.#3314 POR COMPRA DE SUMINISTROS DE LIMPIEZA</t>
  </si>
  <si>
    <t>VIATICOS A. ALCIVIADES POR VIAJE A QUITO TRAMITES IESS DIA 13-14/07/2014</t>
  </si>
  <si>
    <t>C. SOLORZANO PRESTAMO A EMPLEADOS A DESCONTARSE 30 MENSUALES A PARTIR DE AGOSTO</t>
  </si>
  <si>
    <t xml:space="preserve">CHRISTIAN SOLORZANO </t>
  </si>
  <si>
    <t>PAGO DE INTERESES MES DE JUL/2014 (REF. $20000 AL 7.5%)</t>
  </si>
  <si>
    <t xml:space="preserve">L.CHAVEZ LIQUIDACION DE HABERES </t>
  </si>
  <si>
    <t>PAGO DEL 40%POR COMPRA DE  VEHICULO UTEG</t>
  </si>
  <si>
    <t>FLORES TREJO JHONNY</t>
  </si>
  <si>
    <t>BURGOS CEVALLOS EDISON</t>
  </si>
  <si>
    <t>GUERRA AVILES MIGUEL</t>
  </si>
  <si>
    <t>MURILLO MORAN GERMAN</t>
  </si>
  <si>
    <t>SOLIS PINTO ROBERTO</t>
  </si>
  <si>
    <t>BALSECA VILLAVICENCIO ERIKA</t>
  </si>
  <si>
    <t xml:space="preserve">RODRIGUEZ CAGUANA TOMAS </t>
  </si>
  <si>
    <t>ZAMBRANO ZAMBRANO LOURIDO</t>
  </si>
  <si>
    <t>BORJA MACIAS RIGOBERTO</t>
  </si>
  <si>
    <t>REYES LOZANO DIANA GABRIELA</t>
  </si>
  <si>
    <t>PALACIOS PEÑAFIEL VANESSA</t>
  </si>
  <si>
    <t>PIBAQUE LINO TANIA</t>
  </si>
  <si>
    <t>MOYA FLORES HUMBERTO ALEJANDRO</t>
  </si>
  <si>
    <t>G. CABANILLA CANC. DE LA 1ERA. 15NA. MES DE JUL/2014</t>
  </si>
  <si>
    <t>M. CABANILLA CANC. DE LA 1ERA. 15NA. MES DE JUL/2014</t>
  </si>
  <si>
    <t>J. BOHORQUEZ CANC. DE LA 1ERA. 15NA. MES DE JUL/2014</t>
  </si>
  <si>
    <t>M. AYALA CANC. DE LA 1ERA. 15NA. MES DE JUL/2014</t>
  </si>
  <si>
    <t>M. CONFORME CANC. DE LA 1ERA. 15NA. MES DE JUL/2014</t>
  </si>
  <si>
    <t>Y. ALABART CANC. DE LA 1ERA. 15NA. MES DE JUL/2014</t>
  </si>
  <si>
    <t>J. ALARCON CANC. DE LA 1ERA. 15NA. MES DE JUL/2014</t>
  </si>
  <si>
    <t>D. ARIAS CANC. DE LA 1ERA. 15NA. MES DE JUL/2014</t>
  </si>
  <si>
    <t>A. AVILES CANC. DE LA 1ERA. 15NA. MES DE JUL/2014</t>
  </si>
  <si>
    <t>E. BARZOLA CANC. DE LA 1ERA. 15NA. MES DE JUL/2014</t>
  </si>
  <si>
    <t>J. CRESPIN CANC. DE LA 1ERA. 15NA. MES DE JUL/2014</t>
  </si>
  <si>
    <t>J. FLORES CANC. DE LA 1ERA. 15NA. MES DE JUL/2014</t>
  </si>
  <si>
    <t>M. GONZALEZ CANC. DE LA 1ERA. 15NA. MES DE JUL/2014</t>
  </si>
  <si>
    <t xml:space="preserve"> M. GUERRERO CANC. DE LA 1ERA. 15NA. MES DE JUL/2014</t>
  </si>
  <si>
    <t>I. GUTIERREZ CANC. DE LA 1ERA. 15NA. MES DE JUL/2014</t>
  </si>
  <si>
    <t>M. HUACON CANC. DE LA 1ERA. 15NA. MES DE JUL/2014</t>
  </si>
  <si>
    <t>J. MALAVE CANC. DE LA 1ERA. 15NA. MES DE JUL/2014</t>
  </si>
  <si>
    <t>D. MENDEZ CANC. DE LA 1ERA. 15NA. MES DE JUL/2014</t>
  </si>
  <si>
    <t>J. MEZA CANC. DE LA 1ERA. 15NA. MES DE JUL/2014</t>
  </si>
  <si>
    <t>J. NUMERABLE CANC. DE LA 1ERA. 15NA. MES DE JUL/2014</t>
  </si>
  <si>
    <t>W. PARRALES CANC. DE LA 1ERA. 15NA. MES DE JUL/2014</t>
  </si>
  <si>
    <t>D. QUIÑONEZ CANC. DE LA 1ERA. 15NA. MES DE JUL/2014</t>
  </si>
  <si>
    <t>E. SEGURA CANC. DE LA 1ERA. 15NA. MES DE JUL/2014</t>
  </si>
  <si>
    <t>C. SOLORZANO CANC. DE LA 1ERA. 15NA. MES DE JUL/2014</t>
  </si>
  <si>
    <t>C. VEINTIMILLA CANC. DE LA 1ERA. 15NA. MES DE JUL/2014</t>
  </si>
  <si>
    <t>E. BURGOS PAGO POR SER. PRES. (CANC. DE LA 1ERA. 15NA. MES DE JUL/2014)</t>
  </si>
  <si>
    <t>M. GUERRA PAGO POR SERV. PREST. (CANC. DE LA 1ERA. 15NA. MES DE JUL/2014)</t>
  </si>
  <si>
    <t>G. MURILLO PAGO POR SERV. PREST. (CANC. DE LA 1ERA. 15NA. MES DE JUL/2014)</t>
  </si>
  <si>
    <t>P. AMADOR CANC. DE LA 1ERA. 15NA. MES DE JUL/2014</t>
  </si>
  <si>
    <t>M. ANDRADE CANC. DE LA 1ERA. 15NA. MES DE JUL/2014</t>
  </si>
  <si>
    <t>K. ARANEA CANC. DE LA 1ERA. 15NA. MES DE JUL/2014</t>
  </si>
  <si>
    <t>A. CARRERA CANC. DE LA 1ERA. 15NA. MES DE JUL/2014</t>
  </si>
  <si>
    <t>K. DE LA CRUZ CANC. DE LA 1ERA. 15NA. MES DE JUL/2014</t>
  </si>
  <si>
    <t>V. FARFAN CANC. DE LA 1ERA. 15NA. MES DE JUL/2014</t>
  </si>
  <si>
    <t>C. FARIAS CANC. DE LA 1ERA. 15NA. MES DE JUL/2014</t>
  </si>
  <si>
    <t>L. GARCIA CANC. DE LA 1ERA. 15NA. MES DE JUL/2014</t>
  </si>
  <si>
    <t>E. GILER CANC. DE LA 1ERA. 15NA. MES DE JUL/2014</t>
  </si>
  <si>
    <t>S. GOVEA CANC. DE LA 1ERA. 15NA. MES DE JUL/2014</t>
  </si>
  <si>
    <t>K. LEON CANC. DE LA 1ERA. 15NA. MES DE JUL/2014</t>
  </si>
  <si>
    <t>M. MARCILLO CANC. DE LA 1ERA. 15NA. MES DE JUL/2014</t>
  </si>
  <si>
    <t>A. NARANJO CANC. DE LA 1ERA. 15NA. MES DE JUL/2014</t>
  </si>
  <si>
    <t>P. PANCHANA CANC. DE LA 1ERA. 15NA. MES DE JUL/2014</t>
  </si>
  <si>
    <t>J. QUINTO CANC. DE LA 1ERA. 15NA. MES DE JUL/2014</t>
  </si>
  <si>
    <t>M. RODRIGUEZ CANC. DE LA 1ERA. 15NA. MES DE JUL/2014</t>
  </si>
  <si>
    <t>P. SALDAÑA CANC. DE LA 1ERA. 15NA. MES DE JUL/2014</t>
  </si>
  <si>
    <t>M. SALAS CANC. DE LA 1ERA. 15NA. MES DE JUL/2014</t>
  </si>
  <si>
    <t>R. SOLIS CANC. DE LA 1ERA. 15NA. MES DE JUL/2014</t>
  </si>
  <si>
    <t>A. ALCIVAR CAN. DE LA 1ERA. MES JUL/2014</t>
  </si>
  <si>
    <t>P. APOLO CAN. DE LA 1ERA. MES JUL/2014</t>
  </si>
  <si>
    <t>A. ASTUDILLO  CANC. DE LA 1ERA. MES JUL/2014</t>
  </si>
  <si>
    <t>E. BALSECA   CANC. DE LA 1ERA. MES JUL/2014</t>
  </si>
  <si>
    <t>R. BARRIGA   CANC. DE LA 1ERA. MES JUL/2014</t>
  </si>
  <si>
    <t>I. CAMARGO CANC. DE LA 1ERA. MES JUL/2014</t>
  </si>
  <si>
    <t>V. CASTILLO CANC. DE LA 1ERA. MES JUL/2014</t>
  </si>
  <si>
    <t>F. CEDEÑO  CANC. DE LA 1ERA. MES JUL/2014</t>
  </si>
  <si>
    <t>F. ORTIZ  CANC. DE LA 1ERA. MES JUL/2014</t>
  </si>
  <si>
    <t>O. FARFAN  CANC. DE LA 1ERA. MES JUL/2014</t>
  </si>
  <si>
    <t>C. FREIRE   CANC. DE LA 1ERA. MES JUL/2014</t>
  </si>
  <si>
    <t>J. GONZALEZ   CANC. DE LA 1ERA. MES JUL/2014</t>
  </si>
  <si>
    <t>J. HOYOS CANC. DE LA 1ERA. MES JUL/2014</t>
  </si>
  <si>
    <t>P. IGLESIAS  CANC. DE LA 1ERA. MES JUL/2014</t>
  </si>
  <si>
    <t>J. MALDONADO CANC. DE LA 1ERA. MES JUL/2014</t>
  </si>
  <si>
    <t>J. MARTINEZ CANC. DE LA 1ERA. MES JUL/2014</t>
  </si>
  <si>
    <t>M. MONCAYO CANC. DE LA 1ERA. MES JUL/2014</t>
  </si>
  <si>
    <t>F. PALACIOS CANC. DE LA 1ERA. MES JUL/2014</t>
  </si>
  <si>
    <t>A. POVEDA CANC. DE LA 1ERA. MES JUL/2014</t>
  </si>
  <si>
    <t>T. RODRIGUEZ CANC. DE LA 1ERA. MES JUL/2014</t>
  </si>
  <si>
    <t>E. SARMIENTO CANC. DE LA 1ERA. MES JUL/2014</t>
  </si>
  <si>
    <t>J. TOWNSEND  CANC. DE LA 1ERA. MES JUL/2014</t>
  </si>
  <si>
    <t>A. VARAS  CANC. DE LA 1ERA. MES JUL/2014</t>
  </si>
  <si>
    <t>S. ZAMBRANO CANC. DE LA 1ERA. MES JUL/2014</t>
  </si>
  <si>
    <t>L. ZAMBRANO   CANC. DE LA 1ERA. MES JUL/2014</t>
  </si>
  <si>
    <t>E. BALLADARES F#484 CANC. DE LA 1ERA. MES JUL/2014</t>
  </si>
  <si>
    <t>A. FALQUEZ F#513 CANC. DE LA 1ERA. MES JUL/2014</t>
  </si>
  <si>
    <t>J. LOPEZ  F#375 SER. PREST. CANC. DE LA 1ERA. MES JUL/2014</t>
  </si>
  <si>
    <t>E. MENDOZA SER. PREST. CANC. DE LA 1ERA. MES JUL/2014</t>
  </si>
  <si>
    <t>J. OROZCO F#8 SER. PREST. CANC. DE LA 1ERA. 15NA. MES DE JUL/2014</t>
  </si>
  <si>
    <t>H. ZUÑIGA SER. PREST. CANC. DE LA 1ERA. 15NA. MES DE JUL/2014</t>
  </si>
  <si>
    <t>E. BORJA F#7 SER. PREST. CANC. DE LA 1ERA. 15NA. MES DE JUL/2014</t>
  </si>
  <si>
    <t>R. BORJA  SER. PREST. CANC. DE LA 1ERA. 15NA. MES DE JUL/2014</t>
  </si>
  <si>
    <t>J. CAMACHO F#54 SER. PREST. CANC. DE LA 1ERA. 15NA. MES DE JUL/2014</t>
  </si>
  <si>
    <t>C. CEDEÑO SER. PREST. CANC. DE LA 1ERA. 15NA. MES DE JUL/2014</t>
  </si>
  <si>
    <t>J. MARTINEZ SER. PREST. CANC. DE LA 1ERA. 15NA. MES JUL/2014</t>
  </si>
  <si>
    <t>D. ESPINOZA F#106 SER. PREST. CANC. DE LA 1ERA. 15NA. MES DE JUL/2014</t>
  </si>
  <si>
    <t>D. REYES F#2 SER. PREST. CANC. DE LA 1ERA. 15NA. MES JUL/2014</t>
  </si>
  <si>
    <t>K. TORRES  F#2 SER. PREST. CANC. DE LA 1ERA. 15NA. MES JUL/2014</t>
  </si>
  <si>
    <t>V. PALACIOS   SER. PREST. CANC. DE LA 1ERA. 15NA. MES JUL/2014</t>
  </si>
  <si>
    <t>T. PIBAQUE SER. PREST. CANC. 1ERA. 15NA. MES JUL/2014</t>
  </si>
  <si>
    <t>Y. ALABART SER. EDUC. DEL 1 AL 15 DE JUL/2014</t>
  </si>
  <si>
    <t>M. AYALA  SER. EDUC. DEL 1 AL 15 DE JUL/2014</t>
  </si>
  <si>
    <t>R. BARRIGA  SER. EDUC. DEL 1 AL 15 DE JUL/2014</t>
  </si>
  <si>
    <t>J. BOHORQUEZ  SER. EDUC. DEL 1 AL 15 DE JUL/2014</t>
  </si>
  <si>
    <t>M. CABANILLA  SER. EDUC. DEL 1 AL 15 DE JUL/2014</t>
  </si>
  <si>
    <t>M. CONFORME SER. EDUC. DEL 1 AL 15 DE JUL/2014</t>
  </si>
  <si>
    <t>M. MONCAYO  SER. EDUC. DEL 1 AL 15 DE JUL/2014</t>
  </si>
  <si>
    <t>F. PALACIOS SER. EDUC. DEL 1 AL 15 DE JUL/2014</t>
  </si>
  <si>
    <t>A. POVEDA  SER. EDUC. DEL 1 AL 15 DE JUL/2014</t>
  </si>
  <si>
    <t>PAGO  PRESTAMO ECO. G. CABANILLA  A DESCONTAR EN 2DA. 15NA.</t>
  </si>
  <si>
    <t xml:space="preserve">PAGO POR TRAMITES Y  GASTOS LEGALES </t>
  </si>
  <si>
    <t>PAGO DE LA F.#163446 POR CERTIF. DE DOC. NOTARIADOS DIRG. AL AB. ANDRES SANTOS</t>
  </si>
  <si>
    <t>FONDEO DEL BCO. MACHAL AL CITTE</t>
  </si>
  <si>
    <t>PAGO DE MATRICULA Y SOAT VEHICULO UTEG GRAND VITARA JEEP NEGRO</t>
  </si>
  <si>
    <t>LIQUIDACION DE LA CAJA CHICA 15 DE JULIO DEL 2014 SEGUN DETALLE ADJUNTO</t>
  </si>
  <si>
    <t>PAGO POR COMPRA DE PASAJES DR. PROAÑO E HIJO POR DICTAR CLASES FIN DE SEMANA</t>
  </si>
  <si>
    <t xml:space="preserve">PAGO DE F#114 POR  COMPRA DEBREAKS DIA 13 JUL/2014 MAESTRIAS </t>
  </si>
  <si>
    <t xml:space="preserve">PAGO DE F#319 COMPRA DE BREAKS 12 Y 13 JUL/2014 MAESTRIAS </t>
  </si>
  <si>
    <t xml:space="preserve">PAGO POR LIQUIDACION DE HABERES EMPLEADA </t>
  </si>
  <si>
    <t>PAGO DE F#164859 Y 195519 POR CONSUMO DE INTERNET JUNIO Y JULIO</t>
  </si>
  <si>
    <t>PAGO DE LA F.#1026 POR ALQUILER EDF.#610 MES DE JUN/2014</t>
  </si>
  <si>
    <t>SURATEL</t>
  </si>
  <si>
    <t>PAGO POR COMPRA DE PASAJES ECO. GCABANILLA Y AB. N.VALERO GYE-UIO-GYE DIA  21/JUL/2014</t>
  </si>
  <si>
    <t>PAGO DE INTERESES DEL 7.5% X RENOVACION MES DE JUL/14 (REF.1/2 CH/16953X$6500 Y 2/2 CH/16954X$6500)</t>
  </si>
  <si>
    <t>PAGO DE TITULO DE CREDITO #31437287 POR PAGO DE PLANILLA  MENSUAL MES DE ABRIL-MAYO/2013</t>
  </si>
  <si>
    <t>GASTOS Y TRAMITES IESS</t>
  </si>
  <si>
    <t>PAGO POR HOSPEDAJE DR. PROAÑO MAYA Y PROAÑO DURAN DIA 16/JUL/2014</t>
  </si>
  <si>
    <t>VIATICOS W. PARRALES POR TRAMITES IESS QUITO DIA 18/JUL/2014</t>
  </si>
  <si>
    <t>PAGO POR VIAJE A STA. ELENA  12 ALUMNOS COMERC-EXT-ADM.PUERTOS $120.00</t>
  </si>
  <si>
    <t>NEY VALERO BANDO</t>
  </si>
  <si>
    <t>PAGO DE LA F.# 732 POR ASESORIA LEGAL MES DE JUL/2014</t>
  </si>
  <si>
    <t>PAGO PRESTAMO (CAMBIO X CH/17530)</t>
  </si>
  <si>
    <t>PAGO DE INTERESES DEL 4% X RENOVACION JUL/2014 (REF. PRESTAMO $6,000.00)</t>
  </si>
  <si>
    <t>PAGO DE LA F#1324 POR SER. EDUC.</t>
  </si>
  <si>
    <t>PAGO DE F#843 POR SER. EDUCATIVOS</t>
  </si>
  <si>
    <t>PAGO POR DEVOLUCION ALUMNOS POR NO APERTURACION DE CLASES</t>
  </si>
  <si>
    <t xml:space="preserve">ABONO DE F#387 POR PLAN DE MEDIOS,VIDEOS, PRODUCCION PUBLICIDAD UTEG </t>
  </si>
  <si>
    <t>PAGO TOTAL DE F#1325,1328 Y 1332 POR ALQUILER DE PROYECTORES</t>
  </si>
  <si>
    <t>PAGO DE N/V#58,59,60,61 Y 62 POR ALMUEROZ DEL PERSONAL UTEG DEL 7 AL 11 JUL/2014</t>
  </si>
  <si>
    <t>PAGO DE F#2319 POR REPARACION DE PROYECTORES</t>
  </si>
  <si>
    <t>PAGO POR ANTICIPO DE MANTENIMIENTO DE EDIFICO</t>
  </si>
  <si>
    <t xml:space="preserve">PAGO DE F#490 POR MANTENIMIENTO DE MOTO </t>
  </si>
  <si>
    <t>PAGO DE F#1027000 Y 1026999 POR  ALQUILER DE EQUIPOS DATAFAST</t>
  </si>
  <si>
    <t>PAGO POR  VIATICOS REUNION IESS DIA 21/07/2014</t>
  </si>
  <si>
    <t>PAGO POR ATENCION MAESTRIAS CONSERJES DEL 18/07/2014</t>
  </si>
  <si>
    <t>PAGO POR VIATICOS A SANTA ELENA FIN DE SEMANA DIA 19 Y 20 JUL/2014</t>
  </si>
  <si>
    <t>PAGO POR VIATICOS ING. MARA CABANILLA Y ECO. CONFORME DEL 21 AL 23 JUL/2014 DOCTORADO PERU</t>
  </si>
  <si>
    <t xml:space="preserve">PAGO TOTAL DE F#1012 Y ABONO F#1025 POR COMPRA DE SOUVENIRS </t>
  </si>
  <si>
    <t>PAGO DE F#14137 CUOTA FILIACION TERCER TRIMESTRE (JUL,AGOSTO Y SEP)</t>
  </si>
  <si>
    <t>PAGO POR SER. DE INTERNET MES JUL/2014</t>
  </si>
  <si>
    <t>CENTENO PIGUAVE JAZMIN</t>
  </si>
  <si>
    <t>LAB2DESIGN S.A</t>
  </si>
  <si>
    <t>TOTAL SALDOS</t>
  </si>
  <si>
    <t>PAGO DE INTERESES DEL 3% MES DE JUL/2014(REF. $30,000.00)</t>
  </si>
  <si>
    <t>PAGO DE INTERESES MES DE JUL/2014  (REF. 5% PREST. $10.000.00)</t>
  </si>
  <si>
    <t>FONDEO DEL BB UTEG AL BANCO MACHALA UTEG</t>
  </si>
  <si>
    <t>PAGO POR MAMNTENIMIENTO VEHICULO UTEG</t>
  </si>
  <si>
    <t>GASTOS POR MANTENIMIENTO EDF.#520</t>
  </si>
  <si>
    <t>VIATICOS G.CABANILLA Y C. VENTIMILLA POR VIAJE A STA. ELENA REUNION DIA 22/07/2014</t>
  </si>
  <si>
    <t>GASTOS POR EVENTO CULTURAL FIESTA DE GUAYAQUIL UTEG</t>
  </si>
  <si>
    <t>LIQUIDACION DE LA CAJA CHICA DEL 22/JUL/2014 SEGUN DETALLE ADJUNTO</t>
  </si>
  <si>
    <t>PRESTAMO EMPLEADO J. BOHORQUEZ A DESCONTARSE EN FIN DE MES</t>
  </si>
  <si>
    <t>PAGO POR IMPRESION DE REVISTA (21 PAPEL COUCHE,24 HOJAS )</t>
  </si>
  <si>
    <t>RENOVACION POR INTERESES MES DE JUL/2014</t>
  </si>
  <si>
    <t>PAGO DE LA F.#1764 POR ADENDUM 5/6</t>
  </si>
  <si>
    <t>FONDEO DEL BCO. PACIFICO AL CITTE</t>
  </si>
  <si>
    <t>GHASTOS FINANCIEROS TRAMITES IESS</t>
  </si>
  <si>
    <t>PAGO DE COLEGIAT5URA MOVILIZACION Y HOSPEDAJE DOCTORADO MES DE JUL/2014</t>
  </si>
  <si>
    <t>PHD- UNIV SAN MARCOS</t>
  </si>
  <si>
    <t>MARIA FERNANDA ANDRADE</t>
  </si>
  <si>
    <t>PAGO DE LA F.#1761 POR DISEÑO Y DECORACION 8/18 CAMPUS UTEG</t>
  </si>
  <si>
    <t>VIATICOS M. ANDRADE, V.CASTILLO, J. MARTINEZ POR VIAJE A MACHALA FERIA DE UNIVERSIDADES</t>
  </si>
  <si>
    <t>VIATICOS A  PERU A.AVILES Y C. VENTIMILLA POR PAGO COLEGIATURA DOCTORADO</t>
  </si>
  <si>
    <t>PAGO DE DOCTORADO COLEGIATURA MES DE JUL/2014</t>
  </si>
  <si>
    <t>PAGO POR COMPRA DE 5 PC PARA PROYECCION NUEVOS EMPLEADOS</t>
  </si>
  <si>
    <t>ELECTROKOLER</t>
  </si>
  <si>
    <t>COMPRA DE MATERIALES ELECTRICOS</t>
  </si>
  <si>
    <t>PAGO DEL 25% POR HONORARIOS POR AUDITORIA AÑO 2012-2013</t>
  </si>
  <si>
    <t>ROOSELVET ALVARDADO SOTOMAYOR</t>
  </si>
  <si>
    <t>PAGO POR VIATICOS STA, ELENA , GUARDIAS Y CONSERJES VIATICOS N.V. Y E.B Y COMPRA DE DE PASAJESW ELADIO CHOEZ</t>
  </si>
  <si>
    <t>WILSONPARRALES</t>
  </si>
  <si>
    <t>PAGO DE LA F.#117 POR COMPRA DE REFRIGERIOS EN STA. ELENA DIA 18/JUL/2014</t>
  </si>
  <si>
    <t>PAGO DE LA F.#320 POR COMPRA DE BREAKS GYE DIAS 19-20/JUL/2014</t>
  </si>
  <si>
    <t>PAGO DE INTERESES DEL 7.5% X RENOVACION MES DE JUL/2014(REF.1/2 CH/16955X$6500 Y 2/2 CH/16957X$6500</t>
  </si>
  <si>
    <t>PAGO DE LA F.#676, F.#678, F.#682, F.#683, F.#684 Y ABONO A LA F.#686 POR SERVICIOS EDUCATIVOS</t>
  </si>
  <si>
    <t>PAGO DE LA F.#751 POR SERVICIOS EDUCATIVOS</t>
  </si>
  <si>
    <t>PAGO DE LA F.#234889 POR GASTOS DE REPRESENTACION G. CABANILLA DIA 23/JUL/2014</t>
  </si>
  <si>
    <t>RODRIGUEZ CONSTANTINE RAUL ALFREDO</t>
  </si>
  <si>
    <t>ABONO A LA F.#4 POR AÑQUILER DE PROYECTORES SAB/28/JUN/2014</t>
  </si>
  <si>
    <t>PAGO DE LA  F.#3314 Y ABONO A LA F.#3331 POR COMPRA DER SUMINISTROS DE LIMPIEZA Y CAFETERIA</t>
  </si>
  <si>
    <t>PAGO DE LA F.#92627 Y ABONO A LA F.#93335 POR COMPRA DE RESMAS DE PAPEL</t>
  </si>
  <si>
    <t>PAGO DE LA F.#17335, F.#17356, F.#17367 Y ABONO A LA F.#17374 POR COMPAR DE TONERS</t>
  </si>
  <si>
    <t>PAGO DE LA F.#3744 POR COMPRA DE BOTELLONES DE AGUA PERS. ADM. UTEG</t>
  </si>
  <si>
    <t xml:space="preserve">PAGO POR MANTENIMIENTO DE BAÑOS Y PISCINA </t>
  </si>
  <si>
    <t>BONIFAZ MEDINA KELLY MICHELLE</t>
  </si>
  <si>
    <t>ANULAR</t>
  </si>
  <si>
    <t>MARTINEZ MALDONADO ENRIQUE ADOLFO</t>
  </si>
  <si>
    <t>GASTOS POR TRAMITES Y GASTOS LEGALES IESS</t>
  </si>
  <si>
    <t>PAGO TOTAL DE LA F#399,406 Y ABONO F#412 POR SERVICIOS EDUCATIVOS</t>
  </si>
  <si>
    <t>PAGO DE F#8,10 Y 13 POR SERVICIOS EDUCATIVOS</t>
  </si>
  <si>
    <t xml:space="preserve">PAGO SEGUN PROFORMA DE AIRE ACONDIC. Y TONERS </t>
  </si>
  <si>
    <t>PAGGO POR COMPRA DE PASAJES CON T/C ECO. GALO CABANILLA</t>
  </si>
  <si>
    <t>KAREN LEON</t>
  </si>
  <si>
    <t>PRESTAMO A A EMPLEADO</t>
  </si>
  <si>
    <t>PAGO POR LIQUIDACION CAJA CHICA DIA 30/07/2014 SEGUN DETALLE ADJUNTO</t>
  </si>
  <si>
    <t xml:space="preserve">PAGO DE F#733 POR REEMBOLSO DE COMPRA DE PASAJES, TRANSPORTE QUITO </t>
  </si>
  <si>
    <t>PAGO DE N/V#64,65,66,67,68 POR COMPRA DE ALMUERZOS PERSONAL UTEG</t>
  </si>
  <si>
    <t>PAGO DE F#195,196 POR SER. EDUCATIVOS</t>
  </si>
  <si>
    <t>PAGO TOTAL DE F#1239,1317, 1317 POR SER. EDUC.</t>
  </si>
  <si>
    <t>PAGO POR ALQUILER DE EQUIPO MES JUNIO Y JULIO/2014</t>
  </si>
  <si>
    <t>DATAFAST</t>
  </si>
  <si>
    <t>GASTOS PÒR TRAMITES Y GASTOS LEGALES</t>
  </si>
  <si>
    <t xml:space="preserve">GASTOS POR TRAMITES LEGALES </t>
  </si>
  <si>
    <t>VIATICOS A STA. ELENA POR ATENCION MAESTRIA FIN DE SEMANA DIAS 2-3/AGO/2014</t>
  </si>
  <si>
    <t>PAGO DE LA F.#683 POR CONTRATACION DE 2000 SMS  COLECTURIA A ESTUDIANTES</t>
  </si>
  <si>
    <t>ABONO A LA F.#3331 POR COMPRA DE SUMINISTROS DE LIMPIEZA</t>
  </si>
  <si>
    <t>PAGO POR MANTENIMIENTO ELECTRICO</t>
  </si>
  <si>
    <t>PAGO POR MANTENIMIENTO EDIFICIO #520 Y #399</t>
  </si>
  <si>
    <t>PAGO DE LA F.#326 POR FOTOS TOMADAS EN EVENTO CULTURAL 24/JULIO/2014</t>
  </si>
  <si>
    <t>PAGO DE GUARDIAS Y CONSERJES POR ATENCION MAESTRIA  FIN DE SEMANA</t>
  </si>
  <si>
    <t>G. CABANILLA CANC. DE LA 2DA. 15NA. MES JUL/2014</t>
  </si>
  <si>
    <t>M. CABANILLA CANC. DE LA 2DA. 15NA. MES JUL/2014</t>
  </si>
  <si>
    <t>J. BOHORQUEZ CANC. DE LA 2DA. 15NA. MES JUL/2014</t>
  </si>
  <si>
    <t>M. AYALA  CANC. DE LA 2DA. 15NA. MES JUL/2014</t>
  </si>
  <si>
    <t>M. CONFORME  CANC. DE LA 2DA. 15NA. MES JUL/2014</t>
  </si>
  <si>
    <t>Y. ALABART  CANC. DE LA 2DA. 15NA. MES JUL/2014</t>
  </si>
  <si>
    <t>J. ALARCON CANC. DE LA 2DA. 15NA. MES JUL/2014</t>
  </si>
  <si>
    <t>D. ARIAS CANC. DE LA 2DA. 15NA. MES JUL/2014</t>
  </si>
  <si>
    <t>A. AVILES CANC. DE LA 2DA. 15NA. MES JUL/2014</t>
  </si>
  <si>
    <t>E. BARZOLA CANC. DE LA 2DA. 15NA. MES JUL/2014</t>
  </si>
  <si>
    <t>J. CRESPIN CANC. DE LA 2DA. 15NA MES JUL/2014</t>
  </si>
  <si>
    <t>J. FLORES  CANC. DE LA 2DA. 15NA MES JUL/2014</t>
  </si>
  <si>
    <t>M. GUERRERO CANC. DE LA 2DA. 15NA MES JUL/2014</t>
  </si>
  <si>
    <t>I. GUTIERREZ  CANC. DE LA 2DA. 15NA MES JUL/2014</t>
  </si>
  <si>
    <t>M. HUACON  CANC. DE LA 2DA. 15NA MES JUL/2014</t>
  </si>
  <si>
    <t>J. MALAVE  CANC. DE LA 2DA. 15NA MES JUL/2014</t>
  </si>
  <si>
    <t>D. MENDEZ CANC. DE LA 2DA. 15NA MES JUL/2014</t>
  </si>
  <si>
    <t>J. MEZA  CANC. DE LA 2DA. 15NA MES JUL/2014</t>
  </si>
  <si>
    <t>J. NUMERABLE  CANC. DE LA 2DA. 15NA MES JUL/2014</t>
  </si>
  <si>
    <t>W. PARRALES CANC. DE LA 2DA. 15NA MES JUL/2014</t>
  </si>
  <si>
    <t>D. QUIÑONEZ  CANC. DE LA 2DA. 15NA MES JUL/2014</t>
  </si>
  <si>
    <t>E. SEGURA CANC. DE LA 2DA. 15NA MES JUL/2014</t>
  </si>
  <si>
    <t>C. SOLORZANOCANC. DE LA 2DA. 15NA MES JUL/2014</t>
  </si>
  <si>
    <t>C. VEINTIMILLA  CANC. DE LA 2DA. 15NA MES JUL/2014</t>
  </si>
  <si>
    <t>E. BURGOS SER. PREST. CANC. DE LA 2DA. 15NA MES JUL/2014</t>
  </si>
  <si>
    <t>I. CIFUENTES SER. PREST. CANC. DE LA 2DA. 15NA MES JUL/2014</t>
  </si>
  <si>
    <t>S. OROZCO CANC. DE LA 2DA. 15NA MES JUL/2014</t>
  </si>
  <si>
    <t>M. GUERRA SER. PREST. N/V#8 CANC. DE LA 2DA. 15NA MES JUL/2014</t>
  </si>
  <si>
    <t>B. JIMENEZ SER. PREST.  CANC. DE LA 2DA. 15NA MES JUL/2014</t>
  </si>
  <si>
    <t>P. AMADOR CANC. DE LA 2DA. 15NA MES JUL/2014</t>
  </si>
  <si>
    <t>M. ANDRADE  CANC. DE LA 2DA. 15NA MES JUL/2014</t>
  </si>
  <si>
    <t>K. ARANEA  CANC. DE LA 2DA. 15NA MES JUL/2014</t>
  </si>
  <si>
    <t>A. CARRERA CANC. DE LA 2DA. 15NA MES JUL/2014</t>
  </si>
  <si>
    <t>K. DE LA CRUZ  CANC. DE LA 2DA. 15NA MES JUL/2014</t>
  </si>
  <si>
    <t>V. FARFAN  CANC. DE LA 2DA. 15NA MES JUL/2014</t>
  </si>
  <si>
    <t>F. CARMEN CANC. DE LA 2DA. 15NA MES JUL/2014</t>
  </si>
  <si>
    <t>L.GARCIA CANC. DE LA 2DA. 15NA MES JUL/2014</t>
  </si>
  <si>
    <t>E. GILER CANC. DE LA 2DA. 15NA MES JUL/2014</t>
  </si>
  <si>
    <t>S. GOVEA CANC. DE LA 2DA. 15NA MES JUL/2014</t>
  </si>
  <si>
    <t>M. MARCILLO  CANC. DE LA 2DA. 15NA MES JUL/2014</t>
  </si>
  <si>
    <t>A. NARANJO CANC. DE LA 2DA. 15NA MES JUL/2014</t>
  </si>
  <si>
    <t>P. PANCHANA  CANC. DE LA 2DA. 15NA MES JUL/2014</t>
  </si>
  <si>
    <t>J. QUINTO CANC. DE LA 2DA. 15NA MES JUL/2014</t>
  </si>
  <si>
    <t>M. RODRIGUEZ  CANC. DE LA 2DA. 15NA MES JUL/2014</t>
  </si>
  <si>
    <t>P. SALDAÑA  CANC. DE LA 2DA. 15NA MES JUL/2014</t>
  </si>
  <si>
    <t>M. SALAS  CANC. DE LA 2DA. 15NA MES JUL/2014</t>
  </si>
  <si>
    <t>R. SOLIS CANC. DE LA 2DA. 15NA MES JUL/2014</t>
  </si>
  <si>
    <t>A. ALCIVAR  CANC. DE LA 2DA. 15NA MES JUL/2014</t>
  </si>
  <si>
    <t>P. APOLO CANC. DE LA 2DA. 15NA MES JUL/2014</t>
  </si>
  <si>
    <t>A. ASTUDILLO CANC. DE LA 2DA. 15NA MES JUL/2014</t>
  </si>
  <si>
    <t>E. BALSECA  CANC. DE LA 2DA. 15NA MES JUL/2014</t>
  </si>
  <si>
    <t>R. BARRIGA  CANC. DE LA 2DA. 15NA MES JUL/2014</t>
  </si>
  <si>
    <t>I. CAMARGO  CANC. DE LA 2DA. 15NA MES JUL/2014</t>
  </si>
  <si>
    <t>V. CASTILLO CANC. DE LA 2DA. 15NA MES JUL/2014</t>
  </si>
  <si>
    <t>F. CEDEÑO CANC. DE LA 2DA. 15NA MES JUL/2014</t>
  </si>
  <si>
    <t>F. ORTIZ CANC. DE LA 2DA. 15NA MES JUL/2014</t>
  </si>
  <si>
    <t>O. FARFAN  CANC. DE LA 2DA. 15NA MES JUL/2014</t>
  </si>
  <si>
    <t>C. FREIRE  CANC. DE LA 2DA. 15NA MES JUL/2014</t>
  </si>
  <si>
    <t>J. GONZALEZ  CANC. DE LA 2DA. 15NA MES JUL/2014</t>
  </si>
  <si>
    <t>J. HOYOS  CANC. DE LA 2DA. 15NA MES JUL/2014</t>
  </si>
  <si>
    <t>P. IGLESIAS  CANC. DE LA 2DA. 15NA MES JUL/2014</t>
  </si>
  <si>
    <t>J. MALDONADO  CANC. DE LA 2DA. 15NA MES JUL/2014</t>
  </si>
  <si>
    <t>J. MARTINEZ  CANC. DE LA 2DA. 15NA MES JUL/2014</t>
  </si>
  <si>
    <t>M. MONCAYO  CANC. DE LA 2DA. 15NA MES JUL/2014</t>
  </si>
  <si>
    <t>F. PALACIOS  CANC. DE LA 2DA. 15NA MES JUL/2014</t>
  </si>
  <si>
    <t>A. POVEDA  CANC. DE LA 2DA. 15NA MES JUL/2014</t>
  </si>
  <si>
    <t>T. RODRIGUEZ  CANC. DE LA 2DA. 15NA MES JUL/2014</t>
  </si>
  <si>
    <t>J. SANCHEZ  CANC. DE LA 2DA. 15NA MES JUL/2014</t>
  </si>
  <si>
    <t>E. SARMIENTO  CANC. DE LA 2DA. 15NA MES JUL/2014</t>
  </si>
  <si>
    <t>J. TOWNSEND  CANC. DE LA 2DA. 15NA MES JUL/2014</t>
  </si>
  <si>
    <t>A. VARAS CANC. DE LA 2DA. 15NA MES JUL/2014</t>
  </si>
  <si>
    <t>S. ZAMBRANO CANC. DE LA 2DA. 15NA MES JUL/2014</t>
  </si>
  <si>
    <t>M. ZAMBRANO CANC. DE LA 2DA. 15NA MES JUL/2014</t>
  </si>
  <si>
    <t>E. BALLADARES F#484 SER. PREST. CANC. DE LA 2DA. 15NA MES JUL/2014</t>
  </si>
  <si>
    <t>A. FALQUEZ  F#513 SER. PREST. CANC. DE LA 2DA. 15NA MES JUL/2014</t>
  </si>
  <si>
    <t>J. LOPEZ  SER. PREST. CANC. DE LA 2DA. 15NA MES JUL/2014</t>
  </si>
  <si>
    <t>E. MENDOZA  F#3 SER. PREST. CANC. DE LA 2DA. 15NA MES JUL/2014</t>
  </si>
  <si>
    <t>J. OROZCO  F#8 SER. PREST. CANC. DE LA 2DA. 15NA MES JUL/2014</t>
  </si>
  <si>
    <t>H. ZUÑIGA SER. PREST. CANC. DE LA 2DA. 15NA MES JUL/2014</t>
  </si>
  <si>
    <t>E. BORJA F#7 SER. PREST. CANC. DE LA 2DA. 15NA MES JUL/2014</t>
  </si>
  <si>
    <t>U. BORJA F#2 SER. PREST. CANC. DE LA 2DA. 15NA MES JUL/2014</t>
  </si>
  <si>
    <t>J.CAMACHO F#54  SER. PREST. CANC. DE LA 2DA. 15NA MES JUL/2014</t>
  </si>
  <si>
    <t>C. CEDEÑO F#26  SER. PREST. CANC. DE LA 2DA. 15NA MES JUL/2014</t>
  </si>
  <si>
    <t>D. ESPINOZA F#106 SER. PREST. CANC. DE LA 2DA. 15NA. MES JUL/2014</t>
  </si>
  <si>
    <t>J. MARTINEZ  F#7 SER. PREST. CANC. DE LA 2DA. 15NA. MES JUL/2014</t>
  </si>
  <si>
    <t>D. ESPINOZA F#2 SER. PREST. CANC. DE LA 2DA. 15NA. MES JUL/2014</t>
  </si>
  <si>
    <t>K. TORRES  F#2 SER. PREST. CANC. DE LA 2DA. 15NA. MES JUL/2014</t>
  </si>
  <si>
    <t>V. PALACIOS  SER. PREST. CANC. DE LA 2DA. 15NA. MES JUL/2014</t>
  </si>
  <si>
    <t>T. PIBAQUE F#7 SER. PREST. CANC. DE LA 2DA. 15NA. MES JUL/2014</t>
  </si>
  <si>
    <t>Y. ALABART F#102 POR SER. EDUC. DEL 15 AL 31 JUL/2014</t>
  </si>
  <si>
    <t>M. AYALA  F#389 POR SER. EDUC. DEL 15 AL 31 JUL/2014</t>
  </si>
  <si>
    <t>R. BARRIGA  SER. EDUC. DEL 15 AL 31 JUL/2014</t>
  </si>
  <si>
    <t>J. BOHORQUEZ  POR SER. EDUC. DEL 15 AL 31 JUL/2014</t>
  </si>
  <si>
    <t>M. CABANILLA F#959 SER. EDUC. DEL 15 AL 31 JUL/2014</t>
  </si>
  <si>
    <t>M. CONFORME F#139 POR SER. EDUC. DEL 15 AL 31 JUL/2014</t>
  </si>
  <si>
    <t>M. MONCAYO  F#297 POR SER. EDUC. DEL 15 AL 31 JUL/2014</t>
  </si>
  <si>
    <t>F. PALACIOS F#214 POR SER. EDUC. DEL 15 AL 31 JUL/2014</t>
  </si>
  <si>
    <t>A. POVEDA POR SER. EDUC. DEL 15 AL 31 JUL/2014</t>
  </si>
  <si>
    <t>K. LEON CANC. DE LA 2DA. 15NA MES JUL/2014</t>
  </si>
  <si>
    <t>CIFUENTES GONZALEZ ITALO</t>
  </si>
  <si>
    <t>OROZCO ANGULO SEBASTIAN</t>
  </si>
  <si>
    <t>GUERRA AVILÉS MIGUEL SECUNDINO</t>
  </si>
  <si>
    <t>JIMENEZ CARRANZA BRYAN</t>
  </si>
  <si>
    <t>SOLIS PINO ROBERTO</t>
  </si>
  <si>
    <t>SANCHEZ CERON JOFFRE</t>
  </si>
  <si>
    <t>MENDOZA ESTRADA EDUARDO ANDRÉS</t>
  </si>
  <si>
    <t>BORJA MACIAS URPIANO RIGOBERTO</t>
  </si>
  <si>
    <t>PAGO9 POR REEMBOLSO DRA. ALABART VIAJE SEMINARIO A BRASIL</t>
  </si>
  <si>
    <t>PAGO DE F#6 Y 8 POR SERVICIOS EDUCATIVOS</t>
  </si>
  <si>
    <t>PAGO DE F#204,205 POR SERVICIOS EDUCATIVOS</t>
  </si>
  <si>
    <t xml:space="preserve">PAGO POR REEMBOLSO DE GASTOS  CON T/C ING. MARA CABANILLA  </t>
  </si>
  <si>
    <t>COMPRA DE BREAKS</t>
  </si>
  <si>
    <t xml:space="preserve">RUGEL LAYANA ZOILA </t>
  </si>
  <si>
    <t>PAGO DE INTERESES MES DE JULIO/2014</t>
  </si>
  <si>
    <t>SUSHILAGO S.A.</t>
  </si>
  <si>
    <t>PAGO DE PLANILLA MESUAL MES JUN/2014 COMP#59793814</t>
  </si>
  <si>
    <t>PAGO POR COMISIONES MES DE JUL/2014</t>
  </si>
  <si>
    <t>PRESTAMO G. CABANILLA  A DESCONTARSE EN LA 2DA. 15NA. MES DE AGO/2014</t>
  </si>
  <si>
    <t xml:space="preserve">PAGO DE LA F.#33763 Y F.#69473 (RED CRAB) POR GASTOS DE REPRESENTACION G.CABANILLA </t>
  </si>
  <si>
    <t>POR LIQUDAR</t>
  </si>
  <si>
    <t>PAGO DE LA F.#1 POR SERVICIOS EDUACTIVOS</t>
  </si>
  <si>
    <t>PAGO DE LA F.#101 POR SERVICOS EDUCATIVOS</t>
  </si>
  <si>
    <t>PAGO DE LA F.#568 POR SERVICIOS EDUCATIVOS</t>
  </si>
  <si>
    <t>GONZALEZ FERRER JORGE RAMON</t>
  </si>
  <si>
    <t xml:space="preserve">ROBERTO AMABLE SOLIS PINO </t>
  </si>
  <si>
    <t>GASTOS POR TRAMITES Y GASTOS LEGALES</t>
  </si>
  <si>
    <t>PAGO POR CONTRATACION DE DJ, ALQUILER DE CARPAS, TROFEOS, MEDALLAS, BALONES, OLIMPIASAS UTEG 2014</t>
  </si>
  <si>
    <t>PAGO POR COMPRA DE PASAJES ECO. G.CABANILLA  GYE-UIO-LIMA/UIO-GYE EL 13-17/AGO/2014</t>
  </si>
  <si>
    <t>PAGO DE LA F.#4, F.#5 Y ABONO A LA F.#24 POR ALQUILER DE PROYECTORES</t>
  </si>
  <si>
    <t>PAGO DE LA F.#69, F.#70, F.#71 Y F.#72 POR COMPRA DE ALMUERZOS DEL 21-24/JUL/2014</t>
  </si>
  <si>
    <t>PAGO POR MANTENIMIENTO Y COMPRA DE PINTURA EDF.#399</t>
  </si>
  <si>
    <t xml:space="preserve">ALQUILER GRUA PARA EL TERRENO </t>
  </si>
  <si>
    <t>COMPAR DE UNIFORMES PARA GUARDIAS CUSTODIA G. CABANILLA</t>
  </si>
  <si>
    <t>PAGO DE F#79 POR SER. EDUC.</t>
  </si>
  <si>
    <t>PAGO DE F#126 Y ABONO F#129 POR SER. EDUC</t>
  </si>
  <si>
    <t>PAGO DE F#603 POR SER. EDUC.</t>
  </si>
  <si>
    <t>PAGO DE F#163 POR SER. EDUC</t>
  </si>
  <si>
    <t>ESPINOZA SOLIS EDUARDO JAVIER</t>
  </si>
  <si>
    <t>PAGO DE LA F.#252 POR SERVICIOS EDUCATIVOS</t>
  </si>
  <si>
    <t>PAGO DE LA F.#254, F.#255, F.#276 Y ABONO A LA F.#277 POR SERVICIOS EDUCTAIVOS</t>
  </si>
  <si>
    <t>PAGO DE LA F.#403 Y ABONO A LA F.#405 POR SERVICIOS EDUCATIVOS</t>
  </si>
  <si>
    <t>PAGO DE LA F.#556 Y ABONO A LA F.#557 POR SERVICIOS EDUCATIVOS</t>
  </si>
  <si>
    <t xml:space="preserve">PAGO POR HONORARIOS PROFESIONALES </t>
  </si>
  <si>
    <t>LIQUIDACION DE L ACAJA CHICA DEL 06/AGO/2014 SEGUN DETALLE ADJUNTO</t>
  </si>
  <si>
    <t>ABONO A LA F.#131805 CUOTA INICIAL POR RENOVACION DE SEGURO VEHICULO UTEG</t>
  </si>
  <si>
    <t>TORRES JIMENEZ EDDIE</t>
  </si>
  <si>
    <t>PAGO DE LA F.#1 POR SERVICIOS EDUCATIVOS CAMBIO DE CHEQ.#18604</t>
  </si>
  <si>
    <t>VIATICOS J. QUINTO POR VIAJE A MANTA PROMOCION MAESTRIAS DIA 07/08/2014</t>
  </si>
  <si>
    <t>PAGO POR COMPRA DE PASAJES M. CABANILLA VIAJE  GYE-UIO-GYE DIA 13-17/AGO/2014</t>
  </si>
  <si>
    <t>JOSE QUINTO QPOLINARIO</t>
  </si>
  <si>
    <t>LOOR ZAMBRANO KLEBER WALTER</t>
  </si>
  <si>
    <t>LEAL MARIDUEÑA ISABEL AMARILIS</t>
  </si>
  <si>
    <t>PAGO DE LA F.#588 POR SERVICIOS EDUCATIVOS</t>
  </si>
  <si>
    <t xml:space="preserve">PAGO DE LA F.#322 POR COMPRA DE BREAKS GYE FIN DE SEMANA DIAS 2-3/AGO/2014 </t>
  </si>
  <si>
    <t>PAGO DE LA F.#122 POR COMPRA DE BREAKS STA. ELENA MAESTRIAS FIN DE SEMANA DIAS 2-3/AGO/2014</t>
  </si>
  <si>
    <t>PAGO DE LA F.#102 POR PAUTA RADIAL EN WQ MES DE MAYO CAMPAÑA INSTITUCIONAL UTEG</t>
  </si>
  <si>
    <t>PAGO DE LA F.#148 POR PUBLICIDAD EN REVISTA MAESTRIAS MES DE JUL/2014</t>
  </si>
  <si>
    <t>GONZALEZ ASENCIO MARJORIE</t>
  </si>
  <si>
    <t>HIGUERA AGUIRRE GUADALUPE</t>
  </si>
  <si>
    <t>PAGO POR COMPRA DE PASAJES MES DE AGO/2014 (DOCTORADO)</t>
  </si>
  <si>
    <t>PAGO DE LA F.#1476 Y F.#1477 POR ALQUILER DE EDIF.#399 Y #401 MES DE JUN/2014</t>
  </si>
  <si>
    <t>PAGO DE LA F.#201 Y ABONO A  LA F.#302 POR SERVICISO EDUCATIVOS</t>
  </si>
  <si>
    <t>PAGO DE LA F.#58, F.#60 Y ABONO A LA F.#61 POR SERVICIOS EDUCATIVOS</t>
  </si>
  <si>
    <t>DEV. ESTUDIANTE POR MAESTRIA NO SE ABRIO ESPECIE #24741 EL DIA 11/FEB/2014</t>
  </si>
  <si>
    <t>DEV. ALUMNO POR DESISTER DE CURSO DE INGLES ESPECIE#26816 ENTREGADA 10/MAY/2014</t>
  </si>
  <si>
    <t>PAGO DE LA F.#13503 Y F.#13855 POR AFILIACION TRIMESTRAL MES ENE-FEB-MAR-ABR-MAY-JUN/2014</t>
  </si>
  <si>
    <t>PAGO DE F#24 ABONO A LA 25 POR ALQUILER DE PROYECTORES</t>
  </si>
  <si>
    <t>PAGO DE F#26775 Y ABONO F#26868 POR ALQUILER DE COPIADORA</t>
  </si>
  <si>
    <t xml:space="preserve">PAGO POR MANTENIMIENTO ELECTRICISTA </t>
  </si>
  <si>
    <t>PAGO DE F#4743 Y ABONO F#4743 POR ELABORACION DE FACTURAS Y PUBLICIDAD</t>
  </si>
  <si>
    <t>PAGO DE F#992 Y ABONO F#993 POR COMPRA DE SUMNISTROS DE OFICINA</t>
  </si>
  <si>
    <t xml:space="preserve">PAGO DE F#1025 Y ABONO 1026 POR COMPRA DE SOUVENIRS </t>
  </si>
  <si>
    <t>PAGO DE F#3255,3256 POR COMPRA  MUEBLES DE OFICINA</t>
  </si>
  <si>
    <t>PAGO DE N/V#74,75,76,79,80 POR ALMUERZOS PERSONAL UTEG</t>
  </si>
  <si>
    <t xml:space="preserve">ABONO F#3331 POR COMPRA DE SUMINISTROS DE LIMPIEZA </t>
  </si>
  <si>
    <t xml:space="preserve">PAGO DE F#$527, 530 POR COMPRA DE SUMINISTROS DE COMPUTACION </t>
  </si>
  <si>
    <t xml:space="preserve">ABONO F#26519 POR COMPRA DE PINTURAS </t>
  </si>
  <si>
    <t xml:space="preserve">PAGO POR MANTENIMIENTO DE EDIFICIO </t>
  </si>
  <si>
    <t>PAGO POR COMPRA DE PASAJES  LIMA RECTOR Y VICERECTORA 7 SEP.</t>
  </si>
  <si>
    <t>PAGO POR INSCRIPCION PARTICIPACION  FERIA INTERNACIONAL   LIMA/PERU</t>
  </si>
  <si>
    <t xml:space="preserve">PAGO DE COMPRA DE TONERS  F#17374 Y ABONO F#17407 </t>
  </si>
  <si>
    <t xml:space="preserve">PAGO POR ANTICIPO JOHNNY ASTUDILLO COMPRA DE IMPERMEABILIZANTES </t>
  </si>
  <si>
    <t xml:space="preserve">PAGO DE F#36098 POR RASTREO SATELITAL  MANT. VEHICULO </t>
  </si>
  <si>
    <t>ABONO F#299 POR FOTOGRAFIAS  NOVATADA Y FIESTAS JULIANAS</t>
  </si>
  <si>
    <t>PAGO POR VIATICOS SANTA ELENA FINDE SEMANA 09 Y 10 AGO/2014</t>
  </si>
  <si>
    <t xml:space="preserve">PAGO DE F#798 Y 802 POR PAPELERIA POR BIBLIOTECA </t>
  </si>
  <si>
    <t>PAGO POR ATENCION MAESTRIAS GUARDIAS Y CONSERJES FINES DE SEMANA</t>
  </si>
  <si>
    <t xml:space="preserve">PAGO DE LA F.#9074 POR PUBLICIDAD (CUÑA RADIAL) DEL 23 JUN AL 18 DE JUL/2014 </t>
  </si>
  <si>
    <t>PAGO POR REEMBOLSO ABG. EDUARDO MENDOZA GASTOS DE MOVILIZACION</t>
  </si>
  <si>
    <t>ABONO A LA F.#2496 POR ELABORACION DE PLANOS</t>
  </si>
  <si>
    <t>PAGO POR COMPRA DE CABECERAS CON TV Y PELICULAS VEHICULO</t>
  </si>
  <si>
    <t>FONDEO DEL CITTE AL BCO. PACIFICO</t>
  </si>
  <si>
    <t>PAGO POR COMPRA DE PASAJES A GYE-UIO-LIMA-GYE ECP. G.CABANILLA Y M.CABANILLA</t>
  </si>
  <si>
    <t>LOPEZ MACIAS YANINE DENNISSE</t>
  </si>
  <si>
    <t>PIZA GARCIA NIDIA LETICIA</t>
  </si>
  <si>
    <t>PEREZ PEREIRA JOHANNY PAMELA</t>
  </si>
  <si>
    <t>ALAMEDA HOTEL MERCURE</t>
  </si>
  <si>
    <t>PAGO 1/3 POR INTERESES MES DE AGO/2014</t>
  </si>
  <si>
    <t>PAGO DE LA F.#1780 POR HONORARIOS DISEÑO Y DECORACION 9/18 MES DE JUN/2014</t>
  </si>
  <si>
    <t>PAGO DE LA F.#1783 POR HONORARIOS ADENDUM 6/6 MES DE JUN/2014</t>
  </si>
  <si>
    <t>PAGO DE LA F.#17, F.#18 POR SERVICIOS EDUCATIVOS</t>
  </si>
  <si>
    <t>PAGO DE LA F.#1, F.#2 Y ABONO A LA F.#3 POR SERVICIOS EDUCATIVOS</t>
  </si>
  <si>
    <t>PAGO DE LA F.#254, F.#255 Y ABONO A LA F.#256 POR SERVICIOS EDUCATIVOS</t>
  </si>
  <si>
    <t>PAGO POR HOSPEDAJE G. CABANILLA Y M.CABANILLA 2 HABIT. SENCILLAS DIA 16-17/AGO/2014</t>
  </si>
  <si>
    <t>FONDEO DEL BANCO PACIFICO   AL CITTE</t>
  </si>
  <si>
    <t>PAGO POR SESION DE FOTOS</t>
  </si>
  <si>
    <t>LAB2DESING S.A.</t>
  </si>
  <si>
    <t>JAIME VIRGILIO SAMANIEGO MENDEZ</t>
  </si>
  <si>
    <t>BARRAGAN CAMACHO MARIA JOSE</t>
  </si>
  <si>
    <t>APOLINARIO JOSE</t>
  </si>
  <si>
    <t>PAGO DE F#555,562 POR SERVICIOS EDUCATIVOS</t>
  </si>
  <si>
    <t>PAGO DE F#269 POR SERVICIOS EDUCATIVOS</t>
  </si>
  <si>
    <t>PAGO DE F#437 ABONO F#445 POR SER. EDUCATIVOS</t>
  </si>
  <si>
    <t>PAGO POR VIATICOS ECO. CABANILLA  Y MARA CABANILLA REUNION LIMA/PERU DIAS 13 AL 17 AGO/2014</t>
  </si>
  <si>
    <t>PAGO PASAJES A PERU  FERIA UNIVERSIDADES  ANDRADE, BALSECA SUAREZ</t>
  </si>
  <si>
    <t xml:space="preserve">VIATICOS A SANTA ELENA RAECA </t>
  </si>
  <si>
    <t>PAGO POR  VIATICOS PROMOCION MAESTRIAS MACHALA DIA 18/08/2014</t>
  </si>
  <si>
    <t xml:space="preserve">PAGO POR COMPRA DE PASAJES </t>
  </si>
  <si>
    <t>PAGO POR GASTOS DE REPRESENTACION RECTOR VIAKE LIMA/PERU</t>
  </si>
  <si>
    <t xml:space="preserve">PAGO POR 100 CUÑAS PUBLICIDAD RADIO DISNEY </t>
  </si>
  <si>
    <t>REEMBOLSO GASTO 3/3</t>
  </si>
  <si>
    <t>RUGEL LAYANA</t>
  </si>
  <si>
    <t>PAGO INTERESES RENOVACION</t>
  </si>
  <si>
    <t>PAGO INETERESES RENOVACION</t>
  </si>
  <si>
    <t>PAGO BREAKS</t>
  </si>
  <si>
    <t>RAMIREZ MARQUEZ DE LA PLATA FRANCISCO JAVIER</t>
  </si>
  <si>
    <t>PAGO DE LA F.#5, F.#9, Y ABONO A LA F.#10 POR SERVICIOS EDUCATIVOS</t>
  </si>
  <si>
    <t>PAGO DE LA F.#471 POR SERVICIOS EDUCATIVOS</t>
  </si>
  <si>
    <t>PAGO DE PLANILLA MENSUAL MES DE JUL/2014 SEGUN COMP. #59880335</t>
  </si>
  <si>
    <t>SOLORZANO CASTILLO CHRISTHIAN</t>
  </si>
  <si>
    <t>BURGOS  CEVALLOS EDISON</t>
  </si>
  <si>
    <t>CASTILLO ORTIZ VICTOR</t>
  </si>
  <si>
    <t>SORIANO ZAMORA ROBERTO</t>
  </si>
  <si>
    <t xml:space="preserve">FREIRE SALAZAR CRISTINA </t>
  </si>
  <si>
    <t>PROAÑO COBOS MARCELO</t>
  </si>
  <si>
    <t>RODRIGUEZ CAGUANA TOMAS</t>
  </si>
  <si>
    <t xml:space="preserve">TOWNSEND VALENCIA JOSE </t>
  </si>
  <si>
    <t>MANTILLA ARAUJO PRISCILA</t>
  </si>
  <si>
    <t>PALACIOS PEÑAFIEL VANESSA DENISSE</t>
  </si>
  <si>
    <t>COROZO ANGULO SEBASTIAN</t>
  </si>
  <si>
    <t>LIQUIDACION DE LA CAJA CHICA DEL 13/AGO/2014 SEGUN DETALLE ADJUNTO</t>
  </si>
  <si>
    <t>PAGO POR MANTENIMIENTO DE EDIFICIOS</t>
  </si>
  <si>
    <t>G. CABANILLA CANC. DE LA 1ERA. 15NA. MES DE AGO/2014</t>
  </si>
  <si>
    <t>M. CABANILLA CANC. DE LA 1ERA. 15NA. MES DE AGO/2014</t>
  </si>
  <si>
    <t>J. BOHORQUEZ CANC. DE LA 1ERA. 15NA. MES DE AGO/2014</t>
  </si>
  <si>
    <t>M. AYALA CANC. DE LA 1ERA. 15NA. MES DE AGO/2014</t>
  </si>
  <si>
    <t>M. CONFORME CANC. DE LA 1ERA. 15NA. MES DE AGO/2014</t>
  </si>
  <si>
    <t>Y. ALABART CANC. DE LA 1ERA. 15NA. MES DE AGO/2014</t>
  </si>
  <si>
    <t>J. ALARCON CANC. DE LA 1ERA. 15NA. MES DE AGO/2014</t>
  </si>
  <si>
    <t>D. ARIAS CANC. DE LA 1ERA. 15NA. MES DE AGO/2014</t>
  </si>
  <si>
    <t>A. AVILES CANC. DE LA 1ERA. 15NA. MES DE AGO/2014</t>
  </si>
  <si>
    <t>E. BARZOLA CANC. DE LA 1ERA. 15NA. MES DE AGO/2014</t>
  </si>
  <si>
    <t>J. CRESPIN CANC. DE LA 1ERA. 15NA. MES DE AGO/2014</t>
  </si>
  <si>
    <t>J.FLORES CANC. DE LA 1ERA. 15NA. MES DE AGO/2014</t>
  </si>
  <si>
    <t>M. GUERRERO CANC. DE LA 1ERA. 15NA. MES DE AGO/2014</t>
  </si>
  <si>
    <t>I. GUTIERREZ CANC. DE LA 1ERA. 15NA. MES DE AGO/2014</t>
  </si>
  <si>
    <t>M. HUACON CANC. DE LA 1ERA. 15NA. MES DE AGO/2014</t>
  </si>
  <si>
    <t>J. MALAVE CANC. DE LA 1ERA. 15NA. MES DE AGO/2014</t>
  </si>
  <si>
    <t>D. MENDEZ CANC. DE LA 1ERA. 15NA. MES DE AGO/2014</t>
  </si>
  <si>
    <t>J. MEZA CANC. DE LA 1ERA. 15NA. MES DE AGO/2014</t>
  </si>
  <si>
    <t>J. NUMERABLE CANC. DE LA 1ERA. 15NA. MES DE AGO/2014</t>
  </si>
  <si>
    <t>W. PARRALES CANC. DE LA 1ERA. 15NA. MES DE AGO/2014</t>
  </si>
  <si>
    <t>D. QUIÑONEZ CANC. DE LA 1ERA. 15NA. MES DE AGO/2014</t>
  </si>
  <si>
    <t>E. SEGURA CANC. DE LA 1ERA. 15NA. MES DE AGO/2014</t>
  </si>
  <si>
    <t>C. SOLORZANO CANC. DE LA 1ERA. 15NA. MES DE AGO/2014</t>
  </si>
  <si>
    <t>C. VENTIMILLA CANC. DE LA 1ERA. 15NA. MES DE AGO/2014</t>
  </si>
  <si>
    <t>E. BURGOS SER. PREST.  CANC. DE LA 1ERA. 15NA. MES AGO/2014</t>
  </si>
  <si>
    <t>V. CASTILLO  SER. PREST.  CANC. DE LA 1ERA. 15NA. MES AGO/2014</t>
  </si>
  <si>
    <t>M. GUERRA  SER. PREST.  CANC. DE LA 1ERA. 15NA. MES AGO/2014</t>
  </si>
  <si>
    <t>R. SORIANO  SER. PREST.  CANC. DE LA 1ERA. 15NA. MES AGO/2014</t>
  </si>
  <si>
    <t>B. JIMENEZ  SER. PREST.  CANC. DE LA 1ERA. 15NA. MES AGO/2014</t>
  </si>
  <si>
    <t>P. AMADOR CANC. DE LA 1ERA. 15NA. MES DE AGO/2014</t>
  </si>
  <si>
    <t>M. ANDRADE CANC. DE LA 1ERA. 15NA. MES DE AGO/2014</t>
  </si>
  <si>
    <t>K. ARANEA  CANC. DE LA 1ERA. 15NA. MES DE AGO/2014</t>
  </si>
  <si>
    <t>A. CARRERA CANC. DE LA 1ERA. 15NA. MES DE AGO/2014</t>
  </si>
  <si>
    <t>K. DE LA CRUZ  CANC. DE LA 1ERA. 15NA. MES DE AGO/2014</t>
  </si>
  <si>
    <t>V. FARFAN  CANC. DE LA 1ERA. 15NA. MES DE AGO/2014</t>
  </si>
  <si>
    <t>C. FARIAS CANC. DE LA 1ERA. 15NA. MES DE AGO/2014</t>
  </si>
  <si>
    <t>L. GARCIA  CANC. DE LA 1ERA. 15NA. MES DE AGO/2014</t>
  </si>
  <si>
    <t>E. GILER  CANC. DE LA 1ERA. 15NA. MES DE AGO/2014</t>
  </si>
  <si>
    <t>K. LEON  CANC. DE LA 1ERA. 15NA. MES DE AGO/2014</t>
  </si>
  <si>
    <t>M. MARCILLO CANC. DE LA 1ERA. 15NA. MES DE AGO/2014</t>
  </si>
  <si>
    <t>A. NARANJO  CANC. DE LA 1ERA. 15NA. MES DE AGO/2014</t>
  </si>
  <si>
    <t>J. QUINTO  CANC. DE LA 1ERA. 15NA. MES DE AGO/2014</t>
  </si>
  <si>
    <t>M. RODRIGUEZ  CANC. DE LA 1ERA. 15NA. MES DE AGO/2014</t>
  </si>
  <si>
    <t>P. SALDAÑA   CANC. DE LA 1ERA. 15NA. MES DE AGO/2014</t>
  </si>
  <si>
    <t>M. SALAS  CANC. DE LA 1ERA. 15NA. MES DE AGO/2014</t>
  </si>
  <si>
    <t>R. SOLIS  CANC. DE LA 1ERA. 15NA. MES DE AGO/2014</t>
  </si>
  <si>
    <t>A. ALCIVARCANC. DE LA 1ERA. 15NA. MES DE AGO/2014</t>
  </si>
  <si>
    <t>P. APOLO   CANC. DE LA 1ERA. 15NA. MES DE AGO/2014</t>
  </si>
  <si>
    <t>A. ASTUDILLO  CANC. DE LA 1ERA. 15NA. MES DE AGO/2014</t>
  </si>
  <si>
    <t>R. BARRIGA  CANC. DE LA 1ERA. 15NA. MES DE AGO/2014</t>
  </si>
  <si>
    <t>I. CAMARGO  CANC. DE LA 1ERA. 15NA. MES DE AGO/2014</t>
  </si>
  <si>
    <t>V. CASTILLO  CANC. DE LA 1ERA. 15NA. MES DE AGO/2014</t>
  </si>
  <si>
    <t>F. CEDEÑO   CANC. DE LA 1ERA. 15NA. MES DE AGO/2014</t>
  </si>
  <si>
    <t>F. ORTIZ   CANC. DE LA 1ERA. 15NA. MES DE AGO/2014</t>
  </si>
  <si>
    <t>O. FARFAN  CANC. DE LA 1ERA. 15NA. MES DE AGO/2014</t>
  </si>
  <si>
    <t>C. FREIRE   CANC. DE LA 1ERA. 15NA. MES DE AGO/2014</t>
  </si>
  <si>
    <t>J. GONZALEZ   CANC. DE LA 1ERA. 15NA. MES DE AGO/2014</t>
  </si>
  <si>
    <t>J. HOYOS CANC. DE LA 1ERA. 15NA. MES DE AGO/2014</t>
  </si>
  <si>
    <t>J. MALDONADO  CANC. DE LA 1ERA. 15NA. MES AGO/2014</t>
  </si>
  <si>
    <t>J. MARTINEZ  CANC. DE LA 1ERA. 15NA. MES AGO/2014</t>
  </si>
  <si>
    <t>M. MONCAYO  CANC. DE LA 1ERA. 15NA. MES AGO/2014</t>
  </si>
  <si>
    <t>F. PALACIOS  CANC. DE LA 1ERA. 15NA. MES AGO/2014</t>
  </si>
  <si>
    <t>A. POVEDA CANC. DE LA 1ERA. 15NA. MES AGO/2014</t>
  </si>
  <si>
    <t>M. PROAÑO  CANC. DE LA 1ERA. 15NA. MES AGO/2014</t>
  </si>
  <si>
    <t>T. RODRIGUEZ  CANC. DE LA 1ERA. 15NA. MES AGO/2014</t>
  </si>
  <si>
    <t>J. SANCHEZ CANC. DE LA 1ERA. 15NA. MES AGO/2014</t>
  </si>
  <si>
    <t>E. SARMIENTO  CANC. DE LA 1ERA. 15NA. MES AGO/2014</t>
  </si>
  <si>
    <t>J. TOWNSEND CANC. DE LA 1ERA. 15NA. MES AGO/2014</t>
  </si>
  <si>
    <t>A. VARAS  CANC. DE LA 1ERA. 15NA. MES AGO/2014</t>
  </si>
  <si>
    <t>S. ZAMBRANO  CANC. DE LA 1ERA. 15NA. MES AGO/2014</t>
  </si>
  <si>
    <t>M. ZAMBRANO  CANC. DE LA 1ERA. 15NA. MES AGO/2014</t>
  </si>
  <si>
    <t>E. BALLADARES SER. PREST. F#485 CAN. 1ERA. 15NA. MES AGO/2014</t>
  </si>
  <si>
    <t>A. FALQUEZ  SER. PREST. F#516 CAN. 1ERA. 15NA. MES AGO/2014</t>
  </si>
  <si>
    <t>P. MANTILLA SER. PREST.  CAN. 1ERA. 15NA. MES AGO/2014</t>
  </si>
  <si>
    <t>E. MENDOZA CANC. DE LA 1ERA. NA. MES AGO/2014</t>
  </si>
  <si>
    <t>J. OROZCO  SER. PREST. F#10 CAN. 1ERA. 15NA. MES AGO/2014</t>
  </si>
  <si>
    <t>H. ZUÑIGA SER. PREST. F#601 CAN. 1ERA. 15NA. MES AGO/2014</t>
  </si>
  <si>
    <t>E. BORJA SER. PREST. F#8 CAN. 1ERA. 15NA. MES AGO/2014</t>
  </si>
  <si>
    <t>U. BORJA  SER. PREST. F#3 CAN. 1ERA. 15NA. MES AGO/2014</t>
  </si>
  <si>
    <t>J. CAMACHO  SER. PREST. F#55 CAN. 1ERA. 15NA. MES AGO/2014</t>
  </si>
  <si>
    <t>C. CEDEÑO  SER. PREST. F#27 CAN. 1ERA. 15NA. MES AGO/2014</t>
  </si>
  <si>
    <t>D. ESPINOZA  SER. PREST. F#107 CAN. 1ERA. 15NA. MES AGO/2014</t>
  </si>
  <si>
    <t>J. MARTINEZ  SER. PREST. F#9 CAN. 1ERA. 15NA. MES AGO/2014</t>
  </si>
  <si>
    <t>D. REYES  SER. PREST. F#4 CAN. 1ERA. 15NA. MES AGO/2014</t>
  </si>
  <si>
    <t>K. TORRES SER. PREST. F#3 CAN. 1ERA. 15NA. MES AGO/2014</t>
  </si>
  <si>
    <t>V. PALACIOS  SER. PREST. F#2 CAN. 1ERA. 15NA. MES AGO/2014</t>
  </si>
  <si>
    <t>T. PIBAQUE  SER. PREST.  CANC. DE LA 1ERA. 15NA. MES AGO/2014</t>
  </si>
  <si>
    <t>Y. ALABART F#103 SER. EDUC. DEL 1 AL 15 AGO/2014</t>
  </si>
  <si>
    <t>M. AYALA  F#390 SER. EDUC. DEL 1 AL 15 AGO/2014</t>
  </si>
  <si>
    <t>R. BARRIGA SER. EDUC. DEL 1 AL 15 DE AGTOSTO/2014</t>
  </si>
  <si>
    <t>J. BOHORQUEZ  SER. EDUC. DEL 1 AL 15 DE AGTOSTO/2014</t>
  </si>
  <si>
    <t>M. CABANILLA SER. EDUC. DEL 1 AL 15 AGO/2014</t>
  </si>
  <si>
    <t>M. CONFORME  F#140 SER. EDUC. DEL 1 AL 15 AGO/2014</t>
  </si>
  <si>
    <t>M. MONCAYO  F#336 SER. EDUC. DEL 1 AL 15 AGO/2014</t>
  </si>
  <si>
    <t>F. PALACIOS  F#217 SER. EDUC. DEL 1 AL 15 AGO/2014</t>
  </si>
  <si>
    <t>A. POVEDA  SER. EDUC. DEL 1 AL 15 DE AGTOSTO/2014</t>
  </si>
  <si>
    <t>S. GOVEA  CANC. DE LA 1ERA. 15NA. MES DE AGO/2014</t>
  </si>
  <si>
    <t>E. BALSECA CANC. DE LA 1ERA. 15NA. MES DE AGO/2014</t>
  </si>
  <si>
    <t>S. COROZO SERV. PREST. CANC. DE LA 1ERA. 15NA. MES DE AGO/2014</t>
  </si>
  <si>
    <t>PRESTAMO G. CABANILLA A DESCONTARSE EN LA 2DA. 15NA. MES DE AGO/2014</t>
  </si>
  <si>
    <t>PAGO POR ESTADIAS EN LIMA  DEL 2-9/NOV/2014</t>
  </si>
  <si>
    <t>PAGO DE 12 ESPECIES VALORADAS POR CARNET EXTRANJERIS EN PERU GRUPO DOCTORADO</t>
  </si>
  <si>
    <t>VIATICOS A STA. ELENA POR ATENCION MAESTRIAS FIN DE SEMANA DIAS 16-17/AGO/2014</t>
  </si>
  <si>
    <t>PAGO DE GUARDIAS Y CONSERJES POR ATENCION MAESTRIA  DIAS 7-15/AGO/2014</t>
  </si>
  <si>
    <t xml:space="preserve">PAGO DE LA F.#299 Y ABONO A LA F.#324 POR FOTOS ANIV. Y NOVATADA UTEG </t>
  </si>
  <si>
    <t>PAGO DE INTERESES DEL 4% X RENOVACION AGOS/2014 (REF. PRESTAMO $6,000.00)</t>
  </si>
  <si>
    <t>PAGO DE LA F.#35 POR ALQUILER DE PROYECTORES</t>
  </si>
  <si>
    <t>PAGO DE LA F.#993, F.#994 Y ABONO A LA F.#1022 POR ALQUILER DE PROYECTORES</t>
  </si>
  <si>
    <t>PAGO DE LA F.#1033 Y ABONO A LA F.#1044 POR COMPRA DE MATERIAL SOUVENIRS</t>
  </si>
  <si>
    <t>PAGO DE LAS F.#81, F.#82, F.#83 , F.#84 Y F.#85 POR COMPRA DE ALMUERZOS. PERS. ADM. UTEG</t>
  </si>
  <si>
    <t>PAGO DE LA F.#3331, F.#3343 Y ABONO A LA F.#3354 POR COMPRA DE SUMINISTROS DE LIMPIEZA Y CAFETERIA</t>
  </si>
  <si>
    <t>PAGO DE LA F.#3760 Y ABONO A LA F.#3798 POR COMPRA DE BOTELLONES DE AGUA</t>
  </si>
  <si>
    <t xml:space="preserve">PAGO DE LA F.#17407 Y ABONO A LA F.#17425 POR COMPRA DE TONERS </t>
  </si>
  <si>
    <t>PAGO DE LA F.#26868 Y ABONO A LA F.#26887 POR ALQUILER DE FOTOCOPIADORA</t>
  </si>
  <si>
    <t>ABONO A LA F.#387 POR SPOT PUBLICITARIO UTEG</t>
  </si>
  <si>
    <t>PAGO DE LA F.#736 POR ASESORIA LEGAL MES DE AGOSTO/2014</t>
  </si>
  <si>
    <t>PAGO DE LA F.#2496 POR ELABORACION DE PLANOS 1ERA. FASE CAMPUS UTEG</t>
  </si>
  <si>
    <t>PAGO DE LA F.#26, F.#28 Y F.#30 POR SERVICIOS EDUCATIVOS</t>
  </si>
  <si>
    <t>PAGO DE LA F.#706 Y ABONO A LA F.#707 POR SERVICIOS EDUCATIVOS</t>
  </si>
  <si>
    <t>PAGO POR DEVOLUCION ALUMNO CURSO DE INGLES NO SE ABRIO ESPEC.#27111 PRESENT. EL 3/JUN/2014</t>
  </si>
  <si>
    <t>DEV. ALUMNO POR CURSO DE INGLES NO SE ABRIO ESP. PREST.#27380 EL 25/JUN/2014</t>
  </si>
  <si>
    <t>DEV. ALUMNO POR MAESTRIA EN DISEÑO NO SE ABRIO ESPE. P`REST.#24955 EL 7/FEB/2014</t>
  </si>
  <si>
    <t>DEV. ECO. G.CABANILLA POR TRAMITES CARNET EXTRANJERIA GRUPO DOCTOTADO S/1528 12 PERS.</t>
  </si>
  <si>
    <t>PAGO DE LA F.#1027 POR ALQUILER EDF.#610 MES DE JUL/2014</t>
  </si>
  <si>
    <t>PAGO POR CODIFICACION PROYECTO</t>
  </si>
  <si>
    <t>PAGO POR RENOVACION DOMINIO (uteg:edu:ec)</t>
  </si>
  <si>
    <t>QUISTIAL CRUZ MARGARITA</t>
  </si>
  <si>
    <t>PARRAGA CONFORME ANGEL</t>
  </si>
  <si>
    <t>SANTANA MORENO MARTIRE</t>
  </si>
  <si>
    <t>NIEC S.A</t>
  </si>
  <si>
    <t>JOEL RAFAEL BANCHON MATEO</t>
  </si>
  <si>
    <t>PAGO DE LA F.#115 Y F.#116 POR SERVICIOS EDUCATIVOS</t>
  </si>
  <si>
    <t>PAGO DE LA F.#86 Y ABONO A LA F.#129 POR SERVICIOS EDUCATIVOS</t>
  </si>
  <si>
    <t>PAGO DE LA F.#202 POR SERVICIOS EDUCATIVOS</t>
  </si>
  <si>
    <t>ANA ALCIVAR ALCIVAR</t>
  </si>
  <si>
    <t>PRESTAMO A. ALCIVAR A DESCONTARSE $100.00 QUINCENALES DESDE SEP/2014</t>
  </si>
  <si>
    <t>LIQUIDACIÓN DE LA CAJA CHICA DEL 20/AGO/2014 SEGUN DETALLE ADJUNTO</t>
  </si>
  <si>
    <t>PAGO DE INTERESES DEL 3% MES DE AGO/2014(REF. $30,000.00)</t>
  </si>
  <si>
    <t>PAGO DE INTERESES MES DE AGO/2014  (REF. 5% PREST. $10.000.00)</t>
  </si>
  <si>
    <t>PAGO DE LA F.#19 Y ABONO A LA F.#21POR SERVICIOS EDUCATIVOS</t>
  </si>
  <si>
    <t>PAGO DE LA F.#563, F.#564 Y ABONO A LA F.#566 POR SERVICIOS EDUCATIVOS</t>
  </si>
  <si>
    <t>PAGO POR SERVICIO DE INTERNET MES DE AGO/2014</t>
  </si>
  <si>
    <t>PAGO POR COMPRA DE PASJES G.CABANILLA  GYE-UI-GYE</t>
  </si>
  <si>
    <t>VIATICOS BARSIL POR REUNION Y. ALABART 25-30/AGO/2014</t>
  </si>
  <si>
    <t>PAGO DE LA F.#324 POR COMPRA DE REFRIGERIOS EL 16-17/AGO/2014</t>
  </si>
  <si>
    <t>2108/2014</t>
  </si>
  <si>
    <t>PAGO DE LA F.#1102 Y ABONO A LA F.#1103 POR SERVICIOS EDUCATIVOS</t>
  </si>
  <si>
    <t>PAGO DE LA F.#1 Y ABONO A LA F.#2 POR SERVICIOS EDUCATIVOS</t>
  </si>
  <si>
    <t>MOREANO CUADRADO DORA ESPERANZA</t>
  </si>
  <si>
    <t>PAGO DE LA F.#125 POR COMPRA DE REFRIGERIOS STA. ELENA. DIAS 16-17/AGO/2014</t>
  </si>
  <si>
    <t xml:space="preserve">PAGO DE LA F.# 1025 POR 6 CUÑAS DIARIAS DEL 23 JUN-18 JUL/2014 </t>
  </si>
  <si>
    <t>PAGO POR COMPRA DE 4 LLANTAS VEHICULO UTEG</t>
  </si>
  <si>
    <t xml:space="preserve">S.A. IMPORTADORA ANDINA </t>
  </si>
  <si>
    <t xml:space="preserve">PAGO DE F#40 Y ABONO F#44 POR ALQUILER DE PROYECTORES </t>
  </si>
  <si>
    <t xml:space="preserve">PAGO DE F#1033 Y ABONO F#1044 POR COMPRA DE SOUVENIRS </t>
  </si>
  <si>
    <t>PAGO DE N/V#88,89,90,91 Y 92 POR  ALMUERZOS PERSONAL UTEG</t>
  </si>
  <si>
    <t>PAGO POR VIATICOS  Y  OTROS  GASTOS ING. ERIKA BALSECA  VIAJE A LIMA/PERU</t>
  </si>
  <si>
    <t>ABONO F#3354 POR COMPRA DE SUMINISTROS DE LIMPIEZA</t>
  </si>
  <si>
    <t xml:space="preserve">PAGO DE F#17425,17430, 17443 Y ABONO F#17476 POR COMPRA DE TONERS </t>
  </si>
  <si>
    <t>PAGO POR VIATICOS ECO. CABANILLA REUNION QUITO DEL 23 AL 24 AGO/2014</t>
  </si>
  <si>
    <t>PAGO POR VIATICOS SANTA ELENA FIN DE SEMANA 23 Y 24 AGO/2014</t>
  </si>
  <si>
    <t xml:space="preserve">PAGO POR ATENCION MAESTRIAS FINES DE SEMANA CONSERJES </t>
  </si>
  <si>
    <t>PAGO POR VIATICOS  PROMOCION DE MAESTRIAS COMERCIO EXTERIOR Y MBA  DIA 25/08/2014</t>
  </si>
  <si>
    <t>PAGO POR COMPRA DE TONERS A 30 DIAS CREDITO</t>
  </si>
  <si>
    <t xml:space="preserve">PAGO POR DESAYUNO EMPRESARIOS SHERATON </t>
  </si>
  <si>
    <t>ABONO DE F#4744 POR COMPRA DE SOUVENIRS FERIAS</t>
  </si>
  <si>
    <t>RENOVACION POR INTERESES MES DE AGO/2014</t>
  </si>
  <si>
    <t xml:space="preserve">PAGO POR DEVOLUCION ALUMNOS </t>
  </si>
  <si>
    <t>SAGNAY GUAMAN  ERNESTO</t>
  </si>
  <si>
    <t>FONDEO DEL BANCO MACHALA AL UTEG  BOLIVARIANO</t>
  </si>
  <si>
    <t>PAGO DE PRESTAMO ($20,000.00)</t>
  </si>
  <si>
    <t>ABONO POR COMPRA DE MATERIAL SOUVENIR PARA FERIA INTER. PERU</t>
  </si>
  <si>
    <t>ABONO POR CONFECCION DE GLOBO INFABLE CON LOGO DE UTEG PARA FERIA INT. PERU</t>
  </si>
  <si>
    <t>GALEFSKI CAYCHO ALAN</t>
  </si>
  <si>
    <t>PAGO DE COLEGIATUTA, HOSPEDAJE Y MOVILIZACION DOCTORADO MES DE AGO/2014</t>
  </si>
  <si>
    <t>PAGO POR LIQUIDACION CAJA CHICA DIA 27/08/2014 SEGUN DETALLE  ADJUNTO</t>
  </si>
  <si>
    <t>PAGO POR  VIATICOS CHOFER Y ALCIVIADES AVILES  TRAMITES PERU-AGUAS VERDES DIA 28/08/2014</t>
  </si>
  <si>
    <t>PAGO DE INTERESES DEL 7.5% X RENOVACION MES DE AGO/2014(REF.1/2 CH/16955X$6500 Y 2/2 CH/16957X$6500</t>
  </si>
  <si>
    <t>PAGO POR CONCEPTO DE GARANTIA DE ALQUILER  EDIFICIO N#501</t>
  </si>
  <si>
    <t>PAGO DE F#710 POR PAQUETE DE SMS MASIVOS 2000</t>
  </si>
  <si>
    <t>PAGO POR COMPRA DE ALMUERZOS FILMACION MALECOM  ESTUDIANTES DE UTEG</t>
  </si>
  <si>
    <t>CARLOS VEINTIMILLA</t>
  </si>
  <si>
    <t>PONCE YAGUAL COLON</t>
  </si>
  <si>
    <t>MANUEL VELEZ</t>
  </si>
  <si>
    <t>PAGO DE LA F.#215, F.#218, F.#220 Y F.#223 POR SERVICIOS EDUCATIVOS</t>
  </si>
  <si>
    <t xml:space="preserve">ABONO POR ELABORACION DE REVISTAS, TRIPTICOS Y DIPTICOS PARA LOS DIFERENTES EVENTOS UNIV. </t>
  </si>
  <si>
    <t xml:space="preserve">PAGO DE HONORARIOS PARA DIFUSIÓN EN MEDIO DE COMUNICACION </t>
  </si>
  <si>
    <t>PAGO POR COMPRA DE PASAJES F. PALACIOS GYE-UI-GYE EL 29/AGO/2014</t>
  </si>
  <si>
    <t>PAGO POR VIATICOS LIC. F. PALACIOS TRAMITES CEAACES  PARTIDA  29/08/2014</t>
  </si>
  <si>
    <t>PAGO DE F#129 POR  COMPRA DE BREAKS PARA ESTUDIANTES  FINES DE SEMANA</t>
  </si>
  <si>
    <t>PAGO DE F#325 POR  COMPRA DE BREAKS PARA ESTUDIANTES  FINES DE SEMANA</t>
  </si>
  <si>
    <t>PAGO POR  COMPRA DE PASAJES LIC. FREDDY PALACIOS A QUITO</t>
  </si>
  <si>
    <t>PAGO POR ASESORIA LEGAL DIA 29/AGO/2014</t>
  </si>
  <si>
    <t xml:space="preserve">PAGO DE F#44 ABONO F#45 POR ALQUILER  DE PROYECTORES </t>
  </si>
  <si>
    <t xml:space="preserve">PAGO DE F#1022 Y ABONO F#1023 POR COMPRA DE SUMNISTROS DE OFICINA </t>
  </si>
  <si>
    <t>PAGO POR  VIATICOS SANTA ELENA FIN DE SEMANA 30 Y 31 AGO/2014</t>
  </si>
  <si>
    <t>PAGO POR ATENCION MAESTRIAS FINES DE SEMANA CONSERJES 29 AGO/2014</t>
  </si>
  <si>
    <t xml:space="preserve">PAGO DE N/V#93,94,95,96 Y 97 POR ALMUERZOS PERSONAL UTEG </t>
  </si>
  <si>
    <t>PAGO POR   VIATICOS PROMOCION DE  MAESTRIAS COMERCIO EXTERIOR J. QUINTO DIA 01/09/2014</t>
  </si>
  <si>
    <t>PAGO DE F#673 POR EXPOUNIVERSIDADES A REALIZAR 05/09/2014</t>
  </si>
  <si>
    <t>ASOCIACION DE CUENTAS EN PARTICIPACION "PIEDRA LAR</t>
  </si>
  <si>
    <t>ROMERO CARLOS</t>
  </si>
  <si>
    <t>SERVICIO DE TRANSPORTE ESTUDIANTES</t>
  </si>
  <si>
    <t>INDUATO</t>
  </si>
  <si>
    <t>010/09/2014</t>
  </si>
  <si>
    <t xml:space="preserve">ALARCON SANCHEZ JULIA </t>
  </si>
  <si>
    <t>SOLORAZANO CASTILLO CHRISTIAN</t>
  </si>
  <si>
    <t>COROZO ANGULO SEBATIAN</t>
  </si>
  <si>
    <t>GILBER FLORES ERICK</t>
  </si>
  <si>
    <t>CORDOVA ROMERO ROBERTO</t>
  </si>
  <si>
    <t>SANCHEZ CERON JOFRE</t>
  </si>
  <si>
    <t>WONG CALLE FERNANDO</t>
  </si>
  <si>
    <t xml:space="preserve">MARTINEZ AREVALOS JAZMIN </t>
  </si>
  <si>
    <t>G. CABANILLA CANC. DE LA 2DA. 15NA. MES DE AGO/2014</t>
  </si>
  <si>
    <t>M. CABANILLA CANC. DE LA 2DA. 15NA. MES DE AGO/2014</t>
  </si>
  <si>
    <t>J. BOHORQUEZ CANC. DE LA 2DA. 15NA. MES DE AGO/2014</t>
  </si>
  <si>
    <t>M. AYALA CANC. DE LA 2DA. 15NA. MES DE AGO/2014</t>
  </si>
  <si>
    <t>M. CONFORME CANC. DE LA 2DA. 15NA. MES DE AGO/2014</t>
  </si>
  <si>
    <t>Y. ALABART CANC. DE LA 2DA. 15NA. MES DE AGO/2014</t>
  </si>
  <si>
    <t>J. ALARCON CANC. DE LA 2DA. 15NA. MES DE AGO/2014</t>
  </si>
  <si>
    <t>PAGO DE LA F.#1271 POR MANTENIMIENTO ILUMINARIO DELLOMONDO S.A.</t>
  </si>
  <si>
    <t>D. ARIAS CANC. DE LA 2DA. 15NA. MES DE AGO/2014</t>
  </si>
  <si>
    <t>A. AVILES CANC. DE LA 2DA. 15NA. MES DE AGO/2014</t>
  </si>
  <si>
    <t>E. BARZOLA CANC. DE LA 2DA. 15NA. MES DE AGO/2014</t>
  </si>
  <si>
    <t>J. CRESPIN CANC. DE LA 2DA. 15NA. MES DE AGO/2014</t>
  </si>
  <si>
    <t>J. FLORES CANC. DE LA 2DA. 15NA. MES DE AGO/2014</t>
  </si>
  <si>
    <t>M. GUERRERO CANC. DE LA 2DA. 15NA. MES DE AGO/2014</t>
  </si>
  <si>
    <t>I. GUTIERREZ CANC. DE LA 2DA. 15NA. MES DE AGO/2014</t>
  </si>
  <si>
    <t>M. HUACON CANC. DE LA 2DA. 15NA. MES DE AGO/2014</t>
  </si>
  <si>
    <t>J. MALAVE CANC. DE LA 2DA. 15NA. MES DE AGO/2014</t>
  </si>
  <si>
    <t>D. MENDEZ CANC. DE LA 2DA. 15NA. MES DE AGO/2014</t>
  </si>
  <si>
    <t>J. MEZA CANC. DE LA 2DA. 15NA. MES DE AGO/2014</t>
  </si>
  <si>
    <t>J. NUMERABLE CANC. DE LA 2DA. 15NA. MES DE AGO/2014</t>
  </si>
  <si>
    <t>W. PARRALES CANC. DE LA 2DA. 15NA. MES DE AGO/2014</t>
  </si>
  <si>
    <t>D. QUIÑONEZ CANC. DE LA 2DA. 15NA. MES DE AGO/2014</t>
  </si>
  <si>
    <t>V. CARLOS CANC. DE LA 2DA. 15NA. MES DE AGO/2014</t>
  </si>
  <si>
    <t>E. SEGURA CANC. DE LA 2DA. 15NA. MES DE AGO/2014</t>
  </si>
  <si>
    <t>C. SOLORZANO CANC. DE LA 2DA. 15NA. MES DE AGO/2014</t>
  </si>
  <si>
    <t>E. BURGOS PAGO POR SERVICIOS PRESTADOS DEL 15 AL 31 DE AGO/2014</t>
  </si>
  <si>
    <t>V. CASTILLO PAGO POR SERVICIOS PRESTADOS DEL 15 AL 31 DE AGO/2014</t>
  </si>
  <si>
    <t>S. COROZO PAGO POR SERVICIOS PRESTADOS DEL 15 AL 31 DE AGO/2014</t>
  </si>
  <si>
    <t>M. GUERRA PAGO DE LA F.#29 POR SERVICIOS PRESTADO DEL 15 AL 31 DE AGO/2014</t>
  </si>
  <si>
    <t>R. SORIANO PAGO POR SERVICIOS PRESTADOS DEL 15 AL 31 DE AGO/2014</t>
  </si>
  <si>
    <t>B. JUMINEZ PAGO POR SERVICIOS PRESTADOS DEL 15 AL 31 DE AGO/2014</t>
  </si>
  <si>
    <t>P. AMADOR CANC. DE LA 2DA. 15NA. MES DE AGO/2014</t>
  </si>
  <si>
    <t>M. ANDRADE CANC. DE LA 2DA. 15NA. MES DE AGO/2014</t>
  </si>
  <si>
    <t>K. ARANEA CANC. DE LA 2DA. 15NA. MES DE AGO/2014</t>
  </si>
  <si>
    <t>A. CARRERA CANC. DE LA 2DA. 15NA. MES DE AGO/2014</t>
  </si>
  <si>
    <t>K. DE LA CRUZ CANC. DE LA 2DA. 15NA. MES DE AGO/2014</t>
  </si>
  <si>
    <t>V. FARFAN CANC. DE LA 2DA. 15NA. MES DE AGO/2014</t>
  </si>
  <si>
    <t>C. FARIAS CANC. DE LA 2DA. 15NA. MES DE AGO/2014</t>
  </si>
  <si>
    <t>L. GARCIA CANC. DE LA 2DA. 15NA. MES DE AGO/2014</t>
  </si>
  <si>
    <t>E. GILBER CANC. DE LA 2DA. 15NA. MES DE AGO/2014</t>
  </si>
  <si>
    <t>S. GOVEA CANC. DE LA 2DA. 15NA. MES DE AGO/2014</t>
  </si>
  <si>
    <t>K. LEON CANC. DE LA 2DA. 15NA. MES DE AGO/2014</t>
  </si>
  <si>
    <t>M. MARCILLO CANC. DE LA 2DA. 15NA. MES DE AGO/2014</t>
  </si>
  <si>
    <t>A. NARANJO CANC. DE LA 2DA. 15NA. MES DE AGO/2014</t>
  </si>
  <si>
    <t>P. PANCHANA CANC. DE LA 2DA. 15NA. MES DE AGO/2014</t>
  </si>
  <si>
    <t>J. QUINTO CANC. DE LA 2DA. 15NA. MES DE AGO/2014</t>
  </si>
  <si>
    <t>M. RODRIGUEZ CANC. DE LA 2DA. 15NA. MES DE AGO/2014</t>
  </si>
  <si>
    <t>P. SALDAÑA CANC. DE LA 2DA. 15NA. MES DE AGO/2014</t>
  </si>
  <si>
    <t>M. SALAS CANC. DE LA 2DA. 15NA. MES DE AGO/2014</t>
  </si>
  <si>
    <t>R. SOLIS CANC. DE LA 2DA. 15NA. MES DE AGO/2014</t>
  </si>
  <si>
    <t>A. ALCIVAR CANC. DE LA 2DA. 15NA. MES DE AGO/2014</t>
  </si>
  <si>
    <t>P. APOLO CANC. DE LA 2DA. 15NA. MES DE AGO/2014</t>
  </si>
  <si>
    <t>A. ASTUDILLO CANC. DE LA 2DA. 15NA. MES DE AGO/2014</t>
  </si>
  <si>
    <t>E. BALSECA CANC. DE LA 2DA. 15NA. MES DE AGO/2014</t>
  </si>
  <si>
    <t>I. CAMARGO CANC. DE LA 2DA. 15NA. MES DE AGO/2014</t>
  </si>
  <si>
    <t>R. BARRIGA CANC. DE LA 2DA. 15NA. MES DE AGO/2014</t>
  </si>
  <si>
    <t>V. CASTILLO CANC. DE LA 2DA. 15NA. MES DE AGO/2014</t>
  </si>
  <si>
    <t>F. CEDEÑO CANC. DE LA 2DA. 15NA. MES DE AGO/2014</t>
  </si>
  <si>
    <t>R. CORDOVA CANC. DE LA 2DA. 15NA. MES DE AGO/2014</t>
  </si>
  <si>
    <t>F. ORTIZ CANC. DE LA 2DA. 15NA. MES DE AGO/2014</t>
  </si>
  <si>
    <t>O. FARFAN CANC. DE LA 2DA. 15NA. MES DE AGO/2014</t>
  </si>
  <si>
    <t>C. FREIRE CANC. DE LA 2DA. 15NA. MES DE AGO/2014</t>
  </si>
  <si>
    <t>J. GONZALEZ CANC. DE LA 2DA. 15NA. MES DE AGO/2014</t>
  </si>
  <si>
    <t>J. HOYOS CANC. DE LA 2DA. 15NA. MES DE AGO/2014</t>
  </si>
  <si>
    <t>J. MALDONADO CANC. DE LA 2DA. 15NA. MES DE AGO/2014</t>
  </si>
  <si>
    <t>J. MARTINEZ CANC. DE LA 2DA. 15NA. MES DE AGO/2014</t>
  </si>
  <si>
    <t>M. MONCAYO CANC. DE LA 2DA. 15NA. MES DE AGO/2014</t>
  </si>
  <si>
    <t>F. PALACIOS CANC. DE LA 2DA. 15NA. MES DE AGO/2014</t>
  </si>
  <si>
    <t>A. POVEDA CANC. DE LA 2DA. 15NA. MES DE AGO/2014</t>
  </si>
  <si>
    <t>M. PROAÑO CANC. DE LA 2DA. 15NA. MES DE AGO/2014</t>
  </si>
  <si>
    <t>T. RODRIGUEZ CANC. DE LA 2DA. 15NA. MES DE AGO/2014</t>
  </si>
  <si>
    <t>J. SANCHEZ CANC. DE LA 2DA. 15NA. MES DE AGO/2014</t>
  </si>
  <si>
    <t>A. VARAS CANC. DE LA 2DA. 15NA. MES DE AGO/2014</t>
  </si>
  <si>
    <t>E. SARMIENTO CANC. DE LA 2DA. 15NA. MES DE AGO/2014</t>
  </si>
  <si>
    <t>F. WONG CANC. DE LA 2DA. 15NA. MES DE AGO/2014</t>
  </si>
  <si>
    <t>S. ZAMBRANO CANC. DE LA 2DA. 15NA. MES DE AGO/2014</t>
  </si>
  <si>
    <t>M. ZAMBRANO CANC. DE LA 2DA. 15NA. MES DE AGO/2014</t>
  </si>
  <si>
    <t>PAGO DE LA F.#485 POR CANC. SERV. PREST. DEL 15 AL 31/AGO/2014</t>
  </si>
  <si>
    <t>PAGO DE LA F.#516 POR CANC. SERV. PREST. DEL 15 AL 31/AGO/2014</t>
  </si>
  <si>
    <t>P. MANTILLA POR CANC. SERV. PREST. DEL 15 AL 31/AGO/2014</t>
  </si>
  <si>
    <t>PAGO DE LA F.#4 POR CANC. SERV. PREST. DEL 15 AL 31/AGO/2014</t>
  </si>
  <si>
    <t>PAGO DE LA F.#10 POR CANC. SERV. PREST. DEL 15 AL 31/AGO/2014</t>
  </si>
  <si>
    <t>PAGO DE LA F.#601 POR CANC. SERV. PREST. DEL 15 AL 31/AGO/2014</t>
  </si>
  <si>
    <t>PAGO DE LA F.#8 POR CANC. SERV. PREST. DEL 15 AL 31/AGO/2014</t>
  </si>
  <si>
    <t>PAGO DE LA F.#3 POR CANC. SERV. PREST. DEL 15 AL 31/AGO/2014</t>
  </si>
  <si>
    <t>PAGO DE LA F.#55 POR CANC. SERV. PREST. DEL 15 AL 31/AGO/2014</t>
  </si>
  <si>
    <t>PAGO DE LA F.#27 POR CANC. SERV. PREST. DEL 15 AL 31/AGO/2014</t>
  </si>
  <si>
    <t>PAGO DE LA F.#107 POR CANC. SERV. PREST. DEL 15 AL 31/AGO/2014</t>
  </si>
  <si>
    <t>J. MARTINEZ POR CANC. SERV. PREST. DEL 15 AL 31/AGO/2014</t>
  </si>
  <si>
    <t>PAGO DE LA F.#2 POR CANC. SERV. PREST. DEL 15 AL 31/AGO/2014</t>
  </si>
  <si>
    <t>PAGO DE LA F.#103 POR SERV. EDUC. DEL 15 AL 31/AGO/2014</t>
  </si>
  <si>
    <t>PAGO DE LA F.#390POR SERV. EDUC. DEL 15 AL 31/AGO/2014</t>
  </si>
  <si>
    <t>PAGO POR SERV. EDUC. DEL 15 AL 31/AGO/2014</t>
  </si>
  <si>
    <t>J. BOHORQUEZ POR SERV. EDUC. DEL 15 AL 31/AGO/2014</t>
  </si>
  <si>
    <t>M. CABANILLA PAGO DE LA F.#961 POR SERV. EDUC. DEL 15 AL 31/AGO/2014</t>
  </si>
  <si>
    <t>M. CONFORME PAGO DE LA F.#140 POR SERV. EDUC. DEL 15 AL 31/AGO/2014</t>
  </si>
  <si>
    <t>M. MONACYO PAGO DE LA F.#336 POR SERV. EDUC. DEL 15 AL 31/AGO/2014</t>
  </si>
  <si>
    <t>F. PALACIOS PAGO  POR SERV. EDUC. DEL 15 AL 31/AGO/2014</t>
  </si>
  <si>
    <t>J. TOWNSEND CANC. DE LA 2DA. 15NA. MES DE AGO/2014</t>
  </si>
  <si>
    <t>PAGO POR COMPRA DE PASAJES POR VIAJE A QUITO ECO. G. CABANILLA</t>
  </si>
  <si>
    <t xml:space="preserve">PAGO POR COMPRA DE PASAJES DR. FIDEL ORTIZ A CUENCA </t>
  </si>
  <si>
    <t>PAGO POR COMPRA DE PASAJES MES DE FEB/2014 DOCTORADO 6/12</t>
  </si>
  <si>
    <t>GASTOS POR PROYECTO APP UTEG</t>
  </si>
  <si>
    <t>PAGO POR VIATICOS ECO. G. CABANILLA VIAJE A QUITO DEL 04 AL 05 SEP/2014</t>
  </si>
  <si>
    <t>PAGO POR VIATICOS DR. FIDEL REUNION CEAACES</t>
  </si>
  <si>
    <t xml:space="preserve">PAGO POR VIATICOS  FERIA UNIVERSIDADES M. FERNANDA,J.QUINTO,CARLOS VEINTIMILLA A MANTA </t>
  </si>
  <si>
    <t>PAGO POR GASTOS CASA ABIERTA MESAS, REFRIGERIOS,GLOBOS Y VARIOS</t>
  </si>
  <si>
    <t>PAGO POR DIFERENCIA DESAYUNO  EMPRESARIOS SHERATON</t>
  </si>
  <si>
    <t xml:space="preserve">PAGO POR DECORACION DE TELAS LANZAMIENTO APLICACION </t>
  </si>
  <si>
    <t>GRUPO CREATIVO UNIEVENTOS .S</t>
  </si>
  <si>
    <t>PAGO POR HONORARIOS DIFUSIÓN EN MEDIOS DE COMUNICACIÓN APP UTEG</t>
  </si>
  <si>
    <t>SALDARRIGA BARRERA JORGE</t>
  </si>
  <si>
    <t xml:space="preserve">PAGO DE LA FD.#695 POR DESARROLLO DE CODG. APP UTEG </t>
  </si>
  <si>
    <t>PAGO PROYECTO INVESTIGACION TECNOLOGIA</t>
  </si>
  <si>
    <t>FONDEO DEL BCO. PACIFICO AL BANCO PICHINCHA CTA. CTE.</t>
  </si>
  <si>
    <t>E. BALSECO CANC. DE LA 2DA. 15NA. MES DE AGO/2014 (REINTEGRO DE DESCUENTO)</t>
  </si>
  <si>
    <t>SEMITEG CIA. LTDA.</t>
  </si>
  <si>
    <t>PAGO DE LA F.#1150 POR ASISTENCIA  ECO. G. CABANILLA CURSO PHILIP KOTLER MARKETING</t>
  </si>
  <si>
    <t>PICHINCHA AHORRO</t>
  </si>
  <si>
    <t xml:space="preserve">PICHINCHA </t>
  </si>
  <si>
    <t>ALVARADO ROOSELVET</t>
  </si>
  <si>
    <t>LIQUIDACION DE LA CAJA CHICA DEL 04/SEP/2014 SEGUN DETALLE ADJUNTO</t>
  </si>
  <si>
    <t>PRESTAMO G. CABANILLA A DESCONTARSE EN LA 2DA. 15NA. MES DE SEP/2014 (LANDREX S.A.)</t>
  </si>
  <si>
    <t>PAGO DE COMISIONES POR VENTAS MES DE JULIO/2014</t>
  </si>
  <si>
    <t>ANTICIPO DEL 50%  POR HONORARIOS AUDITORIA  AÑOS 2012 - 2013</t>
  </si>
  <si>
    <t>PAGO DE LA F.#6121 POR PUBLICIDAD DEL 2 -21/JUL/2014</t>
  </si>
  <si>
    <t>PAGO DE COMISIONES POR VENTAS MES DE JUL/2014</t>
  </si>
  <si>
    <t>PAGO POR GATOS PROYECTO INVESTIGACION</t>
  </si>
  <si>
    <t>LOVATO PASTOR ANDRES ELISEO</t>
  </si>
  <si>
    <t>CREANDO ESTILOS S.A. CRESTILSA</t>
  </si>
  <si>
    <t>EXTRA RADIO S.A. EXRADIO</t>
  </si>
  <si>
    <t>M. CONFORME  VIATICOS A QUITO POR REUNION CEAACES  DIA 9-10/SEP/2014</t>
  </si>
  <si>
    <t>VIATICOS A PERU POR FERIA UNIVERSIDADES DEL 7-14/SEP/2014</t>
  </si>
  <si>
    <t xml:space="preserve">VIATICOS A PERU E.BALSECA, A.ALVIVAR, M.ANDRADE POR FERIA UNIVERSIDADES </t>
  </si>
  <si>
    <t>PAGO PLAN CELULAR ECO. G. CABANILLA</t>
  </si>
  <si>
    <t xml:space="preserve"> VIATICOS A STA. ELENA POR ATENCION MAESTRIA FIN DE SEMANA DIAS 6-7/SEP/2014</t>
  </si>
  <si>
    <t xml:space="preserve">PAGO DE LA F.#45 Y ABONO A LA F.#52 POR ALQUILER DE PROYECTORES </t>
  </si>
  <si>
    <t>PAGO DE LA F.#885 POR COMPRA DE GLOBO INFLABLE CON LOGO UTEG</t>
  </si>
  <si>
    <t xml:space="preserve">PAGO DE LA F.#3798 Y ABONO A LA F.#3822 POR COMPRA DE BOTELLONES DE AGUA </t>
  </si>
  <si>
    <t>PAGO DE LA F.#324, F.#330 Y ABONO A LA F.#338 POR FOTOGRAFIAS EVENTO NOV., OLIMP., DES. SHERAT.</t>
  </si>
  <si>
    <t>PAGO POR COMPRA DE PASAJES DOCTORADO MES DE SEPTIEMBRE/2014</t>
  </si>
  <si>
    <t>PAGO DE GUARDIAS Y CONSERJES POR ATENCION MAESTRIA FIN DE SEMANA DIA 30-31/AGO/2014 5/SEP2014</t>
  </si>
  <si>
    <t xml:space="preserve">GASTOS PROYECTO TECNOLOGIA </t>
  </si>
  <si>
    <t>PAGO DE LA F.#1044, F.#1045, F.#1047 Y ABONO A LA F.#1062 POR COMPRA DE MATERIAL SOUVENIRS</t>
  </si>
  <si>
    <t>ABONO A LA F.#812 POR ELABORACION DE VOLANTES FULL COLOR PARA CASA ABIERTA UTEG 2014</t>
  </si>
  <si>
    <t>PAGO DE F.#99, F.#100, F.#102, F.#103 Y F.#104, POR COMPRA DE ALM. PERS. ADM. UTEG DEL 25-29/AGO/14</t>
  </si>
  <si>
    <t>ABONO A LA F.#26887 POR ALQUILER DE FOTOCOPIADORA POSGRADO</t>
  </si>
  <si>
    <t>PAGO A LA F.#17476 POR COMPRA DE 2 TONER SAMSUNG 104 Y 2 TONER SAMSUNG ML2625</t>
  </si>
  <si>
    <t xml:space="preserve">PAGO POR DECORACION CON TELAS, LUCES, Y DJ.  LANZAMIENTO APLICACION </t>
  </si>
  <si>
    <t>PAGO DE LA F.#1023 Y ABONO A LA F.#1024 POR COMPRA DE SUMINISTROS DE OFICINA</t>
  </si>
  <si>
    <t>PAGO DE LA F.#1483 Y F.#1484 POR ALQUILER EDF.#399 Y EDF.#401 MES DE JUL/2014</t>
  </si>
  <si>
    <t>PAGO DE LA F.#6196 POR ELABRORACION DE SOMNREROS PARA EVENTO FERIA INTERN. PERU</t>
  </si>
  <si>
    <t>PAGO DE LA F.#13589 POR PUBLICIDAD CUÑAS RADIALES DEL 23/JUNIO AL 18/JUL/2014</t>
  </si>
  <si>
    <t>PAGO POR COMPRA DE PASAJES ECO. G. CABANILLA</t>
  </si>
  <si>
    <t>PAGO POR COMPRA DE BREAKS FIN DE SEMAN DIAS 30-31/SEP/2014</t>
  </si>
  <si>
    <t>FONDEO DEL BB UTEG AL BCO. PACIFICO</t>
  </si>
  <si>
    <t>VIATICOS POR REUNION QUITO ECO. G. CABANILLA DEL 06 AL 07</t>
  </si>
  <si>
    <t>PAGO POR COMPRA SUMINISTROS ELECTRICOS</t>
  </si>
  <si>
    <t xml:space="preserve">PAGO POR COMPRA DE PINTURAS A CREDITO </t>
  </si>
  <si>
    <t>PAGO POR ANTICIPO DE COMISIONES PROMOCION DE MAESTRIAS</t>
  </si>
  <si>
    <t>PAGO DE LA F.#1815 POR HONORARIOS DISEÑO Y DECORACION 10/18</t>
  </si>
  <si>
    <t>LIQUIDACION DE LA  CAJA CHICA DEL 08/SEP/2014 SEGUN DETALLE ADJUNTO</t>
  </si>
  <si>
    <t>PAGO DE MATRICULA MES DE SEP/2014 DOCTORADO</t>
  </si>
  <si>
    <t>VIATCIOS A. AVILES ENVIO DE CARGA Y OTROS GASTOS</t>
  </si>
  <si>
    <t>PAGO POR ANTICIPO DE COMISIONES VENTA DE MAESTRIAS</t>
  </si>
  <si>
    <t>A.POVEDA PAGO DE LA F.#336 POR SERV. EDUC. DEL 15 AL 31/AGO/2014</t>
  </si>
  <si>
    <t>FONDEO DE BB UTEG AL BCO. PICHINCHA CTA. CTE.</t>
  </si>
  <si>
    <t>GASTOS POR RECARGA PAYKARD CANC. DE LA APP STORE</t>
  </si>
  <si>
    <t>PAGO DE  VARIOS PROVEEDORES</t>
  </si>
  <si>
    <t>PLAGO DE  PLANILLA  AGOSTO/2014</t>
  </si>
  <si>
    <t xml:space="preserve"> BARZOLA ALVAREZ ERICK</t>
  </si>
  <si>
    <t>MENDOZA ESTRADA  EDUARDO</t>
  </si>
  <si>
    <t xml:space="preserve">ORTIZ ORDAZ FIDEL </t>
  </si>
  <si>
    <t xml:space="preserve">WONG CALLE FERNANDO </t>
  </si>
  <si>
    <t>BALLADADRES CALDERON ESTHER</t>
  </si>
  <si>
    <t>LLANGARI CABRERA JORGE</t>
  </si>
  <si>
    <t>MANTILLA ARAUJO PRISCILA ANDREA</t>
  </si>
  <si>
    <t>ACOSTA GONZAGA JESSENIA</t>
  </si>
  <si>
    <t>CRIOLLO BENITEZ MARIA</t>
  </si>
  <si>
    <t>PALCIOS CARDENAS FREDDY</t>
  </si>
  <si>
    <t>INDUSUR S.A.</t>
  </si>
  <si>
    <t>G. CABANILLA CANC. DE LA 1ERA. 15NA. MES DE SEP/2014</t>
  </si>
  <si>
    <t>M. CABANILLA CANC. DE LA 1ERA. 15NA. MES DE SEP/2014</t>
  </si>
  <si>
    <t>J. BOHORQUEZ CANC. DE LA 1ERA. 15NA. MES DE SEP/2014</t>
  </si>
  <si>
    <t>M. AYALA CANC. DE LA 1ERA. 15NA. MES DE SEP/2014</t>
  </si>
  <si>
    <t>M. CONFORME CANC. DE LA 1ERA. 15NA. MES DE SEP/2014</t>
  </si>
  <si>
    <t>Y. ALABART CANC. DE LA 1ERA. 15NA. MES DE SEP/2014</t>
  </si>
  <si>
    <t>J. ALARCON CANC. DE LA 1ERA. 15NA. MES DE SEP/2014</t>
  </si>
  <si>
    <t>D. ARIAS CANC. DE LA 1ERA. 15NA. MES DE SEP/2014</t>
  </si>
  <si>
    <t>A. AVILES CANC. DE LA 1ERA. 15NA. MES DE SEP/2014</t>
  </si>
  <si>
    <t>E. BARZOLA CANC. DE LA 1ERA. 15NA. MES DE SEP/2014</t>
  </si>
  <si>
    <t>J. CRESPIN CANC. DE LA 1ERA. 15NA. MES DE SEP/2014</t>
  </si>
  <si>
    <t>J. FLORES CANC. DE LA 1ERA. 15NA. MES DE SEP/2014</t>
  </si>
  <si>
    <t>M. GUERRERO CANC. DE LA 1ERA. 15NA. MES DE SEP/2014</t>
  </si>
  <si>
    <t>I. GUTIERREZ CANC. DE LA 1ERA. 15NA. MES DE SEP/2014</t>
  </si>
  <si>
    <t>M. HUACON CANC. DE LA 1ERA. 15NA. MES DE SEP/2014</t>
  </si>
  <si>
    <t>J. MALAVE CANC. DE LA 1ERA. 15NA. MES DE SEP/2014</t>
  </si>
  <si>
    <t>D. MENDEZ CANC. DE LA 1ERA. 15NA. MES DE SEP/2014</t>
  </si>
  <si>
    <t>J. MEZA CANC. DE LA 1ERA. 15NA. MES DE SEP/2014</t>
  </si>
  <si>
    <t>J. NUMERABLE CANC. DE LA 1ERA. 15NA. MES DE SEP/2014</t>
  </si>
  <si>
    <t>W. PARRALES CANC. DE LA 1ERA. 15NA. MES DE SEP/2014</t>
  </si>
  <si>
    <t>D. QUIÑONEZ CANC. DE LA 1ERA. 15NA. MES DE SEP/2014</t>
  </si>
  <si>
    <t>E. SEGURA CANC. DE LA 1ERA. 15NA. MES DE SEP/2014</t>
  </si>
  <si>
    <t>C. SOLORZANO CANC. DE LA 1ERA. 15NA. MES DE SEP/2014</t>
  </si>
  <si>
    <t>C. VEINTIMILLA  CANC. DE LA 1ERA. 15NA. MESD DE SEP/2014</t>
  </si>
  <si>
    <t>U. BORJA PAGO DE LA F.#4 POR SERV. PREST. DEL 1 AL 15 DE SEP/2014</t>
  </si>
  <si>
    <t>E. BURGOS PAGO POR SERV. PREST. DEL 1 AL 15 DE SEP/2014</t>
  </si>
  <si>
    <t>V. CASTILLO PAGO POR SERV. PREST. DEL 1 AL 15 DE SEP/2014</t>
  </si>
  <si>
    <t>S. COROZO PAGO POR SERV. PREST. DEL 1 AL 15 DE SEP/2014</t>
  </si>
  <si>
    <t>M. GUERRA PAGO DE LA F.#32 POR SERV. PREST. DEL 1 AL 15 DE SEP/2014</t>
  </si>
  <si>
    <t>B. JIMENEZ PAGO POR SERV. PREST. DEL 1 AL 15 DE SEP/2014</t>
  </si>
  <si>
    <t>P. AMADOR   CANC. DE LA 1ERA. 15NA. MESD DE SEP/2014</t>
  </si>
  <si>
    <t>M. ANDRADE  CANC. DE LA 1ERA. 15NA. MESD DE SEP/2014</t>
  </si>
  <si>
    <t>K. ARANEA   CANC. DE LA 1ERA. 15NA. MESD DE SEP/2014</t>
  </si>
  <si>
    <t>A. CARRERA   CANC. DE LA 1ERA. 15NA. MESD DE SEP/2014</t>
  </si>
  <si>
    <t>K. DE LA CRUZ   CANC. DE LA 1ERA. 15NA. MESD DE SEP/2014</t>
  </si>
  <si>
    <t>V. FARFAN   CANC. DE LA 1ERA. 15NA. MESD DE SEP/2014</t>
  </si>
  <si>
    <t>C. FARIAS   CANC. DE LA 1ERA. 15NA. MESD DE SEP/2014</t>
  </si>
  <si>
    <t>L. GARCIA   CANC. DE LA 1ERA. 15NA. MESD DE SEP/2014</t>
  </si>
  <si>
    <t>E. GILER   CANC. DE LA 1ERA. 15NA. MESD DE SEP/2014</t>
  </si>
  <si>
    <t>S. GOVEA  CANC. DE LA 1ERA. 15NA. MESD DE SEP/2014</t>
  </si>
  <si>
    <t>K. LEON  CANC. DE LA 1ERA. 15NA. MESD DE SEP/2014</t>
  </si>
  <si>
    <t>M. MARCILLO  CANC. DE LA 1ERA. 15NA. MESD DE SEP/2014</t>
  </si>
  <si>
    <t>A. NARANJO   CANC. DE LA 1ERA. 15NA. MESD DE SEP/2014</t>
  </si>
  <si>
    <t>P. PANCHAN  CANC. DE LA 1ERA. 15NA. MESD DE SEP/2014</t>
  </si>
  <si>
    <t>J. QUINTO   CANC. DE LA 1ERA. 15NA. MESD DE SEP/2014</t>
  </si>
  <si>
    <t>M. RODRIGUEZ   CANC. DE LA 1ERA. 15NA. MES DE SEP/2014</t>
  </si>
  <si>
    <t>P. SALDAÑA   CANC. DE LA 1ERA. 15NA. MES DE SEP/2014</t>
  </si>
  <si>
    <t>M. SALAS CANC. DE LA 1ERA. 15NA. MES DE SEP/2014</t>
  </si>
  <si>
    <t>R. SOLIS CANC. DE LA 1ERA. 15NA. MES DE SEP/2014</t>
  </si>
  <si>
    <t>P. APOLO CANC. DE LA 1ERA. 15NA. MES DE SEP/2014</t>
  </si>
  <si>
    <t>A. ALCIVAR CANC. DE LA 1ERA. 15NA. MES DE SEP/2014</t>
  </si>
  <si>
    <t>A. ASTUDILLO CANC. DE LA 1ERA. 15NA. MES DE SEP/2014</t>
  </si>
  <si>
    <t>E. BALSECA CANC. DE LA 1ERA. 15NA. MES DE SEP/2014</t>
  </si>
  <si>
    <t>R. BARRIGA CANC. DE LA 1ERA. 15NA. MES DE SEP/2014</t>
  </si>
  <si>
    <t>I. CAMARGO CANC. DE LA 1ERA. 15NA. MES DE SEP/2014</t>
  </si>
  <si>
    <t>F. CEDEÑO CANC. DE LA 1ERA. 15NA. MES DE SEP/2014</t>
  </si>
  <si>
    <t>R. CORDOVA CANC. DE LA 1ERA. 15NA. MES DE SEP/2014</t>
  </si>
  <si>
    <t>O. FRANFAN CANC. DE LA 1ERA. 15NA. MES DE SEP/2014</t>
  </si>
  <si>
    <t>J. GONZALEZ CANC. DE LA 1ERA. 15NA. MES DE SEP/2014</t>
  </si>
  <si>
    <t>P. IGLESIAS CANC. DE LA 1ERA. 15NA. MES DE SEP/2014</t>
  </si>
  <si>
    <t>J. HOYOS CANC. DE LA 1ERA. 15NA. MES DE SEP/2014</t>
  </si>
  <si>
    <t>J. MALDONADO CANC. DE LA 1ERA. 15NA. MES DE SEP/2014</t>
  </si>
  <si>
    <t>J. MARTINEZ CANC. DE LA 1ERA. 15NA. MES DE SEP/2014</t>
  </si>
  <si>
    <t>E. MENDOZA CANC. DE LA 1ERA. 15NA. MES DE SEP/2014</t>
  </si>
  <si>
    <t>M. MONCAYO CANC. DE LA 1ERA. 15NA. MES DE SEP/2014</t>
  </si>
  <si>
    <t>F. PALACIOS CANC. DE LA 1ERA. 15NA. MES DE SEP/2014</t>
  </si>
  <si>
    <t>A. POVEDA CANC. DE LA 1ERA. 15NA. MES DE SEP/2014</t>
  </si>
  <si>
    <t>M. PROAÑO CANC. DE LA 1ERA. 15NA. MES DE SEP/2014</t>
  </si>
  <si>
    <t>F. ORTIZ CANC. DE LA 1ERA. 15NA. MES DE SEP/2014</t>
  </si>
  <si>
    <t>T. RODRIGUEZ CANC. DE LA 1ERA. 15NA. MES DE SEP/2014</t>
  </si>
  <si>
    <t>J. SANCHEZ CANC. DE LA 1ERA. 15NA. MES DE SEP/2014</t>
  </si>
  <si>
    <t>E. SARMIENTO CANC. DE LA 1ERA. 15NA. MES DE SEP/2014</t>
  </si>
  <si>
    <t>J. TOWNSEND CANC. DE LA 1ERA. 15NA. MES DE SEP/2014</t>
  </si>
  <si>
    <t>A. VARAS CANC. DE LA 1ERA. 15NA. MES DE SEP/2014</t>
  </si>
  <si>
    <t>F. WONG CANC. DE LA 1ERA. 15NA. MES DE SEP/2014</t>
  </si>
  <si>
    <t>S. ZAMBRANO CANC. DE LA 1ERA. 15NA. MES DE SEP/2014</t>
  </si>
  <si>
    <t>M. ZAMBRANO CANC. DE LA 1ERA. 15NA. MES DE SEP/2014</t>
  </si>
  <si>
    <t>C. BALLADARES PAGO POR SERV. PREST. DEL 1 AL 15 DE SEP/2014</t>
  </si>
  <si>
    <t>A. FALQUEZ  PAGO POR SERV. PREST. DEL 1 AL 15 DE SEP/2014</t>
  </si>
  <si>
    <t>P. MANTILLA  PAGO DE LA F.# 1 POR SERV. PREST. DEL 1 AL 15 DE SEP/2014</t>
  </si>
  <si>
    <t>J. OROZCO  PAGO DE LA F.#11 POR SERV. PREST. DEL 1 AL 15 DE SEP/2014</t>
  </si>
  <si>
    <t>H. ZUÑIGA  PAGO DE LA F.#602 POR SERV. PREST. DEL 1 AL 15 DE SEP/2014</t>
  </si>
  <si>
    <t>J. ACOSTA  PAGO POR SERV. PREST. DEL 1 AL 15 DE SEP/2014</t>
  </si>
  <si>
    <t>E. BORJA  PAGO DE LA F.#9  POR SERV. PREST. DEL 1 AL 15 DE SEP/2014</t>
  </si>
  <si>
    <t>J. CAMACHO PAGO DE LA F.#56  POR SERV. PREST. DEL 1 AL 15 DE SEP/2014</t>
  </si>
  <si>
    <t>C. CEDEÑO  PAGO POR SERV. PREST. DEL 1 AL 15 DE SEP/2014</t>
  </si>
  <si>
    <t>M. CRIOLLO  PAGO POR SERV. PREST. DEL 1 AL 15 DE SEP/2014</t>
  </si>
  <si>
    <t>J. ESPINOZA  PAGO DE LA F.#108 POR SERV. PREST. DEL 1 AL 15 DE SEP/2014</t>
  </si>
  <si>
    <t>D. REYES  PAGO POR SERV. PREST. DEL 1 AL 15 DE SEP/2014</t>
  </si>
  <si>
    <t>T. PIBAQUE  PAGO POR SERV. PREST. DEL 1 AL 15 DE SEP/2014</t>
  </si>
  <si>
    <t>Y. ALABART PAGO DE LA F.#106  POR SERV. PREST. DEL 1 AL 15 DE SEP/2014</t>
  </si>
  <si>
    <t>M. AYALA PAGO POR SERV. PREST. DEL 1 AL 15 DE SEP/2014</t>
  </si>
  <si>
    <t>R. BARRIGA PAGO POR SERV. PREST. DEL 1 AL 15 DE SEP/2014</t>
  </si>
  <si>
    <t>J. BOHORQUEZ PAGO POR SERV. PREST. DEL 1 AL 15 DE SEP/2014</t>
  </si>
  <si>
    <t>G. CABANILLA PAGO POR EDUC. PREST. DEL 1 AL 15 DE SEP/2014</t>
  </si>
  <si>
    <t>M. CONFORME PAGO POR SERV. EDUC. DEL 1 AL 15 DE SEP/2014</t>
  </si>
  <si>
    <t>M. MONCAYO PAGO POR SERV. PREST. DEL 1 AL 15 DE SEP/2014</t>
  </si>
  <si>
    <t>F. CARDENAS PAGO POR SERV. EDUC. DEL 1 AL 15 DE SEP/2014</t>
  </si>
  <si>
    <t>A. POVEDA PAGO POR SERV. PREST. DEL 1 AL 15 DE SEP/2014</t>
  </si>
  <si>
    <t>V. CASTILLO CANC. DE LA 1ERA. 15NA. MES DE SEP/2014</t>
  </si>
  <si>
    <t>PAGO POR ASESORIA LEGAL MES DE SEP/2014</t>
  </si>
  <si>
    <t>PAGO DE INTERESES DEL 7.5% POR RENOVACION DE PRESTAMO DE $20.000 SEP/2014</t>
  </si>
  <si>
    <t>PAGO DE LA F.#154 Y F.#155 POR SERVICIOS EDUCATIVOS</t>
  </si>
  <si>
    <t>PAGO DE LA F.#114, F.#106 Y ABONO A LA F.#107 POR SERVICIOS EDUCATIVOS</t>
  </si>
  <si>
    <t>PAGO DE LA F.#354 POR SERVICOS EDUCTIVOS</t>
  </si>
  <si>
    <t>PAGO DE LA F.#5 POR CANC. DE SER. PREST. DEL 1 AL 15 DE SEP/2014</t>
  </si>
  <si>
    <t>PAGO DE LA F.#329 POR MANTENIMIENTO E ILUMINARIA</t>
  </si>
  <si>
    <t xml:space="preserve">PAGO DE LA F.#52 Y ABONO A LA F.#59 POR ALQUILER DE PROYECTORES </t>
  </si>
  <si>
    <t>PAGO DE LA F.#3354, F.#3355, Y ABONO A LA F.#3377 POR COMPRA DE SUM. DE LIMPIEZA</t>
  </si>
  <si>
    <t>PAGO DE LA F.#2456 POR IMPERMEABILIZACIÓN CON ALUMBRADO CEMENTO ASFALTO</t>
  </si>
  <si>
    <t>PAGO DE LA F.#105, F.#106, F.#107, F.#108 Y F.#109 POR COMPRA DE ALMUERZO PERS. ADM. UTEG</t>
  </si>
  <si>
    <t>PAGO DE LA F.#93335 POR COMPRA DE RESMAS DE PAPEL</t>
  </si>
  <si>
    <t xml:space="preserve">PAGO DE LA F.#3822 Y F.#3853 POR COMPRA DE BOTELLONES DE AGUA </t>
  </si>
  <si>
    <t>PAGO DE LA F.#26887, F.#26964 Y ABONO A F.#26967 POR ALQUILER DE FOTOCOPIARORA POSGRADO</t>
  </si>
  <si>
    <t>ABONO A LA F.#1024 POR COMPRA DE SUMINISTROS DE OFICINA</t>
  </si>
  <si>
    <t>PAGO POR COMPRA DE PASAJES PHD GUSTAVO MARIN EL 22/SEP/2014</t>
  </si>
  <si>
    <t>DEV. ECO. G. CABANILLA POR GASTOS EN LIMA-PERU</t>
  </si>
  <si>
    <t>PAGO DE INTERESES DEL 7.5% X RENOVACION MES DE SEP/14 (REF.1/2 CH/16953X$6500 Y 2/2 CH/16954X$6500)</t>
  </si>
  <si>
    <t>PAGO DE LA F.#7795, F.#7797 Y F.#7798 POR COMPRA DE LIBROS PARA BIBLEOTECA</t>
  </si>
  <si>
    <t>PAGO POR COMPRA DE PASAJES TOMAS A GYE-UIO-GYE DIA 18/SEP/2014</t>
  </si>
  <si>
    <t>PAGO DE LA F.#1029 POR ALQUILER DE EDIFICIO #610 MES DE AGO/2014</t>
  </si>
  <si>
    <t>HERNANDEZ ROMERO CESAR RODRIGO</t>
  </si>
  <si>
    <t>PAGO DE IESS POR ATENCION MEDICA LARRETA JUSTIZ RAUL SEGUN COMP.#682989</t>
  </si>
  <si>
    <t>PAGO DE IESS POR AJUSTE DE GLOSA SEGUN COMP.#5515766</t>
  </si>
  <si>
    <t>PAGO DE IESS POR FONDO DE RESERVAS SEGUN COMP.#5515768</t>
  </si>
  <si>
    <t>PAGO DE LA F.#571 POR SERVICIOS EDUCATIVOS</t>
  </si>
  <si>
    <t>PAGO DE LA F.#2, F.#3 Y ABONO A LA F.#4 POR SERVICIOS EDUCATIVOS</t>
  </si>
  <si>
    <t>16/19/2014</t>
  </si>
  <si>
    <t>VARGAS VILLEGAS JORGE</t>
  </si>
  <si>
    <t>DEV. ESTUDIANTES ESPECIE PRESENTADA EL 7/06/2014 CURSO DE INGLES</t>
  </si>
  <si>
    <t>cheques cobrados</t>
  </si>
  <si>
    <t>VIATICOS HOSPEDAJE, MOVILIZ, Y ALIM. G. CABANILLA POR VIAJE QUITO REUBION DIA 18-19/SEP/2014</t>
  </si>
  <si>
    <t>VIATICOS A QUITO POR REUNION ENTRE UNIVERSIDADES MOVILIZ Y ALIMENT. T. RODRIGUEZ DIA 18/SEP/2014</t>
  </si>
  <si>
    <t>VIATICOS POR FERIA UNIVERSITARIA EN MANTA J.QUINTO, C.VENTIMILLA Y M. ANDRADE DIA 19/19/2014</t>
  </si>
  <si>
    <t>LIQUIDACION DE LA CAJA CHICA DEL 14/SEP/2014 SEGUN DETALLE ADJUNTO</t>
  </si>
  <si>
    <t>PAGO DE LA F.#327 POR COMPRA DE BREAKS FIND E SEMANA DIAS 6-7/SEP/2014</t>
  </si>
  <si>
    <t>PAGO DE LA F.#133, F.#134 Y ABONO A LA F.#185 POR SERVICIOS EDUCATIVOS</t>
  </si>
  <si>
    <t>PAGO DE LA F.#119 Y F.#152 POR SERVIICOS EDUCATIVOS</t>
  </si>
  <si>
    <t>TOMAS RODRIGUEZ</t>
  </si>
  <si>
    <t>PAGO DE LA F.#674 POR SERV. DE DISEÑO Y PROGRAM. WEB ACTUALIZA Y CREACION APP UETG</t>
  </si>
  <si>
    <t>PAGO DE LA F.#57, F.#59, F.#60, F.#61 Y ABONO A LA F.#62 POR SERVICIOS EDUCATIVOS</t>
  </si>
  <si>
    <t>PAGO DE LA F.#63 POR SERVICIOS EDUCATIVOS</t>
  </si>
  <si>
    <t>PAGO DE LA F.#238 Y F.#239 POR SERVICIOS EDUCATIVOS</t>
  </si>
  <si>
    <t>LOPEZ BRIONES MARCO ANTONIO</t>
  </si>
  <si>
    <t>MARTINEZ MINDA HECTOR ALFREDO</t>
  </si>
  <si>
    <t>18/09/2014 00:00:00</t>
  </si>
  <si>
    <t>PEDRO ARCENTALES VARAS</t>
  </si>
  <si>
    <t xml:space="preserve">ABGONO A LA F.#59 POR ALQUILER DE PROYECTORES </t>
  </si>
  <si>
    <t>ABONO A LA F.#3377 POR COMPRA DE SUMINISTROS DE LIMPIEZA</t>
  </si>
  <si>
    <t>PAGO DE LA F.#1062 Y ABONO A LA F.#1063 POR COMPRA DE SOUVENIRS FERIA EN PERU</t>
  </si>
  <si>
    <t>PAGO POR MANTENIMIENTO ELECTRICO NUEVO EDIFICIO</t>
  </si>
  <si>
    <t xml:space="preserve">ALQUILER DE NUEVO EDIFICIO POR GARANTIA </t>
  </si>
  <si>
    <t>ABONO A LA F.#338 POR FOTOS Y FILMACION DESAYUNO EMPRESARIAL Y LANZAMIIENTO DE APP UTEG</t>
  </si>
  <si>
    <t>PAGO POR MANTENIMIENTO EN PINTURA NUEVO EDIFICIO</t>
  </si>
  <si>
    <t>PAGO DE LA F.#4731, F.#4744 Y ABONO A LA  F.#4760 POR IMPR. HOJAS MENBRET. Y SOUVENIR FERIA ALEMAN</t>
  </si>
  <si>
    <t>PAGO DE LA F.#3257 Y ABONO A LA F.#3280 POR COMPRA DE MUEBLES DE OFICINA</t>
  </si>
  <si>
    <t xml:space="preserve">PAGO DE LA F.#17547, F.#17576 Y ABONO A LA F.#17613 POR COMPRA DE TONERS </t>
  </si>
  <si>
    <t>PAGO DE LA F.#110, F.#111, F.#112,F.#113, F.#114 POR COMPRA DE ALMUERZOS AL MPERS. ADM. UTEG</t>
  </si>
  <si>
    <t>PAGO POR COMPRA DE 4 COMPUTADORAS REEMPLAZO DE CH/19398</t>
  </si>
  <si>
    <t>PAGO DE GUARDIAS Y CONSERJES POR ATENCION MAESTRIAS FIN DE SEMANA DIAS 15-19/SEP/2014</t>
  </si>
  <si>
    <t>VIATCIOS P. PACHANA POR TRABAJAR EN GYE DEL 15-19/SEP/2014</t>
  </si>
  <si>
    <t>PAGO DE LA F.#328 POR COMPRA DE REFRIGERIOS DIAS 13-14/SEP/2014</t>
  </si>
  <si>
    <t>PAGO DE LA F.#135 Y F.#203 POR COMPRA DE REFRIGERIOS EN STA. ELENA DIAS 06,13/14/SEP/2014</t>
  </si>
  <si>
    <t>PAGO DE LA F.#47418 POR SERV. DE INTERNET MES DE SEP2014</t>
  </si>
  <si>
    <t>PAGO DE INTERESES DEL 3% MES DE SEP/2014(REF. $30,000.00)</t>
  </si>
  <si>
    <t>RENOVACION POR INTERESES MES DE SEP/2014</t>
  </si>
  <si>
    <t>PAGO DE HOSPEDAJE Y MOVILIZACIÓN DOCTORADO MES DE SEP/2014</t>
  </si>
  <si>
    <t>DEV. G. CABANILLA POR HOSPEDAJE ($277.34) Y MOVILIZACION ($80.00)</t>
  </si>
  <si>
    <t>TRAMITES DE CARNET DE EXTRANJERIA 13 PERSONAS</t>
  </si>
  <si>
    <t>APARTAMENTOS Y HOTELES ECUATORIANOS APARTEC S.A.</t>
  </si>
  <si>
    <t>PAGO DE LA F.#2523 POR ELABORACION DE PLANOS</t>
  </si>
  <si>
    <t>EDIPLARQCOMPANYA S.A.</t>
  </si>
  <si>
    <t>VIATICOS A QUITO W. PARRALES POR VIATICOS A QUITO POR TRAMITES CEES Y J. QUINTO MILAGRO PRO. MAESTR</t>
  </si>
  <si>
    <t>PAGO DE F#103 Y ABONO F#106 POR SER. EDUC.</t>
  </si>
  <si>
    <t>PAGO DE F#1, 2 Y ABONO F#3 POR SERVICIOS EDUCATIVOS</t>
  </si>
  <si>
    <t>BAJAÑA FLORES WILMER FERNANDO</t>
  </si>
  <si>
    <t>PAGO DE COLEGIATURA DOCTORADO MES DE SEP/2014</t>
  </si>
  <si>
    <t xml:space="preserve">PAGO POR MANTENIMIENTO DE NUEVP EDIFICIO BAÑOS Y COMPRA DE MALLAS CLARABOYAS </t>
  </si>
  <si>
    <t>PRESTAMO G. CABANILLA A DESCONTARSE EN LA 2DA. 15NA. MESA DE SEP/2014</t>
  </si>
  <si>
    <t>PAGO POR ALQUILER DE LOCAL ALBO TENIS CLUB DE LA MAÑANA DEPORTIVA UTEG</t>
  </si>
  <si>
    <t>GASTOS POR COMIDA MOVILIZACIÓN DE ARTISTAS Y REFRESCOS PARA MAÑANA DEP. UTEG</t>
  </si>
  <si>
    <t>PAGO POR MANTENIMIENTO DE LA CAMIONETA UTEG</t>
  </si>
  <si>
    <t xml:space="preserve">PAGO DE F#954,955 POR SERVICIOS EDUCATIVOS </t>
  </si>
  <si>
    <t>PAGO DE F#589 Y 595 POR SERVICIOS EDUCATIVOS</t>
  </si>
  <si>
    <t>PAGO DE F#11 POR SERVICIOS EDUCATIVOS</t>
  </si>
  <si>
    <t>PEREZ GALLARDO ANA IRIS</t>
  </si>
  <si>
    <t>PRESTAMO EMPLEADO J.BOHORQUEZ A DESCONTARSE EN LA 2DA. 15NA. MES DE SEP/2014</t>
  </si>
  <si>
    <t>PRESTAMO EMPLEADOS R. BARRIGA A DESCONTARSE 100 MENSUALES A PARTIR DE OCT/2014</t>
  </si>
  <si>
    <t>PAGO DE LA F.#263 POR COMPRA DE ESCULTURA J. JOAQUIN DE OLMEDO EN BRONCE DE DONL</t>
  </si>
  <si>
    <t>RONALD BARRIGA DIAZ</t>
  </si>
  <si>
    <t>GUILLERMO BALSECA IVAN</t>
  </si>
  <si>
    <t>FONDEO DEL BACO MACHALA AL CITTE</t>
  </si>
  <si>
    <t>VILLALVA VILLAFUERTE BERTHA ROXANA</t>
  </si>
  <si>
    <t>VIATICOS A PERU POR PAGO DE COLEGIATURA A. AVILES Y C.VENTIMILLA MES DE SPE/2014</t>
  </si>
  <si>
    <t xml:space="preserve">PAGO DE LA F.#14 POR MANTENIMIENTO DE  15 AIRES </t>
  </si>
  <si>
    <t>GASTOS POR MAÑANA DEPORTIVA UTEG 28/SEP/2014</t>
  </si>
  <si>
    <t>PAGO DE COLEGIATURA DOCTORADO MES DE SEP/2014 (VILLAO)</t>
  </si>
  <si>
    <t>LIQUIDACION DE LA CAJA CHICA</t>
  </si>
  <si>
    <t>AHDI</t>
  </si>
  <si>
    <t>PAGO INMOBILIARIA A DESCONTAR G. CABANILLA</t>
  </si>
  <si>
    <t>LONDOÑO VINASCO SANDRA</t>
  </si>
  <si>
    <t>PAGO DE LA F#329 POR COMPRA DE BREAKS FINES DE SEMENA</t>
  </si>
  <si>
    <t>PAGO POR CONTRATACION DE 2000 SMS MASIVOS PARA COLECTURIA</t>
  </si>
  <si>
    <t>PAGO DE LA F.#1489 POR AUDITORIA DE LOS AÑOS 2012-2013 ROOSELVET ALVARADO</t>
  </si>
  <si>
    <t>CAMPOS &amp; ASOCIADOS CIA. LTDA.</t>
  </si>
  <si>
    <t>MARTHA SALAS PINTO</t>
  </si>
  <si>
    <t>PAGO DE LA F.#707, F.#708 Y ABONO A LA F.#709 POR SERVICIOS EDUCATIVOS</t>
  </si>
  <si>
    <t>PAGO DE LA F.#27 POR SERVICIOS EDUCATIVOS</t>
  </si>
  <si>
    <t>PAGO DE LA F.#13631 POR PUBLICIDAD CUÑAS RADIALES 11-25/AGO/2014</t>
  </si>
  <si>
    <t>PRESTAMO EMPLEADOS M. SALAS A DESCONTARSE $50 MENSUALES A PARTIR DEL OCT/2014</t>
  </si>
  <si>
    <t>PAGO POR MANTENIMINTO Y ARREGLO DE BAÑOS EDIF. #501</t>
  </si>
  <si>
    <t>PAGO POR MANTENIMIENTO ELECTRICO EDIFICIO #501</t>
  </si>
  <si>
    <t>PAGO DE GUARDIAS Y CONSERJES POR ATENCION MAESTRIAS, MANT. EDF.#501 Y DOBLAR DEL 22-26/SEP/2014</t>
  </si>
  <si>
    <t>PAGO  POR COMPRA DE AIRE ACONDICIONADO</t>
  </si>
  <si>
    <t>PAGO DE LA F.#117, F.#118, F.#119, F.#120 Y F.#121 POR COMPRA DE ALMUERZOS</t>
  </si>
  <si>
    <t>ABONO A LA F.#1210 POR MANT. DE AIRE ACONDICIONADO</t>
  </si>
  <si>
    <t>PAGO DE LA F.#1063 Y ABONO A LA F.#1064 POR COMPRA DE MATERIASL SOUVENIR FERIAS</t>
  </si>
  <si>
    <t>ABONO A LA F.#3367 POR COMPRA DE MUEBLES DE OFICINA</t>
  </si>
  <si>
    <t>PAGO D EL AF.#356089 POR COMPRA DE KIT DE SEGURIDAD Y CANDADO LLANTA</t>
  </si>
  <si>
    <t>VIATICOS A STA. ELENA POR ATENCION MAESTRIAS FIN DE SEMANA DIA 27/SEP/2014</t>
  </si>
  <si>
    <t>PAGO DE LA F.#534 Y F.#530 POR COMPRA DE SUMINISTROS DE COMPUTACION Y BATERIA LAPTO</t>
  </si>
  <si>
    <t>PAGO DE INTERESES MES DE SEP/2014  (REF. 5% PREST. $10.000.00) REEMPLAZO 19554</t>
  </si>
  <si>
    <t>GASTOS POR APLICACION UTEG</t>
  </si>
  <si>
    <t>PAGO POR HOSPEDAJE DOCTORADO MES DE SEP/2014</t>
  </si>
  <si>
    <t>PAGO DE INTERESES DEL 7.5% X RENOVACION MES DE SEP/2014(REF.1/2 CH/16955X$6500 Y 2/2 CH/16957X$6500</t>
  </si>
  <si>
    <t>PAGO DE LA F.#2660 POR PUBLICIDAD DE LANZAMIENTO DE APP UTEG</t>
  </si>
  <si>
    <t>J.LLANGARI PAGO POR SERV. PREST. DEL 1 AL 15 DE SEP/2014</t>
  </si>
  <si>
    <t xml:space="preserve">DEV. G. CABANILLA POR GASTOS EN CARNET DE EXTRANJERIA 14 PERSONAS </t>
  </si>
  <si>
    <t>JORGE LLANGARI CABRERA</t>
  </si>
  <si>
    <t>PAGO POR COMPRA DE PASAJES BOHORQUEZ ZAVALA  GYE-UIO-GYE</t>
  </si>
  <si>
    <t>PAGO POR COMPRA DE PASAJES G. CABANILLA GYE-UIO-GYE DIA 01/OCT/14</t>
  </si>
  <si>
    <t>PAGO POR COMPRA DE PASAJES J. LLANAGARI GYE-UI-GYE DIA 2/OCT/14</t>
  </si>
  <si>
    <t>PAGO POPR COMPRA DE PASAJES R.CAZAR UIO-GYE-UIO DIA 3/OCT/2014</t>
  </si>
  <si>
    <t>VIATICOS G. CABANILLA POR VIAJE A QUITO REUNION DIAS 1-2/OCT/14 MOVILIZACION-ALIM.-HOSPEDAJE</t>
  </si>
  <si>
    <t>VIATICOS R. CAZAR POR VIAJE GYE REVISION DE EVIDENCIAS DEL 3-4/OCT/2014 HOSP.-ALIMENT.</t>
  </si>
  <si>
    <t>VIATICOS A QUITO J. BOHORQUEZ POR REUBION CEAACES EL 1/OCT/2014 ALIM. Y MOVILIZ.</t>
  </si>
  <si>
    <t>VIATCIOS A QUITO POR REUNION COMUNICADORES CEAACES DIA 2/OCT/2014 ALIM.-MOVILIZ.</t>
  </si>
  <si>
    <t>BERNARDO RODRIGUEZ FUENTE</t>
  </si>
  <si>
    <t>JORGE FERNANDEZ PARRAGA</t>
  </si>
  <si>
    <t>PAGO DE LIQUIDACION DE HABERES B.RODRIGURZ</t>
  </si>
  <si>
    <t>PAGO DE LIQUIDACION DE HABERES A. GONZALEZ</t>
  </si>
  <si>
    <t>PAGO DE LIQUIDACION DE HABERES J. PARRAGA</t>
  </si>
  <si>
    <t>BURGOS CEVALLOS EDISON SEGUNDO</t>
  </si>
  <si>
    <t xml:space="preserve">CALLE WONG FERNANDO </t>
  </si>
  <si>
    <t>MARIN LUIS GUSTAVO</t>
  </si>
  <si>
    <t>MUSSO MUJICA  LUIS</t>
  </si>
  <si>
    <t>ACOSTA GONZAGA JESSENIA ISABEL</t>
  </si>
  <si>
    <t>CHAMBA PISCO  JESSENIA</t>
  </si>
  <si>
    <t>CHICA VILLACRESES EVELYN</t>
  </si>
  <si>
    <t>SEVILLA SOLANO KATHERINE</t>
  </si>
  <si>
    <t>MUSSO MUJICA LUIS</t>
  </si>
  <si>
    <t>G. CABANILLA  CANC. DE LA 2DA. 15NA. MES SEP/2014</t>
  </si>
  <si>
    <t>M. CABANILLA  CANC. DE LA 2DA. 15NA. MES SEP/2014</t>
  </si>
  <si>
    <t>J. BOHORQUEZ CANC. DE LA 2DA. 15NA. MES SEP/2014</t>
  </si>
  <si>
    <t>M. AYALA   CANC. DE LA 2DA. 15NA. MES SEP/2014</t>
  </si>
  <si>
    <t>M. CONFORME  CANC. DE LA 2DA. 15NA. MES SEP/2014</t>
  </si>
  <si>
    <t>Y. ALABART  CANC. DE LA 2DA. 15NA. MES SEP/2014</t>
  </si>
  <si>
    <t>J. ALARCON   CANC. DE LA 2DA. 15NA. MES SEP/2014</t>
  </si>
  <si>
    <t>D. ARIAS  CANC. DE LA 2DA. 15NA. MES SEP/2014</t>
  </si>
  <si>
    <t>A. AVILES  CANC. DE LA 2DA. 15NA. MES SEP/2014</t>
  </si>
  <si>
    <t>E. BARZOLA CANC. DE LA 2DA. 15NA. MES SEP/2014</t>
  </si>
  <si>
    <t>J. CRESPIN  CANC. DE LA 2DA. 15NA. MES SEP/2014</t>
  </si>
  <si>
    <t>J. FLORES   CANC. DE LA 2DA. 15NA. MES SEP/2014</t>
  </si>
  <si>
    <t>I. GUTIERREZ  CANC. DE LA 2DA. 15NA. MES SEP/2014</t>
  </si>
  <si>
    <t>M. GUERRERO CANC. DE LA 2DA. 15NA. MES SEP/2014</t>
  </si>
  <si>
    <t>M. HUACON  CANC. DE LA 2DA. 15NA. MES SEP/2014</t>
  </si>
  <si>
    <t>J. MALAVE   CANC. DE LA 2DA. 15NA. MES SEP/2014</t>
  </si>
  <si>
    <t>D. MENDEZ CANC. DE LA 2DA. 15NA. MES SEP/2014</t>
  </si>
  <si>
    <t>J. MEZA CANC. DE LA 2DA. 15NA. MES SEP/2014</t>
  </si>
  <si>
    <t>J. NUMERABLE  CANC. DE LA 2DA. 15NA. MES SEP/2014</t>
  </si>
  <si>
    <t>W. PARRALES  CANC. DE LA 2DA. 15NA. MES SEP/2014</t>
  </si>
  <si>
    <t>D. QUIÑONEZ  CANC. DE LA 2DA. 15NA. MES SEP/2014</t>
  </si>
  <si>
    <t>E. SEGURA   CANC. DE LA 2DA. 15NA. MES SEP/2014</t>
  </si>
  <si>
    <t>C. SOLORZANO CANC. DE LA 2DA. 15NA. MES SEP/2014</t>
  </si>
  <si>
    <t>C. VEINTIMILLA  CANC. DE LA 2DA. 15NA. MES SEP/2014</t>
  </si>
  <si>
    <t>E. BORJA SER. PREST. F#9  CANC. DE LA 2DA. 15NA. MES SEP/2014</t>
  </si>
  <si>
    <t>E. BURGOS SER. PREST. F#2  CANC. DE LA 2DA. 15NA. MES SEP/2014</t>
  </si>
  <si>
    <t>V. CASTILLO SER. PREST.  CANC. DE LA 2DA. 15NA. MES SEP/2014</t>
  </si>
  <si>
    <t>S. COROZO SER. PREST.  CANC. DE LA 2DA. 15NA. MES SEP/2014</t>
  </si>
  <si>
    <t>M. GUERRA  SER. PREST. N/V#34 CANC. DE LA 2DA. 15NA. MES SEP/2014</t>
  </si>
  <si>
    <t>B. JIMENEZ SER. PREST. CANC. DE LA 2DA. 15NA. MES SEP/2014</t>
  </si>
  <si>
    <t>P. AMADOR  CANC. DE LA 2DA. 15NA. MES SEP/2014</t>
  </si>
  <si>
    <t>M. ANDRADE CANC. DE LA 2DA. 15NA. MES SEP/2014</t>
  </si>
  <si>
    <t>K. ARANEA  CANC. DE LA 2DA. 15NA. MES SEP/2014</t>
  </si>
  <si>
    <t>A. CARRERA  CANC. DE LA 2DA. 15NA. MES SEP/2014</t>
  </si>
  <si>
    <t>K. DE LA CRUZ  CANC. DE LA 2DA. 15NA. MES SEP/2014</t>
  </si>
  <si>
    <t>V. FARFAN CANC. DE LA 2DA. 15NA. MES SEP/2014</t>
  </si>
  <si>
    <t>C. FARIAS CANC. DE LA 2DA. 15NA. MES SEP/2014</t>
  </si>
  <si>
    <t>L. GARCIA  CANC. DE LA 2DA. 15NA. MES SEP/2014</t>
  </si>
  <si>
    <t>E. GILER CANC. DE LA 2DA. 15NA. MES SEP/2014</t>
  </si>
  <si>
    <t>S. GOVEA  CANC. DE LA 2DA. 15NA. MES SEP/2014</t>
  </si>
  <si>
    <t>K. LEON  CANC. DE LA 2DA. 15NA. MES SEP/2014</t>
  </si>
  <si>
    <t>M. MARCILLO CANC. DE LA 2DA. 15NA. MES SEP/2014</t>
  </si>
  <si>
    <t>A. NARANJO  CANC. DE LA 2DA. 15NA. MES SEP/2014</t>
  </si>
  <si>
    <t>P. PANCHANA CANC. DE LA 2DA. 15NA. MES SEP/2014</t>
  </si>
  <si>
    <t>J. QUINTO CANC. DE LA 2DA. 15NA. MES SEP/2014</t>
  </si>
  <si>
    <t>M. RODRIGUEZ  CANC. DE LA 2DA. 15NA. MES SEP/2014</t>
  </si>
  <si>
    <t>P. SALDAÑA  CANC. DE LA 2DA. 15NA. MES SEP/2014</t>
  </si>
  <si>
    <t>M. SALAS  CANC. DE LA 2DA. 15NA. MES SEP/2014</t>
  </si>
  <si>
    <t>R. SOLIS  CANC. DE LA 2DA. 15NA. MES SEP/2014</t>
  </si>
  <si>
    <t>A. ALCIVAR  CANC. DE LA 2DA. 15NA. MES SEP/2014</t>
  </si>
  <si>
    <t>P. APOLO  CANC. DE LA 2DA. 15NA. MES SEP/2014</t>
  </si>
  <si>
    <t>A. ASTUDILLO CANC. DE LA 2DA. 15NA. MES SEP/2014</t>
  </si>
  <si>
    <t>R. BARRIGA CANC. DE LA 2DA. 15NA. MES SEP/2014</t>
  </si>
  <si>
    <t>I. CAMARGO CANC. DE LA 2DA. 15NA. MES SEP/2014</t>
  </si>
  <si>
    <t>F. CALLE  CANC. DE LA 2DA. 15NA. MES SEP/2014</t>
  </si>
  <si>
    <t>V. CASTILLOCANC. DE LA 2DA. 15NA. MES SEP/2014</t>
  </si>
  <si>
    <t>F. CEDEÑO  CANC. DE LA 2DA. 15NA. MES SEP/2014</t>
  </si>
  <si>
    <t>R. CORDOVA  CANC. DE LA 2DA. 15NA. MES SEP/2014</t>
  </si>
  <si>
    <t>F. ORTIZ  CANC. DE LA 2DA. 15NA. MES SEP/2014</t>
  </si>
  <si>
    <t>O. FARFAN CANC. DE LA 2DA. 15NA. MES SEP/2014</t>
  </si>
  <si>
    <t>J. GONZALEZ CANC. DE LA 2DA. 15NA. MES SEP/2014</t>
  </si>
  <si>
    <t>J. HOYOS CANC. DE LA 2DA. 15NA. MES SEP/2014</t>
  </si>
  <si>
    <t>P. IGLESIAS  CANC. DE LA 2DA. 15NA. MES SEP/2014</t>
  </si>
  <si>
    <t>J. MALDONADO CANC. DE LA 2DA. 15NA. MES SEP/2014</t>
  </si>
  <si>
    <t>L. MARIN  CANC. DE LA 2DA. 15NA. MES SEP/2014</t>
  </si>
  <si>
    <t>J. MARTINEZ CANC. DE LA 2DA. 15NA. MES SEP/2014</t>
  </si>
  <si>
    <t>E. MENDOZA  CANC. DE LA 2DA. 15NA. MES SEP/2014</t>
  </si>
  <si>
    <t>M. MONCAYO  CANC. DE LA 2DA. 15NA. MES SEP/2014</t>
  </si>
  <si>
    <t>L. MUSSO  CANC. DE LA 2DA. 15NA. MES SEP/2014</t>
  </si>
  <si>
    <t>F. PALACIOS  CANC. DE LA 2DA. 15NA. MES SEP/2014</t>
  </si>
  <si>
    <t>A. POVEDA  CANC. DE LA 2DA. 15NA. MES SEP/2014</t>
  </si>
  <si>
    <t>M. PROAÑO  CANC. DE LA 2DA. 15NA. MES SEP/2014</t>
  </si>
  <si>
    <t>T. RODRIGUEZ  CANC. DE LA 2DA. 15NA. MES SEP/2014</t>
  </si>
  <si>
    <t>J. SANCHEZ CANC. DE LA 2DA. 15NA. MES SEP/2014</t>
  </si>
  <si>
    <t>E. SARMIENTO  CANC. DE LA 2DA. 15NA. MES SEP/2014</t>
  </si>
  <si>
    <t>J. TOWNSEND CANC. DE LA 2DA. 15NA. MES SEP/2014</t>
  </si>
  <si>
    <t>A. VARAS  CANC. DE LA 2DA. 15NA. MES SEP/2014</t>
  </si>
  <si>
    <t>S. ZAMBRANO  CANC. DE LA 2DA. 15NA. MES SEP/2014</t>
  </si>
  <si>
    <t>M. ZAMBRANO CANC. DE LA 2DA. 15NA. MES SEP/2014</t>
  </si>
  <si>
    <t>E. BALLADARES  SER. PREST. CANC. DE LA 2DA. 15NA. MES SEP/2014</t>
  </si>
  <si>
    <t>A. FALQUEZ  SER. PREST. F#518 CANC. DE LA 2DA. 15NA. MES SEP/2014</t>
  </si>
  <si>
    <t>J. LLANGARI SER. PREST. CANC. DE LA 2DA. 15NA. MES SEP/2014</t>
  </si>
  <si>
    <t>P. MANTILLA SER. PREST. F#1 CANC. DE LA 2DA. 15NA. MES SEP/2014</t>
  </si>
  <si>
    <t>J. OROZCO  SER. PREST. F#11 CANC. DE LA 2DA. 15NA. MES SEP/2014</t>
  </si>
  <si>
    <t>H. ZUÑIGA SER. PREST. F#602 CANC. DE LA 2DA. 15NA. MES SEP/2014</t>
  </si>
  <si>
    <t>J. ACOSTA  SER. PREST. F#1 CANC. DE LA 2DA. 15NA. MES SEP/2014</t>
  </si>
  <si>
    <t>U. BORJA SER. PREST. F#4 CANC. DE LA 2DA. 15NA. MES SEP/2014</t>
  </si>
  <si>
    <t>J. CAMACHO SER. PREST. F#56 CANC. DE LA 2DA. 15NA. MES SEP/2014</t>
  </si>
  <si>
    <t>J. CHAMBA SER. PREST. CANC. DE LA 2DA. 15NA. MES SEP/2014</t>
  </si>
  <si>
    <t>C. CEDEÑO  SER. PREST. F#28 CANC. DE LA 2DA. 15NA. MES SEP/2014</t>
  </si>
  <si>
    <t>E. CHICA SER. PREST. CANC. DE LA 2DA. 15NA. MES SEP/2014</t>
  </si>
  <si>
    <t>M. CRIOLLO SER. PREST. CANC. DE LA 2DA. 15NA. MES SEP/2014</t>
  </si>
  <si>
    <t>D. ESPINOZA  SER. PREST. F#109 CANC. DE LA 2DA. 15NA. MES SEP/2014</t>
  </si>
  <si>
    <t>D. REYES  SER. PREST. F#6 CANC. DE LA 2DA. 15NA. MES SEP/2014</t>
  </si>
  <si>
    <t>K. SEVILLA  SER. PREST. CANC. DE LA 2DA. 15NA. MES SEP/2014</t>
  </si>
  <si>
    <t>T. PIBAQUE SER. PREST. F#9 CANC. DE LA 2DA. 15NA. MES SEP/2014</t>
  </si>
  <si>
    <t>Y. ALABART SER. EDUC. DEL 15 AL 30 SEP/2014</t>
  </si>
  <si>
    <t>M. AYALA  SER. EDUC. DEL 15 AL 30 SEP/2014</t>
  </si>
  <si>
    <t>R. BARRIGA  SER. EDUC. DEL 15 AL 30 SEP/2014</t>
  </si>
  <si>
    <t>J. BOHORQUEZ  SER. EDUC. DEL 15 AL 30 SEP/2014</t>
  </si>
  <si>
    <t>M.CABANILLA  F#963  PAGO POR SER. EDUC. DEL 15 AL 30 SEP/2014</t>
  </si>
  <si>
    <t>M. CONFORME  SER. EDUC. DEL 15 AL 30 SEP/2014</t>
  </si>
  <si>
    <t>M. MONCAYO  F#338 SER. EDUC. DEL 15 AL 30 SEP/2014</t>
  </si>
  <si>
    <t>L. MUSSO  SER. EDUC. DEL 15 AL 30 SEP/2014</t>
  </si>
  <si>
    <t>F. PALACIOS F#220 SER. EDUC. DEL 15 AL 30 SEP/2014</t>
  </si>
  <si>
    <t>A. POVEDA SER. EDUC. DEL 15 AL 30 SEP/2014</t>
  </si>
  <si>
    <t>GASTOS POR REPRESENTACIÓN</t>
  </si>
  <si>
    <t>PEREZ  ROLANDO  MARGARITA FAUSTINA</t>
  </si>
  <si>
    <t xml:space="preserve">MANUEL VELEZ </t>
  </si>
  <si>
    <t>MOLINA PILCO MARIANA GUADALUPE</t>
  </si>
  <si>
    <t>PAGO DE LA F.#29340 POR ALQUILER DE SILLAS EVENTO DR. PROAÑO</t>
  </si>
  <si>
    <t>PAGO POR COMPRA DE MATERIALES Y MANO DE OBRA POR ARREGLO DE PARED</t>
  </si>
  <si>
    <t xml:space="preserve">ANTICIPO POR COLOCACIÓN DE MONUMENTO OLMEDO </t>
  </si>
  <si>
    <t>PAGO POR PRENSA EN LANZAMIENTO DEL LIBRO DEL DR. PROAÑO</t>
  </si>
  <si>
    <t>PAGO DE LA F.#27965 POR GASTOS DE REPRESENTACION</t>
  </si>
  <si>
    <t>LIQUIDACION DE LA CAJA CHICA DEL 02/OCT/2014 SEGUN DETALLE ADJUNTO</t>
  </si>
  <si>
    <t>PAGO POR COMPRA DE PLACA DR. PROAÑO EN LANZAMIENTO DE LIBRO</t>
  </si>
  <si>
    <t>FONDEO DEL BCO. PICHINCHA CTA. CTE. AL CITTE</t>
  </si>
  <si>
    <t>EMPRESA PUBLICA CORREOS DEL ECUADOR CDE EP</t>
  </si>
  <si>
    <t>PONCE YAGUAL COLON ELOY</t>
  </si>
  <si>
    <t xml:space="preserve">MARCELIUS HOTEL C.A. </t>
  </si>
  <si>
    <t>PAGO DE F#14069 y F#14389 PAGO DESAYUNO ASISTEN ECO. G. CABANILLA Y DR. FARFAN "ACUERDO COMERCIAL"</t>
  </si>
  <si>
    <t>PAGO DE F#330 POR COMPRA DE BREAKS FINES DE SEMANA</t>
  </si>
  <si>
    <t>PAGO DE LA F359 Y ABONO F#74 POR ALQUILER DE PROYECTORES</t>
  </si>
  <si>
    <t>PAGO DE F#1064 POR COMPRA DE  VOLATES IMPRESOS</t>
  </si>
  <si>
    <t>PAGO DE  F#1024 Y ABONO F#1042  POR COMPRA DE SUMINISTROS DE OFICINA</t>
  </si>
  <si>
    <t>PAGO DE F#3377,3394 Y ABONO F#3401 POR COMPRA DE SUMNISTROS VARIOS</t>
  </si>
  <si>
    <t xml:space="preserve">PAGO DE F#5831 POR ENVIO DE CORRESPINDENCIAS </t>
  </si>
  <si>
    <t xml:space="preserve">PAGO DE F#205 POR  COMPRA DE BRAKS FINES DE SEMANA </t>
  </si>
  <si>
    <t xml:space="preserve">PAGO DE F#17613, ABONO F#17624 POR COMPRA DE TONNERS </t>
  </si>
  <si>
    <t xml:space="preserve">PAGO POR  MANTENIMIENTO DE ELECTRICO </t>
  </si>
  <si>
    <t xml:space="preserve">PAGO A CONSERJES POR  ATENCION MAESTRIAS  FINES DE SEMANA </t>
  </si>
  <si>
    <t>PAGO POR VIATICOS SANTA ELENA DIA 04 Y 05 OCT/2014</t>
  </si>
  <si>
    <t>PAGO DE F#19949 POR COMPRA SUMINISTROS DE LIMPIEZA</t>
  </si>
  <si>
    <t>PAGO DE PROMOCION DE MAESTRIAS COMERCIO EXTERIOR</t>
  </si>
  <si>
    <t>PAGO POR ABONO F#8261 INVITACIONES DR. MARCO PROAÑO</t>
  </si>
  <si>
    <t>PAGO DE F#2741 POR COMPRA DE SUMNISTROS PARA LA  MANT. DE PISCINA</t>
  </si>
  <si>
    <t>PAGO POR COMPRA DE PASAJES DR. PROAÑO</t>
  </si>
  <si>
    <t>PAGO DE PRESTAMO (REF. $8000.00)</t>
  </si>
  <si>
    <t>PAGO DE N/V#122,123,124,126 Y 127 POR ALMUERZO PERSONAL UTEG</t>
  </si>
  <si>
    <t>PAGO POR HOSPEDAJES DR. PROAÑO LAN. DEL LIBRO</t>
  </si>
  <si>
    <t>QUINTO  APOLINARIO JOSE</t>
  </si>
  <si>
    <t>COMISIONES DE VENTA DE MAESTRIAS</t>
  </si>
  <si>
    <t>COMISIONES POR VENTAS</t>
  </si>
  <si>
    <t>PAGO DE LA F.#1103 Y ABONO A LA F.#1104 POR SERVICIOS EDUCATIVOS</t>
  </si>
  <si>
    <t>PAGO DE LA F.#945 POR SERVICIOS EDUCATIVOS</t>
  </si>
  <si>
    <t>QUIMI DELGADO WILLIAM ROLANDO</t>
  </si>
  <si>
    <t>PAGO DE PRESTAMO (REF. PREST. $8000.00)</t>
  </si>
  <si>
    <t>ABONO A LA F.#387 POR VIDEO SPOPT PUBLICITARIO</t>
  </si>
  <si>
    <t>LAB2DESIGN</t>
  </si>
  <si>
    <t>ANTICIPO DE 10MO 3ER SUELDO G. CABANILLA</t>
  </si>
  <si>
    <t>PAGO DE LA F.#2522 POR 60% ANTIC. DEL VALOR TOTAL 2DA. FASE ELB. DE PRESUP. NUEVO CAMPUS UTEG</t>
  </si>
  <si>
    <t>PAGO DE LA F.#351 Y F.#352 POR SERVICIOS EDUCATIVOS</t>
  </si>
  <si>
    <t>PAGO DE LA F.#136 Y F.#137 POR SERVICIOS EDUCATIVOS</t>
  </si>
  <si>
    <t>PAGO DE LA F.#76, F.#77 Y ABONO A LA F.#79 POR SERVICIOS EDUCATIVOS</t>
  </si>
  <si>
    <t>DUARTE SUAREZ HECTOR LEONARDO</t>
  </si>
  <si>
    <t>PAGO DE 50 LIBROS A $20.00 C/U POR LANZAMIENTO LIBRO SEGURIDAD SOCIAL Y SOCIEDAD DEMOCRATICA</t>
  </si>
  <si>
    <t>PROAÑO MAYA MARCOS</t>
  </si>
  <si>
    <t>T/C</t>
  </si>
  <si>
    <t>DIFERIDO</t>
  </si>
  <si>
    <t>FONDEO DEL BB  UTEG AL BCO. PICHINCHA AHORRO</t>
  </si>
  <si>
    <t>PAGO POR COMPRA DE PASAJES DOCTORADO MES DE OCT/2014</t>
  </si>
  <si>
    <t>GASTOS POR PROYECTO INVESTIGACION Y TECNOLOGIA</t>
  </si>
  <si>
    <t>PAGO DE LA F.#742 POR COMPRA DE PAQUETE SMS 2000</t>
  </si>
  <si>
    <t>PREST. G CABANILLA A DESCONTARSE EL LA 2DA. 15NA. MES DE OCT/2014</t>
  </si>
  <si>
    <t>PAGO DE LA F.#18 POR SERVICIOS EDUCATIVOS</t>
  </si>
  <si>
    <t>PAGO DE LA F.#86, F.#87 Y ABONO A LA F.#88 POR SERVICIOS EDUCATIVOS</t>
  </si>
  <si>
    <t>PAGO DE LA F.#1, F.#3 POR SERVICIOS EDUCATIVOS</t>
  </si>
  <si>
    <t>PAGO DE LA F.#2, F.#3 Y F.#4 POR SERVICIOS EDUCATIVOS</t>
  </si>
  <si>
    <t>PAGO DE LA F.#121 POR SERVICIOS EDUCATIVOS</t>
  </si>
  <si>
    <t>PAGO DE LA F.#128, F.#129, F.#130, F.#131, F.#132 POR COMPRA DE ALM. PERS. ADM. UTEG</t>
  </si>
  <si>
    <t xml:space="preserve">PAGO DE ALQUILER EDIF.#501 MES DE OCT/2014 </t>
  </si>
  <si>
    <t>PAGO DE LA F.#3280 Y ABONO A  LA F.#3287 POR COMPRA DE MUEBLES DE OFICINA</t>
  </si>
  <si>
    <t>LIQUIDACION DE LA CAJA CHICA DEL 8/OCT/2014 SEGUN DETALLE ADJUNTO</t>
  </si>
  <si>
    <t>ANTICIPO POR INSTALACIONES DE A/A EN EL EDF.#501</t>
  </si>
  <si>
    <t>PAGO DE GUARDIAS Y CONSERJES POR ATENCION MAESTRIAS Y GUARDIANIA</t>
  </si>
  <si>
    <t xml:space="preserve">PAGO POR COLOCACIÓN DE MONUMENTO OLMEDO </t>
  </si>
  <si>
    <t>PAGO POR COMPRA DE REFRIGERIOS EN GYE DIAS 4-5/OCT/2014</t>
  </si>
  <si>
    <t>PAGO DE LA F.#209 NPOR COMPRA DE REFRIGERIOS DIAS 4-5/OCT/2014</t>
  </si>
  <si>
    <t>ANTICIPO POR ELABORACION DE 40 PUPITRES PARA EL AULA #101</t>
  </si>
  <si>
    <t>PAGO DE LA F.#1494 Y F.#1495 POR ALQUILER EDIF.#401 Y EDIF.#399 MES DE AGO/2014</t>
  </si>
  <si>
    <t xml:space="preserve">DEV G. CABANILLA POR GASTOS REPRESENTACION </t>
  </si>
  <si>
    <t>VIATICOS A P. PANCHANA POR TRABAJAR EN GYE DEL 6-09/OCT/2014</t>
  </si>
  <si>
    <t>VALAREZO VERA LUIS OMAR</t>
  </si>
  <si>
    <t>SALAS POVEDA ANDRES SEBASTIAN</t>
  </si>
  <si>
    <t>ROSA ISABEL VILLACIS ROJAS</t>
  </si>
  <si>
    <t>JUVENAL MEDRANDA</t>
  </si>
  <si>
    <t>LEON BRAVO RONALD</t>
  </si>
  <si>
    <t>GALENBECK S.A.</t>
  </si>
  <si>
    <t>PATRICIA PANCHANA</t>
  </si>
  <si>
    <t>FONDEO DEL CITTE AL BACO PICHINCHA CTA. AHORROS</t>
  </si>
  <si>
    <t>GARCIA QUINTO MANUEL</t>
  </si>
  <si>
    <t>DORA MOREANO</t>
  </si>
  <si>
    <t>09106540003</t>
  </si>
  <si>
    <t>PAGO DE SURATEL POR SERVC. DE INTERNET MES DE OCT/2014</t>
  </si>
  <si>
    <t>13./10/2014</t>
  </si>
  <si>
    <t>PAGO DE PLANILLA MES DE SEP/2014 SEGÚN COMP.#</t>
  </si>
  <si>
    <t>LIQUIDACION DE LA CAJA CHICA DEL 15/OCT/2014 SEGUN DETALLE ADJUNTO</t>
  </si>
  <si>
    <t>PAGO POR MANTENIMEINTO ELECTRICO Y COMPRA DE MATERIALES LABORATORIOS</t>
  </si>
  <si>
    <t>PAGO POR COMPRA DE TONERS SANSUNG NEGRO</t>
  </si>
  <si>
    <t>PAGO F#397 POR SERV EDUCATIVOS</t>
  </si>
  <si>
    <t>PAGO DE F#359 Y 360 POR SERVICIOS EDUCATIVOS</t>
  </si>
  <si>
    <t>PAGO DE F#15601 Y15602 POR SERVICIOS EDUCATIVOS</t>
  </si>
  <si>
    <t>RONQUILLO CAMPUZANO ANA GENOVEVA</t>
  </si>
  <si>
    <t>PAGO DE INTERESES MES DE OCT/2014</t>
  </si>
  <si>
    <t>PRESTAMO G. CABANILLA A DESCONTARSE EN LA 2DA. 15NA. MES DE OCT/2014</t>
  </si>
  <si>
    <t>0810/2014</t>
  </si>
  <si>
    <t>NUMERABLE MEJIA LEONARDO</t>
  </si>
  <si>
    <t xml:space="preserve">SOLIS PINO ROBERTO </t>
  </si>
  <si>
    <t>CALLE WONG FERNANDO</t>
  </si>
  <si>
    <t xml:space="preserve">PROAÑO COBOS MARCELO </t>
  </si>
  <si>
    <t>LLANGARI CABRERA JORGE LUIS</t>
  </si>
  <si>
    <t xml:space="preserve">CHAMBA PISCO JESSENIA </t>
  </si>
  <si>
    <t>CHICA VILLACRESES EVELYN GABRIELA</t>
  </si>
  <si>
    <t>SEVILLA SOLANO OLGA KATHERINE</t>
  </si>
  <si>
    <t>TRIVIÑO MONTERO FREDDY</t>
  </si>
  <si>
    <t>J. BOHORQUEZ  CANC. DE LA  1ERA. 15NA. MES OCTUBRE/2014</t>
  </si>
  <si>
    <t>M. AYALA  CANC. DE LA  1ERA. 15NA. MES OCTUBRE/2014</t>
  </si>
  <si>
    <t>M. CONFORME CANC. DE LA  1ERA. 15NA. MES OCTUBRE/2014</t>
  </si>
  <si>
    <t>Y. ALABART CANC. DE LA  1ERA. 15NA. MES OCTUBRE/2014</t>
  </si>
  <si>
    <t>J. ALARCON  CANC. DE LA  1ERA. 15NA. MES OCTUBRE/2014</t>
  </si>
  <si>
    <t>D. ARIAS  CANC. DE LA  1ERA. 15NA. MES OCTUBRE/2014</t>
  </si>
  <si>
    <t>A. AVILES  CANC. DE LA  1ERA. 15NA. MES OCTUBRE/2014</t>
  </si>
  <si>
    <t>E. BARZOLA  CANC. DE LA  1ERA. 15NA. MES OCTUBRE/2014</t>
  </si>
  <si>
    <t>J. CRESPIN  CANC. DE LA  1ERA. 15NA. MES OCTUBRE/2014</t>
  </si>
  <si>
    <t>J. FLORES  CANC. DE LA  1ERA. 15NA. MES OCTUBRE/2014</t>
  </si>
  <si>
    <t>M. GUERRERO  CANC. DE LA  1ERA. 15NA. MES OCTUBRE/2014</t>
  </si>
  <si>
    <t>I. GUTIERREZ CANC. DE LA  1ERA. 15NA. MES OCTUBRE/2014</t>
  </si>
  <si>
    <t>M. HUACON  CANC. DE LA  1ERA. 15NA. MES OCTUBRE/2014</t>
  </si>
  <si>
    <t>J. MALAVE  CANC. DE LA  1ERA. 15NA. MES OCTUBRE/2014</t>
  </si>
  <si>
    <t>D. MENDEZ CANC. DE LA  1ERA. 15NA. MES OCTUBRE/2014</t>
  </si>
  <si>
    <t>J. MEZA  CANC. DE LA  1ERA. 15NA. MES OCTUBRE/2014</t>
  </si>
  <si>
    <t>L. NUMERABLE  CANC. DE LA  1ERA. 15NA. MES OCTUBRE/2014</t>
  </si>
  <si>
    <t>W. PARRALES CANC. DE LA  1ERA. 15NA. MES OCTUBRE/2014</t>
  </si>
  <si>
    <t>D. QUIÑONEZ  CANC. DE LA  1ERA. 15NA. MES OCTUBRE/2014</t>
  </si>
  <si>
    <t>E. SEGURA  CANC. DE LA  1ERA. 15NA. MES OCTUBRE/2014</t>
  </si>
  <si>
    <t>C. SOLORZANO CANC. DE LA  1ERA. 15NA. MES OCTUBRE/2014</t>
  </si>
  <si>
    <t>C. VEINTIMILLA  CANC. DE LA  1ERA. 15NA. MES OCTUBRE/2014</t>
  </si>
  <si>
    <t>U. BORJA SER. PREST. F#5 CANC. DE LA 1ERA. 15NA. OCT/2014</t>
  </si>
  <si>
    <t>E. BURGOS  SER. PREST. F#3 CANC. DE LA 1ERA. 15NA. OCT/2014</t>
  </si>
  <si>
    <t>V. CASTILLO SER. PREST. CANC. DE LA 1ERA. 15NA. OCT/2014</t>
  </si>
  <si>
    <t>S. COROZO SER. PREST. CANC. DE LA 1ERA. 15NA. OCT/2014</t>
  </si>
  <si>
    <t>M. GUERRA  SER. PREST. N/V#35 CANC. DE LA 1ERA. 15NA. OCT/2014</t>
  </si>
  <si>
    <t>B. JIMENEZ  SER. PREST. CANC. DE LA 1ERA. 15NA. OCT/2014</t>
  </si>
  <si>
    <t>P. AMADOR  CANC. DE LA  1ERA. 15NA. MES OCTUBRE/2014</t>
  </si>
  <si>
    <t>M. ANDRADE CANC. DE LA  1ERA. 15NA. MES OCTUBRE/2014</t>
  </si>
  <si>
    <t>K. ARANEA  CANC. DE LA  1ERA. 15NA. MES OCTUBRE/2014</t>
  </si>
  <si>
    <t>A. CARRERA  CANC. DE LA  1ERA. 15NA. MES OCTUBRE/2014</t>
  </si>
  <si>
    <t>C. CEDEÑO  CANC. DE LA  1ERA. 15NA. MES OCTUBRE/2014</t>
  </si>
  <si>
    <t>K. DE LA CRUZ CANC. DE LA  1ERA. 15NA. MES OCTUBRE/2014</t>
  </si>
  <si>
    <t>V. FARFAN  CANC. DE LA  1ERA. 15NA. MES OCTUBRE/2014</t>
  </si>
  <si>
    <t>C. FARIAS CANC. DE LA  1ERA. 15NA. MES OCTUBRE/2014</t>
  </si>
  <si>
    <t>L. GARCIA CANC. DE LA  1ERA. 15NA. MES OCTUBRE/2014</t>
  </si>
  <si>
    <t>E. GILER  CANC. DE LA  1ERA. 15NA. MES OCTUBRE/2014</t>
  </si>
  <si>
    <t>S. GOVEA  CANC. DE LA  1ERA. 15NA. MES OCTUBRE/2014</t>
  </si>
  <si>
    <t>K. LEON  CANC. DE LA  1ERA. 15NA. MES OCTUBRE/2014</t>
  </si>
  <si>
    <t>M. MARCILLO CANC. DE LA  1ERA. 15NA. MES OCTUBRE/2014</t>
  </si>
  <si>
    <t>A. NARANJO  CANC. DE LA  1ERA. 15NA. MES OCTUBRE/2014</t>
  </si>
  <si>
    <t>P. PANCHANA  CANC. DE LA  1ERA. 15NA. MES OCTUBRE/2014</t>
  </si>
  <si>
    <t>J. QUINTO CANC. DE LA  1ERA. 15NA. MES OCTUBRE/2014</t>
  </si>
  <si>
    <t>M. RODRIGUEZ  CANC. DE LA  1ERA. 15NA. MES OCTUBRE/2014</t>
  </si>
  <si>
    <t>P. SALDAÑA  CANC. DE LA  1ERA. 15NA. MES OCTUBRE/2014</t>
  </si>
  <si>
    <t>M. SALAS  CANC. DE LA  1ERA. 15NA. MES OCTUBRE/2014</t>
  </si>
  <si>
    <t>R. SOLIS CANC. DE LA  1ERA. 15NA. MES OCTUBRE/2014</t>
  </si>
  <si>
    <t>A. ALCIVAR CANC. DE LA  1ERA. 15NA. MES OCTUBRE/2014</t>
  </si>
  <si>
    <t>P. APOLO CANC. DE LA  1ERA. 15NA. MES OCTUBRE/2014</t>
  </si>
  <si>
    <t>A. ASTUDILLO CANC. DE LA  1ERA. 15NA. MES OCTUBRE/2014</t>
  </si>
  <si>
    <t>R. BARRIGA  CANC. DE LA  1ERA. 15NA. MES OCTUBRE/2014</t>
  </si>
  <si>
    <t>F. CALLE  CANC. DE LA  1ERA. 15NA. MES OCTUBRE/2014</t>
  </si>
  <si>
    <t>I. CAMARGO CANC. DE LA  1ERA. 15NA. MES OCTUBRE/2014</t>
  </si>
  <si>
    <t>V. CASTILLO  CANC. DE LA  1ERA. 15NA. MES OCTUBRE/2014</t>
  </si>
  <si>
    <t>F. CEDEÑO  CANC. DE LA  1ERA. 15NA. MES OCTUBRE/2014</t>
  </si>
  <si>
    <t>R. CORDOVA  CANC. DE LA  1ERA. 15NA. MES OCTUBRE/2014</t>
  </si>
  <si>
    <t>O. FARFAN  CANC. DE LA  1ERA. 15NA. MES OCTUBRE/2014</t>
  </si>
  <si>
    <t>J. GONZALEZ  CANC. DE LA  1ERA. 15NA. MES OCTUBRE/2014</t>
  </si>
  <si>
    <t>J. HOYOS CANC. DE LA  1ERA. 15NA. MES OCTUBRE/2014</t>
  </si>
  <si>
    <t>P. IGLESIAS  CANC. DE LA  1ERA. 15NA. MES OCTUBRE/2014</t>
  </si>
  <si>
    <t>J. MALDONADO  CANC. DE LA  1ERA. 15NA. MES OCTUBRE/2014</t>
  </si>
  <si>
    <t>G. MARIN  CANC. DE LA  1ERA. 15NA. MES OCTUBRE/2014</t>
  </si>
  <si>
    <t>J. MARTINEZ  CANC. DE LA  1ERA. 15NA. MES OCTUBRE/2014</t>
  </si>
  <si>
    <t>E. MENDOZA CANC. DE LA  1ERA. 15NA. MES OCTUBRE/2014</t>
  </si>
  <si>
    <t>M. MONCAYO  CANC. DE LA  1ERA. 15NA. MES OCTUBRE/2014</t>
  </si>
  <si>
    <t>L. MUSSO CANC. DE LA  1ERA. 15NA. MES OCTUBRE/2014</t>
  </si>
  <si>
    <t>F. ORTIZ  CANC. DE LA  1ERA. 15NA. MES OCTUBRE/2014</t>
  </si>
  <si>
    <t>F. PALACIOS  CANC. DE LA  1ERA. 15NA. MES OCTUBRE/2014</t>
  </si>
  <si>
    <t>A. POVEDA  CANC. DE LA  1ERA. 15NA. MES OCTUBRE/2014</t>
  </si>
  <si>
    <t>M. PROAÑO  CANC. DE LA  1ERA. 15NA. MES OCTUBRE/2014</t>
  </si>
  <si>
    <t>T. RODRIGUEZ  CANC. DE LA  1ERA. 15NA. MES OCTUBRE/2014</t>
  </si>
  <si>
    <t>J. SANCHEZ  CANC. DE LA  1ERA. 15NA. MES OCTUBRE/2014</t>
  </si>
  <si>
    <t>E. SARMIENTO  CANC. DE LA  1ERA. 15NA. MES OCTUBRE/2014</t>
  </si>
  <si>
    <t>J. TOWNSEND  CANC. DE LA  1ERA. 15NA. MES OCTUBRE/2014</t>
  </si>
  <si>
    <t>V. ALEXANDRA  CANC. DE LA  1ERA. 15NA. MES OCTUBRE/2014</t>
  </si>
  <si>
    <t>S. ZAMBRANO  CANC. DE LA  1ERA. 15NA. MES OCTUBRE/2014</t>
  </si>
  <si>
    <t>M. ZAMBRANO   CANC. DE LA  1ERA. 15NA. MES OCTUBRE/2014</t>
  </si>
  <si>
    <t>E. BALLADARES SER. PREST. CANC. DE LA  1ERA. 15NA. MES OCTUBRE/2014</t>
  </si>
  <si>
    <t>A. FALQUEZ  SER. PREST. CANC. DE LA  1ERA. 15NA. MES OCTUBRE/2014</t>
  </si>
  <si>
    <t>J. LLANGARI SER. PREST. CANC. 1ERA NA. MES OCT/2014</t>
  </si>
  <si>
    <t>P. MANTILLA SER. PREST. F#3  CANC. DE 1ERA. 15NA. MES OCT/2014</t>
  </si>
  <si>
    <t>L. MUSSO  SER. PREST. CANC. DE LA  1ERA. 15NA. MES OCTUBRE/2014</t>
  </si>
  <si>
    <t>J. OROZCO  SER. PREST. F#12  CANC. DE 1ERA. 15NA. MES OCT/2014</t>
  </si>
  <si>
    <t>H. ZUÑIGA SER. PREST. CANC. DE LA 1ERA. 15NA. OCT/2014</t>
  </si>
  <si>
    <t>J. ACOSTA  SER. PREST. F#2  CANC. DE 1ERA. 15NA. MES OCT/2014</t>
  </si>
  <si>
    <t>E. BORJA SER. PREST. F#10 CANC. DE LA 1ERA. 15NA. OCT/2014</t>
  </si>
  <si>
    <t>J. CAMACHO SER. PREST. F#57 CANC. DE LA 1ERA. 15NA. OCT/2014</t>
  </si>
  <si>
    <t>J. CHAMBA  SER. PREST. CANC. DE LA  1ERA. 15NA. MES OCTUBRE/2014</t>
  </si>
  <si>
    <t>E. CHICA SER. PREST. F#2 CANC. DE LA 1ERA. 15NA. OCT/2014</t>
  </si>
  <si>
    <t>M. CRIOLLO SER. PREST. CANC. DE LA  1ERA. 15NA. MES OCTUBRE/2014</t>
  </si>
  <si>
    <t>D. REYES SER. PREST. F#7 CANC. DE LA 1ERA. 15NA. OCT/2014</t>
  </si>
  <si>
    <t>O. SEVILLA SER. PREST. F#1 CANC. DE LA  1ERA. 15NA. MES OCTUBRE/2014</t>
  </si>
  <si>
    <t>F. TRIVIÑO SER. PREST. CANC. DE LA  1ERA. 15NA. MES OCTUBRE/2014</t>
  </si>
  <si>
    <t>T. PIBAQUE  SER. PREST. CANC. DE LA  1ERA. 15NA. MES OCTUBRE/2014</t>
  </si>
  <si>
    <t>Y. ALABART SER. EDUC. DEL 1 AL 15 OCT/2014</t>
  </si>
  <si>
    <t>M. AYALA  POR SER. EDUC. DEL 1 AL 15 OCT/2014</t>
  </si>
  <si>
    <t>R. BARRIGA   POR SER. EDUC. DEL 1 AL 15 OCT/2014</t>
  </si>
  <si>
    <t>J. BOHORQUEZ   POR SER. EDUC. DEL 1 AL 15 OCT/2014</t>
  </si>
  <si>
    <t>M. CABANILLA SER. EDUC. DEL 1 AL 15 OCT/2014</t>
  </si>
  <si>
    <t>M. CONFORME  POR SER. EDUC. DEL 1 AL 15 OCT/2014</t>
  </si>
  <si>
    <t>M. MONCAYO SER. EDUC. DEL 1 AL 15 OCT/2014</t>
  </si>
  <si>
    <t>F. PALCIOS  SER. EDUC. DEL 1 AL 15 OCT/2014</t>
  </si>
  <si>
    <t>A. POVEDA   POR SER. EDUC. DEL 1 AL 15 OCT/2014</t>
  </si>
  <si>
    <t>PAGO POR GASTOS VARIOS</t>
  </si>
  <si>
    <t>M. CABANILLA CANC. DE LA  1ERA. 15NA. MES OCTUBRE/2014</t>
  </si>
  <si>
    <t>G. CABANILLA CANC. DE LA  1ERA. 15NA. MES OCTUBRE/2014</t>
  </si>
  <si>
    <t>FONDEO DEL BB UTEG AL BCO. PICHINCHA CTA. CTE.</t>
  </si>
  <si>
    <t>PAGO PRESTAMO (CAMBIO X CH/19539)</t>
  </si>
  <si>
    <t>PAGO DE INTERESES DEL 4% X RENOVACION OCT/2014 (REF. PRESTAMO $6,000.00) REEMPLAZO DE CH/19538</t>
  </si>
  <si>
    <t>PAGO 2/3 POR INTERESES MES DE SEPT/2014 CAMBIO DE CH/19777</t>
  </si>
  <si>
    <t>PAGO POR CAMBIO DE PASAJES  ECO. GALO CABANILLA Y ING. MARA CABANILLA</t>
  </si>
  <si>
    <t xml:space="preserve">PAGO POR COMPRA DE PASAJES ING. ALDO ASTUDILLO A PERU </t>
  </si>
  <si>
    <t>PAGO POR COMPRA DE BAR ALEXANDRA SOLORZANO 09/10/2014 REFRIGERIOS INF. CEAACES</t>
  </si>
  <si>
    <t>PAGO DE PRESTAMO (REMPLAZO DE CH/16953 BCO.CITTE )</t>
  </si>
  <si>
    <t>PAGO DE PRESTAMO (REMPLAZO DE CH/16954 BCO. CITTE)</t>
  </si>
  <si>
    <t xml:space="preserve">PAGO POR  COLOCACION  MONUMENTO </t>
  </si>
  <si>
    <t>ANTICIPO EMPLEADO A DESCONTAR EN L 2DA. 15NA. OCTUBRE/2014</t>
  </si>
  <si>
    <t xml:space="preserve">PAGO POR INSTALACION A EDIFICIO 501 </t>
  </si>
  <si>
    <t>PAGO POR VIATICOS A SANTA ELENA FINES DE SEMENA 18 Y 19 OCT/2014</t>
  </si>
  <si>
    <t>PAGO DE GUARDIAS Y CONSERJES  DIA 17 OCT/2014</t>
  </si>
  <si>
    <t>PAGO DE LA F.#742 Y F.#744 POR ASESORIA LEGAL MES DE OCT/2014</t>
  </si>
  <si>
    <t>LEON BRAVO RONALD RICARDO</t>
  </si>
  <si>
    <t>PAGO DE N/V#133,134,135,136 POR COMPRA DE ALMUERZO PERSONAL UTEG</t>
  </si>
  <si>
    <t>PAGO DE F#3401 Y ABONO F#3416 PAGO POR COMPRA SUMINISTROS DE LIMPIEZA</t>
  </si>
  <si>
    <t>PAGO DE F#1064 Y ABONO F#1077 POR COMPRA DE SOUVENIRS</t>
  </si>
  <si>
    <t>PAGO 3/3 POR INTERESES MES DE OCT/2014 CAMBIO DE CH/19778</t>
  </si>
  <si>
    <t>PAGO DE F#17624 Y BAONO F#17640 POR COMPRA DE TONERS</t>
  </si>
  <si>
    <t>RENOV. PAGO 2/3 POR INTERESES MES DE DIC/2014 CAMBIO DE CH/19780</t>
  </si>
  <si>
    <t>RENOV. PAGO 3/3 POR INTERESES MES DE ENE/2015 CAMBIO DE CH/19781</t>
  </si>
  <si>
    <t>PAGO DE PRESTAMO REEMPLAZO DE CH/19782</t>
  </si>
  <si>
    <t>PAGO DE F#74 Y ABONO F#80 POR ALQUILER DE PROYECTORES</t>
  </si>
  <si>
    <t>PAGO DE F#3853 Y   F#3923 POR COMPRA DE BOTELLONES DE AGUA</t>
  </si>
  <si>
    <t>ABONO DE F#26967 POR ALQUILER DE COPIADORAS</t>
  </si>
  <si>
    <t>ABONO DE F#3367 POR COMPRA DE MUEBLES DE OFICINA</t>
  </si>
  <si>
    <t>PAGO DE F#111 POR PAGO DE ELABORACION DE PUPITRES</t>
  </si>
  <si>
    <t xml:space="preserve">ABONO DE F#8261 POR COMPRA DE MATERIAL POP </t>
  </si>
  <si>
    <t>PAGO DE F#812 Y ABONO F#813 POR COMPRA DE MATERIAL POP</t>
  </si>
  <si>
    <t>PAGO DE PRESTAMO REEMPLAZO DE CH/19783</t>
  </si>
  <si>
    <t>PAGO DE F#1042 Y ABONO F#1060 POR COMPRA DE SUMINISTROS DE OFICINA</t>
  </si>
  <si>
    <t>PAGO DE LA F.#</t>
  </si>
  <si>
    <t>CEVALLLOS MONJE JOSE</t>
  </si>
  <si>
    <t>APOLO PABLO (ARCENTALES)</t>
  </si>
  <si>
    <t>GALO FERNANDO MONTENEGRO ALVAREZ</t>
  </si>
  <si>
    <t>SALAZAR MURILLO CHRISTIAN ALEX</t>
  </si>
  <si>
    <t>PAGO DE INTERESES DEL 3% MES DE OCT/2014(REF. $30,000.00)</t>
  </si>
  <si>
    <t>PAGO DE INTERESES MES DE OCT/2014  (REF. 5% PREST. $10.000.00)</t>
  </si>
  <si>
    <t xml:space="preserve">PAGO DE HOSPEDAJE, MOVILIZACIÓN Y CARNET EXTRANJERIA DOCTORADO </t>
  </si>
  <si>
    <t>PAGO DE LA F.#14399 POR INSCRIPCIÓN AB. NEY VALERO  "ACUERDO COMERCIAL CON LA UN.EUROPEA"DIA8/10/14</t>
  </si>
  <si>
    <t>PAGO DE LA F.#55 Y F.#102 POR SERVICIOS EDUCATIVOS</t>
  </si>
  <si>
    <t>PAGO DE LA F.#104 Y F.#131 POR SERVICIOS EDUCATIVOS</t>
  </si>
  <si>
    <t>PAGO DE UNA LAPTO PARA EL ECO. PEDRO IGLESIAS</t>
  </si>
  <si>
    <t>PAGO DE HOSPEDAJE, MOVILIZACION, DOC. TARJ. EXTRANJERIA Y COLEGIATURA DOCTORADO</t>
  </si>
  <si>
    <t>DEV. ECO. G.CABANILLA POR COMPRA DE 4 ROUTER WIFI A RAZON $249.99 C/U</t>
  </si>
  <si>
    <t>PAGO DEL 70% POR INSTALACIONES DE TENDIDO DE FIBRA EN EL EDIF.#399 AL EDIF.#501</t>
  </si>
  <si>
    <t>PAGO POR PROYECTO DE SISTEMA CONTRA INCENDIOS NUEVO CAMPUS (REV. Y APROB.)</t>
  </si>
  <si>
    <t>RADIOSHACK</t>
  </si>
  <si>
    <t xml:space="preserve">CARRION VILLACIS CINTHYA </t>
  </si>
  <si>
    <t>BENEMERITO CUERPO DE BOMBEROS DE GUAYAQUIL</t>
  </si>
  <si>
    <t>PAGO DE HOSPEDAJE, MOVILIZACIÓN. DOC. TARJ. EXTRANJERIA Y COLEGIATURA</t>
  </si>
  <si>
    <t>PHD - UNI. DE SAN MARCOS</t>
  </si>
  <si>
    <t>PAGO DE F#967,972 Y 985 POR SERVICIOS EDUCATIVOS</t>
  </si>
  <si>
    <t>PAGO TOTAL DE F#412,449,454 ABONO 464 POR SER. EDUCATIVOS</t>
  </si>
  <si>
    <t xml:space="preserve">PAGO DE F#718 Y ABONO 719 POR SER. EDUC. </t>
  </si>
  <si>
    <t>ANTICIPO M.ANDRADE A DESCONTARSE EN LA 2DA. 15NA. MES DE OCT/2014</t>
  </si>
  <si>
    <t>PAGO POR VIATICOS TRAMITES PERU AGUAS VERDES</t>
  </si>
  <si>
    <t>PAGO POR PROMCION DE MAESTRIAS  COMERCIO EXTERIOR</t>
  </si>
  <si>
    <t>MARIA F. ANDRADE GUTIERREZ</t>
  </si>
  <si>
    <t>PAGO DE LA F.#387 POR SPOT PUBLICITARIO VIDEO</t>
  </si>
  <si>
    <t>LAB2DESIGN S.A.</t>
  </si>
  <si>
    <t>RENOVACION POR INTERESES MES DE OCT/2014</t>
  </si>
  <si>
    <t xml:space="preserve">PAGO DEL 25% POR ELABORACION DE MANUALES DEL AREA FINANCIERA </t>
  </si>
  <si>
    <t>PAGO DE LA F.#4, F.#5 Y ABONO A LA F.#6 POR SERVICIOS EDUCATIVOS</t>
  </si>
  <si>
    <t>PAGO DE LA F.#2, F.#5 Y ABONO A LA F.#6 POR SERVICIOS EDUCATIVOS</t>
  </si>
  <si>
    <t>PAGO DE LA F.#573 POR SERVICIOS EDUCATIVOS</t>
  </si>
  <si>
    <t>CASTRO LOPEZ ROBERT JOSE</t>
  </si>
  <si>
    <t>CABRERA JARA CLARA  AUGUSTA</t>
  </si>
  <si>
    <t>BERMEO PAUCAR JAVIER RICARDO</t>
  </si>
  <si>
    <t>LIQUIDACIÓN DE LA CAJA CHICA DEL 22/10/2014 SEGUN DETALLE ADJUNTO</t>
  </si>
  <si>
    <t>PAGO DE LA F.#211 POR COMPRA DE BREAKS FIN DE SEMANA EN STA. ELENA DIAS 18-19/OCT/2014</t>
  </si>
  <si>
    <t>PAGO DE LA F.#332 POR COMPRA BDE REFRIGERIOS  FIN DE SEMANA EN GYE DIAS 18-19/OCT/2014</t>
  </si>
  <si>
    <t>PAGO DE LA F.#1811 Y ABONO A LA F.#1812 POR SERVICIOS EDUCATIVOS</t>
  </si>
  <si>
    <t>PAGO DE LA F.#230 POR SERVICIOS EDUACTIVOS</t>
  </si>
  <si>
    <t>PAGO DE LA F.#185 POR SERVICIOS EDUCATIVOS</t>
  </si>
  <si>
    <t>BUSTAMANTE LARREA HELEN ELIZABETH</t>
  </si>
  <si>
    <t>PINTO POLO KATERINE BEATRIZ</t>
  </si>
  <si>
    <t>PAGO DE GUARDIAS Y CONSERJES POR ATENCION MAESTRIAS FIN DE SEMANA DIAS 18-24/OCT/2014</t>
  </si>
  <si>
    <t>VIATICOS A STA. ELENA POR ATENCION MAESTRIAS FIN DE SEMANA DIAS 18-19/OCT/2014</t>
  </si>
  <si>
    <t>PAGO POR MANTENIMIENTO DE A/A EN EL AUDITORIO</t>
  </si>
  <si>
    <t>PAGO POR COLOCACIÓN DE MONUMENTO JOSE JUAQUIN DE OLMEDO</t>
  </si>
  <si>
    <t>PAGO DE LA F.#949 Y F.#950 POR SERVICIOS EDUCATIVOS</t>
  </si>
  <si>
    <t>PAGO DE LA F.#309, F.#351 Y F.#352 POR SERVICIOS EDUCATIVOS</t>
  </si>
  <si>
    <t>PAGO POR PUBLICIDAD PRENSA EVENTO MONUMENTO JOSE JUAQUIN OLMEDO</t>
  </si>
  <si>
    <t>PAGO DE LA F.#11575 Y F.#11597 POR COMPRA DE MEDALLAS GRADUACION Y PLACA PARA BUSTO DE JJ OLMEDO</t>
  </si>
  <si>
    <t>PAGO DE LA F.#137,F.#138,F.#139,F.#140,F.#141 POR COMPRA DE ALM. PERS. ADM. UTEG DEL 13-17/OCT/14</t>
  </si>
  <si>
    <t>ABONO A LA F.#3416 POR SUMINISTROS DE LIMPIEZA</t>
  </si>
  <si>
    <t>ABONO A LA F.#1077 POR COMPRA DE SOUVENIRS</t>
  </si>
  <si>
    <t xml:space="preserve">PAGO DE LA F.#17640 Y ABONO A LA F.#17655 POR COMPRA DE TONERS </t>
  </si>
  <si>
    <t xml:space="preserve">PAGO DE LA F.#80 Y ABONO A LA F.#90  POR ALQUILER DE PROYECTORES </t>
  </si>
  <si>
    <t>PAGO DE LA F.#3952 POR COMPRA DE BOTELLONES DE AGUA PERS. ADM. UTEG</t>
  </si>
  <si>
    <t>PAGO DE LA F.#94519 POR COMPRA DE RESMAS DE PAPEL</t>
  </si>
  <si>
    <t>ABONO A LA F.#4760 POR IMPRESION DE VOLANTES, LAPICES Y PLUMAS</t>
  </si>
  <si>
    <t>PAGO DE LA F.#26967 Y ABONO A LA F.#27045 POR ALQUILER DE FOTOCOPIADORA</t>
  </si>
  <si>
    <t>PAGO DE LA F.#8261 Y ABONO A LA F.#8274 POR REVISTAS,TRIPTICOS,DIPTICOS,TARJETAS DE INV. JJ. OLM.</t>
  </si>
  <si>
    <t>ABONO A LA F.#813 Y ABONO A LA F.#818 POR VOLANTES Y PORTA ESTAND. UTEG</t>
  </si>
  <si>
    <t>PAGO DE LA F.#1060 Y ABONO A AL F.#1061 POR COMRA DE SUMINISTROS DE OFICINA</t>
  </si>
  <si>
    <t>PAGO DE LA F.#1836 POR HONORARIOS DISEÑO Y DECORACION 11/18</t>
  </si>
  <si>
    <t>PAGO POR COMPRA  DE VEHICULOS  UTEG 2/12 NOV/2014</t>
  </si>
  <si>
    <t>PAGO POR COMPRA  DE VEHICULOS  UTEG 3/12 DIC/2014</t>
  </si>
  <si>
    <t>PAGO POR COMPRA  DE VEHICULOS  UTEG 6/12 MAR/2015</t>
  </si>
  <si>
    <t>PAGO POR COMPRA  DE VEHICULOS  UTEG 7/12 ABR/2015</t>
  </si>
  <si>
    <t>PAGO POR COMPRA  DE VEHICULOS  UTEG 8/12 MAY/2015</t>
  </si>
  <si>
    <t>PAGO POR COMPRA  DE VEHICULOS  UTEG 9/12 JUN/2015</t>
  </si>
  <si>
    <t>PAGO POR COMPRA  DE VEHICULOS  UTEG 10/12 JUL/2015</t>
  </si>
  <si>
    <t>PAGO POR COMPRA  DE VEHICULOS  UTEG 12/12 SEP/2015</t>
  </si>
  <si>
    <t>PAGO POR COMPRA  DE VEHICULOS  UTEG 11/12 AGO/2015</t>
  </si>
  <si>
    <t>PAGO POR COMPRA  DE VEHICULOS  UTEG 4/12 ENE/2015</t>
  </si>
  <si>
    <t>PAGO POR COMPRA  DE VEHICULOS  UTEG 5/12 FEB/2015</t>
  </si>
  <si>
    <t>PAGO POR COMPRA  DE VEHICULOS  UTEG 1/12 OCT/2014</t>
  </si>
  <si>
    <t>CASGUZ S.A</t>
  </si>
  <si>
    <t>COMPRA DE REFLECTORES  MONUMENTO</t>
  </si>
  <si>
    <t>PAGO DE INTERESES DEL 7.5% X RENOVACION MES DE OCT/2014(REF.1/2 CH/16955X$6500 Y 2/2 CH/16957X$6500</t>
  </si>
  <si>
    <t>PAGO POR COMPRA DE PASAJES ECO. PEDRO IGLESIAS Y DR. CAZAR GYE-UIO-GYE</t>
  </si>
  <si>
    <t>VIATICOS ECO. P. IGLESIAS POR REUNION EN QUITO</t>
  </si>
  <si>
    <t>PAGO POR COMPRA DE VINO Y JUEGOS PIROTECNICOS EVENTO J.J. OLMEDO</t>
  </si>
  <si>
    <t>PEDRO IGLESIAS</t>
  </si>
  <si>
    <t>PAGO DE F#3137 POR PUBLICIDAD</t>
  </si>
  <si>
    <t>FONDEO A PICHINCHA CTA CTE</t>
  </si>
  <si>
    <t>PAGO POR DIFERENCIA EN CAMBIO DE PASAJES G.CABANILLA Y M.CABANILLA</t>
  </si>
  <si>
    <t>PAGO DE LA F.# POR ALQUILER DE EDIFICIO #610 MES DE SEP/2014</t>
  </si>
  <si>
    <t>LIQUIDACION DE LA CAJA CHICA DEL 29/OCT/2014 SEGÚN DETALLE ADJUNTO</t>
  </si>
  <si>
    <t>FONDEO DEL CITTE AL BCO. PICHINCHA CTA. CTE</t>
  </si>
  <si>
    <t>FONDEO DEL BCO. PACIFICO AL BACO. PICHINCHA CTA. CTE.</t>
  </si>
  <si>
    <t>FONDEO DELBCO. MACHALA AL BCO. PICHINCHA CTA. CTE</t>
  </si>
  <si>
    <t xml:space="preserve">ABONO DEL 40% POR ELAB. DE TERMINOS </t>
  </si>
  <si>
    <t>INTEGRA INGENIERIA</t>
  </si>
  <si>
    <t xml:space="preserve">NUMERABLE MEJIA LEONARDO </t>
  </si>
  <si>
    <t>MUSSO MUJICA LUIS CARLOS</t>
  </si>
  <si>
    <t>CHAMBA PISCO JESSENIA</t>
  </si>
  <si>
    <t>G. CABANILLA CANC. DE LA 2DA. 15NA. MES DE OCT/2014</t>
  </si>
  <si>
    <t>J. BOHORQUEZ CANC. DE LA 2DA. 15NA. MES DE OCT/2014</t>
  </si>
  <si>
    <t>M. AYALA CANC. DE LA 2DA. 15NA. MES DE OCT/2014</t>
  </si>
  <si>
    <t>M. CONFORME CANC. DE LA 2DA. 15NA. MES DE OCT/2014</t>
  </si>
  <si>
    <t>Y. ALABART CANC. DE LA 2DA. 15NA. MES DE OCT/2014</t>
  </si>
  <si>
    <t>J. ALARCON CANC. DE LA 2DA. 15NA. MES DE OCT/2014</t>
  </si>
  <si>
    <t>D. ARIAS CANC. DE LA 2DA. 15NA. MES DE OCT/2014</t>
  </si>
  <si>
    <t>A. ARREAGA CANC. DE LA 2DA. 15NA. MES DE OCT/2014</t>
  </si>
  <si>
    <t>E. BARZOLA CANC. DE LA 2DA. 15NA. MES DE OCT/2014</t>
  </si>
  <si>
    <t>J. CRESPIN CANC. DE LA 2DA. 15NA. MES DE OCT/2014</t>
  </si>
  <si>
    <t>J. FLORES CANC. DE LA 2DA. 15NA. MES DE OCT/2014</t>
  </si>
  <si>
    <t>M. GUERRERO CANC. DE LA 2DA. 15NA. MES DE OCT/2014</t>
  </si>
  <si>
    <t>I. GUTIERREZ CANC. DE LA 2DA. 15NA. MES DE OCT/2014</t>
  </si>
  <si>
    <t>M. HUACON CANC. DE LA 2DA. 15NA. MES DE OCT/2014</t>
  </si>
  <si>
    <t>J. MALAVE CANC. DE LA 2DA. 15NA. MES DE OCT/2014</t>
  </si>
  <si>
    <t>D. MENDEZ CANC. DE LA 2DA. 15NA. MES DE OCT/2014</t>
  </si>
  <si>
    <t>J. MEZA CANC. DE LA 2DA. 15NA. MES DE OCT/2014</t>
  </si>
  <si>
    <t>L. NUMERABLE CANC. DE LA 2DA. 15NA. MES DE OCT/2014</t>
  </si>
  <si>
    <t>W. PARRALES CANC. DE LA 2DA. 15NA. MES DE OCT/2014</t>
  </si>
  <si>
    <t>D. QUIÑONEZ CANC. DE LA 2DA. 15NA. MES DE OCT/2014</t>
  </si>
  <si>
    <t>E. SEGURA CANC. DE LA 2DA. 15NA. MES DE OCT/2014</t>
  </si>
  <si>
    <t>C. SOLORZANO CANC. DE LA 2DA. 15NA. MES DE OCT/2014</t>
  </si>
  <si>
    <t>C. VENTIMILLA CANC. DE LA 2DA. 15NA. MES DE OCT/2014</t>
  </si>
  <si>
    <t>V. CASTILLO SER. PREST. CANC. DE LA 2DA. 15NA. MES OCT/2014</t>
  </si>
  <si>
    <t>U. BORJA PAGO DE LA F.#5 POR SERV. PREST. DEL 15 AL 30 DE OCT/2014</t>
  </si>
  <si>
    <t>E. BURGOS PAGO DE LA F.#3 POR SERV. PREST. DEL 15 AL 31/OCT/2014</t>
  </si>
  <si>
    <t>S. COROZO  SER. PREST. CANC. DE LA 2DA. 15NA. MES OCT/2014</t>
  </si>
  <si>
    <t>M. GUERRA N/V#37 CANC. DE LA 2DA. 15NA. MES OCT/2014</t>
  </si>
  <si>
    <t>B. JIMENEZ  SER. PREST. CANC. DE LA 2DA. 15NA. MES OCT/2014</t>
  </si>
  <si>
    <t>P. AMADOR CANC. DE LA 2DA. 15NA. MES DE OCT/2014</t>
  </si>
  <si>
    <t>M. ANDRADE CANC. DE LA 2DA. 15NA. MES DE COT/2014</t>
  </si>
  <si>
    <t>K. ARANEA CANC. DE LA 2DA. 15NA. MES DE OCT/2014</t>
  </si>
  <si>
    <t>A. CARRERA CANC. DE LA 2DA. 15NA. MES DE OCT/2014</t>
  </si>
  <si>
    <t>C. CEDEÑO CANC. DE LA 2DA. 15NA. MES DE OCT/2014</t>
  </si>
  <si>
    <t>K. DE LA CRUZ CANC. DE LA 2DA. 15NA. MES DE OCT/2014</t>
  </si>
  <si>
    <t>V. FARFAN CANC. DE LA 2DA. 15NA. MES DE OCT/2014</t>
  </si>
  <si>
    <t>C. FARFAN CANC. DE LA 2DA. 15NA. MES DE OCT/2014</t>
  </si>
  <si>
    <t>L. GARCIA CANC. DE LA 2DA. 15NA. MES DE OCT/2014</t>
  </si>
  <si>
    <t>E. GILER CANC. DE LA 2DA. 15NA. MES DE OCT/2014</t>
  </si>
  <si>
    <t>S. GOVEA CANC. DE LA 2DA. 15NA. MES DE OCT/2014</t>
  </si>
  <si>
    <t>K. LEON CANC. DE LA 2DA. 15NA. MES DE OCT/2014</t>
  </si>
  <si>
    <t>M. MARCILLO CANC. DE LA 2DA. 15NA. MES DE OCT/2014</t>
  </si>
  <si>
    <t>A. NARANJO CANC. DE LA 2DA. 15NA. MES DE OCT/2014</t>
  </si>
  <si>
    <t>P. PANCHANA CANC. DE LA 2DA. 15NA. MES DE OCT/2014</t>
  </si>
  <si>
    <t>T. PIBAQUE CANC. DE LA 2DA. 15NA. MES DE OCT/2014</t>
  </si>
  <si>
    <t>J. QUINTO CANC. DE LA 2DA. 15NA. MES DE OCT/2014</t>
  </si>
  <si>
    <t>M. RODRIGUEZ CANC. DE LA 2DA. 15NA. MES DE OCT/2014</t>
  </si>
  <si>
    <t>P. SALDAÑA CANC. DE LA 2DA. 15NA. MES DE OCT/2014</t>
  </si>
  <si>
    <t>M. SALAS CANC. DE LA 2DA. 15NA. MES DE OCT/2014</t>
  </si>
  <si>
    <t>R. SOLIS CANC. DE LA 2DA. 15NA. MES DE OCT/2014</t>
  </si>
  <si>
    <t>A. ALCIVAR  CANC. DE LA 2DA. 15NA. MES DE OCT/2014</t>
  </si>
  <si>
    <t>P. APOLO  CANC. DE LA 2DA. 15NA. MES DE OCT/2014</t>
  </si>
  <si>
    <t>A. ASTUDILLO  CANC. DE LA 2DA. 15NA. MES DE OCT/2014</t>
  </si>
  <si>
    <t>E. BALLADARES  CANC. DE LA 2DA. 15NA. MES DE OCT/2014</t>
  </si>
  <si>
    <t>R. BARRIGA  CANC. DE LA 2DA. 15NA. MES DE OCT/2014</t>
  </si>
  <si>
    <t>F. CALLE  CANC. DE LA 2DA. 15NA. MES DE OCT/2014</t>
  </si>
  <si>
    <t>ISIS CAMARGO   CANC. DE LA 2DA. 15NA. MES DE OCT/2014</t>
  </si>
  <si>
    <t>V. CASTILLO  CANC. DE LA 2DA. 15NA. MES DE OCT/2014</t>
  </si>
  <si>
    <t>F. CEDEÑO CANC. DE LA 2DA. 15NA. MES DE OCT/2014</t>
  </si>
  <si>
    <t>R. CORDOVA CANC. DE LA 2DA. 15NA. MES DE OCT/2014</t>
  </si>
  <si>
    <t>A. FALQUEZ   CANC. DE LA 2DA. 15NA. MES DE OCT/2014</t>
  </si>
  <si>
    <t>O. FARFAN   CANC. DE LA 2DA. 15NA. MES DE OCT/2014</t>
  </si>
  <si>
    <t>J. GONZALEZ CANC. DE LA 2DA. 15NA. MES DE OCT/2014</t>
  </si>
  <si>
    <t>J. HOYOS  CANC. DE LA 2DA. 15NA. MES DE OCT/2014</t>
  </si>
  <si>
    <t>P. IGLESIAS  CANC. DE LA 2DA. 15NA. MES DE OCT/2014</t>
  </si>
  <si>
    <t>J. MALDONADO  CANC. DE LA 2DA. 15NA. MES DE OCT/2014</t>
  </si>
  <si>
    <t>P. MANTILLA   CANC. DE LA 2DA. 15NA. MES DE OCT/2014</t>
  </si>
  <si>
    <t>G. MARIN  CANC. DE LA 2DA. 15NA. MES DE OCT/2014</t>
  </si>
  <si>
    <t>J. MARTINEZ  CANC. DE LA 2DA. 15NA. MES DE OCT/2014</t>
  </si>
  <si>
    <t>E. MENDOZA   CANC. DE LA 2DA. 15NA. MES DE OCT/2014</t>
  </si>
  <si>
    <t>M. MONCAYO  CANC. DE LA 2DA. 15NA. MES DE OCT/2014</t>
  </si>
  <si>
    <t>L. MUSSO  CANC. DE LA 2DA. 15NA. MES DE OCT/2014</t>
  </si>
  <si>
    <t>F. ORTIZ  CANC. DE LA 2DA. 15NA. MES DE OCT/2014</t>
  </si>
  <si>
    <t>F. PALACIOS   CANC. DE LA 2DA. 15NA. MES DE OCT/2014</t>
  </si>
  <si>
    <t>A. POVEDA   CANC. DE LA 2DA. 15NA. MES DE OCT/2014</t>
  </si>
  <si>
    <t>M. PROAÑO   CANC. DE LA 2DA. 15NA. MES DE OCT/2014</t>
  </si>
  <si>
    <t>T. RODRIGUEZ  CANC. DE LA 2DA. 15NA. MES DE OCT/2014</t>
  </si>
  <si>
    <t>J. SANCHEZ  CANC. DE LA 2DA. 15NA. MES DE OCT/2014</t>
  </si>
  <si>
    <t>E. SARMIENTO  CANC. DE LA 2DA. 15NA. MES DE OCT/2014</t>
  </si>
  <si>
    <t>J. TOWNSEND  CANC. DE LA 2DA. 15NA. MES DE OCT/2014</t>
  </si>
  <si>
    <t>A. VARAS CANC. DE LA 2DA. 15NA. MES DE OCT/2014</t>
  </si>
  <si>
    <t>S. ZAMBRANO  CANC. DE LA 2DA. 15NA. MES DE OCT/2014</t>
  </si>
  <si>
    <t>M. ZAMBRANO  CANC. DE LA 2DA. 15NA. MES DE OCT/2014</t>
  </si>
  <si>
    <t>J. LLANARI  SER. PREST. F#2  CANC. DE LA 2DA. 15NA. MES OCT/2014</t>
  </si>
  <si>
    <t>L. MUSSO SER. PREST. F#611  CANC. DE LA 2DA. 15NA. MES OCT/2014</t>
  </si>
  <si>
    <t>J. OROZCO SER. PREST. F#13  CANC. DE LA 2DA. 15NA. MES OCT/2014</t>
  </si>
  <si>
    <t>H. ZUÑIGA SER. PREST.  CANC. DE LA 2DA. 15NA. MES OCT/2014</t>
  </si>
  <si>
    <t>J. ACOSTA   SER. PREST. F#2  CANC. DE LA 2DA. 15NA. MES OCT/2014</t>
  </si>
  <si>
    <t>E. BORJA   SER. PREST. F#10  CANC. DE LA 2DA. 15NA. MES OCT/2014</t>
  </si>
  <si>
    <t>J. CAMACHO  SER. PREST. F#57  CANC. DE LA 2DA. 15NA. MES OCT/2014</t>
  </si>
  <si>
    <t>J. CHAMBA  SER. PREST. CANC. DE LA 2DA. 15NA. MES OCT/2014</t>
  </si>
  <si>
    <t>E. CHICA  SER. PREST. F#2  CANC. DE LA 2DA. 15NA. MES OCT/2014</t>
  </si>
  <si>
    <t>M. CRIOLLO SER. PREST.   CANC. DE LA 2DA. 15NA. MES OCT/2014</t>
  </si>
  <si>
    <t>D. REYES   SER. PREST. F#7  CANC. DE LA 2DA. 15NA. MES OCT/2014</t>
  </si>
  <si>
    <t>O. SEVILLA  SER. PREST. F#1  CANC. DE LA 2DA. 15NA. MES OCT/2014</t>
  </si>
  <si>
    <t>F. TRIVIÑO  SER. PREST.   CANC. DE LA 2DA. 15NA. MES OCT/2014</t>
  </si>
  <si>
    <t>Y. ALABART SER. EDUC. DEL 15 AL 31 OCT/2014</t>
  </si>
  <si>
    <t>M. AYALA SER. EDUC. DEL 15 AL 31 OCT/2014</t>
  </si>
  <si>
    <t>R. BARRIGA  SER. EDUC. DEL 15 AL 31 OCT/2014</t>
  </si>
  <si>
    <t>J. BOHORQUEZ  SER. EDUC. DEL 15 AL 31 OCT/2014</t>
  </si>
  <si>
    <t>M. CABANILLA  F#967 PAGO POR SER. EDUC. DEL 15 AL 31 OCT/2014</t>
  </si>
  <si>
    <t>M. CONFORME  F#176  PAGO POR SER. EDUC. DEL 15 AL 31 OCT/2014</t>
  </si>
  <si>
    <t>M. MONCAYO  F#340 PAGO POR SER. EDUC. DEL 15 AL 31 OCT/2014</t>
  </si>
  <si>
    <t>F. PALACIOS   F#223 PAGO POR SER. EDUC. DEL 15 AL 31 OCT/2014</t>
  </si>
  <si>
    <t>M. CABANILLA  F#176 PAGO POR SER. EDUC. DEL 15 AL 31 OCT/2014</t>
  </si>
  <si>
    <t>PAGO DE ATENCION AMESTRIAS CONSERJES DIA 31/10/2014</t>
  </si>
  <si>
    <t>PAGO POR GASTOS DE GRADUACION BANDERA,PAPEL E INVITACIONES</t>
  </si>
  <si>
    <t>PAGO POR GASTOS (ELECTRICA, MONUMENTO Y EDIFICIO 501)</t>
  </si>
  <si>
    <t>PAGO DE GASTOS VARIOS</t>
  </si>
  <si>
    <t>ELABORACION DE INVITACIONES</t>
  </si>
  <si>
    <t>ALAVA PAREDES LEONARDO</t>
  </si>
  <si>
    <t>VARIOS UNIV. SAN MARCOS</t>
  </si>
  <si>
    <t>HOSPEDAJE M.C.- G.C.</t>
  </si>
  <si>
    <t>LUIS HUAY.</t>
  </si>
  <si>
    <t>CHEQUE 181</t>
  </si>
  <si>
    <t>PRESTAMO G.C. POR DEVOLV.</t>
  </si>
  <si>
    <t>PAGOS VIAJE A PERU</t>
  </si>
  <si>
    <t>$98 C/U</t>
  </si>
  <si>
    <t>PAGO SAN MARCOS, LUIS Y HOSPEDAJE</t>
  </si>
  <si>
    <t>M. CABANILLA CANC. DE LA 2DA. 15NA. MES DE OCT/2014 CAMBIO CH/192</t>
  </si>
  <si>
    <t>PAGO DE COMISIONES POR VENTAS MES DE OCT/2014</t>
  </si>
  <si>
    <t>VIATICOS I.CAMARGO Y E. RIVAS POR ASIT. REUNION CEAACES EN QUITO DIA 5/NOV/2014</t>
  </si>
  <si>
    <t>PAGO POR COMPRA DE PASAJES DR. I. CAMARGO Y DR. E. RIVAS REUNION CEAACES GYE-UIO-GYE 5/11/14</t>
  </si>
  <si>
    <t xml:space="preserve">ALDO ASTUDILLO </t>
  </si>
  <si>
    <t>VIATICOS A PERU XREUNION CON UNIVERSIDADES HOSP.ALIMENT. Y MOVIL. DEL 5-8/NOV/14 Y FALTAN. E.RIVAS</t>
  </si>
  <si>
    <t xml:space="preserve">PAGO DE LA TARJETA DINERS CLUB INTERNACIONAL </t>
  </si>
  <si>
    <t>PAGO DE LA F.#333 POR COMPRA DE REFRIGERIOS EN GYE DIAS 25-26/OCT/2014</t>
  </si>
  <si>
    <t xml:space="preserve">PAGO DE LA F.#214 POR COMPRA DE BREAKS FIN DE SEMANA EN STA. ELENA DIAS 25-26/OCT/14 </t>
  </si>
  <si>
    <t>PAGO DE LA F.#405 POR COMPRA DE MAT. FIBRA OPTICA PR ABLEADO EN EDIF.#501 Y SERV. TECNICO</t>
  </si>
  <si>
    <t>CARRION VILLACIS CINTHYA DE LOURDES</t>
  </si>
  <si>
    <t>GUILLERMO BALSECA  IVAN ANTONIO</t>
  </si>
  <si>
    <t>VIATICOS A F. PALACIOS POR VAIJE A RIOBAMBA REUNION DIA 6/11/14</t>
  </si>
  <si>
    <t>VIATICOS P. IGLESIAS POR REUNION EN QUITO DIA 07/11/2014</t>
  </si>
  <si>
    <t>PAGO POR OCMPRA DE PASAJES UIO-GYE-GYE EL DIA 07/NOV/2014 ECO. P.IGLESIAS</t>
  </si>
  <si>
    <t>ABONO DE LA F.#264 POR ELAB. DE 10 ESCULTURAS PEQUEÑAS DE J.J.OLMEDO COMO OBSEQUIO</t>
  </si>
  <si>
    <t>ZEFXA S.A.</t>
  </si>
  <si>
    <t xml:space="preserve">DINERS CLUB </t>
  </si>
  <si>
    <t>ROMERO SOCUALAYA ANGEL ANIBAL</t>
  </si>
  <si>
    <t>PAGO UNIV. SAN MARCOS POR DOCTORADO ( REF. S/6400 )</t>
  </si>
  <si>
    <t>PAGO DE LA F.#764 POR CONTRAT. DE 2000 SMS MASIVOS COLECTURIA</t>
  </si>
  <si>
    <t>ABONO POR ALQUILER DE 10 STANDS BASICOS POR EVENTO FERIA LABORAL/BOLSA DE TRABAJO</t>
  </si>
  <si>
    <t xml:space="preserve">PAGO POR COMPRA DE TONERS Y 2 SWITCH DE 24 PUERTOS PARA NUEVO EDIF.# 501 </t>
  </si>
  <si>
    <t>ABONO A LA TARJETA DINERS CLUB INTERNACIONAL CTA. CTE. #3608600000810</t>
  </si>
  <si>
    <t>PAGO DE LA F.#943 POR ELAB. 39 SOBRES Y TARJETAS POR INVT. DE GRADUADOS</t>
  </si>
  <si>
    <t>PAGO DE LA F.#256300 POR COMPRA DE MATERIALES PARA ARREGLO DE BOMBA DE AGUA</t>
  </si>
  <si>
    <t>LIQUIDACION DE LA CAJA CHICA DEL 06/NOV/2014 SEGUN DETALLE ADJUNTO</t>
  </si>
  <si>
    <t>VIATICOS A.ALCIVIADES Y B. JIMENEZ POR VIAJE A PERU AGUAS VERDES PAGO DE DOCTORADO DIA 7/11/14</t>
  </si>
  <si>
    <t>FIDEL MARTINEZ</t>
  </si>
  <si>
    <t>VIATICOS A MANTA POR PROMOCION DE MAESTRIAS EN COM. EXT. Y MBA DIA 10/11/2014</t>
  </si>
  <si>
    <t xml:space="preserve">VIATICOS A STA. ELENA POR ATENCION MAESTRIAS FIN DE SEMANA </t>
  </si>
  <si>
    <t>PAGO DE LA F.#1498 Y F.#1499 POR ALQUILER EDIF.#399 Y #401 MES DE SEPTIEMBRE</t>
  </si>
  <si>
    <t>PRESTAMO G. CABANILLA  A DESCONTARSE 2DA. 15NA. MES DE NOV/2014</t>
  </si>
  <si>
    <t>PAGO POR COMPRA DE PASAJAES M. CONFORME Y F. MARTINEZ GYE-UI-GYE DIA 10-12/NOV/14</t>
  </si>
  <si>
    <t>VIATICOS A QUITO POR REUNION CEAACES DIAS DEL 11-12/NOV/2014</t>
  </si>
  <si>
    <t>VIATICOS A QUITO POR REUNION CEAACES DIAS 10-12/NOV/2014</t>
  </si>
  <si>
    <t xml:space="preserve">PAGO POR RETIRO DE VEHICULO UTEG </t>
  </si>
  <si>
    <t>PAGO POR MSANTENIMIENTO ELECTRICO EDF.#501-520-610</t>
  </si>
  <si>
    <t>ABONO A LA F.#1127 POR ALQUILER DE TOGAS Y BIRRETES PARA GRADUACION</t>
  </si>
  <si>
    <t xml:space="preserve">PAGO DE LA F.#90, F.#120 Y ABONO A LA F.#121 POR ALQUILER DE PROYECTORES </t>
  </si>
  <si>
    <t>10/11/204</t>
  </si>
  <si>
    <t>ELECTRICA DE GUAYAQUIL</t>
  </si>
  <si>
    <t>PAGO DE LUZ COD. 5134757 Y 10794315 POR LOS MESES DE OCT/2014</t>
  </si>
  <si>
    <t>PAGO DE LA F.#149 POR COMPRAR DE BANDERA ECUADOR Y GUAYAQUIL</t>
  </si>
  <si>
    <t>CERVANTES HERNANDEZ LANCE</t>
  </si>
  <si>
    <t>PAGO DE PLAN CELULAR ECO. G.CABANILLA</t>
  </si>
  <si>
    <t>APOFIS S.A.</t>
  </si>
  <si>
    <t>PAGO DE COMISIONES POR VENTAS</t>
  </si>
  <si>
    <t xml:space="preserve">PAGO DE COMIISONES POR VENTAS </t>
  </si>
  <si>
    <t>PAGO DE LA F.#1866 POR HONORARIOS DISEÑO Y DECORACION 12/18 SEP/2014</t>
  </si>
  <si>
    <t>REPOSICION A. PABLO POR HOSPEDAJE ECO. CONFORME EN QUITO DIAS 10-12/NOV/14</t>
  </si>
  <si>
    <t>PAGO POR HOSPEDAJE ECO. CONFORME Y DR. FIDEL EN QUITO DEL 10-12/NOV/2014</t>
  </si>
  <si>
    <t>PAGO DE LA F.#14469 POR AFILIACION CORRESPONDIENTO AL 4 TRIMESTRE OCT-NOC-DIC/2014</t>
  </si>
  <si>
    <t>GASTOS DE REPRESENTACION EN PERU DEL 4-10/NOV/2014</t>
  </si>
  <si>
    <t>PAGO DE DOCTORADO UNIV. SAN MARCOS REF. DEL 4 AL 10/NOV/2014</t>
  </si>
  <si>
    <t>PAGO DE LA F.#6222, F.#16934 Y F.#16945 POR ENVIO DE CORRESPONDENCIA NACIONALES E INTERNACIONALES</t>
  </si>
  <si>
    <t>ABONO A LA F.#113 DEL 50%POR COMPRA DE REFRIGERIOS GRADUACION</t>
  </si>
  <si>
    <t>FONDEO DEL BB UTEG AL CITTE BCO. PICHINCHA CTA. CTE.</t>
  </si>
  <si>
    <t>PAGO DE POR TRAMITES Y GATSOS JUDICIALES</t>
  </si>
  <si>
    <t>PAGO POR COMPARD E PASAJES DOCTORADO DEV. G.CABANILLA MASTECARD DOC MESESE SEP/OCT/2014 ($267.87)</t>
  </si>
  <si>
    <t>ANTICIPO ECO. G. CABANILLA A DESCONTARSE EN LA 1ERA. 15NA. MES DE NOV/2014</t>
  </si>
  <si>
    <t>REEMBOLSO POR GASTOS EN FERIS LABORAL DIAS 7-8/NOV/2014</t>
  </si>
  <si>
    <t>GESTION POR EQUIPAMIENTO U. BURDEOS</t>
  </si>
  <si>
    <t>Nº ALMUERZOS</t>
  </si>
  <si>
    <t>VALOR UNITARIO</t>
  </si>
  <si>
    <t>ALEXANDRA MARIA SOLORZANO COELLO</t>
  </si>
  <si>
    <t>ALMUERZOS</t>
  </si>
  <si>
    <t>REFRIGERIOS INAGURACION MONUMENTO</t>
  </si>
  <si>
    <t>REFRIGERIOS FERIA LABORAL 7-8/NOV/2014</t>
  </si>
  <si>
    <t xml:space="preserve">REFRIGERIOS PERIODO DE MATRICULACION </t>
  </si>
  <si>
    <t>SUMAN………………………………………………………………….$</t>
  </si>
  <si>
    <t>SUMAN……………………………….…………………………………..$</t>
  </si>
  <si>
    <t>TOTAL A CANCELAR</t>
  </si>
  <si>
    <t xml:space="preserve">REFRIGERIOS </t>
  </si>
  <si>
    <t>ALEXANDRA MARIASOLORZANO</t>
  </si>
  <si>
    <t xml:space="preserve">ABONO A LA F.#27045 POR ALQUILER DE FOTOCOPIADORA </t>
  </si>
  <si>
    <t>PAGO DE LA F.#3416 Y ABONO A LA F.#3442 POR COMPRA DE SUMINISTROS DE LIMPIEZA</t>
  </si>
  <si>
    <t>PAGO F.#1077 Y ABONO A F.#1106 POR COMPRA DE SOUVENIR UTEG</t>
  </si>
  <si>
    <t xml:space="preserve">PAGO DE F.#17655, F.#17668 Y ABONO A F.#17682 POR COMPRA DE TONERS </t>
  </si>
  <si>
    <t>PAGO DE LA F.#1061 Y ABONO A F.#1076 POR COMPRA DE SUMINISTROS DE OFICINA</t>
  </si>
  <si>
    <t>PAGO DE LA F.#317243 POR COMPRA DE EQUIP. DE COMPUTACION E IMPRE. MULTIFUNCIONAL</t>
  </si>
  <si>
    <t>PAGO DE ALQUILER DE NUEVO EDF.#501 POR MES DE NOV/2014</t>
  </si>
  <si>
    <t>PAGO DE LA F.#405, F.#407,F.#408 Y F.#410 POR SERVICIOSE DUCATIVOS</t>
  </si>
  <si>
    <t>PAGO ALMUERZOS AL PERSONAL ADMINISTRATIVO UTEG DEL 4-7/NOV/2014 Y REFRIGERIOS ADJUNTO DETALLE</t>
  </si>
  <si>
    <t>PAGO POR COMPRA DE MATERIALES Y MANO DE OBRA EN REMODELACION DE OFICINA DE ADMISIONES</t>
  </si>
  <si>
    <t>BANCO PICHINCHA CTA. CTE.</t>
  </si>
  <si>
    <t>Uteg2014Citte
Citteuteg2014</t>
  </si>
  <si>
    <t>0927185926
Citte2014</t>
  </si>
  <si>
    <t>FONDEO DEL BB UTEG AL BCO. PICHINCHACHA CTA. CTE.</t>
  </si>
  <si>
    <t xml:space="preserve">FONDEO DEL BB CITTE AL BCO. PICHINCHA </t>
  </si>
  <si>
    <t xml:space="preserve">FONDEO DEL BCO. PACIFICO AL BCO. PICHINCHA </t>
  </si>
  <si>
    <t>FONDEO DEL BCO. MACHALA AL BCO. PICHINCHA CTA. CTE.</t>
  </si>
  <si>
    <t>ANTICIPO ECO. G. CABANILLA A DESCONTARSE 1ERA. 15NA. MES DE NOV/2014</t>
  </si>
  <si>
    <t xml:space="preserve">COMPRA DE PASAJES MES DE NOV/2014 DOCTORADO </t>
  </si>
  <si>
    <t>VALLADADES MUÑOZ VON</t>
  </si>
  <si>
    <t>ESPINOZA SOLIS EDUARDO</t>
  </si>
  <si>
    <t>VILLACRES CAMPODONICO GIOCONDA</t>
  </si>
  <si>
    <t>CASTILLO ORTIZ VICTOR ALBERTO</t>
  </si>
  <si>
    <t>MARIN SANTANA GABRIELA</t>
  </si>
  <si>
    <t>GONZALEZ GOMEZ SALVADOR</t>
  </si>
  <si>
    <t xml:space="preserve">MUSSO MUJICA LUIS </t>
  </si>
  <si>
    <t>RIVAS TOLL ELENA</t>
  </si>
  <si>
    <t>CHAMBA PISCO JESSENIA LISETT</t>
  </si>
  <si>
    <t>CRIOLLO BENÍTEZ MARÍA EUGENIA</t>
  </si>
  <si>
    <t>TRIVIÑO MONTERO FREDDY ABERLARDO</t>
  </si>
  <si>
    <t>ROJAS CEVALLOS BELKI DE LOS ANGELES</t>
  </si>
  <si>
    <t>MUÑOZ ORTEGA MARIA MARGOTH</t>
  </si>
  <si>
    <t>M. CABANILLA  CANC. DE LA 1ERA. 15NA. MES NOV/2014</t>
  </si>
  <si>
    <t>J. BOHORQUEZ CANC. DE LA 1ERA. 15NA. MES NOV/2014</t>
  </si>
  <si>
    <t>M. AYALA  CANC. DE LA 1ERA. 15NA. MES NOV/2014</t>
  </si>
  <si>
    <t>M. CONFORME  CANC. DE LA 1ERA. 15NA. MES NOV/2014</t>
  </si>
  <si>
    <t>Y. ALABART   CANC. DE LA 1ERA. 15NA. MES NOV/2014</t>
  </si>
  <si>
    <t>J. ALARCON CANC. DE LA 1ERA. 15NA. MES NOV/2014</t>
  </si>
  <si>
    <t>D. ARIAS   CANC. DE LA 1ERA. 15NA. MES NOV/2014</t>
  </si>
  <si>
    <t>A. AVILES   CANC. DE LA 1ERA. 15NA. MES NOV/2014</t>
  </si>
  <si>
    <t>E. BARZOLA  CANC. DE LA 1ERA. 15NA. MES NOV/2014</t>
  </si>
  <si>
    <t>J. CRESPIN   CANC. DE LA 1ERA. 15NA. MES NOV/2014</t>
  </si>
  <si>
    <t>J. FLORES   CANC. DE LA 1ERA. 15NA. MES NOV/2014</t>
  </si>
  <si>
    <t>M. GUERRERO  CANC. DE LA 1ERA. 15NA. MES NOV/2014</t>
  </si>
  <si>
    <t>I. GUTIERREZ   CANC. DE LA 1ERA. 15NA. MES NOV/2014</t>
  </si>
  <si>
    <t>M. HUACON   CANC. DE LA 1ERA. 15NA. MES NOV/2014</t>
  </si>
  <si>
    <t>J. MALAVE  CANC. DE LA 1ERA. 15NA. MES NOV/2014</t>
  </si>
  <si>
    <t>D. MENDEZ  CANC. DE LA 1ERA. 15NA. MES NOV/2014</t>
  </si>
  <si>
    <t>J. MEZA   CANC. DE LA 1ERA. 15NA. MES NOV/2014</t>
  </si>
  <si>
    <t>L. NUMERABLE   CANC. DE LA 1ERA. 15NA. MES NOV/2014</t>
  </si>
  <si>
    <t>W. PARRALES   CANC. DE LA 1ERA. 15NA. MES NOV/2014</t>
  </si>
  <si>
    <t>D. QUIÑONEZ   CANC. DE LA 1ERA. 15NA. MES NOV/2014</t>
  </si>
  <si>
    <t>E. SEGURA   CANC. DE LA 1ERA. 15NA. MES NOV/2014</t>
  </si>
  <si>
    <t>C. SOLORZANO   CANC. DE LA 1ERA. 15NA. MES NOV/2014</t>
  </si>
  <si>
    <t>C. VEINTIMILLA   CANC. DE LA 1ERA. 15NA. MES NOV/2014</t>
  </si>
  <si>
    <t>E. BORJA F#11 SER. PREST.  CANC. DE LA 1ERA. 15NA. MES NOV/2014</t>
  </si>
  <si>
    <t>E. BURGOS F#5 SER. PREST.  CANC. DE LA 1ERA. 15NA. MES NOV/2014</t>
  </si>
  <si>
    <t>V. CASTILLO F#3 SER. PREST.  CANC. DE LA 1ERA. 15NA. MES NOV/2014</t>
  </si>
  <si>
    <t>S. COROZO  SER. PREST.  CANC. DE LA 1ERA. 15NA. MES NOV/2014</t>
  </si>
  <si>
    <t>M. GUERRA N/V#38 SER. PREST.  CANC. DE LA 1ERA. 15NA. MES NOV/2014</t>
  </si>
  <si>
    <t>B. JIMENEZ  SER. PREST.  CANC. DE LA 1ERA. 15NA. MES NOV/2014</t>
  </si>
  <si>
    <t>P. AMADOR  CANC. DE LA 1ERA. 15NA. MES NOV/2014</t>
  </si>
  <si>
    <t>M. ANDRADE   CANC. DE LA 1ERA. 15NA. MES NOV/2014</t>
  </si>
  <si>
    <t>K. ARANEA   CANC. DE LA 1ERA. 15NA. MES NOV/2014</t>
  </si>
  <si>
    <t>A. CARRERA  CANC. DE LA 1ERA. 15NA. MES NOV/2014</t>
  </si>
  <si>
    <t>C. CEDEÑO  CANC. DE LA 1ERA. 15NA. MES NOV/2014</t>
  </si>
  <si>
    <t>K. DE LA CRUZ   CANC. DE LA 1ERA. 15NA. MES NOV/2014</t>
  </si>
  <si>
    <t>V. FARFAN  CANC. DE LA 1ERA. 15NA. MES NOV/2014</t>
  </si>
  <si>
    <t>C. FARIAS CANC. DE LA 1ERA. 15NA. MES NOV/2014</t>
  </si>
  <si>
    <t>L. GARCIA   CANC. DE LA 1ERA. 15NA. MES NOV/2014</t>
  </si>
  <si>
    <t>E. GILER  CANC. DE LA 1ERA. 15NA. MES NOV/2014</t>
  </si>
  <si>
    <t>K. LEON   CANC. DE LA 1ERA. 15NA. MES NOV/2014</t>
  </si>
  <si>
    <t>M. MARCILLO  CANC. DE LA 1ERA. 15NA. MES NOV/2014</t>
  </si>
  <si>
    <t>G. MARIN   CANC. DE LA 1ERA. 15NA. MES NOV/2014</t>
  </si>
  <si>
    <t>A. NARANJO  CANC. DE LA 1ERA. 15NA. MES NOV/2014</t>
  </si>
  <si>
    <t>P. PANCHANA   CANC. DE LA 1ERA. 15NA. MES NOV/2014</t>
  </si>
  <si>
    <t>T. PIBAQUE  CANC. DE LA 1ERA. 15NA. MES NOV/2014</t>
  </si>
  <si>
    <t>J. QUINTO  CANC. DE LA 1ERA. 15NA. MES NOV/2014</t>
  </si>
  <si>
    <t>M. RODRIGUEZ   CANC. DE LA 1ERA. 15NA. MES NOV/2014</t>
  </si>
  <si>
    <t>P. SALDAÑA   CANC. DE LA 1ERA. 15NA. MES NOV/2014</t>
  </si>
  <si>
    <t>M. SALAS  CANC. DE LA 1ERA. 15NA. MES NOV/2014</t>
  </si>
  <si>
    <t>R. SOLIS   CANC. DE LA 1ERA. 15NA. MES NOV/2014</t>
  </si>
  <si>
    <t>A. ALCIVAR   CANC. DE LA 1ERA. 15NA. MES NOV/2014</t>
  </si>
  <si>
    <t>P. APOLO  CANC. DE LA 1ERA. 15NA. MES NOV/2014</t>
  </si>
  <si>
    <t>A. ASTUDILLO  CANC. DE LA 1ERA. 15NA. MES NOV/2014</t>
  </si>
  <si>
    <t>E. BALLADARES  CANC. DE LA 1ERA. 15NA. MES NOV/2014</t>
  </si>
  <si>
    <t>F. CALLE CANC. DE LA 1ERA. 15NA. MES NOV/2014</t>
  </si>
  <si>
    <t>R. BARRIGA CANC. DE LA 1ERA. 15NA. MES NOV/2014</t>
  </si>
  <si>
    <t>R. CORDOVA  CANC. DE LA 1ERA. 15NA. MES NOV/2014</t>
  </si>
  <si>
    <t>A. FALQUEZ   CANC. DE LA 1ERA. 15NA. MES NOV/2014</t>
  </si>
  <si>
    <t>O. FARFAN   CANC. DE LA 1ERA. 15NA. MES NOV/2014</t>
  </si>
  <si>
    <t>J. GONZALEZ  CANC. DE LA 1ERA. 15NA. MES NOV/2014</t>
  </si>
  <si>
    <t>S. GONZALEZ   CANC. DE LA 1ERA. 15NA. MES NOV/2014</t>
  </si>
  <si>
    <t>J. HOYOS   CANC. DE LA 1ERA. 15NA. MES NOV/2014</t>
  </si>
  <si>
    <t>P. IGLESIAS  CANC. DE LA 1ERA. 15NA. MES NOV/2014</t>
  </si>
  <si>
    <t>J. LLANGARI CANC. DE LA 1ERA. 15NA. MES NOV/2014</t>
  </si>
  <si>
    <t>J. MALDONADO  CANC. DE LA 1ERA. 15NA. MES NOV/2014</t>
  </si>
  <si>
    <t>G. MARIN  CANC. DE LA 1ERA. 15NA. MES NOV/2014</t>
  </si>
  <si>
    <t>J. MARTINEZ   CANC. DE LA 1ERA. 15NA. MES NOV/2014</t>
  </si>
  <si>
    <t>E. MENDOZA  CANC. DE LA 1ERA. 15NA. MES NOV/2014</t>
  </si>
  <si>
    <t>L. MUSSO  CANC. DE LA 1ERA. 15NA. MES NOV/2014</t>
  </si>
  <si>
    <t>F. ORTIZ   CANC. DE LA 1ERA. 15NA. MES NOV/2014</t>
  </si>
  <si>
    <t>F. PALACIOS   CANC. DE LA 1ERA. 15NA. MES NOV/2014</t>
  </si>
  <si>
    <t>A. POVEDA   CANC. DE LA 1ERA. 15NA. MES NOV/2014</t>
  </si>
  <si>
    <t>E. RIVAS  CANC. DE LA 1ERA. 15NA. MES NOV/2014</t>
  </si>
  <si>
    <t>T. RODRIGUEZ   CANC. DE LA 1ERA. 15NA. MES NOV/2014</t>
  </si>
  <si>
    <t>J. SANCHEZ  CANC. DE LA 1ERA. 15NA. MES NOV/2014</t>
  </si>
  <si>
    <t>E. SARMIENTO   CANC. DE LA 1ERA. 15NA. MES NOV/2014</t>
  </si>
  <si>
    <t>J. TOWNSEND   CANC. DE LA 1ERA. 15NA. MES NOV/2014</t>
  </si>
  <si>
    <t>A. VARAS   CANC. DE LA 1ERA. 15NA. MES NOV/2014</t>
  </si>
  <si>
    <t>S. ZAMBRANO  CANC. DE LA 1ERA. 15NA. MES NOV/2014</t>
  </si>
  <si>
    <t>M. ZAMBRANO  CANC. DE LA 1ERA. 15NA. MES NOV/2014</t>
  </si>
  <si>
    <t>L. MUSSO F#612 SER. PREST.   CANC. DE LA 1ERA. 15NA. MES NOV/2014</t>
  </si>
  <si>
    <t>T. RODRIGUEZ   SER. PREST.   CANC. DE LA 1ERA. 15NA. MES NOV/2014</t>
  </si>
  <si>
    <t>J. OROZCO F#14 SER. PREST.   CANC. DE LA 1ERA. 15NA. MES NOV/2014</t>
  </si>
  <si>
    <t>H. ZUÑIGA  SER. PREST.   CANC. DE LA 1ERA. 15NA. MES NOV/2014</t>
  </si>
  <si>
    <t>L. MUSSO F#6 SER. PREST.   CANC. DE LA 1ERA. 15NA. MES NOV/2014</t>
  </si>
  <si>
    <t>J. CAMACHO  F#58 SER. PREST.   CANC. DE LA 1ERA. 15NA. MES NOV/2014</t>
  </si>
  <si>
    <t>J. CHAMBA F#2 SER. PREST.   CANC. DE LA 1ERA. 15NA. MES NOV/2014</t>
  </si>
  <si>
    <t>E. CHICA F#3 SER. PREST.   CANC. DE LA 1ERA. 15NA. MES NOV/2014</t>
  </si>
  <si>
    <t>M. CRIOLLO F#52 SER. PREST.   CANC. DE LA 1ERA. 15NA. MES NOV/2014</t>
  </si>
  <si>
    <t>D. REYES  F#8 SER. PREST.   CANC. DE LA 1ERA. 15NA. MES NOV/2014</t>
  </si>
  <si>
    <t>O. SEVILLA  F#2 SER. PREST.   CANC. DE LA 1ERA. 15NA. MES NOV/2014</t>
  </si>
  <si>
    <t>F. TRIVIÑO F#2 SER. PREST.   CANC. DE LA 1ERA. 15NA. MES NOV/2014</t>
  </si>
  <si>
    <t>Y. ALABART SER. EDUC. DEL 1 AL 15 NOV/2014</t>
  </si>
  <si>
    <t>M. AYALA F#401 SER. EDUC. DEL 1 AL 15 NOV/2014</t>
  </si>
  <si>
    <t>R. BARRIGA  SER. EDUC. DEL 1 AL 15 NOV/2014</t>
  </si>
  <si>
    <t>J. BOHORQUEZ  SER. EDUC. DEL 1 AL 15 NOV/2014</t>
  </si>
  <si>
    <t>M. CABANILLA CANC. DE SER. EDUC. DEL 1 AL 15 NOV/2014</t>
  </si>
  <si>
    <t>M. CONFORME F#177 SER. EDUC. DEL 1 AL 15 NOV/2014</t>
  </si>
  <si>
    <t>M. MARIELA  F#342 SER. EDUC. DEL 1 AL 15 NOV/2014</t>
  </si>
  <si>
    <t>M. AYALA F#224 SER. EDUC. DEL 1 AL 15 NOV/2014</t>
  </si>
  <si>
    <t>A. POVEDA F#177 SER. EDUC. DEL 1 AL 15 NOV/2014</t>
  </si>
  <si>
    <t xml:space="preserve">PAGO POR GASTOS VARIOS </t>
  </si>
  <si>
    <t>J. ACOSTA  F#3 SER. PREST.   CANC. DE LA 1ERA. 15NA. MES NOV/2014</t>
  </si>
  <si>
    <t>M. MONCAYO   CANC. DE LA 1ERA. 15NA. MES NOV/2014</t>
  </si>
  <si>
    <t>P. MANTILLA  CANC. DE LA 1ERA. 15NA. MES NOV/2014</t>
  </si>
  <si>
    <t>PAGO DE LA F.#217 POR COMPRA DE REFRIGERIOS STA. ELENA DIAS 8-9/NOV/14</t>
  </si>
  <si>
    <t>PAGO DE LA F.#334 POR COMPRA DE BREAKS EN GYE FIN DE SEMANA DIAS 8-9/NOV/14</t>
  </si>
  <si>
    <t>PAGO DE INTERESES DEL 7.5% POR RENOVACION DE PRESTAMO DE $20.000 NOV/2014</t>
  </si>
  <si>
    <t>VIATICOS A STA. ELENA POR ATENCION MAESTRIA FIN DE SEMANA DIAS 15-16/NOV/2014</t>
  </si>
  <si>
    <t>PAGO DE GUARDIAS Y CONSERJES POR ATENCION MAESTRIAS FIN DE SEMANA DEL 8-14/NOV/2014</t>
  </si>
  <si>
    <t xml:space="preserve">PAGO DE LA F.#1104 POR ARREGLOS FLORALES Y GUIRNALDAS PARA GRADUACION </t>
  </si>
  <si>
    <t>PAGO POR  VIATICOS EC. PEDRO IGLESIAS Y ARQ. BOHORQUEZ QUITO REUNION CEAACES</t>
  </si>
  <si>
    <t>PAGO TOTAL DE F#121 Y ABONO F#128 POR ALQUILER DE PROYECTORES</t>
  </si>
  <si>
    <t xml:space="preserve">PAGO TOTAL DE F#338 Y ABONO F#360 POR SERVICIOS DE FOTOGRAFIA </t>
  </si>
  <si>
    <t xml:space="preserve">PAGO DE LA F.#17 POR ALQUILER DE TERNOS PARA CONSERJES GRADUACION </t>
  </si>
  <si>
    <t>PAGO DE LA F.#29566 Y F.#29567 POR ALQUILER DE MESAS. MANTELES, SILLAS GRADUCAION</t>
  </si>
  <si>
    <t>COMPARA DE COLAS, AGUA,HIELO, HIELERA Y MOVILIZAICON PERSONAL EVENT. GRADUACION</t>
  </si>
  <si>
    <t>FONDEO DEL BB CITTE AL BCO. PICHINCHA CTA. CTE.</t>
  </si>
  <si>
    <t>FONDEO DEL BCO. I8NTERNACIONAL AL BCO. PICHINCHA CTA. CTE.</t>
  </si>
  <si>
    <t>14//1/2014</t>
  </si>
  <si>
    <t>FONDEO DEL BCO. PACIFICO AL BCO. PICHINCHA CTA. CTE</t>
  </si>
  <si>
    <t>CANC. DE LA 1ERA. 15NA MES NOV./2014</t>
  </si>
  <si>
    <t>MANTENIMIENTO DE EDIFICIO</t>
  </si>
  <si>
    <t>COMPRA DE PASAJES ECO. IGLESIAS Y ARQ. BOHORQUEZ</t>
  </si>
  <si>
    <t>INMOTAO</t>
  </si>
  <si>
    <t>ALQUILER DE EDIFICIO #610 MES OCTUBRE/2014</t>
  </si>
  <si>
    <t>S. GOVEA   CANC. DE LA 1ERA. 15NA. MES NOV/2015</t>
  </si>
  <si>
    <t>GUAMO  GARAICOA</t>
  </si>
  <si>
    <t>PAGO POR LAVADO DE CARPAS</t>
  </si>
  <si>
    <t>LIQUIDACION CAJA CHICA NOV/2014</t>
  </si>
  <si>
    <t>QUINTO APOLINARIO</t>
  </si>
  <si>
    <t xml:space="preserve">PAGO PLANILLA MENSUAL IESS MES DE OCT/2014 SEG. COMP.#63148965  </t>
  </si>
  <si>
    <t>PAGO DE PLANILLA MENSUAL IESS MES DE OCT/2014 SEG. COMP. #63148986</t>
  </si>
  <si>
    <t>PRESTAMO ECO. CABANILLA A DESCONTAR EN 2DA. QUINCENA DE NOV/2014</t>
  </si>
  <si>
    <t>PAGO TOTAL DE F#113 POR BREAK POR EVENTO DE INCORPORACION</t>
  </si>
  <si>
    <t>PAGO POR VIATICOS J. QUINTO Y  GABRIELA  FERIA UNIVERSIDADES 4 DIAS BABAHOYO</t>
  </si>
  <si>
    <t>PAGO DE LA F.#22966 POR IMPRESIONES DE TITULOS PARA GRADUACION</t>
  </si>
  <si>
    <t>CHACON BURGOS MARLENE</t>
  </si>
  <si>
    <t>FLORES DOMINGUEZ SILVIA ESPERANZA</t>
  </si>
  <si>
    <t>ABONO DEL 50% POR ANIMACION Y CANTANTE EVENT. ECO. G.CABANILLA</t>
  </si>
  <si>
    <t>PAGO DE LA F.#759 y F.#760 POR  ASESORIA CORRESPONDIENTE AL MES DE OCT/2014 Y REP. DE GASTOS</t>
  </si>
  <si>
    <t>ANTICIPO PAGO BUFFET AGASAJO RECTOR ECO. G. CABANILLA DIA 21 NOV.</t>
  </si>
  <si>
    <t>CANCELACION PLAN CELULAR ECO. G. CABANILLA</t>
  </si>
  <si>
    <t>PAGO DE INTERESES MES DE NOV/2014  (REF. 5% PREST. $10.000.00)</t>
  </si>
  <si>
    <t>PAGO DE INTERESES DEL 3% MES DE NOV/2014(REF. $30,000.00)</t>
  </si>
  <si>
    <t>FONDEO DEL BCO. PACIFICO AL BB CITTE</t>
  </si>
  <si>
    <t>PAGO DE LA F.#335 POR COMPRA DE BREAKS FIN DE SEMANA EN GYE DIAS 15-16/NOV/14</t>
  </si>
  <si>
    <t>PASGO DE LA F.#218 POR COMPRA DE BREAKS FIN DE SEMANA EN STA. ELENA DIAS 15-16/NOV/14</t>
  </si>
  <si>
    <t>VIATICOS STA. ELENA POR ATENCION MAESTRIAS FIN DE SEMANA DIAS 22-23/NOV/2014</t>
  </si>
  <si>
    <t>PAGO DE LA F.#389 POR ANIMACION ONOMASTICO ECO. G. CABANILLA</t>
  </si>
  <si>
    <t>LIQUIDACION DE LA CAJA CHICA DEL 20/NOV/2014 SEGUN DETALLE ADJUNTO</t>
  </si>
  <si>
    <t>PAGO POR VIATICOS  DIA 24 Y 25 PROMOCION DE MAESTRIA</t>
  </si>
  <si>
    <t>PAGO DE ATENCION MAESTRIAS VIATICOS Y MOVILIZACION  CONSERJES DIA 21/11/2014</t>
  </si>
  <si>
    <t>PAGO DE LA F.#128 Y ABONO A LA F.#147 POR ALQUILER DE PROYECTORES</t>
  </si>
  <si>
    <t>PAGO POR REMODELACION OFICINA 520</t>
  </si>
  <si>
    <t xml:space="preserve">ABONO F#131805 PAGO POR CUOTAS SEGUROS </t>
  </si>
  <si>
    <t>CHOEZ PINCAY ELADIO PABLO</t>
  </si>
  <si>
    <t>PAGO COMIDA PERSONAL</t>
  </si>
  <si>
    <t>PAGO DE INTERESES MES DE NOV/2014 (REF. 25000 AL 3.5% Y 45000.00 AL 4%)</t>
  </si>
  <si>
    <t>DEV. P. APOLO POR COMPRA DE BEBIDAS EN ONOMASTICO ECO. G. CABANILLA</t>
  </si>
  <si>
    <t xml:space="preserve">PHD </t>
  </si>
  <si>
    <t>PAGO POR MOVILIZACION, HOSPEDAJE DOCTORADO</t>
  </si>
  <si>
    <t>MORAN BASTIDAS GUSTAVO</t>
  </si>
  <si>
    <t>PAGO POR CUBRIR EVENTO ONOMASTICO RECTOR</t>
  </si>
  <si>
    <t>RONALD BARRIGA</t>
  </si>
  <si>
    <t>ANTICIPO A DESCONTAR EN FEB/2015</t>
  </si>
  <si>
    <t>PAGO DE DOCTORADO RECONOCIMIENO DE TITULO</t>
  </si>
  <si>
    <t>PAGO  DOCTORADO</t>
  </si>
  <si>
    <t>PAGO POR RECONOCIMIENTO DE TITULO DOCTORADO</t>
  </si>
  <si>
    <t>PAGO DE DOCTORADO POR RECONOCIM. DE TITULO, EX. IDIOMA EXTR. Y GTOS POR TESIS</t>
  </si>
  <si>
    <t xml:space="preserve">PAGO POR COMPRA DE PASAJES MARIELA MONCAYO Y EDUARDO MENDOZA  QUITO </t>
  </si>
  <si>
    <t xml:space="preserve">PAGO POR VIATICOS AB. EDUARDO MENDOZA Y ING.  MARIELA MONCAYO  A QUITO </t>
  </si>
  <si>
    <t>PAGO POR COMPRA DE PASAJES TOMAS RODRIGUEZ</t>
  </si>
  <si>
    <t>VIATICOS T. RODRIGUEZ Y HOSPEDAJE</t>
  </si>
  <si>
    <t>PAGO POR COMPRA DE PASAJES F. PALACIOS POR REUNION EN QUITO DIA 28/11/2014</t>
  </si>
  <si>
    <t>VIATICOS A QUITO F. PLACIOS POR REUNION EN QUITO DIA 28/1/2014</t>
  </si>
  <si>
    <t>FREDDY PLACIOS</t>
  </si>
  <si>
    <t>PAGO SEGÚN COMP. DE PAGOS ADJUNTO</t>
  </si>
  <si>
    <t>PAGO DE LA F.#652 POR SEREVICOS EDUCATIVOS</t>
  </si>
  <si>
    <t>PAGO DE INTERESES DEL 7.5% X RENOVACION MES DE NOV/2014(REF.1/2 CH/16955X$6500 Y 2/2 CH/16957X$6500</t>
  </si>
  <si>
    <t>MAÑAY MAÑAY HIPATIA LORENA</t>
  </si>
  <si>
    <t>VIATICOS A STA. ELENA POR ATENCION MAESTRIAS FIN DE SEMANA DIAS 29-30/NOV/2014</t>
  </si>
  <si>
    <t>CANC. DE LA 2DA. 15NA. MES DE NOV/2014</t>
  </si>
  <si>
    <t>BORJA MACIAS URPIANO</t>
  </si>
  <si>
    <t xml:space="preserve">CASTILLO ORTIZ VICTOR </t>
  </si>
  <si>
    <t>D. ARIAS CANC. DE LA 2DA. QUINCENA MES NOV/2014</t>
  </si>
  <si>
    <t>A. AVILES CANC. DE LA 2DA. QUINCENA MES NOV/2014</t>
  </si>
  <si>
    <t>E. BARZOLA CANC. DE LA 2DA. QUINCENA MES NOV/2014</t>
  </si>
  <si>
    <t>J. CRESPIN CANC. DE LA 2DA. QUINCENA MES NOV/2014</t>
  </si>
  <si>
    <t>J. FLORES  CANC. DE LA 2DA. QUINCENA MES NOV/2014</t>
  </si>
  <si>
    <t>I. GUTIERREZ CANC. DE LA 2DA. QUINCENA MES NOV/2014</t>
  </si>
  <si>
    <t>M. HUACON  CANC. DE LA 2DA. QUINCENA MES NOV/2014</t>
  </si>
  <si>
    <t>J. MALAVE  CANC. DE LA 2DA. QUINCENA MES NOV/2014</t>
  </si>
  <si>
    <t>D. MENDEZ CANC. DE LA 2DA. QUINCENA MES NOV/2014</t>
  </si>
  <si>
    <t>J. MEZA CANC. DE LA 2DA. QUINCENA MES NOV/2014</t>
  </si>
  <si>
    <t>L. NUMERABLE CANC. DE LA 2DA. QUINCENA MES NOV/2014</t>
  </si>
  <si>
    <t>W. PARRALES  CANC. DE LA 2DA. QUINCENA MES NOV/2014</t>
  </si>
  <si>
    <t>D. QUIÑONEZ CANC. DE LA 2DA. QUINCENA MES NOV/2014</t>
  </si>
  <si>
    <t>E. SEGURA  CANC. DE LA 2DA. QUINCENA MES NOV/2014</t>
  </si>
  <si>
    <t>C. SOLORZANO  CANC. DE LA 2DA. QUINCENA MES NOV/2014</t>
  </si>
  <si>
    <t>C. VEINTIMILLA   CANC. DE LA 2DA. QUINCENA MES NOV/2014</t>
  </si>
  <si>
    <t>U. BORJA SER. PREST.  CANC. DE LA 2DA. QUINCENA MES NOV/2014</t>
  </si>
  <si>
    <t>E. BURGOS SER. PREST. F#5  CANC. DE LA 2DA. QUINCENA MES NOV/2014</t>
  </si>
  <si>
    <t>V. CASTILLO  CANC. DE LA 2DA. QUINCENA MES NOV/2014</t>
  </si>
  <si>
    <t>S. COROZO CANC. DE LA 2DA. QUINCENA MES NOV/2014</t>
  </si>
  <si>
    <t>M. GUERRA SER. PREST. N/V#39  CANC. DE LA 2DA. QUINCENA MES NOV/2014</t>
  </si>
  <si>
    <t>B. JIMENEZ CANC. DE LA 2DA. QUINCENA MES NOV/2014</t>
  </si>
  <si>
    <t>E. BORJA  F#11 SER. PREST. CANC. 2DA. QUINCENA MES NOV/2014</t>
  </si>
  <si>
    <t>EF. TRIVIÑO  F#2 SER. PREST. CANC. 2DA. QUINCENA MES NOV/2014</t>
  </si>
  <si>
    <t>FONDEO DE BB CITTE AL BCO PICHINCHA</t>
  </si>
  <si>
    <t>FONDEO DEL BCO. PACIFICO AL BCI. PICHINCHA CTA. CTE.</t>
  </si>
  <si>
    <t>P. AMADOR CANC. DE LA 2DA. 15NA. MES NOV/2014</t>
  </si>
  <si>
    <t>M. ANDRADE CANC. DE LA 2DA. 15NA. MES NOV/2014</t>
  </si>
  <si>
    <t>K. ARANEA CANC. DE LA 2DA. 15NA. MES NOV/2014</t>
  </si>
  <si>
    <t>A. CARRERA CANC. DE LA 2DA. 15NA. MES NOV/2014</t>
  </si>
  <si>
    <t>C. CEDEÑO CANC. DE LA 2DA. 15NA. MES NOV/2014</t>
  </si>
  <si>
    <t>K. DE LA CRUZ  CANC. DE LA 2DA. 15NA. MES NOV/2014</t>
  </si>
  <si>
    <t>V. FARFAN  CANC. DE LA 2DA. 15NA. MES NOV/2014</t>
  </si>
  <si>
    <t>C. FARIAS CANC. DE LA 2DA. 15NA. MES NOV/2014</t>
  </si>
  <si>
    <t>L. GARCIA CANC. DE LA 2DA. 15NA. MES NOV/2014</t>
  </si>
  <si>
    <t>E. GILER  CANC. DE LA 2DA. 15NA. MES NOV/2014</t>
  </si>
  <si>
    <t>S. GOVEA CANC. DE LA 2DA. 15NA. MES NOV/2014</t>
  </si>
  <si>
    <t>K. LEON  CANC. DE LA 2DA. 15NA. MES NOV/2014</t>
  </si>
  <si>
    <t>M. MARCILLO CANC. DE LA 2DA. 15NA. MES NOV/2014</t>
  </si>
  <si>
    <t>G. MARIN CANC. DE LA 2DA. 15NA. MES NOV/2014</t>
  </si>
  <si>
    <t>A. NARANJO  CANC. DE LA 2DA. 15NA. MES NOV/2014</t>
  </si>
  <si>
    <t>P. PANCHANA CANC. DE LA 2DA. 15NA. MES NOV/2014</t>
  </si>
  <si>
    <t>T. PIBAQUE  CANC. DE LA 2DA. 15NA. MES NOV/2014</t>
  </si>
  <si>
    <t>J. QUINTO  CANC. DE LA 2DA. 15NA. MES NOV/2014</t>
  </si>
  <si>
    <t>M. RODRIGUEZ CANC. DE LA 2DA. 15NA. MES NOV/2014</t>
  </si>
  <si>
    <t>P. SALDAÑA  CANC. DE LA 2DA. 15NA. MES NOV/2014</t>
  </si>
  <si>
    <t>M. SALAS CANC. DE LA 2DA. 15NA. MES NOV/2014</t>
  </si>
  <si>
    <t>R. SOLIS  CANC. DE LA 2DA. 15NA. MES NOV/2014</t>
  </si>
  <si>
    <t>COMRA DE PASAJES ECO. P.IGLESIAS, DR. FARFAN,DR.ALABART</t>
  </si>
  <si>
    <t>FONDEO DE PACIFICO A PICHINCHA CTA. CTE.</t>
  </si>
  <si>
    <t>FONDEO DE INTERNACIONAL A PICHINCHA CTA CTE</t>
  </si>
  <si>
    <t>MANTILLA  ARUJO PRISCILA</t>
  </si>
  <si>
    <t>A. ALCIVAR CANC. DE LA 2DA. 15NA. MES NOV/2014</t>
  </si>
  <si>
    <t>P. APOLO CANC. DE LA 2DA. 15NA. MES NOV/2014</t>
  </si>
  <si>
    <t>E. BALLADARES CANC. DE LA 2DA. 15NA. MES NOV/2014</t>
  </si>
  <si>
    <t>F. CALLE  CANC. DE LA 2DA. 15NA. MES NOV/2014</t>
  </si>
  <si>
    <t>I. CAMARGO CANC. DE LA 2DA. 15NA. MES NOV/2014</t>
  </si>
  <si>
    <t>F. CEDEÑO CANC. DE LA 2DA. 15NA. MES NOV/2014</t>
  </si>
  <si>
    <t>R. CORDOVA  CANC. DE LA 2DA. 15NA. MES NOV/2014</t>
  </si>
  <si>
    <t>A. FALQUEZ  CANC. DE LA 2DA. 15NA. MES NOV/2014</t>
  </si>
  <si>
    <t>O. FARFAN CANC. DE LA 2DA. 15NA. MES NOV/2014</t>
  </si>
  <si>
    <t>J. GONZALEZ  CANC. DE LA 2DA. 15NA. MES NOV/2014</t>
  </si>
  <si>
    <t>J. HOYOS CANC. 2DA. 15NA. MES NOV/2014</t>
  </si>
  <si>
    <t>P. IGLESIAS CANC. DE LA 2DA. 15NA. MES NOV/2014</t>
  </si>
  <si>
    <t>J. LLANGARI  CANC. DE LA 2DA. 15NA. MES NOV/2014</t>
  </si>
  <si>
    <t>J. MALDONADO  CANC. DE LA 2DA. 15NA. MES NOV/2014</t>
  </si>
  <si>
    <t>P. MANTILLA  CANC. DE LA 2DA. 15NA. MES NOV/2014</t>
  </si>
  <si>
    <t>G. MARIN  CANC. DE LA 2DA. 15NA. MES NOV/2014</t>
  </si>
  <si>
    <t>J. MARTINEZ CANC. DE LA 2DA. 15NA. MES NOV/2014</t>
  </si>
  <si>
    <t>E. MENDOZA  CANC. DE LA 2DA. 15NA. MES NOV/2014</t>
  </si>
  <si>
    <t>M. MONCAYO CANC. DE LA 2DA. 15NA. MES NOV/2014</t>
  </si>
  <si>
    <t>L. MUSSO  CANC. DE LA 2DA. 15NA. MES NOV/2014</t>
  </si>
  <si>
    <t>F. ORTIZ  CANC. DE LA 2DA. 15NA. MES NOV/2014</t>
  </si>
  <si>
    <t>F. PALACIOS  CANC. DE LA 2DA. 15NA. MES NOV/2014</t>
  </si>
  <si>
    <t>A. POVEDA  CANC. DE LA 2DA. 15NA. MES NOV/2014</t>
  </si>
  <si>
    <t>E. RIVAS CANC. DE LA 2DA. 15NA. MES NOV/2014</t>
  </si>
  <si>
    <t>T. RODRIGUEZ  CANC. DE LA 2DA. 15NA. MES NOV/2014</t>
  </si>
  <si>
    <t>A. VARAS CANC. DE LA 2DA. 15NA. MES NOV/2014</t>
  </si>
  <si>
    <t>S. ZAMBRANO  CANC. DE LA 2DA. 15NA. MES NOV/2014</t>
  </si>
  <si>
    <t>M. ZAMBRANO CANC. DE LA 2DA. 15NA. MES NOV/2014</t>
  </si>
  <si>
    <t>A. ASTUDILLO CANC. DE LA 2DA. 15NA. MES NOV/2014</t>
  </si>
  <si>
    <t>L. MUSSO SER. PREST. F#612 CANC. DE LA 2DA. 15NA. MES NOV/2014</t>
  </si>
  <si>
    <t>T. RODRIGUEZ SER. PREST. CANC. DE LA 2DA. 15NA. MES NOV/2014</t>
  </si>
  <si>
    <t>H. ZUÑIGA  SER. PREST. CANC. DE LA 2DA. 15NA. MES NOV/2014</t>
  </si>
  <si>
    <t>J. OROZCO  SER. PREST. F#14 CANC. DE LA 2DA. 15NA. MES NOV/2014</t>
  </si>
  <si>
    <t>J. CAMACHO  SER. PREST. F#58CANC. DE LA 2DA. 15NA. MES NOV/2014</t>
  </si>
  <si>
    <t>J. ACOSTA SER. PREST. F#3 CANC. DE LA 2DA. 15NA. MES NOV/2014</t>
  </si>
  <si>
    <t>J. CHAMBA   SER. PREST. F#2 CANC. DE LA 2DA. 15NA. MES NOV/2014</t>
  </si>
  <si>
    <t>E. CHICA  SER. PREST. F#3 CANC. DE LA 2DA. 15NA. MES NOV/2014</t>
  </si>
  <si>
    <t>M. CRIOLLO SER. PREST. F#52 CANC. DE LA 2DA. 15NA. MES NOV/2014</t>
  </si>
  <si>
    <t>D. REYES   SER. PREST. F#8 CANC. DE LA 2DA. 15NA. MES NOV/2014</t>
  </si>
  <si>
    <t>O. SEVILLA   SER. PREST. F#2 CANC. DE LA 2DA. 15NA. MES NOV/2014</t>
  </si>
  <si>
    <t>Y. ALABART CANC. POR SERV. EDUC. DEL 15 AL 30 NOV/2014</t>
  </si>
  <si>
    <t>M. AYALA F#401 CANC. POR SERV. EDUC. DEL 15 AL 30 NOV/2014</t>
  </si>
  <si>
    <t>M. CONFORME F#177 CANC. POR SERV. EDUC. DEL 15 AL 30 NOV/2014</t>
  </si>
  <si>
    <t>M. MONCAYO F#342 CANC. POR SERV. EDUC. DEL 15 AL 30 NOV/2014</t>
  </si>
  <si>
    <t>F. PALACIOS F#224 CANC. POR SERV. EDUC. DEL 15 AL 30 NOV/2014</t>
  </si>
  <si>
    <t>A. POVEDA F#177 CANC. POR SERV. EDUC. DEL 15 AL 30 NOV/2014</t>
  </si>
  <si>
    <t>G. CABANILLA CANC. 2DA. 15NA. MES NOV/2014</t>
  </si>
  <si>
    <t>M. CABANILLA  CANC. 2DA. 15NA. MES NOV/2014</t>
  </si>
  <si>
    <t>M. AYALA CANC. 2DA. 15NA. MES NOV/2014</t>
  </si>
  <si>
    <t>M. CONFORME  CANC. 2DA. 15NA. MES NOV/2014</t>
  </si>
  <si>
    <t>Y. ALABART  CANC. 2DA. 15NA. MES NOV/2014</t>
  </si>
  <si>
    <t>M. CABANILLA F#968  CANC. POR SERV. EDUC. DEL 15 AL 30 NOV/2014</t>
  </si>
  <si>
    <t>PAGO POR TRAMITES Y GASTOS LEGALES EN ESCRITURAS NUEVO CAMPUS UTEG</t>
  </si>
  <si>
    <t>FLORES TREJO JONNY</t>
  </si>
  <si>
    <t>J.FLORES CANC. DE LA 2DA. QUINCENA MES NOV/2014</t>
  </si>
  <si>
    <t>PAGO POR LIQUIDACION CAJA CHICA DIA 03/12/2014</t>
  </si>
  <si>
    <t>E. SARMIENTO CANC. DE LA 2DA. 15NA. MES NOV/2015</t>
  </si>
  <si>
    <t>E. SARMIENTO</t>
  </si>
  <si>
    <t>GASTOS ADMINISTRATIVOS</t>
  </si>
  <si>
    <t>PAGO DE IESS SEGÚN COMPROBANTE ADJUNTO</t>
  </si>
  <si>
    <t>PAGO DE LA F.#336 Y F.#337 POR COMRA DE BREAKS FIN DE SEMANA</t>
  </si>
  <si>
    <t>PAGO POR GASTOS ADMINISTRATIVOS</t>
  </si>
  <si>
    <t>SOLORZANO COELLO ALEXANDRA MARIA</t>
  </si>
  <si>
    <t>ABONO DE F#1106 POR COMPRA DE SOUVENIRS</t>
  </si>
  <si>
    <t xml:space="preserve">PAGO DE F#3287 Y ABONO DE F#3427 POR COMPRA DE MUEBLES DE OFICINA </t>
  </si>
  <si>
    <t>ABONO DE F#1127 POR ALQUILER DE CAPAS DE GRADUACION</t>
  </si>
  <si>
    <t xml:space="preserve">ABONO DE F#8274 POR COMPRA DE MATERIAL POP </t>
  </si>
  <si>
    <t xml:space="preserve">PAGO DE F#17678,17682 Y ABONO F#17688 POR COMPRA DE TONERS </t>
  </si>
  <si>
    <t xml:space="preserve">PAGO DE F#27238 POR COMPRA DE PINTURAS </t>
  </si>
  <si>
    <t xml:space="preserve">PAGO DE F#1076 POR COMPRA DE SUMINISTROS DE OFICINA </t>
  </si>
  <si>
    <t xml:space="preserve">PAGO DE F#5465 POR COMPRA DE CESPED, ARCILLA, TIERRA DE SEMBRADO </t>
  </si>
  <si>
    <t>PAGO DE N/V#1,33,34,35,36,37  POR ALMUERZOS DEL PERSONAL UTEG</t>
  </si>
  <si>
    <t>PAGO DE F#27045 Y ABONO F#27047 POR ALQUILER DE COPIADORAS</t>
  </si>
  <si>
    <t xml:space="preserve">PAGO DE F#3442 Y ABONO F#3443 POR COMPRA DE UTILES DE LIMPIEZA </t>
  </si>
  <si>
    <t xml:space="preserve">ABONO DE F#4024 POR COMPRA DE BOTELLONES DE AGUA </t>
  </si>
  <si>
    <t>PAGO POR VIATICOS A SANTA ELENA</t>
  </si>
  <si>
    <t>PAGO POR ATENCION MAESTRIAS CONSERJES SEMANA DEL 22 AL 28NOV/2014</t>
  </si>
  <si>
    <t>ABONO DE F#153 POR ALQUILER DE PROYECTORES</t>
  </si>
  <si>
    <t xml:space="preserve">FELIX FREIRE </t>
  </si>
  <si>
    <t>MONTECE DUARTE</t>
  </si>
  <si>
    <t>ALMUERZOS UTEG</t>
  </si>
  <si>
    <t>CHARLA GRADUADOS</t>
  </si>
  <si>
    <t>PAGO POR NOTARIA DE ESCRITURAS</t>
  </si>
  <si>
    <t>ZUÑIGA RENDON MARIA</t>
  </si>
  <si>
    <t>B. BORQUEZ POR PAGO DEL 15 AL 30 DE NOV/2014 SERV EDUC.</t>
  </si>
  <si>
    <t>PAGO POR ARREGLO DE BOMBA</t>
  </si>
  <si>
    <t xml:space="preserve">PAGO DE F#23328 POR  COMPRA DE BANNERS  EVENTO RAECA </t>
  </si>
  <si>
    <t>PAGO POR LIQUIDACION COMPRAS #556 REEMBOLSO DE GASTOS MANT. VEHICULO</t>
  </si>
  <si>
    <t xml:space="preserve">PAGO POR GASTOS LEGALES </t>
  </si>
  <si>
    <t>PAGO POR VIATICOS ING JOFFRE SANCHEZ Y CARLOS VEINTIMILLA  A RIOBAMBA CONTROL CALIDAD REUNION</t>
  </si>
  <si>
    <t>PAGO TOTAL DE F#818 POR ELABORACION DE MATERIAL POP</t>
  </si>
  <si>
    <t>PAGO DE SERVICIOS EDUCATIVOS</t>
  </si>
  <si>
    <t>FELIX NAVIA</t>
  </si>
  <si>
    <t>PAGO ALQUILER DE PARLANTES</t>
  </si>
  <si>
    <t xml:space="preserve">PAGO DE COMIISONES POR VENTAS DE MAESTRIAS </t>
  </si>
  <si>
    <t xml:space="preserve">PAGO DE COMISIONES POR VENTAS </t>
  </si>
  <si>
    <t xml:space="preserve">REEMBOLSO G.CABANILLA  XCOMRA DE PASJ. MES FEB/2014DOCTORADO Y PRESTAMO $200 DESC. 2DA.15NA.DIC/14 </t>
  </si>
  <si>
    <t>ANTICIPO DE SUELDO A DESOCNTARSE EN LA 1ERA. 15NA. MES DE DIC/2014</t>
  </si>
  <si>
    <t>PAGO DE LA F.#338 Y F.#340 POR COMPRA DE REFRIGERIOS DIAS 29-30/NOV/2014 Y 6-7/DIC/2014 GYE</t>
  </si>
  <si>
    <t>PAGO DE LA F.#221,F.#222 Y F.#225 POR COMPRA DE BREAKS STA. ELENA DIAS 22-29/NOV Y 6-7/DIC/14</t>
  </si>
  <si>
    <t>PAGO DE LA F.#212, F.#214 Y ABONO A LA F.#251 POR SERVICIOS EDUCATIVOS</t>
  </si>
  <si>
    <t>PAGO DE LA F.#14654 POR CENA DE SOCIOS EN HOTEL ORO VERDE DIA 11/DIC/2014</t>
  </si>
  <si>
    <t>J TOWSEND  CANC. DE LA 2DA. 15NA. MES NOV/2014</t>
  </si>
  <si>
    <t>PAGO POR CERTIFICADO  UQAM ECO GALO CABANILLA</t>
  </si>
  <si>
    <t xml:space="preserve">PAGO POR DEUDA F#17249 CAMARA COMERCIO ECUATORIANO CHINA </t>
  </si>
  <si>
    <t>ANTONIO POVEDA</t>
  </si>
  <si>
    <t>LIQUIDACION CAJA CHICA</t>
  </si>
  <si>
    <t>VIATICOS</t>
  </si>
  <si>
    <t>SALAZAR ROMAN JOHN PAUL</t>
  </si>
  <si>
    <t>PAGO DE F#1508,1509 ARRIENDO MES OCTUBRE/2014 EDIFICIO #399</t>
  </si>
  <si>
    <t>PAGO DE N/V#38,39,40,41,42,43 Y ABONO 44 POR ALMUERZOS PERSONAL UTEG</t>
  </si>
  <si>
    <t>PAGO DE LA F.#251, F.#252 Y F.#253POR SERVICIOS EDUCATIVOS</t>
  </si>
  <si>
    <t>PAGO DE F#61,62,63 POR SERVICIOS EDUCTIVOS</t>
  </si>
  <si>
    <t>ABONO DE F#1 POR SERVICIOS  EDUCATIVOS DE NOV/2014</t>
  </si>
  <si>
    <t>PAGO DE F#6 Y ABONO F#7 POR SERVICIOS EDUCATIVOS</t>
  </si>
  <si>
    <t xml:space="preserve">PAGO ATENCION MAESTRIAS FINES DE SEMANA CONSERJES  Y GUARDIANIA </t>
  </si>
  <si>
    <t>PAGO POR VIATICOS A SANTA ELENA  DIAS 13,14 DIC/2014</t>
  </si>
  <si>
    <t>S. GONZALEZ CANC. DE LA 2DA. 15NA. MES DE NOV/2014</t>
  </si>
  <si>
    <t>PAGO POR ANTICIPO EVENTO AGASAJO ONOMASTICO ING. M.CABANILLA DIA 16 DIC/2014</t>
  </si>
  <si>
    <t xml:space="preserve">PAGO POR MANTENIMIENTO DE VEHICULO UTEG </t>
  </si>
  <si>
    <t>PAGO DE LA F.#147 Y ABONO A LA F.#153 POR ALQUILER DE PROYECTORES</t>
  </si>
  <si>
    <t>BONIFAZ MEDINA KELLY MICHELL</t>
  </si>
  <si>
    <t>PRESTAMO G. CABANILLA A DESCONTAR A DIC/2014 (INDUATO S.A.)</t>
  </si>
  <si>
    <t>PRESTAMO G. CABANILLA  A DESCONTAR 2DA. 15NA.  ENE/2015 (INDUATO S.A.)</t>
  </si>
  <si>
    <t>PRESTAMO G. CABANILLA  A DESCONTAR 2DA. 15NA.  FEB/2015 (INDUATO S.A.)</t>
  </si>
  <si>
    <t>PRESTAMO G. CABANILLA  A DESCONTAR 2DA. 15NA.  MAR/2015 (INDUATO S.A.)</t>
  </si>
  <si>
    <t>PRESTAMO G. CABANILLA  A DESCONTAR 2DA. 15NA. ABRIL/2015 (INDUATO S.A.)</t>
  </si>
  <si>
    <t>PRESTAMO G. CABANILLA  A DESCONTAR 2DA. 15NA.  MAY/2015 (INDUATO S.A.)</t>
  </si>
  <si>
    <t>PRESTAMO G. CABANILLA  A DESCONTAR 2DA. 15NA.JUN/2015 (INDUATO S.A.)</t>
  </si>
  <si>
    <t>PRESTAMO G. CABANILLA  A DESCONTAR 2DA. 15NA. JUL/2015 (INDUATO S.A.)</t>
  </si>
  <si>
    <t>PRESTAMO G. CABANILLA  A DESCONTAR 2DA. 15NA. AGO/2015 (INDUATO S.A.)</t>
  </si>
  <si>
    <t>PRESTAMO G. CABANILLA  A DESCONTAR 2DA. 15NA. SEP/2015 (INDUATO S.A.)</t>
  </si>
  <si>
    <t>PRESTAMO G. CABANILLA  A DESCONTAR 2DA. 15NA.OCT/2015 (INDUATO S.A.)</t>
  </si>
  <si>
    <t>PRESTAMO G. CABANILLA  A DESCONTAR 2DA. 15NA. NOV/2015 (INDUATO S.A.)</t>
  </si>
  <si>
    <t>PAGO DE F#21 POR MANTENIMIENTO DE A/A CAMBIO DE CH/20012 (INDUATO S.A.)</t>
  </si>
  <si>
    <t>TIOSA</t>
  </si>
  <si>
    <t>PAGO DE INTERESES DEL 7.5% POR RENOVACION DE PRESTAMO DE $20.000 DIC/2014</t>
  </si>
  <si>
    <t>PAGO DE LA F.#1032 POR ALQUILER DEL EDIF.#610 MES DE NOV/2014</t>
  </si>
  <si>
    <t>PAGO POR COMPRA DE 100 PANES DE 450 GRS. PASCUA PARA PERS. ADM. UTEG/2014</t>
  </si>
  <si>
    <t>PAGO DE LA F.#762 Y F.#763 POR ASESORIA LEGAL MES DE DIC/2014 Y CASOS VARIOS</t>
  </si>
  <si>
    <t>PAGO POR COMPRA DE OBSEQUIO A LA ING. MARA CABANILLA EN SU ONOMASTICO 2014</t>
  </si>
  <si>
    <t>G. CABANILLA CANC. DE LA 1ERA. 15NA. MES DE DIC/2014</t>
  </si>
  <si>
    <t>M. CABANILLA  CANC. DE LA 1ERA. 15NA. MES DE DIC/2014</t>
  </si>
  <si>
    <t>M. CABANILLA PAGO POR SERV. EDUC. DEL 1 AL 15 DE DIC/2014</t>
  </si>
  <si>
    <t>M.VIVAS POR CANC. POR SERV. PREST. DEL 15 AL 30 NOV/2014</t>
  </si>
  <si>
    <t>VIVAS MEDARNDA MARJORIE</t>
  </si>
  <si>
    <t>SERVICIOS EDUCATIVOS</t>
  </si>
  <si>
    <t>VIATICOS POR VIAJE A PERU MOVILIZACION G.CABANILLA, M,CABANILLA,P.IGLESIAS,Y. ALABART, FARFAN</t>
  </si>
  <si>
    <t>VIATICOS A PERU G.CABANILLA, M.CABANILLA, Y.ALABART, P.IGLESIAS POR ALIMENTACION</t>
  </si>
  <si>
    <t>HOSPEDAJE G.CABANILLA. M.CABANILLA, Y.ALABART, P.IGLESIAS Y FARFAN DIAS 18-21/DIC/2014</t>
  </si>
  <si>
    <t>PAGO POR SERVICIOS EDUCATIVOS  PHD. LUIS MARIN, FIDEL ORTIZ, ISSIS CAMARGO, ELENA DE GONZALEZ</t>
  </si>
  <si>
    <t xml:space="preserve">PAGO POR COMPRA DE CANASTAS NAVIDEÑAS </t>
  </si>
  <si>
    <t>COMSODES CIA. LTDA.</t>
  </si>
  <si>
    <t xml:space="preserve">PAGO POR GASTOS DE REPRESENTACION </t>
  </si>
  <si>
    <t>PAGO DE LA F.#119 POR EVENTO DEL CUMPLEAÑOS ING. MARA CABANILLA</t>
  </si>
  <si>
    <t>PAGO DE LA F.#256 POR PAUTAS PARA TRANSMISIÓN EN RADIO  WQ DEL 23/102014 AL 23/11/2014</t>
  </si>
  <si>
    <t>PAGO DE MULTA POR CAMBIO DE FECHA DE  PASAJES AVIANCA $178 POR PERSONA 2</t>
  </si>
  <si>
    <t>LIQUIDACION DE LA CAJA CHICA DEL 17/DIC/2014 SEGUN DETALLE ADJUNTO</t>
  </si>
  <si>
    <t>PRESTAMO G.CABANILLA  A DESCONTARSE EN LA 2DA. 15NA. MES DE DIC/2014</t>
  </si>
  <si>
    <t>PAGO DE PLANILLA MENSUAL MES DE NOV/2014 SEGUN COMP.#64183980</t>
  </si>
  <si>
    <t>PAGO DE FONDO DE RESERVA, PRESTAMO HIPOTECARIO Y PRESTAMO QUIROGRAFARIO</t>
  </si>
  <si>
    <t>K.ARANEA CANC. DE LA 1ERA. 15NA. MES DE DIC/2014</t>
  </si>
  <si>
    <t>PAGO SEGUN GLOSAS #18269283 Y #18272147 POR RESPONSABILIDAD PATRONAL</t>
  </si>
  <si>
    <t>PAGO DE LA F.#231 POR COMPRA DE BREAKS FIN DE SEMANA DIAS 13-14/DIC/2014 EN STA. ELENA</t>
  </si>
  <si>
    <t>PAGO DE LA F.#339 Y F.#341 POR COMPRA DE BREAKS FIN DE SEMANA DIAS 05-13-14/DIC/2014</t>
  </si>
  <si>
    <t>PAGO DE PLANILLA DE AJUSTES SEGUN COMPROBANTE #64184438 X MESES OCT/NOV/2014</t>
  </si>
  <si>
    <t>EDUARDO MENDOZA</t>
  </si>
  <si>
    <t>VERA ZAMBRANO LELIS FABIAN</t>
  </si>
  <si>
    <t>ABONO  DE F#3443 POR COMPRA DE SUMNISTROS DE LIMPIEZA</t>
  </si>
  <si>
    <t>PAGO DE F#27047 Y ABONO F#27098  POR ALQUILER DE COPIADORA</t>
  </si>
  <si>
    <t>PAGO DE F#153 Y ABONO F#158 POR ALQUILER DE PROYECTORES</t>
  </si>
  <si>
    <t>PAGO DE F#1096 Y ABONO F#1125 POR COMPRA DE SUMINISTROS DE OFICINA</t>
  </si>
  <si>
    <t>PAGO DE F#4024,4060 Y ABONO F#4089 COMPRA DE AGUA PERSONAL UTEG</t>
  </si>
  <si>
    <t>PAGO DE N/V#44,45,48,49,50,55,56 PO COMPRA DE ALMUERZOS PERSONAL  UTEG</t>
  </si>
  <si>
    <t>PAGO POR ATENCION MAESTRIAS Y GUARDIANIAS CONSERJES DEL 5 AL 17 DIC/2014</t>
  </si>
  <si>
    <t>PAGO POR VIATICOS A SANTA ELENA DIAS 20,21 DICIEMBRE /2014</t>
  </si>
  <si>
    <t>PAGO POR VIATICOS A QUITO REUNION CEAACES  AB. EDUARDO MENDOZA</t>
  </si>
  <si>
    <t>PAGO POR PRESTAMO ECO. GALO CABANILLA  A DESCONTAR 15NA</t>
  </si>
  <si>
    <t>PAGO POR COMPRA DE REFRIGERIO PARA ESTUDIANTES POR TRADICION DE NAVIDAD CHOCOLATE Y PAN DE PASCUA</t>
  </si>
  <si>
    <t>PAGO POR COMPRA  DE PASAJES  EN QUITO E. MENDOZA  POR REUNION  CEAACES  DIA 22/12/2014</t>
  </si>
  <si>
    <t>PAGO POR COMPRA ARREGLO DE BOMBA DE AGUA EN EDIF.#501 Y #520</t>
  </si>
  <si>
    <t>PAGO DE LA F.#55202 POR SERVICIOS EDUCATICOS</t>
  </si>
  <si>
    <t xml:space="preserve">GASTOS DE DONACIONES NAVIDEÑAS </t>
  </si>
  <si>
    <t>GASTOS POR DONACIONES NAVIDEÑAS</t>
  </si>
  <si>
    <t>PRESTAMO G. CABANILLA A DESCONTARSE EN LA 2DA. 15NA MES DE DIC/2014</t>
  </si>
  <si>
    <t>FONDEOD EL BCO. PACIFICO AL BCO. PICHINCHA CTA. CTE.</t>
  </si>
  <si>
    <t>GASTOS POR COMPRA DE BEBIDAS EN FIESTA D EFIN DE AÑO UTEG/2014</t>
  </si>
  <si>
    <t>PAGO DE INTERESES DEL 3% MES DE DIC/2014(REF. $30,000.00)</t>
  </si>
  <si>
    <t>RENOVACION POR INTERESES MES DE DIC/2014</t>
  </si>
  <si>
    <t xml:space="preserve">PAGO DE GLOSA #18538318 SEGUN COMP. DE PAGO #725678 </t>
  </si>
  <si>
    <t xml:space="preserve">PAGO DE LA F.#406 Y F.#407 POR SHOW MUSICAL Y DJ EN FIESTA FIN DE AÑO UTEG2014 </t>
  </si>
  <si>
    <t>PAGO DE INTERESES MES DE DIC/2014  (REF. 5% PREST. $10.000.00)</t>
  </si>
  <si>
    <t>dic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</si>
  <si>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</si>
  <si>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</si>
  <si>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</si>
  <si>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</si>
  <si>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</si>
  <si>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</si>
  <si>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</si>
  <si>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</si>
  <si>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</si>
  <si>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</si>
  <si>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</si>
  <si>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C. CLAUDIO CANC. DE LA 2DA. 15NA. MES DE DIC/2014</t>
  </si>
  <si>
    <t>P. MANTILLA CANC. DE LA 2DA. 15NA. MES DE DIC/2014</t>
  </si>
  <si>
    <t>G. MARIN CANC. DE LA 2DA. 15NA. MES DE DIC/2014</t>
  </si>
  <si>
    <t>T. PIBAQUE CANC. DE LA 2DA. 15NA. MES DE DIC/2014</t>
  </si>
  <si>
    <t>M. VIVAS CANC. DE LA 2DA. 15NA. MES DE DIC/2014</t>
  </si>
  <si>
    <t>E. BURGOS SER. PREST. F#6 CANC. DE LA 2DA. 15NA. MES DE DIC/2014</t>
  </si>
  <si>
    <t>PAGO POR VARIAS FACTURAS</t>
  </si>
  <si>
    <t>L. BENITEZ  SER. PREST.  CANC. DE LA 2DA. 15NA. MES DE DIC/2014</t>
  </si>
  <si>
    <t>V. CASTILLO  SER. PREST. F#4 CANC. DE LA 2DA. 15NA. MES DE DIC/2014</t>
  </si>
  <si>
    <t>S. COROZO  SER. PREST. F#5 CANC. DE LA 2DA. 15NA. MES DE DIC/2014</t>
  </si>
  <si>
    <t>M. GUERRA SER. PREST. CANC. DE LA 2DA. 15NA. MES DE DIC/2014</t>
  </si>
  <si>
    <t>J. OROZCO  SER. PREST. F#15 CANC. DE LA 2DA. 15NA. MES DE DIC/2014</t>
  </si>
  <si>
    <t>J. ACOSTA SER. PREST. F#4 CANC. DE LA 2DA. 15NA. MES DE DIC/2014</t>
  </si>
  <si>
    <t>E. BORJA  SER. PREST. F#12 CANC. DE LA 2DA. 15NA. MES DE DIC/2014</t>
  </si>
  <si>
    <t>J. CAMACHO SER. PREST. F#59 CANC. DE LA 2DA. 15NA. MES DE DIC/2014</t>
  </si>
  <si>
    <t>J. CHAMBA  SER. PREST. F#3 CANC. DE LA 2DA. 15NA. MES DE DIC/2014</t>
  </si>
  <si>
    <t>E. CHICA SER. PREST. F#4 CANC. DE LA 2DA. 15NA. MES DE DIC/2014</t>
  </si>
  <si>
    <t>M. CRIOLLO SER. PREST. F#53 CANC. DE LA 2DA. 15NA. MES DE DIC/2014</t>
  </si>
  <si>
    <t>D. REYES  SER. PREST. F#9 CANC. DE LA 2DA. 15NA. MES DE DIC/2014</t>
  </si>
  <si>
    <t>O.SEVILLA SER. PREST. F#3 CANC. DE LA 2DA. 15NA. MES DE DIC/2014</t>
  </si>
  <si>
    <t>F. TRIVIÑO  SER. PREST. F#3 CANC. DE LA 2DA. 15NA. MES DE DIC/2014</t>
  </si>
  <si>
    <t>H. ZUÑIGA  SER. PREST. F#606 CANC. DE LA 2DA. 15NA. MES DE DIC/2014</t>
  </si>
  <si>
    <t>M. CABANILLA CANC. DECIMO TERCER SUELDO DIC2013 A NOV/2014</t>
  </si>
  <si>
    <t>G. CABANILLA CANC. DE LA 2DA. 15NA. MES DE DIC/2014</t>
  </si>
  <si>
    <t>D. ARIAS CANC. DECIMO TERCER SUELDO DIC2013 A NOV/2014</t>
  </si>
  <si>
    <t>A. AVILES CANC. DECIMO TERCER SUELDO DIC2013 A NOV/2014</t>
  </si>
  <si>
    <t>E. BARZOLA CANC. DECIMO TERCER SUELDO DIC2013 A NOV/2014</t>
  </si>
  <si>
    <t>J. CRESPIN  CANC. DECIMO TERCER SUELDO DIC2013 A NOV/2014</t>
  </si>
  <si>
    <t>J. FLORES  CANC. DECIMO TERCER SUELDO DIC2013 A NOV/2014</t>
  </si>
  <si>
    <t>M. GUERRERO  CANC. DECIMO TERCER SUELDO DIC2013 A NOV/2014</t>
  </si>
  <si>
    <t>I. GUTIERREZ  CANC. DECIMO TERCER SUELDO DIC2013 A NOV/2014</t>
  </si>
  <si>
    <t>Y. ALABART CANC. DECIMO TERCER SUELDO DIC2013 A NOV/2014</t>
  </si>
  <si>
    <t>M. HUACON CANC. DECIMO TERCER SUELDO DIC2013 A NOV/2014</t>
  </si>
  <si>
    <t>J. MALAVE  CANC. DECIMO TERCER SUELDO DIC2013 A NOV/2014</t>
  </si>
  <si>
    <t>D. MENDEZ ALAVAREZ CANC. DECIMO TERCER SUELDO DIC2013 A NOV/2014</t>
  </si>
  <si>
    <t>J. MEZA  CANC. DECIMO TERCER SUELDO DIC2013 A NOV/2014</t>
  </si>
  <si>
    <t>J. NUMERABLE  CANC. DECIMO TERCER SUELDO DIC2013 A NOV/2014</t>
  </si>
  <si>
    <t>W. PARRALES   CANC. DECIMO TERCER SUELDO DIC2013 A NOV/2014</t>
  </si>
  <si>
    <t>D. QUIÑONEZ   CANC. DECIMO TERCER SUELDO DIC2013 A NOV/2014</t>
  </si>
  <si>
    <t>E. SEGURA   CANC. DECIMO TERCER SUELDO DIC2013 A NOV/2014</t>
  </si>
  <si>
    <t>C. SOLORZANO   CANC. DECIMO TERCER SUELDO DIC2013 A NOV/2014</t>
  </si>
  <si>
    <t>C. VEINTIMILLA   CANC. DECIMO TERCER SUELDO DIC2013 A NOV/2014</t>
  </si>
  <si>
    <t>P. AMADOR   CANC. DECIMO TERCER SUELDO DIC2013 A NOV/2014</t>
  </si>
  <si>
    <t>M. ANDRADE   CANC. DECIMO TERCER SUELDO DIC2013 A NOV/2014</t>
  </si>
  <si>
    <t>K. ARANEA   CANC. DECIMO TERCER SUELDO DIC2013 A NOV/2014</t>
  </si>
  <si>
    <t>A. CARRERA   CANC. DECIMO TERCER SUELDO DIC2013 A NOV/2014</t>
  </si>
  <si>
    <t>C. CEDEÑO CANC. DECIMO TERCER SUELDO DIC2013 A NOV/2014</t>
  </si>
  <si>
    <t>K. DE LA CRUZ   CANC. DECIMO TERCER SUELDO DIC2013 A NOV/2014</t>
  </si>
  <si>
    <t>V. FARFAN   CANC. DECIMO TERCER SUELDO DIC2013 A NOV/2014</t>
  </si>
  <si>
    <t>C. FARIAS   CANC. DECIMO TERCER SUELDO DIC2013 A NOV/2014</t>
  </si>
  <si>
    <t>L. GARCIA   CANC. DECIMO TERCER SUELDO DIC2013 A NOV/2014</t>
  </si>
  <si>
    <t>E. GILER   CANC. DECIMO TERCER SUELDO DIC2013 A NOV/2014</t>
  </si>
  <si>
    <t>S. GOVEA  CANC. DECIMO TERCER SUELDO DIC2013 A NOV/2014</t>
  </si>
  <si>
    <t>K. LEON   CANC. DECIMO TERCER SUELDO DIC2013 A NOV/2014</t>
  </si>
  <si>
    <t>M. MARCILLO  CANC. DECIMO TERCER SUELDO DIC2013 A NOV/2014</t>
  </si>
  <si>
    <t>G. MARIN   CANC. DECIMO TERCER SUELDO DIC2013 A NOV/2014</t>
  </si>
  <si>
    <t>P. PANCHANA  CANC. DECIMO TERCER SUELDO DIC2013 A NOV/2014</t>
  </si>
  <si>
    <t>T. PIBAQUE   CANC. DECIMO TERCER SUELDO DIC2013 A NOV/2014</t>
  </si>
  <si>
    <t>J. QUINTO  CANC. DECIMO TERCER SUELDO DIC2013 A NOV/2014</t>
  </si>
  <si>
    <t>M. RODRIGUEZ CANC. DECIMO TERCER SUELDO DIC2013 A NOV/2014</t>
  </si>
  <si>
    <t>P. SALDAÑA CANC. DECIMO TERCER SUELDO DIC2013 A NOV/2014</t>
  </si>
  <si>
    <t>M. SALAS   CANC. DECIMO TERCER SUELDO DIC2013 A NOV/2014</t>
  </si>
  <si>
    <t>R. SOLIS   CANC. DECIMO TERCER SUELDO DIC2013 A NOV/2014</t>
  </si>
  <si>
    <t>A. ALCIVAR   CANC. DECIMO TERCER SUELDO DIC2013 A NOV/2014</t>
  </si>
  <si>
    <t>P. APOLO   CANC. DECIMO TERCER SUELDO DIC2013 A NOV/2014</t>
  </si>
  <si>
    <t>A. ASTUDILLO   CANC. DECIMO TERCER SUELDO DIC2013 A NOV/2014</t>
  </si>
  <si>
    <t>E. BALLADARES  CANC. DECIMO TERCER SUELDO DIC2013 A NOV/2014</t>
  </si>
  <si>
    <t>F. CALLE   CANC. DECIMO TERCER SUELDO DIC2013 A NOV/2014</t>
  </si>
  <si>
    <t>V. CASTILLO  CANC. DECIMO TERCER SUELDO DIC2013 A NOV/2014</t>
  </si>
  <si>
    <t>F. CEDEÑO   CANC. DECIMO TERCER SUELDO DIC2013 A NOV/2014</t>
  </si>
  <si>
    <t>R. CORDOVA   CANC. DECIMO TERCER SUELDO DIC2013 A NOV/2014</t>
  </si>
  <si>
    <t>A. FALQUEZ   CANC. DECIMO TERCER SUELDO DIC2013 A NOV/2014</t>
  </si>
  <si>
    <t>O. FARFAN  CANC. DECIMO TERCER SUELDO DIC2013 A NOV/2014</t>
  </si>
  <si>
    <t>S. GONZALEZ   CANC. DECIMO TERCER SUELDO DIC2013 A NOV/2014</t>
  </si>
  <si>
    <t>J. HOYOS CANC. DECIMO TERCER SUELDO DIC2013 A NOV/2014</t>
  </si>
  <si>
    <t>P. IGLESIAS   CANC. DECIMO TERCER SUELDO DIC2013 A NOV/2014</t>
  </si>
  <si>
    <t>J. LLANGARI  CANC. DECIMO TERCER SUELDO DIC2013 A NOV/2014</t>
  </si>
  <si>
    <t>J. MALDONADO   CANC. DECIMO TERCER SUELDO DIC2013 A NOV/2014</t>
  </si>
  <si>
    <t>P. MANTILLA   CANC. DECIMO TERCER SUELDO DIC2013 A NOV/2014</t>
  </si>
  <si>
    <t>J. MARTINEZ   CANC. DECIMO TERCER SUELDO DIC2013 A NOV/2014</t>
  </si>
  <si>
    <t>E. MENDOZA CANC. DECIMO TERCER SUELDO DIC2013 A NOV/2014</t>
  </si>
  <si>
    <t>L. MUSSO  CANC. DECIMO TERCER SUELDO DIC2013 A NOV/2014</t>
  </si>
  <si>
    <t>F. PALACIOS   CANC. DECIMO TERCER SUELDO DIC2013 A NOV/2014</t>
  </si>
  <si>
    <t>T. RODRIGUEZ   CANC. DECIMO TERCER SUELDO DIC2013 A NOV/2014</t>
  </si>
  <si>
    <t>J. SANCHEZ   CANC. DECIMO TERCER SUELDO DIC2013 A NOV/2014</t>
  </si>
  <si>
    <t>E. SARMIENTO  CANC. DECIMO TERCER SUELDO DIC2013 A NOV/2014</t>
  </si>
  <si>
    <t>A. VARAS CANC. DECIMO TERCER SUELDO DIC2013 A NOV/2014</t>
  </si>
  <si>
    <t>S. ZAMBRANO  CANC. DECIMO TERCER SUELDO DIC2013 A NOV/2014</t>
  </si>
  <si>
    <t>M. ZAMBRANO  CANC. DECIMO TERCER SUELDO DIC2013 A NOV/2014</t>
  </si>
  <si>
    <t>Y. ALABART CANC. DE SERV. EDUC./2014</t>
  </si>
  <si>
    <t>M. AYALA F#403 CANC. DE SERV. EDUC./2014</t>
  </si>
  <si>
    <t>J. BOHORQUEZ F#609 CANC. DE SERV. EDUC./2014</t>
  </si>
  <si>
    <t>M. CABANILLA F#969 CANC. DE SERV. EDUC./2014</t>
  </si>
  <si>
    <t>M. CONFORME F#179 CANC. DE SERV. EDUC./2014</t>
  </si>
  <si>
    <t>M. MONCAYO F#346 CANC. DE SERV. EDUC./2014</t>
  </si>
  <si>
    <t>F. PALCIOS F#226 CANC. DE SERV. EDUC./2014</t>
  </si>
  <si>
    <t>A. POVEDA F#179 CANC. DE SERV. EDUC./2014</t>
  </si>
  <si>
    <t>NUMERABLE MEHIA JAVIER</t>
  </si>
  <si>
    <t>CEDEÑO TROYA  CLAUDIO</t>
  </si>
  <si>
    <t>BALLADARES  CALDERON ESTHER</t>
  </si>
  <si>
    <t xml:space="preserve">GONZALEZ GOMEZ SALVADOR </t>
  </si>
  <si>
    <t xml:space="preserve">LLANGARI CABRERA JORGE </t>
  </si>
  <si>
    <t xml:space="preserve">MANTILLA ARAUJO PRISCILA </t>
  </si>
  <si>
    <t>ZAMBRANO FREIRE  SHIRLEY</t>
  </si>
  <si>
    <t xml:space="preserve">PIBAQUE LINO TANIA </t>
  </si>
  <si>
    <t>VIVAS MEDRANDA MARJORIE</t>
  </si>
  <si>
    <t>BENITEZ MORAN LEONEL</t>
  </si>
  <si>
    <t>COROZO ANGULO SEBASTIAN GONZALO</t>
  </si>
  <si>
    <t xml:space="preserve">SOBREGIRO POR CUBRIR </t>
  </si>
  <si>
    <t>TOTAL A PAGAR DECIMO MI AMOR</t>
  </si>
  <si>
    <t>TOTAL /12</t>
  </si>
  <si>
    <t>SOROA S.A.</t>
  </si>
  <si>
    <t>LIQUIDACION DE LA CAJA CHICA DEL 23/DIC/2014 SEGUN DETALLE ADJUNTO</t>
  </si>
  <si>
    <t xml:space="preserve">PAGO DE LA F.#11729 POR COMPRA DE TROFEOS REDONDOS 4 15CM, 1 18CM </t>
  </si>
  <si>
    <t>VIATICOS Y MOVILIZACION  PARA GUARDIAS EN FERIADO DEL 24-4/12/2014</t>
  </si>
  <si>
    <t>GASTOS POR AFILIACION</t>
  </si>
  <si>
    <t>PAGO POR CONTRATACION DE 2000 SMA PARA COLECTURIA</t>
  </si>
  <si>
    <t>PAGO DE INTERESES DEL 7.5% X RENOVACION MES DE DIC/2014(REF.1/2 CH/16955X$6500 Y 2/2 CH/16957X$6500</t>
  </si>
  <si>
    <t>ANTICIPO POR COMISIONES POR VENTAS A DESCONTARSE EN EL PAGO TOTAL</t>
  </si>
  <si>
    <t>CANCELACION POR RESERVACION DE HOTEL PARA EVENTO FIN DE AÑO UTEG 2014</t>
  </si>
  <si>
    <t>PAGO DE F#342 POR COMPRA DE BREAKS  FINES DE SEMANA</t>
  </si>
  <si>
    <t>PAGO DE N/V#56,57,58,59,61 ABONO 62 POR ALMUERZOS PERSONAL UTEG</t>
  </si>
  <si>
    <t>SOROA S.A</t>
  </si>
  <si>
    <t>PAGO TE TELEFONO ECO. G. CABANILLA</t>
  </si>
  <si>
    <t>CANC. DE LA F.#61182 POR FALTANTE EN FIESTA DE NAVIDAD Y PAGO DEL PLAN CELULAR ECO. G.CABANILLA</t>
  </si>
  <si>
    <t>/12/2014</t>
  </si>
  <si>
    <t>FONDEO DEL BB CITTE AL BCO. PACIFICO</t>
  </si>
  <si>
    <t>D. ARIAS CANC. DE LA 2DA. 15NA. MES DICIEMBRE/2014</t>
  </si>
  <si>
    <t>A.AVILES  CANC. DE LA 2DA. 15NA. MES DICIEMBRE/2014</t>
  </si>
  <si>
    <t>E. BARZOLA CANC. DE LA 2DA. 15NA. MES DICIEMBRE/2014</t>
  </si>
  <si>
    <t>J. CRESPIN  CANC. DE LA 2DA. 15NA. MES DICIEMBRE/2014</t>
  </si>
  <si>
    <t>J. FLORES  CANC. DE LA 2DA. 15NA. MES DICIEMBRE/2014</t>
  </si>
  <si>
    <t>M. GUERRERO CANC. DE LA 2DA. 15NA. MES DICIEMBRE/2014</t>
  </si>
  <si>
    <t>I. GUTIERREZ CANC. DE LA 2DA. 15NA. MES DICIEMBRE/2014</t>
  </si>
  <si>
    <t>M. HUACON CANC. DE LA 2DA. 15NA. MES DICIEMBRE/2014</t>
  </si>
  <si>
    <t>J. MALAVE CANC. DE LA 2DA. 15NA. MES DICIEMBRE/2014</t>
  </si>
  <si>
    <t>D. MENDEZ CANC. DE LA 2DA. 15NA. MES DICIEMBRE/2014</t>
  </si>
  <si>
    <t>J. MEZA  CANC. DE LA 2DA. 15NA. MES DICIEMBRE/2014</t>
  </si>
  <si>
    <t>L. NUMERABLE  CANC. DE LA 2DA. 15NA. MES DICIEMBRE/2014</t>
  </si>
  <si>
    <t>W. PARRALES  CANC. DE LA 2DA. 15NA. MES DICIEMBRE/2014</t>
  </si>
  <si>
    <t>D. QUIÑONEZ CANC. DE LA 2DA. 15NA. MES DICIEMBRE/2014</t>
  </si>
  <si>
    <t>E. SEGURA CANC. DE LA 2DA. 15NA. MES DICIEMBRE/2014</t>
  </si>
  <si>
    <t>C. SOLORZANO  CANC. DE LA 2DA. 15NA. MES DICIEMBRE/2014</t>
  </si>
  <si>
    <t>C. VEINTIMILLA  CANC. DE LA 2DA. 15NA. MES DICIEMBRE/2014</t>
  </si>
  <si>
    <t>P. AMADOR CANC. DE LA 2DA. 15NA. MES DICIEMBRE/2014</t>
  </si>
  <si>
    <t>M. ANDRADE CANC. DE LA 2DA. 15NA. MES DICIEMBRE/2014</t>
  </si>
  <si>
    <t>K. ARANEA  CANC. DE LA 2DA. 15NA. MES DICIEMBRE/2014</t>
  </si>
  <si>
    <t>A. CARRERA  CANC. DE LA 2DA. 15NA. MES DICIEMBRE/2014</t>
  </si>
  <si>
    <t>K. DE LA CRUZ  CANC. DE LA 2DA. 15NA. MES DICIEMBRE/2014</t>
  </si>
  <si>
    <t>V. FARFAN CANC. DE LA 2DA. 15NA. MES DICIEMBRE/2014</t>
  </si>
  <si>
    <t>C. FARIAS  CANC. DE LA 2DA. 15NA. MES DICIEMBRE/2014</t>
  </si>
  <si>
    <t>L. GARCIA  CANC. DE LA 2DA. 15NA. MES DICIEMBRE/2014</t>
  </si>
  <si>
    <t>E. GILER  CANC. DE LA 2DA. 15NA. MES DICIEMBRE/2014</t>
  </si>
  <si>
    <t>S. GOVEA  CANC. DE LA 2DA. 15NA. MES DICIEMBRE/2014</t>
  </si>
  <si>
    <t>K. LEON CANC. DE LA 2DA. 15NA. MES DICIEMBRE/2014</t>
  </si>
  <si>
    <t>M. MARCILLO CANC. DE LA 2DA. 15NA. MES DICIEMBRE/2014</t>
  </si>
  <si>
    <t>P. PANCHANA CANC. DE LA 2DA. 15NA. MES DICIEMBRE/2014</t>
  </si>
  <si>
    <t>J. QUINTO CANC. DE LA 2DA. 15NA. MES DICIEMBRE/2014</t>
  </si>
  <si>
    <t>M. RODRIGUEZ  CANC. DE LA 2DA. 15NA. MES DICIEMBRE/2014</t>
  </si>
  <si>
    <t>P. SALDAÑA  CANC. DE LA 2DA. 15NA. MES DICIEMBRE/2014</t>
  </si>
  <si>
    <t>M. SALAS CANC. DE LA 2DA. 15NA. MES DICIEMBRE/2014</t>
  </si>
  <si>
    <t>R. SOLIS CANC. DE LA 2DA. 15NA. MES DICIEMBRE/2014</t>
  </si>
  <si>
    <t>ARIAS TRONCOSO DANIELA</t>
  </si>
  <si>
    <t xml:space="preserve">     </t>
  </si>
  <si>
    <t>LLANAGARI CABRERA JORGE</t>
  </si>
  <si>
    <t>MARIN CUBA LUIS</t>
  </si>
  <si>
    <t>A. ALCIVAR CANC. DE LA 2DA. 15NA. MES DICIEMBRE/2014</t>
  </si>
  <si>
    <t>A. PABLO CANC. DE LA 2DA. 15NA. MES DICIEMBRE/2014</t>
  </si>
  <si>
    <t>A. ASTUDILLO CANC. DE LA 2DA. 15NA. MES DICIEMBRE/2014</t>
  </si>
  <si>
    <t>E. BALLADARES  CANC. DE LA 2DA. 15NA. MES DICIEMBRE/2014</t>
  </si>
  <si>
    <t>F. CALLE  CANC. DE LA 2DA. 15NA. MES DICIEMBRE/2014</t>
  </si>
  <si>
    <t>I. CAMARGO CANC. DE LA 2DA. 15NA. MES DICIEMBRE/2014</t>
  </si>
  <si>
    <t>F. CEDEÑO  CANC. DE LA 2DA. 15NA. MES DICIEMBRE/2014</t>
  </si>
  <si>
    <t>R. CORDOVA  CANC. DE LA 2DA. 15NA. MES DICIEMBRE/2014</t>
  </si>
  <si>
    <t>A. FALQUEZ  CANC. DE LA 2DA. 15NA. MES DICIEMBRE/2014</t>
  </si>
  <si>
    <t>O. FARFAN  CANC. DE LA 2DA. 15NA. MES DICIEMBRE/2014</t>
  </si>
  <si>
    <t>J. GONZALEZ CANC. DE LA 2DA. 15NA. MES DICIEMBRE/2014</t>
  </si>
  <si>
    <t>S. GONZALEZ  CANC. DE LA 2DA. 15NA. MES DICIEMBRE/2014</t>
  </si>
  <si>
    <t>J. HOYOS  CANC. DE LA 2DA. 15NA. MES DICIEMBRE/2014</t>
  </si>
  <si>
    <t>P. IGLESIAS CANC. DE LA 2DA. 15NA. MES DICIEMBRE/2014</t>
  </si>
  <si>
    <t>J. LLANGARI CANC. DE LA 2DA. 15NA. MES DICIEMBRE/2014</t>
  </si>
  <si>
    <t>L, MARIN CANC. DE LA 2DA. 15NA. MES DICIEMBRE/2014</t>
  </si>
  <si>
    <t>J. MARTINEZ CANC. DE LA 2DA. 15NA. MES DICIEMBRE/2014</t>
  </si>
  <si>
    <t>E. MENDOZA  CANC. DE LA 2DA. 15NA. MES DICIEMBRE/2014</t>
  </si>
  <si>
    <t>M. MONCAYO CANC. DE LA 2DA. 15NA. MES DICIEMBRE/2014</t>
  </si>
  <si>
    <t>L. MUSSO  CANC. DE LA 2DA. 15NA. MES DICIEMBRE/2014</t>
  </si>
  <si>
    <t>F. ORTIZ  CANC. DE LA 2DA. 15NA. MES DICIEMBRE/2014</t>
  </si>
  <si>
    <t>F. PALACIOS CANC. DE LA 2DA. 15NA. MES DICIEMBRE/2014</t>
  </si>
  <si>
    <t>A. POVEDA  CANC. DE LA 2DA. 15NA. MES DICIEMBRE/2014</t>
  </si>
  <si>
    <t>E. RIVAS CANC. DE LA 2DA. 15NA. MES DICIEMBRE/2014</t>
  </si>
  <si>
    <t>T. RODRIGUEZ  CANC. DE LA 2DA. 15NA. MES DICIEMBRE/2014</t>
  </si>
  <si>
    <t>J. SANCHEZ CANC. DE LA 2DA. 15NA. MES DICIEMBRE/2014</t>
  </si>
  <si>
    <t>E. SARMIENTO CANC. DE LA 2DA. 15NA. MES DICIEMBRE/2014</t>
  </si>
  <si>
    <t>J. TOWNSEND CANC. DE LA 2DA. 15NA. MES DICIEMBRE/2014</t>
  </si>
  <si>
    <t>A. VARAS  CANC. DE LA 2DA. 15NA. MES DICIEMBRE/2014</t>
  </si>
  <si>
    <t>S. ZAMBRANO CANC. DE LA 2DA. 15NA. MES DICIEMBRE/2014</t>
  </si>
  <si>
    <t>M. ZAMBRANO  CANC. DE LA 2DA. 15NA. MES DICIEMBRE/2014</t>
  </si>
  <si>
    <t>REEMBOLSO G. CABANILLA POR COMPRA DE PASAJES (M. CABANILLA Y G.CABANILLA)</t>
  </si>
  <si>
    <t>C. MUSSO PAGO DE F#615 POR SER. EDUC. DEL 15 AL 30 DIC/2014</t>
  </si>
  <si>
    <t>T. RODRIGUEZ  POR SER. EDUC. DEL 15 AL 30 DIC/2014</t>
  </si>
  <si>
    <t>S. GONZALEZ PAGO DE F#1 POR SER. EDUC. DEL 15 AL 30 DIC/2014</t>
  </si>
  <si>
    <t>Y. ALABART SER. EDUC. DEL 15 AL 30 DIC/2014</t>
  </si>
  <si>
    <t>M. AYALA F#404 SER. EDUC. DEL 15 AL 30 DIC/2014</t>
  </si>
  <si>
    <t>J. BOHORQUEZ F#610 SER. EDUC. DEL 15 AL 30 DIC/2014</t>
  </si>
  <si>
    <t>M. CABANILLA F#970 SER. EDUC. DEL 15 AL 30 DIC/2014</t>
  </si>
  <si>
    <t>M. CONFORME F# 178 SER. EDUC. DEL 15 AL 30 DIC/2014</t>
  </si>
  <si>
    <t>M. MONCAYO F#344 SER. EDUC. DEL 15 AL 30 DIC/2014</t>
  </si>
  <si>
    <t>F. PALACIOS F#229 SER. EDUC. DEL 15 AL 30 DIC/2014</t>
  </si>
  <si>
    <t>A. POVEDA F#178 SER. EDUC. DEL 15 AL 30 DIC/2014</t>
  </si>
  <si>
    <t>M. CABANILLA  CANC. DE LA 2DA. 15NA. MES DICIEMBRE/2014</t>
  </si>
  <si>
    <t>J. BOHORQUEZ  CANC. DE LA 2DA. 15NA. MES DICIEMBRE/2014</t>
  </si>
  <si>
    <t>M. AYALA  CANC. DE LA 2DA. 15NA. MES DICIEMBRE/2014</t>
  </si>
  <si>
    <t>M. CONFORME  CANC. DE LA 2DA. 15NA. MES DICIEMBRE/2014</t>
  </si>
  <si>
    <t>Y. ALABART  CANC. DE LA 2DA. 15NA. MES DICIEMBRE/2014</t>
  </si>
  <si>
    <t>J.BOHORQUEZ F.#610 SERV. EDUC. DEL 15 AL 30 DIC/2014</t>
  </si>
  <si>
    <t>PAGO DE LA F.#409 POR ALQUILER DEL EDIF.#501 MES DE DIC/2014</t>
  </si>
  <si>
    <t>PAGO POR GASTOS PROYECTO CAPACITACION METODOLOGICA CUANTITATIVA</t>
  </si>
  <si>
    <t xml:space="preserve">PAGO POR COMPRA DE PASAJE DR. VICTOR PEREZ </t>
  </si>
  <si>
    <t>PAGO DE LA F.#410 POR ALQUILER DE EDF.#501 MES DE ENERO/2015</t>
  </si>
  <si>
    <t>PAGO DE TARJETA DINERS CLUB CORPORATIVA SEGUN #36086000085826</t>
  </si>
  <si>
    <t>ARCENTALES VARAS PEDRO FRANCISCO</t>
  </si>
  <si>
    <t>LIQUIDACION DE  CAJA DIA 08/01/2015</t>
  </si>
  <si>
    <t>PAGO POR HOSPEDAJE DR. V. PEREZ DIAS  08-09/01/2015</t>
  </si>
  <si>
    <t>PAGO DE TARJETA CORPORATIVA DINERS CLUB CORPORATIVA SEGUN #36086000085826</t>
  </si>
  <si>
    <t>GASTOS POR PROGRAMAS DE INVESTIGACION PARA METODOS CUANTITATIVOS</t>
  </si>
  <si>
    <t>BASFUE S.A.</t>
  </si>
  <si>
    <t>VILLAFUERTE INTRIAGO XAVIER  ERNESTO</t>
  </si>
  <si>
    <t>VIATICOS A STA. ELENA POR ATENCION MAESTRIAS FIN DE SEMANA DIAS 10-11/ENERO/2015</t>
  </si>
  <si>
    <t>PAGO DE GUARADIAS Y CONSERJES POR ATENCION MAESTRIAS FIN SEMANA DIAS 6-7-8-9-16-17-18-20/DIC/2014</t>
  </si>
  <si>
    <t>PAGO DE N/V#62-63-64-65-66-67-68 Y ABONO A N/V69 X COMPRA DE ALM. PERS. ADM. UTEG</t>
  </si>
  <si>
    <t>PAGO DE LA F.#7582 POR COMPRA SUMINISTROS DE LIMPIEZA</t>
  </si>
  <si>
    <t>PAGO DE LA F.#3443 Y ABONO A F.#3466 POR COMPRA DE SUMINISTROS DE LIMPIEZA</t>
  </si>
  <si>
    <t>ABONO A  LA F.#27098  POR ALQUILER DE FOTOCOPIADORA POSGRADO</t>
  </si>
  <si>
    <t xml:space="preserve">PAGO DE LA F.#158 POR ALQUILER DE PROYECTORES </t>
  </si>
  <si>
    <t>PAGO DE LA F.#1125 POR COMPRA DE SUMNISTROS DE OFICINA</t>
  </si>
  <si>
    <t>PAGO DE LA F.#4089 Y ABONO A LA F.#4111 POR COMPRA DE BOTELLONES DE AGUA</t>
  </si>
  <si>
    <t>ABONO A LA F.#247 POR IMPERMEABILIZACION CON ALUMBRADO Y CEMENTO EDIF#501</t>
  </si>
  <si>
    <t>ABONO A LA F.#365 POR FOTOS Y FILMACION GRADUADOS</t>
  </si>
  <si>
    <t>ABONO A  F.#29698 POR COMPRA DE SUMNISTROS DE COMPUTACION</t>
  </si>
  <si>
    <t>PAGO DE LA F.#95358 POR COMPRA DE RESMAS DE PAPEL</t>
  </si>
  <si>
    <t xml:space="preserve">PAGO DE LA F.#17688 Y ABONO A F.#17704 POR COMPRA DE TONERS </t>
  </si>
  <si>
    <t>ABONO A LA F.#1106 POR COMPRA DE SOUVENIR</t>
  </si>
  <si>
    <t>PAGO DE F#1501 POR  MANTENIMIENTO ELECTRICO</t>
  </si>
  <si>
    <t>B. LASCANO PAGO DE INTERES MES DE DIC/20142/3</t>
  </si>
  <si>
    <t>CABANILLA MARA</t>
  </si>
  <si>
    <t>PAGO POR COMPRA DE PASAJES ECO. G.CABANILLA Y ECO.P.IGLESIAS GYE-UIO-GYE DIA 15/ENE/2015</t>
  </si>
  <si>
    <t>PAGO POR HOSPEDAJE DR. V. PEREZ DIA 9-12/ENE/2015</t>
  </si>
  <si>
    <t>BANCO BOLIVARIANO UTEG-SAT</t>
  </si>
  <si>
    <t xml:space="preserve">KLEONA
</t>
  </si>
  <si>
    <t>ATIMASA. S.A.</t>
  </si>
  <si>
    <t>PAGO DE INTERESES DEL 7.5% POR RENOVACION DE PRESTAMO DE $20.000 ENE/2015</t>
  </si>
  <si>
    <t>J. LLANGARI  ANTICIPO DE SUELDO POR CAN. DE LA 1ERA. 15NA. MES DE ENE/2015</t>
  </si>
  <si>
    <t>PAGO DE LA F.#259 POR PUBLICIDAD DEL 24/NOV AL 24/DIC/2014</t>
  </si>
  <si>
    <t>PAGO DE LA F.#2907 POR ALQUILER DE STAND POR FERIA LABORAL ALUMNOS</t>
  </si>
  <si>
    <t>PAGO DE IMPUESTOS PREDIALES  ANUAL  2015</t>
  </si>
  <si>
    <t>PAGO POR HOSPEDAJE DR. V. PEREZ DIA 13/01/2015</t>
  </si>
  <si>
    <t>PAGO POR COMPAR DE MATERIALES ELECTRICOS DEP. ADMISIONES Y G. BALLADARES</t>
  </si>
  <si>
    <t xml:space="preserve">PAGO POR COMPRA DE A/A DEP. ADMISIONES </t>
  </si>
  <si>
    <t>PAGO POR COMPRA DE COMBUSTIBLE VEHICULOS UTEG</t>
  </si>
  <si>
    <t>PAGO POR HOSPEDAJE ECO. G.CABANILLA  Y P.IGLESIAS DIAS 15-16/ENE/2015 1 NOCHE</t>
  </si>
  <si>
    <t>VIATICOS A QUITO POR REUNION DIAS 15-16/ENERO/2015 ECO. P.IGLESIAS Y G.CABANILLA</t>
  </si>
  <si>
    <t>PRESTAMO G. CABANILLA A DESCONTARSE EN LA 2DA. 15NA. MES DE ENE/2015</t>
  </si>
  <si>
    <t>PAGO DE LA F.#6107 POR 8 CUÑAS RADIALES DEL 2-21/JUL/2014</t>
  </si>
  <si>
    <t>PAGO DE PLANILLA POR PRESTAMOS HIPOTECARIOS SEGUN COMP.#1143491</t>
  </si>
  <si>
    <t>PAGO DE PLANILLA MENSUAL MES DE DIC/2014</t>
  </si>
  <si>
    <t>UtegCitte2013
Citteuteg2015
Pagos y Transf. 0908
#facilidad 43067</t>
  </si>
  <si>
    <t>PAGO INICIAL DEPTO. DOCTOR VICTOR PEREZ</t>
  </si>
  <si>
    <t>PAGO DE HOSPEDAJE DR. V. PEREZ DIAS 13-15/ENE/2015</t>
  </si>
  <si>
    <t>PAGO POR FONDOS DE RESERVA COMPROBANTE #12124628</t>
  </si>
  <si>
    <t>PAGO POR PRESTAMOS  QUIROGRAFARIOS COMPR.14503469</t>
  </si>
  <si>
    <t xml:space="preserve">FONDEO DEL CITTE AL BCO. AUSTRO </t>
  </si>
  <si>
    <t>LIQUIDACION DE LA CAJA CHICA DEL 15/ENE/2015 SEGÚN DETALLE ADJUNTO</t>
  </si>
  <si>
    <t>PAGO DE LA F.#1516 Y F.#1517 POR ALQUILER EDIF.#399 Y #401 MES DE NOV/2014</t>
  </si>
  <si>
    <t>PAGO DE LA F.#1033 POR ALQUILER DEL EDIF.#601 MES DE DIC/2014</t>
  </si>
  <si>
    <t>PAGO DE LA F.#343 POR COMPRA DE BREAKS FIN DE SEMANA DIAS 10-11/ENE/2015</t>
  </si>
  <si>
    <t>PAGO DE LA F.#233 Y F.#236 POR COMPRA DE BREAKS FINDE SEMANA 21-22/DIC/2014 Y 10-11/ENE/2015</t>
  </si>
  <si>
    <t>ALAY MERCHAN JULIO JAVIER</t>
  </si>
  <si>
    <t>JACINTO PAREDES</t>
  </si>
  <si>
    <t>VIATICOS A MACHALA POR PROMOCION DE MAESTRIAS EN COMERCIO EXTERIOR DIA 19/01/2015</t>
  </si>
  <si>
    <t>PAGO DE LA F.#52 POR INSTALACIÓN Y MANTENIMIENTO ELECTRICO OFIC. ADMISIONES</t>
  </si>
  <si>
    <t>PAGO POR TAMITES PERMISOS DE SALUD EN M.S.P.</t>
  </si>
  <si>
    <t xml:space="preserve">PAGO DE GUARDIAS Y CONSERJES POR ATENCION MAESTRIAS SEGUN DETALLE ADJUNTO </t>
  </si>
  <si>
    <t>VIATICOS A STA. ELENA POR ATENCION MAESTRIAS FIN DE SEMANA DIAS 17-18/ENE/2015</t>
  </si>
  <si>
    <t>PAGO DE LA F.#131805 POR SEGURO DE VEHICULO UTEG CAMIONETA</t>
  </si>
  <si>
    <t>PAGO DE N/V#69-70-71-72-73-74-76-77 POR COMPRA DE ALMUERZOS AL PERS. ADM. UTEG</t>
  </si>
  <si>
    <t>ABONO A  LA F.#165 POR ALQUILER DE PROYECTORES</t>
  </si>
  <si>
    <t>GOVEA ALVARADO SAMANATA</t>
  </si>
  <si>
    <t>SEVILLA SOLANO OLGA</t>
  </si>
  <si>
    <t>S. GOVEA CANC. DE LA 1ERA. 15NA. MES DE ENE/2015</t>
  </si>
  <si>
    <t>K. LEON CANC. DE LA 1ERA. 15NA. MES DE ENE/2015</t>
  </si>
  <si>
    <t>M. MARCILLO CANC. DE LA 1ERA. 15NA. MES DE ENE/2015</t>
  </si>
  <si>
    <t>G. MARIN CANC. DE LA 1ERA. 15NA. MES DE ENE/2015</t>
  </si>
  <si>
    <t>P. PANCHANA CANC. DE LA 1ERA. 15NA. MES DE ENE/2015</t>
  </si>
  <si>
    <t>T. PIBAQUE CANC. DE LA 1ERA. 15NA. MES DE ENE/2015</t>
  </si>
  <si>
    <t>E. GILER CANC. DE LA 1ERA. 15NA. MES DE ENE/2015</t>
  </si>
  <si>
    <t>J. QUINTO CANC. DE LA 1ERA. 15NA. MES DE ENE/2015</t>
  </si>
  <si>
    <t>D. REYES CANC. DE LA 1ERA. 15NA. MES DE ENE/2015</t>
  </si>
  <si>
    <t>M. RODRIGUEZ CANC. DE LA 1ERA. 15NA. MES DE ENE/2015</t>
  </si>
  <si>
    <t>P. SALDAÑA CANC. DE LA 1ERA. 15NA. MES DE ENE/2015</t>
  </si>
  <si>
    <t>M. SALAS CANC. DE LA 1ERA. 15NA. MES DE ENE/2015</t>
  </si>
  <si>
    <t>O. SEVILLA CANC. DE LA 1ERA. 15NA. MES DE ENE/2015</t>
  </si>
  <si>
    <t>R. SOLIS CANC. DE LA 1ERA. 15NA. MES DE ENE/2015</t>
  </si>
  <si>
    <t>M. VIVAS CANC. DE LA 1ERA. 15NA. MES DE ENE/2015</t>
  </si>
  <si>
    <t>BENITES MORAN RANDOLPH LEONEL</t>
  </si>
  <si>
    <t>PARRALES FERRUZOLA  WILSON</t>
  </si>
  <si>
    <t>ACOSTA GONZABA JESSENIA</t>
  </si>
  <si>
    <t xml:space="preserve">CAMACHO QUIJIJE JENICE </t>
  </si>
  <si>
    <t>D. ARIAS CANC. DE LA 1ERA. 15NA. MES DE ENERO/2015</t>
  </si>
  <si>
    <t>A. AVILES CANC. DE LA 1ERA. 15NA. MES DE ENERO/2015</t>
  </si>
  <si>
    <t>E. BARZOLA CANC. DE LA 1ERA. 15NA. MES DE ENERO/2015</t>
  </si>
  <si>
    <t>L.BENITES CANC. DE LA 1ERA. 15NA. MES DE ENERO/2015</t>
  </si>
  <si>
    <t>E. BORJA CANC. DE LA 1ERA. 15NA. MES DE ENERO/2015</t>
  </si>
  <si>
    <t>S. COROZO CANC. DE LA 1ERA. 15NA. MES DE ENERO/2015</t>
  </si>
  <si>
    <t>J. CRESPIN CANC. DE LA 1ERA. 15NA. MES DE ENERO/2015</t>
  </si>
  <si>
    <t>J. FLORES CANC. DE LA 1ERA. 15NA. MES DE ENERO/2015</t>
  </si>
  <si>
    <t>M. GUERRA CANC. DE LA 1ERA. 15NA. MES DE ENERO/2015</t>
  </si>
  <si>
    <t>M. GUERRERO CANC. DE LA 1ERA. 15NA. MES DE ENERO/2015</t>
  </si>
  <si>
    <t>I. GUTIERREZ CANC. DE LA 1ERA. 15NA. MES DE ENERO/2015</t>
  </si>
  <si>
    <t>M. HUACON CANC. DE LA 1ERA. 15NA. MES DE ENERO/2015</t>
  </si>
  <si>
    <t>J. MALAVE CANC. DE LA 1ERA. 15NA. MES DE ENERO/2015</t>
  </si>
  <si>
    <t>D. MENDEZ CANC. DE LA 1ERA. 15NA. MES DE ENERO/2015</t>
  </si>
  <si>
    <t>J. MEZA CANC. DE LA 1ERA. 15NA. MES DE ENERO/2015</t>
  </si>
  <si>
    <t>L. NUMERABLE CANC. DE LA 1ERA. 15NA. MES DE ENERO/2015</t>
  </si>
  <si>
    <t>W. PARRALES CANC. DE LA 1ERA. 15NA. MES DE ENERO/2015</t>
  </si>
  <si>
    <t>D. QUIÑONEZ CANC. DE LA 1ERA. 15NA. MES DE ENERO/2015</t>
  </si>
  <si>
    <t>E. SEGURA CANC. DE LA 1ERA. 15NA. MES DE ENERO/2015</t>
  </si>
  <si>
    <t>C. SOLORZANO CANC. DE LA 1ERA. 15NA. MES DE ENE/2015</t>
  </si>
  <si>
    <t>F. TRIVIÑO CANC. DE LA 1ERA. 15NA. MES DE ENE/2015</t>
  </si>
  <si>
    <t>C. VENTIMILLA CANC. DE LA 1ERA. 15NA. MES DE ENE/2015</t>
  </si>
  <si>
    <t>PAGO DE LA F.#7 POR SERV. PREST. DEL 1 AL 15/ENE/2015</t>
  </si>
  <si>
    <t>P. AMADOR CANC. DE LA 1ERA. 15NA. MES DE ENE/2015</t>
  </si>
  <si>
    <t>J. ACOSTA CANC. DE LA 1ERA. 15NA. MES DE ENE/2015</t>
  </si>
  <si>
    <t>M. ANDRADE CANC. DE LA 1ERA. 15NA. MES DE ENE/2015</t>
  </si>
  <si>
    <t>K. ARANEA CANC. DE LA 1ERA. 15NA. MES DE ENE/2015</t>
  </si>
  <si>
    <t>J.CAMACHO CANC. DE LA 1ERA. 15NA. MES DE ENE/2015</t>
  </si>
  <si>
    <t>A. CARRERA CANC. DE LA 1ERA. 15NA. MES DE ENE/2015</t>
  </si>
  <si>
    <t>C. CEDEÑO CANC. DE LA 1ERA. 15NA. MES DE ENE/2015</t>
  </si>
  <si>
    <t>J. CHAMBA CANC. DE LA 1ERA. 15NA. MES DE ENE/2015</t>
  </si>
  <si>
    <t>E. CHICA CANC. DE LA 1ERA. 15NA. MES DE ENE/2015</t>
  </si>
  <si>
    <t>M. CRIOLLO CANC. DE LA 1ERA. 15NA. MES DE ENE/2015</t>
  </si>
  <si>
    <t>K. DE LA CRUZ CANC. DE LA 1ERA. 15NA. MES DE ENE/2015</t>
  </si>
  <si>
    <t>V. FARFAN CANC. DE LA 1ERA. 15NA. MES DE ENE/2015</t>
  </si>
  <si>
    <t>C. FARIAS CANC. DE LA 1ERA. 15NA. MES DE ENE/2015</t>
  </si>
  <si>
    <t>L. GARCIA CANC. DE LA 1ERA. 15NA. MES DE ENE/2015</t>
  </si>
  <si>
    <t>MOBLICENTRO</t>
  </si>
  <si>
    <t>PAGO POR COMPRA DE PASAJES ECO.G.CABANILLA, ING. ALDO ASTUDILLO Y CARLOS MUSSO</t>
  </si>
  <si>
    <t>PAGO POR  VIATICOS ING. ALDO ASTUDILLO, ECO. GALO CABANILLA Y LUIS MUSSO DIA 20/01/2015</t>
  </si>
  <si>
    <t>PAGO POR ANTICIPO DEL 40% MUEBLES DE OFICINA DPTO DE ADMISIONES</t>
  </si>
  <si>
    <t xml:space="preserve">PAGO POR COMPRA DE MATERIALES PARA EL MANT. DE VEHICULO </t>
  </si>
  <si>
    <t xml:space="preserve">PAGO  POR COMPRA DE SIMONIZ SILICONA FRESA MANT. VEHICULO </t>
  </si>
  <si>
    <t xml:space="preserve">PAGO  DE F#131 POR MANT,  E INSTALACION DE AIRE ACONDICIONADO EDI501 </t>
  </si>
  <si>
    <t>PAGO  POR  COMPRA DE SUMINISTROS DE LIMPIEZA  POR  PARTE DEL ADMINISTRADOR</t>
  </si>
  <si>
    <t>CAMARA DE COMERCIO ECUATORIANO  -CANADIENSE DE GUA</t>
  </si>
  <si>
    <t>PATRONATO UTEG</t>
  </si>
  <si>
    <t>PAGO DE INTERESES MES DE ENE/2015  (REF. 5% PREST. $10.000.00)</t>
  </si>
  <si>
    <t>PAGO DE LA F.#1888 POR HONORARIOS DISEÑO Y DECORACION 13/18</t>
  </si>
  <si>
    <t>PAGO DE LA F.#1619 POR HONORARIOS PROFESIONALES JUN-JUL-AGO Y SEP/2014</t>
  </si>
  <si>
    <t>PAGO DE INTERESES DEL 3% MES DEENE/2015(REF. $30,000.00)</t>
  </si>
  <si>
    <t>PAGO DE LA F.#5612 POR ASISTENCIA P.IGLESIAS CONFERENCIA "ANALISIS DEL PROY. DE REF. COD. TRAB.</t>
  </si>
  <si>
    <t>PAGO POR COMPRA DE DISCO DURO-SERVER LENOVO-CAMARA-IMPRESORA-TONER</t>
  </si>
  <si>
    <t>FONDEO DEL BCO. MACHALA AL BB CITTE</t>
  </si>
  <si>
    <t>BANCO AUSTRO 
PATRONATO UNIVERSITARIO UTEG</t>
  </si>
  <si>
    <t>ORELLANA ALVARO</t>
  </si>
  <si>
    <t>DAVID BASTIDAS</t>
  </si>
  <si>
    <t>CANC. POR SOLICITUD DE 2000 SMS PARA EL DEP. COLECTURIA (ALUMNOS)</t>
  </si>
  <si>
    <t>ANTICIPO POR ASESORIA TRIBUTARIA  AB. ALVARO ORELLANA</t>
  </si>
  <si>
    <t>PAGO POR DIF. EN COMPRA DE PASAJES ECO. G. CABANILLA  (REF. CH/20411) DEV. P.APOLO</t>
  </si>
  <si>
    <t xml:space="preserve">PAGO POR COMPRA MATERIALES Y MANO DE OBRA EN ALBAÑILERIA Y ELECTRICIDAD INST. A/A DR. PEREZ </t>
  </si>
  <si>
    <t>PAGO POR COMPRA DE INSUMOS MEDICOS DR. OROZCO</t>
  </si>
  <si>
    <t xml:space="preserve">PAGO POR HONORARIOS PROFESIONALES AB. D.BASTIDAS Y NEY VALERO </t>
  </si>
  <si>
    <t>CEDEÑO TROYA FRANSCISO</t>
  </si>
  <si>
    <t>A. ALCIVAR CANC. DE LA 1ERA. 15NA. MES DE ENE/2015</t>
  </si>
  <si>
    <t>P. APOLO CANC. DE LA 1ERA. 15NA. MES DE ENE/2015</t>
  </si>
  <si>
    <t>A. ASTUDILLO CANC. DE LA 1ERA. 15NA. MES DE ENE/2015</t>
  </si>
  <si>
    <t>E. BALLADARES CANC. DE LA 1ERA. 15NA. MES DE ENE/2015</t>
  </si>
  <si>
    <t>F. CALLE CANC. DE LA 1ERA. 15NA. MES DE ENE/2015</t>
  </si>
  <si>
    <t>I. CAMARGO CANC. DE LA 1ERA. 15NA. MES DE ENE/2015</t>
  </si>
  <si>
    <t>V. CASTILLO CANC. DE LA 1ERA. 15NA. MES DE ENE/2015</t>
  </si>
  <si>
    <t>F. CEDEÑO  CANC. DE LA 1ERA. 15NA. MES DE ENE/2015</t>
  </si>
  <si>
    <t>GASTOS Y TRAMITES LEGALES</t>
  </si>
  <si>
    <t>RENOVACION DE INTERESES MES DE ENE/2015</t>
  </si>
  <si>
    <t>RIZZO PABLO</t>
  </si>
  <si>
    <t xml:space="preserve">CORDOVA ROMERO ROBERTO </t>
  </si>
  <si>
    <t>R. CORDOVA CANC. DE LA 1ERA. 15NA. MES DE ENE/2015</t>
  </si>
  <si>
    <t>A. FALQUEZ CANC. DE LA 1ERA. 15NA. MES DE ENE/2015</t>
  </si>
  <si>
    <t>O. FARFAN CANC. DE LA 1ERA. 15NA. MES DE ENE/2015</t>
  </si>
  <si>
    <t>J. GONZALEZ CANC. DE LA 1ERA. 15NA. MES DE ENE/2015</t>
  </si>
  <si>
    <t>S. GONZALEZ CANC. DE LA 1ERA. 15NA. MES DE ENE/2015</t>
  </si>
  <si>
    <t>J. HOYOS CANC. DE LA 1ERA. 15NA. MES DE ENE/2015</t>
  </si>
  <si>
    <t>P. IGLESIAS CANC. DE LA 1ERA. 15NA. MES DE ENE/2015</t>
  </si>
  <si>
    <t>P. MANTILLA CANC. DE LA 1ERA. 15NA. MES DE ENE/2015</t>
  </si>
  <si>
    <t>L. MARIN CANC. DE LA 1ERA. 15NA. MES DE ENE/2015</t>
  </si>
  <si>
    <t>J. MARTINEZ CANC. DE LA 1ERA. 15NA. MES DE ENE/2015</t>
  </si>
  <si>
    <t>E. MENDOZA CANC. DE LA 1ERA. 15NA. MES DE ENE/2015</t>
  </si>
  <si>
    <t>M. MONCAYO CANC. DE LA 1ERA. 15NA. MES DE ENE/2015</t>
  </si>
  <si>
    <t>L. MUSSO CANC. DE LA 1ERA. 15NA. MES DE ENE/2015</t>
  </si>
  <si>
    <t>F. ORTIZ CANC. DE LA 1ERA. 15NA. MES DE ENE/2015</t>
  </si>
  <si>
    <t>F. PALACIOS CANC. DE LA 1ERA. 15NA. MES DE ENE/2015</t>
  </si>
  <si>
    <t>A. POVEDA CANC. DE LA 1ERA. 15NA. MES DE ENE/2015</t>
  </si>
  <si>
    <t>E. RIVAS CANC. DE LA 1ERA. 15NA. MES DE ENE/2015</t>
  </si>
  <si>
    <t>T. RODRIGUEZ CANC. DE LA 1ERA. 15NA. MES DE ENE/2015</t>
  </si>
  <si>
    <t>E. SARMIENTO CANC. DE LA 1ERA. 15NA. MES DE ENE/2015</t>
  </si>
  <si>
    <t>J. TOWNSEND CANC. DE LA 1ERA. 15NA. MES DE ENE/2015</t>
  </si>
  <si>
    <t>A. VARAS CANC. DE LA 1ERA. 15NA. MES DE ENE/2015</t>
  </si>
  <si>
    <t xml:space="preserve">S. ZAMBRANO CANC. DE LA 1ERA. 15NA. MES DE ENE/2015 </t>
  </si>
  <si>
    <t>M. LOURIDO CANC. DE LA 1ERA. 15NA. MES DE ENE/2015</t>
  </si>
  <si>
    <t>H. ZUÑIGA CANC. SERV. EDUC. DEL 1 AL 15 DE ENE/2015</t>
  </si>
  <si>
    <t>J. OROZCO CANC. DE LA 1ERA. 15NA. MES DE ENE/2015</t>
  </si>
  <si>
    <t xml:space="preserve">J. SANCHEZ CANC. DE LA 1ERA. 15NA. MES DE ENE/2015 </t>
  </si>
  <si>
    <t>VIATICOS A BABHOYO POR PROMOCION MAESTRIAS EN COM. EXTER. DIA 26/01/2015</t>
  </si>
  <si>
    <t>PAGO POR COMPRA DE A/A  PARA LA SALA DE REUNIONES RECTORADO</t>
  </si>
  <si>
    <t>LIQUIDACION DE LA CAJA CHICA DEL 22/ENE/2015 SEGUN DETALLE ADJUNTO</t>
  </si>
  <si>
    <t>VIATICOS A STA. ELENA POR ATENCION MAESTRIAS FIN DE SEMANA DIAS 24-25/ENE/2015</t>
  </si>
  <si>
    <t>PAGO DE LA N/V#152, 153, 154, 155, Y 157 POR AOCMPRA DE ALM. PERS. ADM. UTEG</t>
  </si>
  <si>
    <t>TRAMITES Y GASTOS LEGALES 3/3</t>
  </si>
  <si>
    <t>T. RODRIGUEZ CANC. SERV. EDUC. DEL 1 AL 15 DE ENE/2015</t>
  </si>
  <si>
    <t>L.MUSSO CANC. SERV. EDUC. DEL 1 AL 15 DE ENE/2015</t>
  </si>
  <si>
    <t>M. AYALA F.#405 CANC. SERV. EDUC. DEL 1 AL 15 DE ENE/2015</t>
  </si>
  <si>
    <t>J. BOHORQUEZ F.#611 CANC. SERV. EDUC. DEL 1 AL 15 DE ENE/2015</t>
  </si>
  <si>
    <t>G. CABANILLA CANC. SERV. EDUC. DEL 1 AL 15 DE ENE/2015</t>
  </si>
  <si>
    <t>M. CONFORME F.#180 CANC. SERV. EDUC. DEL 1 AL 15 DE ENE/2015</t>
  </si>
  <si>
    <t>M. MONCAYO F.#348 CANC. SERV. EDUC. DEL 1 AL 15 DE ENE/2015</t>
  </si>
  <si>
    <t>F. PALACIOS F.#235 CANC. SERV. EDUC. DEL 1 AL 15 DE ENE/2015</t>
  </si>
  <si>
    <t>A. POVEDA F.#180 CANC. SERV. EDUC. DEL 1 AL 15 DE ENE/2015</t>
  </si>
  <si>
    <t>G. CABNAILLA CANC. DE LA 1ERA. 15NA. MES DE ENE/2015</t>
  </si>
  <si>
    <t>M. CABANILLA  CANC. DE LA 1ERA. 15NA. MES DE ENE/2015</t>
  </si>
  <si>
    <t>J. BOHORQUEZ  CANC. DE LA 1ERA. 15NA. MES DE ENE/2015</t>
  </si>
  <si>
    <t>M. AYALA  CANC. DE LA 1ERA. 15NA. MES DE ENE/2015</t>
  </si>
  <si>
    <t>M. CONFORME  CANC. DE LA 1ERA. 15NA. MES DE ENE/2015</t>
  </si>
  <si>
    <t>Y. ALABART  CANC. DE LA 1ERA. 15NA. MES DE ENE/2015</t>
  </si>
  <si>
    <t>Y. ALABART F.# 118 CANC. SERV. EDUC. DEL 1 AL 15 DE ENE/2015</t>
  </si>
  <si>
    <t xml:space="preserve">GASTOS VARIOS </t>
  </si>
  <si>
    <t>GASTOS POR PROYECTYO VINCULACION</t>
  </si>
  <si>
    <t>PAGO POR APROBACION PLANOS (EDIPLARQCOMPANY S.A.)</t>
  </si>
  <si>
    <t xml:space="preserve">PAGO POR COMPRA DE SUMINISTROS DE OFICINA </t>
  </si>
  <si>
    <t>PAGO DE GUARDIAS Y CONSERJES POR ATENCION MAESTRIAS DIAS 15-23/ENE/2015</t>
  </si>
  <si>
    <t>PAGO POR COMPRA DE UN TRIPODE CON BRUJULA PARA CAMARA UTEG</t>
  </si>
  <si>
    <t>PAGO DE N/V 78-79-80-81-82-84 Y ABONO N/V 85 POR COMPRA DE ALM. PERS. ADM. UTEG</t>
  </si>
  <si>
    <t>SOLORZANO COELLO ALEXANDRA</t>
  </si>
  <si>
    <t>FALTANTE DE LA CAJA CHICA DEL 22/ENE/2015 SEGÚN DETALLE ADJUNTO</t>
  </si>
  <si>
    <t>AUSTRO PATRONATO</t>
  </si>
  <si>
    <t>PRESTAMO E. GILER A DESCONTARSE EN 10MO. 4TO ($230) Y EN 2DA. 15NA MES DE FEB/2014 ($70)</t>
  </si>
  <si>
    <t>ERICK FABRICIO GILER FLORES</t>
  </si>
  <si>
    <t>CABANILLA GALO</t>
  </si>
  <si>
    <t xml:space="preserve">RENOV. PAGO 1/3 POR INTERESES MES DE FEB/2015 </t>
  </si>
  <si>
    <t>RENOV. PAGO 2/3 POR INTERESES MES DE MAR/2015</t>
  </si>
  <si>
    <t xml:space="preserve">RENOV. PAGO 3/3 POR INTERESES MES DE ABR/2015 </t>
  </si>
  <si>
    <t>PAGO DE PRESTAMO REEMPLAZO DE CH/19810</t>
  </si>
  <si>
    <t>PAGO DE PRESTAMO REEMPLAZO DE CH/19818</t>
  </si>
  <si>
    <t>VIATCIOS G.CABANILLA, P.IGLESIAS Y V. PEREZ POR VAIJE A QUITO CEAACES DIA 28-29/ENE/2015</t>
  </si>
  <si>
    <t>PAGO DE REVISION DE PROY. AGUA POTABLE SIT. TRA. LOTIZA. TERRENO (EDIPLARQCOMPANY S.A.)</t>
  </si>
  <si>
    <t>PATRONATO UNIVERSITARIO</t>
  </si>
  <si>
    <t>FONDEO DEL CITTE AL AUSTRO</t>
  </si>
  <si>
    <t>BANCOS</t>
  </si>
  <si>
    <t>BANCO INTERNACIONAL</t>
  </si>
  <si>
    <t>BANCO PICHINCHA AHORRO</t>
  </si>
  <si>
    <t>BANCO DEL AUSTRO PATRONATO</t>
  </si>
  <si>
    <t>0925002222</t>
  </si>
  <si>
    <t>0925001931</t>
  </si>
  <si>
    <t>1000105969</t>
  </si>
  <si>
    <t>04916018</t>
  </si>
  <si>
    <t>4357760100</t>
  </si>
  <si>
    <t>1130076552</t>
  </si>
  <si>
    <t>2100078117</t>
  </si>
  <si>
    <t>0209118211</t>
  </si>
  <si>
    <t>PATRONATO</t>
  </si>
  <si>
    <t>0992164913001</t>
  </si>
  <si>
    <t>0992337907001</t>
  </si>
  <si>
    <t>0992691859001</t>
  </si>
  <si>
    <t xml:space="preserve">PAGO POR COMPRA DE MATERIALES Y M/O EN FACHADA Y TUMBADO NUEVO DEP. COMERCIAL </t>
  </si>
  <si>
    <t>PAGO DE LA F.#133 POR INSTALACION DE A/A EN SALA DE REUNIONES</t>
  </si>
  <si>
    <t>PAGO DE INTERESES DEL 7.5% X RENOVACION MES DE ENE/2015(REF.1/2 CH/16955X$6500 Y 2/2 CH/16957X$6500</t>
  </si>
  <si>
    <t>FONDEO DEL CITTE AL PATRONATO</t>
  </si>
  <si>
    <t>PAGO POR COMPRA DE PASAJES DR. FARFAN 30/01/15, ING. M.CABANILLA Y A.ALCIVAR 2/02/15 A GYE-UIO-GYE</t>
  </si>
  <si>
    <t xml:space="preserve">PAGO DE LA F.#29698, F.#29726, F.#29766 Y ABONO A F.#29787 X COMPAR DE TONERS </t>
  </si>
  <si>
    <t>VIATICOS A MACAHALA POR PROMOCION MAESTRIAS DIA 30/01/2015</t>
  </si>
  <si>
    <t>FONDEO DEL BCO. AUSTRO PATRONATO AL CITTE</t>
  </si>
  <si>
    <t>VIATICOS A QUITO POR REUNION CEAACES ING. M. CABANILLA, ING. A.ALCIVAR Y DR. F.OLMEDO</t>
  </si>
  <si>
    <t>VIATICOS A SATA. ELENA POR ATENCION MAESTRIA FIN DE SEMANA DIAS 30/ENE-1/FEB/2015</t>
  </si>
  <si>
    <t>PAGO DE GUARDIAS Y CONSERJES POR ATENCION MAESTRIAS FIN DE SEMANA 30/ENE/2015</t>
  </si>
  <si>
    <t xml:space="preserve">LIQUIDACION DE LA CAJA CHICA DEL 29/ENE/2015 SEGUN DETALLE ADJUNTO </t>
  </si>
  <si>
    <t>PAGO DE LA F.#344 Y F.#345 POR COMRA DE REFRIGERIOS DIAS 17-18-24-25/ENE/2015</t>
  </si>
  <si>
    <t>FONDEO DEL BCO. MACAHALA AL CITTE</t>
  </si>
  <si>
    <t>BENITES MORAN RANDOLPH</t>
  </si>
  <si>
    <t>GUTIERREZ VAIDSAL ISMAEL</t>
  </si>
  <si>
    <t>PARRALES  FERRUZOLA WILSON</t>
  </si>
  <si>
    <t>ALVAREZ CRUZ FIDEL</t>
  </si>
  <si>
    <t xml:space="preserve">BURBANO ANGULO JEFFERSON </t>
  </si>
  <si>
    <t xml:space="preserve">CORTEZ MOSQUERA JUAN </t>
  </si>
  <si>
    <t>CAMACHO  QUIJIJE JENICE</t>
  </si>
  <si>
    <t xml:space="preserve">FARIAS QUIEROZ CARMEN </t>
  </si>
  <si>
    <t xml:space="preserve">REYES LOZANO DIANA </t>
  </si>
  <si>
    <t xml:space="preserve">BALLADARES CALDERON ESTHER </t>
  </si>
  <si>
    <t>MANTILLA  ARAUJO PRISCILA</t>
  </si>
  <si>
    <t>RODRIGUEZ CAGUANA TOMAS HUMBERTO</t>
  </si>
  <si>
    <t xml:space="preserve">ACOSTA GONZAGA  JESSENIA </t>
  </si>
  <si>
    <t>PEREZ SUAREZ VICTOR</t>
  </si>
  <si>
    <t>D. ARIAS CANC. DE LA 2DA. 15NA. MES DE ENE/2015</t>
  </si>
  <si>
    <t>A.AVILES CANC. DE LA 2DA. 15NA. MES DE ENE/2015</t>
  </si>
  <si>
    <t>E. BARZOLA CANC. DE LA 2DA. 15NA. MES DE ENE/2015</t>
  </si>
  <si>
    <t>R. BENITES CANC. DE LA 2DA. 15NA. MES DE ENE/2015</t>
  </si>
  <si>
    <t>E.BORJA CANC. DE LA 2DA. 15NA. MES DE ENE/2015</t>
  </si>
  <si>
    <t>S. COROZO CANC. DE LA 2DA. 15NA. MES DE ENE/2015</t>
  </si>
  <si>
    <t>J. CRESPIN CANC. DE LA 2DA. 15NA. MES DE ENE/2015</t>
  </si>
  <si>
    <t>J. FLORES CANC. DE LA 2DA. 15NA. MES DE ENE/2015</t>
  </si>
  <si>
    <t>M. GUERRA CANC. DE LA 2DA. 15NA. MES DE ENE/2015</t>
  </si>
  <si>
    <t>M. GUERRERO CANC. DE LA 2DA. 15NA. MES DE ENE/2015</t>
  </si>
  <si>
    <t>I. GUTIERREZ CANC. DE LA 2DA. 15NA. MES DE ENE/2015</t>
  </si>
  <si>
    <t>M. HUACON CANC. DE LA 2DA. 15NA. MES DE ENE/2015</t>
  </si>
  <si>
    <t>J. MALAVE CANC. DE LA 2DA. 15NA. MES ENERO/2015</t>
  </si>
  <si>
    <t>D. MENDEZ  CANC. DE LA 2DA. 15NA. MES ENERO/2015</t>
  </si>
  <si>
    <t>J. MEZA  CANC. DE LA 2DA. 15NA. MES ENERO/2015</t>
  </si>
  <si>
    <t>L. NUMERABLE  CANC. DE LA 2DA. 15NA. MES ENERO/2015</t>
  </si>
  <si>
    <t>W. PARRALES  CANC. DE LA 2DA. 15NA. MES ENERO/2015</t>
  </si>
  <si>
    <t>D. QUIÑONEZ  CANC. DE LA 2DA. 15NA. MES ENERO/2015</t>
  </si>
  <si>
    <t xml:space="preserve">E. SEGURA  CANC. DE LA 2DA. 15NA. MES ENERO/2015 </t>
  </si>
  <si>
    <t>C. SOLORZANO CANC. DE LA 2DA. 15NA. MES ENERO/2015</t>
  </si>
  <si>
    <t>F. TRIVIÑO  CANC. DE LA 2DA. 15NA. MES ENERO/2015</t>
  </si>
  <si>
    <t>C. VEINTIMILLA  CANC. DE LA 2DA. 15NA. MES ENERO/2015</t>
  </si>
  <si>
    <t>F. ALVAREZ SER. PREST.  CANC. DE LA 2DA. 15NA. MES ENERO/2015</t>
  </si>
  <si>
    <t>J. BURBANO SER. PREST.  CANC. DE LA 2DA. 15NA. MES ENERO/2015</t>
  </si>
  <si>
    <t>J. CORTEZ SER. PREST.  CANC. DE LA 2DA. 15NA. MES ENERO/2015</t>
  </si>
  <si>
    <t>M. ANDRADE CANC. DE LA 2DA. 15NA. MES ENERO/2015</t>
  </si>
  <si>
    <t>K. ARANEA CANC. DE LA 2DA. 15NA. MES ENERO/2015</t>
  </si>
  <si>
    <t>J. CAMACHO CANC. DE LA 2DA. 15NA. MES ENERO/2015</t>
  </si>
  <si>
    <t>A. CARRERA  CANC. DE LA 2DA. 15NA. MES ENERO/2015</t>
  </si>
  <si>
    <t>C. CEDEÑO CANC. DE LA 2DA. 15NA. MES ENERO/2015</t>
  </si>
  <si>
    <t>J. CHAMBA  CANC. DE LA 2DA. 15NA. MES ENERO/2015</t>
  </si>
  <si>
    <t>M. CRIOLLO CANC. DE LA 2DA. 15NA. MES ENERO/2015</t>
  </si>
  <si>
    <t>K. DE LA CRUZ  CANC. DE LA 2DA. 15NA. MES ENERO/2015</t>
  </si>
  <si>
    <t>V. FARFAN  CANC. DE LA 2DA. 15NA. MES ENERO/2015</t>
  </si>
  <si>
    <t>C. FARIAS  CANC. DE LA 2DA. 15NA. MES ENERO/2015</t>
  </si>
  <si>
    <t>L. GARCIA  CANC. DE LA 2DA. 15NA. MES ENERO/2015</t>
  </si>
  <si>
    <t>E. GILER  CANC. DE LA 2DA. 15NA. MES ENERO/2015</t>
  </si>
  <si>
    <t>S. GOVEA  CANC. DE LA 2DA. 15NA. MES ENERO/2015</t>
  </si>
  <si>
    <t>K. LEON  CANC. DE LA 2DA. 15NA. MES ENERO/2015</t>
  </si>
  <si>
    <t>M. MARCILLO  CANC. DE LA 2DA. 15NA. MES ENERO/2015</t>
  </si>
  <si>
    <t>G. MARIN  CANC. DE LA 2DA. 15NA. MES ENERO/2015</t>
  </si>
  <si>
    <t>P. PANCHANA CANC. DE LA 2DA. 15NA. MES ENERO/2015</t>
  </si>
  <si>
    <t>T. PIBAQUE  CANC. DE LA 2DA. 15NA. MES ENERO/2015</t>
  </si>
  <si>
    <t>J. QUINTO  CANC. DE LA 2DA. 15NA. MES ENERO/2015</t>
  </si>
  <si>
    <t>D. REYES  CANC. DE LA 2DA. 15NA. MES ENERO/2015</t>
  </si>
  <si>
    <t>M. RODRIGUEZ CANC. DE LA 2DA. 15NA. MES ENERO/2015</t>
  </si>
  <si>
    <t>P. SALDAÑA  CANC. DE LA 2DA. 15NA. MES ENERO/2015</t>
  </si>
  <si>
    <t>M. SALAS  CANC. DE LA 2DA. 15NA. MES ENERO/2015</t>
  </si>
  <si>
    <t>O. SEVILLA  CANC. DE LA 2DA. 15NA. MES ENERO/2015</t>
  </si>
  <si>
    <t>R. SOLIS  CANC. DE LA 2DA. 15NA. MES ENERO/2015</t>
  </si>
  <si>
    <t>M. VIVAS CANC. DE LA 2DA. 15NA. MES ENERO/2015</t>
  </si>
  <si>
    <t>A. ALCIVAR  CANC. DE LA 2DA. 15NA. MES ENERO/2015</t>
  </si>
  <si>
    <t>P. APOLO  CANC. DE LA 2DA. 15NA. MES ENERO/2015</t>
  </si>
  <si>
    <t>A. ASTUDILLO  CANC. DE LA 2DA. 15NA. MES ENERO/2015</t>
  </si>
  <si>
    <t>E. BALLADARES  CANC. DE LA 2DA. 15NA. MES ENERO/2015</t>
  </si>
  <si>
    <t>F. CALLE  CANC. DE LA 2DA. 15NA. MES ENERO/2015</t>
  </si>
  <si>
    <t>I. CAMARGO  CANC. DE LA 2DA. 15NA. MES ENERO/2015</t>
  </si>
  <si>
    <t>V. CASTILLO CANC. DE LA 2DA. 15NA. MES ENERO/2015</t>
  </si>
  <si>
    <t>F. CEDEÑO  CANC. DE LA 2DA. 15NA. MES ENERO/2015</t>
  </si>
  <si>
    <t>R. CORDOVA  CANC. DE LA 2DA. 15NA. MES ENERO/2015</t>
  </si>
  <si>
    <t>A. FALQUEZ  CANC. DE LA 2DA. 15NA. MES ENERO/2015</t>
  </si>
  <si>
    <t>O. FARFAN  CANC. DE LA 2DA. 15NA. MES ENERO/2015</t>
  </si>
  <si>
    <t>S. GONZALEZ CANC. DE LA 2DA. 15NA. MES ENERO/2015</t>
  </si>
  <si>
    <t>J. HOYOS  CANC. DE LA 2DA. 15NA. MES ENERO/2015</t>
  </si>
  <si>
    <t>P. MANTILLA  CANC. DE LA 2DA. 15NA. MES ENERO/2015</t>
  </si>
  <si>
    <t>L. MARIN  CANC. DE LA 2DA. 15NA. MES ENERO/2015</t>
  </si>
  <si>
    <t>J. MARTINEZ  CANC. DE LA 2DA. 15NA. MES ENERO/2015</t>
  </si>
  <si>
    <t>E. MENDOZA  CANC. DE LA 2DA. 15NA. MES ENERO/2015</t>
  </si>
  <si>
    <t>M. MONCAYO  CANC. DE LA 2DA. 15NA. MES ENERO/2015</t>
  </si>
  <si>
    <t>L. MUSSO CANC. DE LA 2DA. 15NA. MES ENERO/2015</t>
  </si>
  <si>
    <t>F. ORTIZ  CANC. DE LA 2DA. 15NA. MES ENERO/2015</t>
  </si>
  <si>
    <t>J. OROZCO  CANC. DE LA 2DA. 15NA. MES ENERO/2015</t>
  </si>
  <si>
    <t>F. PALACIOS  CANC. DE LA 2DA. 15NA. MES ENERO/2015</t>
  </si>
  <si>
    <t>A. POVEDA  CANC. DE LA 2DA. 15NA. MES ENERO/2015</t>
  </si>
  <si>
    <t>E. RIVAS CANC. DE LA 2DA. 15NA. MES ENERO/2015</t>
  </si>
  <si>
    <t>T. RODRIGUEZ  CANC. DE LA 2DA. 15NA. MES ENERO/2015</t>
  </si>
  <si>
    <t>J. SANCHEZ  CANC. DE LA 2DA. 15NA. MES ENERO/2015</t>
  </si>
  <si>
    <t>E. SARMIENTO  CANC. DE LA 2DA. 15NA. MES ENERO/2015</t>
  </si>
  <si>
    <t>A. VARAS  CANC. DE LA 2DA. 15NA. MES ENERO/2015</t>
  </si>
  <si>
    <t>S. ZAMBRANO CANC. DE LA 2DA. 15NA. MES ENERO/2015</t>
  </si>
  <si>
    <t>M. ZAMBRANO  CANC. DE LA 2DA. 15NA. MES ENERO/2015</t>
  </si>
  <si>
    <t>L. MUSSO CANC. SER. EDUC. F#619 DEL 15 AL 30 ENERO/2015</t>
  </si>
  <si>
    <t>T. RODRIGUEZ CANC. SER. EDUC. F#328 DEL 15 AL 30 ENERO/2015</t>
  </si>
  <si>
    <t>H. ZUÑIGA  CANC. SER. EDUC. F#608 DEL 15 AL 30 ENERO/2015</t>
  </si>
  <si>
    <t>Y. ALABART  CANC. SER. EDUC. F#118 DEL 15 AL 30 ENERO/2015</t>
  </si>
  <si>
    <t>M. AYALA   CANC. SER. EDUC. F#405 DEL 15 AL 30 ENERO/2015</t>
  </si>
  <si>
    <t>J. ZAVALA   CANC. SER. EDUC. F#611 DEL 15 AL 30 ENERO/2015</t>
  </si>
  <si>
    <t>M.CABANILLA CANC. SER. EDUC. DEL 15 AL 30 ENERO/2015</t>
  </si>
  <si>
    <t>M. CONFORME  CANC. SER. EDUC. F#180 DEL 15 AL 30 ENERO/2015</t>
  </si>
  <si>
    <t>M. MONCAYO CANC. SER. EDUC. F#348 DEL 15 AL 30 ENERO/2015</t>
  </si>
  <si>
    <t>F. PALACIOS   CANC. SER. EDUC. F#235 DEL 15 AL 30 ENERO/2015</t>
  </si>
  <si>
    <t>F. POVEDA CANC. SER. EDUC. F#180 DEL 15 AL 30 ENERO/2015</t>
  </si>
  <si>
    <t>J. ACOSTA  CANC. DE LA 2DA. 15NA. MES ENERO/2015</t>
  </si>
  <si>
    <t>PAGO DE F#165 Y ABONO F#568 POR ALQUILER DE PROYECTORES</t>
  </si>
  <si>
    <t>P. AMADOR CANC. DE LA 2DA. 15NA. MES ENERO/2015</t>
  </si>
  <si>
    <t>G. CABANILLA CANC. DE LA 2DA. 15NA. MES ENERO/2015</t>
  </si>
  <si>
    <t>M. CABANILLA CANC. DE LA 2DA. 15NA. MES ENERO/2015</t>
  </si>
  <si>
    <t>P. IGLESIAS  CANC. DE LA 2DA. 15NA. MES ENERO/2015</t>
  </si>
  <si>
    <t>J. BOHORQUEZ CANC. DE LA 2DA. 15NA. MES ENERO/2015</t>
  </si>
  <si>
    <t>M. AYALA CANC. DE LA 2DA. 15NA. MES ENERO/2015</t>
  </si>
  <si>
    <t>V. PEREZ CANC. DE LA 2DA. 15NA. MES ENERO/2015</t>
  </si>
  <si>
    <t>ABONO DE F#3466 POR COMPRA DE SUMINISTROS DE LIMPIEZA</t>
  </si>
  <si>
    <t>Y. ALABART  CANC. DE LA 2DA. 15NA. MES ENERO/2015</t>
  </si>
  <si>
    <t>M. CONFORME  CANC. DE LA 2DA. 15NA. MES ENERO/2015</t>
  </si>
  <si>
    <t>J. TOWNSEND  CANC. DE LA 2DA. 15NA. MES ENERO/2015</t>
  </si>
  <si>
    <t xml:space="preserve">PAGO DE F#27098,27099 Y ABONO 27176 POR ALQUILER DE COPIADORA </t>
  </si>
  <si>
    <t>PAGO POR HOSPEDAJE ING. M. CABANILLA Y A.ALCIVAR DIA 02/FEB/2015</t>
  </si>
  <si>
    <t xml:space="preserve">PAGO DE F#3367 POR COMPRA DE MUEBLES DE OFICINA </t>
  </si>
  <si>
    <t>PAGO DE F#1062 POR POR PAGO DE COFFE BREAK MAESTRIAS</t>
  </si>
  <si>
    <t xml:space="preserve">PAGO DE F#4111 Y F#4158 POR COMPRA DE BOTELLONES DE AGUA </t>
  </si>
  <si>
    <t xml:space="preserve">PAGO DE N/V#85,86,87,88,89,90,91 Y ABONO 93 POR ALMUERZOS PERSONAL </t>
  </si>
  <si>
    <t xml:space="preserve"> 100 chq.en custodia de G.CABANILLA</t>
  </si>
  <si>
    <t>PATRONATO UNIVERSIATRIO UTEG</t>
  </si>
  <si>
    <t>FONDEO DEL CITTE AL BCO. AUSTRO PATRONATO</t>
  </si>
  <si>
    <t>DEV. ING. M.CABANILLA POR COMPRA DE 95 BONOS 66 DE ($60.00) Y 29 ($50.00) PERS. ADM. UTEG</t>
  </si>
  <si>
    <t>GASTOS POR PROYECTO DE VINCULACION</t>
  </si>
  <si>
    <t>ABONO DE LA T/C CORPORATIVA DINERS CLUB SEGUN #36086000085826</t>
  </si>
  <si>
    <t>G. CABANILLA VAITICOS POR REUNION EN QUITO DIA 05/02/2015</t>
  </si>
  <si>
    <t>PAGO POR COMPRA DE SERVER LENOVO-5PEN DRIVE 8 GB Y 3 WALKIE TALKIE 20M.</t>
  </si>
  <si>
    <t>E. CHICA CANC. DE LA F.#5 POR SERV. PREST. DEL 15 AL 31/ENE/2015</t>
  </si>
  <si>
    <t>PRESTAMO G. CABANILLA A DESCONTARSE EN LA 2DA. 15NA MES DE ENE/2015</t>
  </si>
  <si>
    <t>LIQUIDACION DE ARMAS UTEG</t>
  </si>
  <si>
    <t>PAGO DE LA F.#180240 Y F.#180093 POR COMPRA DE PASAJES G.C-M.C-P.I-N.V. GYE-UIO-GYE</t>
  </si>
  <si>
    <t>AGENMIL - LA MONEDA AGENCIA DE VIAJES S.A</t>
  </si>
  <si>
    <t>FONDEO DEL BCO. MACHALA AL BCO. AUSTRO</t>
  </si>
  <si>
    <t>ALARCON KAREN</t>
  </si>
  <si>
    <t>LA MONEDA</t>
  </si>
  <si>
    <t>VIATICOS A AB. K.ALARCON POR REUNION EN QUITO DIA 05/02/2015</t>
  </si>
  <si>
    <t>PAGO POR CAMBIO DE PASAJE DEL AB. N. VALERO A K.LEON DIA 05/02/2015</t>
  </si>
  <si>
    <t>PAGO POR COMPRA DE TV. 48" FULL HD DEP. ADMIISONES</t>
  </si>
  <si>
    <t>PAGO DE LA F.#263 POR PUBLICIDAD DEL 25/DIC/2014-23/ENE/2015 (POTENCIANDO ECUADOR)</t>
  </si>
  <si>
    <t>05/022015</t>
  </si>
  <si>
    <t>PATYRONATO UNIVERSITAREIO UTEG</t>
  </si>
  <si>
    <t>J. QUINTO VIATICO POR PROMOCION MAESTRIA FIN DE SEMANA DIAS 9-10/FEB/2015</t>
  </si>
  <si>
    <t>PAGO POR  VIATICOS MAESTRIAS  SANTA ELENA  DOCENTES  Y PERSONAL</t>
  </si>
  <si>
    <t>PAGO POR LIQUIDACION DE CAJA DIA 05/02/2015 SEGUN DETALLE ADJUNTO</t>
  </si>
  <si>
    <t>PAGO DE LA F.#430 POR COBERTURA DE EVENTO J.J.O</t>
  </si>
  <si>
    <t>PAGO DE F#773 POR HONORARIOS PROFESIONALES ENE/2015</t>
  </si>
  <si>
    <t xml:space="preserve">PAGO POR CUNÑAS RADIALES EN DIBLU </t>
  </si>
  <si>
    <t>PAGO POR SPOT DE PUBLICIDAD CON ECUAVISA</t>
  </si>
  <si>
    <t xml:space="preserve">PAGO DE F#346 POR COMPRA DE BREAKS  A MAESTRIAS  FINES DE SEMANA </t>
  </si>
  <si>
    <t xml:space="preserve">PAGO DE F#238 Y 240 POR COMPRA DE BREAKS MAESTRIAS  FIN DE SEMANA </t>
  </si>
  <si>
    <t>FONDEO DEL BB CITTE AL BCO. AUSTRO PATRONATO</t>
  </si>
  <si>
    <t>FONDEO DEL BCO. CITTE AL BCO. AUSTRO</t>
  </si>
  <si>
    <t>PAGO DE LA F.#168 Y ABONO A LA F.#171 POR ALQUILER DE PROYECTORES</t>
  </si>
  <si>
    <t>PAGO DE GUARDIAS Y CONSERJES POR TAENCION MAESTRIAS</t>
  </si>
  <si>
    <t>PAGO DE N/V #91-93-94-95-96-97-98 Y ABONO A LA 99 POR COMPRA DE ALM. PERS. ADM. UTEG</t>
  </si>
  <si>
    <t>ABONO A LA F.#365 POR FOTOS Y FILMACION GRADUACION/2014</t>
  </si>
  <si>
    <t>ABONO A LA F.#1126 POR COMPRA DE SUMINISTROS DE OFICINA</t>
  </si>
  <si>
    <t>PAGO DE LA F.#40 Y ABONO A F.#41 POR MANO DE OBRA EN ENTRADA PRINCIPAL UTEG NUEVO CAMPUS</t>
  </si>
  <si>
    <t>PUDELECO EDITORES S.A</t>
  </si>
  <si>
    <t>PAGO DE LA F.#62329 POR SOFTWARE INF. COM. EXTE. POR 1 AÑO</t>
  </si>
  <si>
    <t>PAGO POR PROYECTO EDUCACION CONTINUA</t>
  </si>
  <si>
    <t>PAGO DE LA T/C CORPORATIVA MES DE ENE/2015 SEGUN Nº36086000085826</t>
  </si>
  <si>
    <t>PAGO DE LA F.#274-275-276-9703-16053-16054-16055-25974-25975 Y $4.48 POR MORA MES DE EN/2015</t>
  </si>
  <si>
    <t xml:space="preserve">PAGO DE LA F.#180475 Y F.#180476 POR COMPRA DE PASAJES T.RODRIGUEZ </t>
  </si>
  <si>
    <t>PAGO DE LA F.#180472 Y F.#180473 POR CAMBIO DE PASAJE DE ING.M.CABANILLA  - A. ALCIVAR</t>
  </si>
  <si>
    <t>PAGO POR SPOT PUBLICITARIO CON ECUAVISA</t>
  </si>
  <si>
    <t>GABRIELA MARIN SANTANA</t>
  </si>
  <si>
    <t>RODRIGUEZ TOMAS</t>
  </si>
  <si>
    <t>GILCES ZAMBRANO AMPARO</t>
  </si>
  <si>
    <t>VIATICOS A T. RODRIGUEZ POR VIAJE A AMABATO REUNION DE EDITORES DIA 12-13/FEB/2015</t>
  </si>
  <si>
    <t>PRESTAMO G.MARIN A DESCONTARSE EN DOS MESES DESDE MARZO/2015</t>
  </si>
  <si>
    <t>DEV. ALUMNO POR PAGAR DE MAS CUOTA DE MAESTRIA MES DE AGOSTO/2014</t>
  </si>
  <si>
    <t>PAGO DEL SRI POR EL 10% CAUCION DEL JUICIO Nº09504-2014-0143</t>
  </si>
  <si>
    <t>PAGO DE LA F.#270 POR EL SERV. DE BUSQUEDA Y SELEC. JEFE DE TALENTO HUMANO</t>
  </si>
  <si>
    <t>LIUQUIDACION DE HABERES</t>
  </si>
  <si>
    <t>CABANILLA JORGE</t>
  </si>
  <si>
    <t>ARCENTALES VARAS PEDRO</t>
  </si>
  <si>
    <t>PAGO DE LA F.#411 POR ALQUILER EDIF.#501</t>
  </si>
  <si>
    <t>ANDRADE GUILLEN MARIA EUGENIA</t>
  </si>
  <si>
    <t xml:space="preserve">PAGO POR COMPRA DE UNA IMPRESORA Y 2 A/A </t>
  </si>
  <si>
    <t>PAGFO DE LA F.#959 POR ALQUILER DE RODILLO MANUAL WACKER</t>
  </si>
  <si>
    <t>PAGO POR COMPRA DE SUMNISTROS DE LIMPIEZA</t>
  </si>
  <si>
    <t>PAGO POR NOTARIAR PERMISO DE RAMAS</t>
  </si>
  <si>
    <t>PAGO POR IMPRESION DE AFICHES PARA ADMIISONES 50</t>
  </si>
  <si>
    <t>LIQUIDACION DE LA CAJA CHICA DEL 12/FEB/2015 SEGUN DETALLE ADJUNTO</t>
  </si>
  <si>
    <t>PAGO POR REUBICAR POSTE EN EL KM. 7 1/2 VIA COSTA NEW CAMPUS</t>
  </si>
  <si>
    <t>DANNY LAVERDE ESCOBAR</t>
  </si>
  <si>
    <t>ARDILLA ZAMBRANO SANTO</t>
  </si>
  <si>
    <t>PAGO DE LA F.#14 POR SERV. DE DESARROLLO DE SOFTWARE DE SISTEMA DE INF. GERENCIAL</t>
  </si>
  <si>
    <t>DEV. ALUMNO POR PAGAR DE MAS EN CUOTAS MAESTRIAS MES DE OCT-NOV/2014</t>
  </si>
  <si>
    <t xml:space="preserve">PAGO POR COMISIONES POR VENTAS </t>
  </si>
  <si>
    <t>PAGO POR COMISONES POR VENTAS</t>
  </si>
  <si>
    <t>PAGO DE LA N/V #100-101-102 Y ABONO A 103 POR COMPRA DE ALM. PERS. ADM. UTEG</t>
  </si>
  <si>
    <t>PAGO DE GUARDIAS Y CONSERJES POR ATENCION MAESTRIAS</t>
  </si>
  <si>
    <t>PAGO DE INTERES MES DE FEB/2015</t>
  </si>
  <si>
    <t>JORGE HENROQUEZ</t>
  </si>
  <si>
    <t>PAGO DE LA F.#1035 POR ALQUILER DE EDIFC.#601 MES DE ENE/2015</t>
  </si>
  <si>
    <t>AGUILAR AVILES ANTONIO</t>
  </si>
  <si>
    <t>BURBANO ANGULO JEFFERSON</t>
  </si>
  <si>
    <t>CORTEZ MOSQUERA JUAN</t>
  </si>
  <si>
    <t>D. ARIAS CANC. DE LA 1ERA. 15NA. MES DE FEB/2015</t>
  </si>
  <si>
    <t>A. AGUILAR CANC. DE LA 1ERA. 15NA. MES DE FEB/2015</t>
  </si>
  <si>
    <t>A. AVILES CANC. DE LA 1ERA. 15NA. MES DE FEB/2015</t>
  </si>
  <si>
    <t>E. BARZOLA CANC. DE LA 1ERA. 15NA. MES DE FEB/2015</t>
  </si>
  <si>
    <t>R. BENITES CANC. DE LA 1ERA. 15NA. MES DE FEB/2015</t>
  </si>
  <si>
    <t>E. BORJA CANC. DE LA 1ERA. 15NA. MES DE FEB/2015</t>
  </si>
  <si>
    <t>S. COROZO CANC. DE LA 1ERA. 15NA. MES FEB/2015</t>
  </si>
  <si>
    <t>J. CRESPIN CANC. DE LA 1ERA. 15NA. MES FEB/2015</t>
  </si>
  <si>
    <t>J. FLORES CANC. DE LA 1ERA. 15NA. MES FEB/2015</t>
  </si>
  <si>
    <t>M. GUERRA CANC. DE LA 1ERA. 15NA. MES FEB/2015</t>
  </si>
  <si>
    <t>M. GUERRERO CANC. DE LA 1ERA. 15NA. MES FEB/2015</t>
  </si>
  <si>
    <t>I. GUTIERREZ  CANC. DE LA 1ERA. 15NA. MES FEB/2015</t>
  </si>
  <si>
    <t>M. HUACON CANC. DE LA 1ERA. 15NA. MES FEB/2015</t>
  </si>
  <si>
    <t>J. MALAVE  CANC. DE LA 1ERA. 15NA. MES FEB/2015</t>
  </si>
  <si>
    <t>D. MENDEZ  CANC. DE LA 1ERA. 15NA. MES FEB/2015</t>
  </si>
  <si>
    <t>J. MEZA  CANC. DE LA 1ERA. 15NA. MES FEB/2015</t>
  </si>
  <si>
    <t>L. NUMERABLE CANC. DE LA 1ERA. 15NA. MES FEB/2015</t>
  </si>
  <si>
    <t>W. PARRALES  CANC. DE LA 1ERA. 15NA. MES FEB/2015</t>
  </si>
  <si>
    <t>D. QUIÑONEZ  CANC. DE LA 1ERA. 15NA. MES FEB/2015</t>
  </si>
  <si>
    <t>E. SEGURA  CANC. DE LA 1ERA. 15NA. MES FEB/2015</t>
  </si>
  <si>
    <t>C. SOLORZANO  CANC. DE LA 1ERA. 15NA. MES FEB/2015</t>
  </si>
  <si>
    <t>F. TRIVIÑO  CANC. DE LA 1ERA. 15NA. MES FEB/2015</t>
  </si>
  <si>
    <t>C. VEINTIMILLA  CANC. DE LA 1ERA. 15NA. MES FEB/2015</t>
  </si>
  <si>
    <t>F. ALVAREZ SER. PREST. CANC. DE LA 1ERA. 15NA. MES FEB/2015</t>
  </si>
  <si>
    <t>J. BURBANO SER. PREST. CANC. DE LA 1ERA. 15NA. MES FEB/2015</t>
  </si>
  <si>
    <t>J. CORTEZ  SER. PREST. CANC. DE LA 1ERA. 15NA. MES FEB/2015</t>
  </si>
  <si>
    <t>ABONO DEL 50% POR HONORARIOS PROFESIONALES DIFUSIÓN EN MEDIOS DE COMUNICACIÓN</t>
  </si>
  <si>
    <t>ANA MARIA ALCILAR ALCIVAR</t>
  </si>
  <si>
    <t>PRESTAMO A. ALCIVAR A DESCIONTARSE EN LA 2DA. 15NA. MES DE FEB/2015</t>
  </si>
  <si>
    <t>FONDEO DEL BB CITTE AL PATRONATO</t>
  </si>
  <si>
    <t>GLADYS ALABA</t>
  </si>
  <si>
    <t>PAGO DE INTERESES MES DE FEB/2015  (REF. 5% PREST. $10.000.00)</t>
  </si>
  <si>
    <t>PAGO DE INTERESES DEL 3% MES DE FEB/2015(REF. $30,000.00)</t>
  </si>
  <si>
    <t>ALQUILER DE DEPARTMANETO DR. PEREZ MES DE MAR/2015</t>
  </si>
  <si>
    <t>PAGO DE LA F.#1531 Y F.#1532 POR ALQUILER DEL EDIF.#399 Y #401 MES DE DIC/2015</t>
  </si>
  <si>
    <t>LIQUIDACION DE LA CAJA CHICA DEL 20/FEB/2015 SEGUN DETALLE ADJUNTO</t>
  </si>
  <si>
    <t>VIATICOS A STA. ELENA POR ATENCION MAESTRIAS FIN DE SEMANA DIAS 21-22/FEB/2015</t>
  </si>
  <si>
    <t>VIATICOS A STA. ELENA POR VISITA A COLEGIOS DIA 23/02/2015</t>
  </si>
  <si>
    <t>PAGO DE LA F.#347 POR COMPRA DE REFRIGERIOS DIA 7-8/FEB/2015 GYE</t>
  </si>
  <si>
    <t>PAGO DE LA F.#243 POR COMPRA DE REFRIGERIOS EN STA. ELENA DIA 08/FEB/2015</t>
  </si>
  <si>
    <t xml:space="preserve">PAGO DE LA F.#171 Y ABONO A LA F.#173 POR ALQULER DE PROYECORES </t>
  </si>
  <si>
    <t xml:space="preserve">PAGO DE LA F.#4210 Y ABONO A LA F.#4222 POR COMPRA DE BOTELLONES DE AGUA </t>
  </si>
  <si>
    <t>PAGO DE LA N/V#103-105-106-107-108-109 Y ABONO 110 POR COMPRA DE ALM. PERS. ADM. UTEG</t>
  </si>
  <si>
    <t>GOVEA ZAMBRANO SAMANTA</t>
  </si>
  <si>
    <t xml:space="preserve">MARIN SANTANA GABRIELA </t>
  </si>
  <si>
    <t>ALARCON MACIAS KAREN</t>
  </si>
  <si>
    <t xml:space="preserve">MARIN CUBA LUIS </t>
  </si>
  <si>
    <t>P. AMADOR CANC. DE LA 1ERA. 15NA. MES DE FEB/2015</t>
  </si>
  <si>
    <t>J. ACOSTA CANC. DE LA 1ERA. 15NA. MES DE FEB/2015</t>
  </si>
  <si>
    <t>M. ANDRADE CANC. DE LA 1ERA. 15NA. MES DE FEB/2015</t>
  </si>
  <si>
    <t>. ARANEA CANC. DE LA 1ERA. 15NA. MES DE FEB/2015</t>
  </si>
  <si>
    <t>J. CAMACHO CANC. DE LA 1ERA. 15NA. MES DE FEB/2015</t>
  </si>
  <si>
    <t>A. CARRERA CANC. DE LA 1ERA. 15NA. MES DE FEB/2015</t>
  </si>
  <si>
    <t>C. CEDEÑO CANC. DE LA 1ERA. 15NA. MES DE FEB/2015</t>
  </si>
  <si>
    <t>J. CHAMBA CANC. DE LA 1ERA. 15NA. MES DE FEB/2015</t>
  </si>
  <si>
    <t>M. CRIOLLO CANC. DE LA 1ERA. 15NA. MES DE FEB/2015</t>
  </si>
  <si>
    <t>K. DE LA CRUZ CANC. DE LA 1ERA. 15NA. MES DE FEB/2015</t>
  </si>
  <si>
    <t>V. FARFAN CANC. DE LA 1ERA. 15NA. MES DE FEB/2015</t>
  </si>
  <si>
    <t>C. FARIAS CANC. DE LA 1ERA. 15NA. MES DE FEB/2015</t>
  </si>
  <si>
    <t>L. GARCIA CANC. DE LA 1ERA. 15NA. MES DE FEB/2015</t>
  </si>
  <si>
    <t>E. GILER CANC. DE LA 1ERA. 15NA. MES DE FEB/2015</t>
  </si>
  <si>
    <t>S. GOVEA CANC. DE LA 1ERA. 15NA. MES DE FEB/2015</t>
  </si>
  <si>
    <t>K.LEON CANC. DE LA 1ERA. 15NA. MES DE FEB/2015</t>
  </si>
  <si>
    <t>M. MARCILLO CANC. DE LA 1ERA. 15NA. MES DE FEB/2015</t>
  </si>
  <si>
    <t>G. MARIN CANC. DE LA 1ERA. 15NA. MES DE FEB/2015</t>
  </si>
  <si>
    <t>T. PIBAQUE CANC. DE LA 1ERA. 15NA. MES DE FEB/2015</t>
  </si>
  <si>
    <t>J. QUINTO CANC. DE LA 1ERA. 15NA. MES DE FEB/2015</t>
  </si>
  <si>
    <t>D. REYES CANC. DE LA 1ERA. 15NA. MES DE FEB/2015</t>
  </si>
  <si>
    <t>M. RODRIGUEZ CANC. DE LA 1ERA. 15NA. MES DE FEB/2015</t>
  </si>
  <si>
    <t>P. SALDAÑA CANC. DE LA 1ERA. 15NA. MES DE FEB/2015</t>
  </si>
  <si>
    <t>M. SALAS CANC. DE LA 1ERA. 15NA. MES DE FEB/2015</t>
  </si>
  <si>
    <t>S. OLGA CANC. DE LA 1ERA. 15NA. MES DE FEB/2015</t>
  </si>
  <si>
    <t>R. SOLIS CANC. DE LA 1ERA. 15NA. MES DE FEB/2015</t>
  </si>
  <si>
    <t>M. VIVAS CANC. DE LA 1ERA. 15NA. MES DE FEB/2015</t>
  </si>
  <si>
    <t>A. ANA CANC. DE LA 1ERA. 15NA. MES DE FEB/2015</t>
  </si>
  <si>
    <t>K. ALARCON CANC. DE LA 1ERA. 15NA. MES DE FEB/2015</t>
  </si>
  <si>
    <t>P. APOLO CANC. DE LA 1ERA. 15NA. MES DE FEB/2015</t>
  </si>
  <si>
    <t>A. ASTUDILLO CANC. DE LA 1ERA. 15NA. MES DE FEB/2015</t>
  </si>
  <si>
    <t>V. CASTILLO CANC. DE LA 1ERA. 15NA. MES DE FEB/2015</t>
  </si>
  <si>
    <t>F. CEDEÑO CANC. DE LA 1ERA. 15NA. MES DE FEB/2015</t>
  </si>
  <si>
    <t>A. FALQUEZ CANC. DE LA 1ERA. 15NA. MES DE FEB/2015</t>
  </si>
  <si>
    <t>J. HOYOS CANC. DE LA 1ERA. 15NA. MES DE FEB/2015</t>
  </si>
  <si>
    <t>P. MANTILLA CANC. DE LA 1ERA. 15NA. MES DE FEB/2015</t>
  </si>
  <si>
    <t>L. MARIN CANC. DE LA 1ERA. 15NA. MES DE FEB/2015</t>
  </si>
  <si>
    <t>J. MARTINEZ CANC. DE LA 1ERA. 15NA. MES DE FEB/2015</t>
  </si>
  <si>
    <t>E. MENDOZA CANC. DE LA 1ERA. 15NA. MES DE FEB/2015</t>
  </si>
  <si>
    <t>M. MONCAYO CANC. DE LA 1ERA. 15NA. MES DE FEB/2015</t>
  </si>
  <si>
    <t>L. MUSSO CANC. DE LA 1ERA. 15NA. MES DE FEB/2015</t>
  </si>
  <si>
    <t>F. ORTIZ CANC. DE LA 1ERA. 15NA. MES DE FEB/2015</t>
  </si>
  <si>
    <t>J. OROZCO CANC. DE LA 1ERA. 15NA. MES DE FEB/2015</t>
  </si>
  <si>
    <t>V. PEREZ CANC. DE LA 1ERA. 15NA. MES DE FEB/2015</t>
  </si>
  <si>
    <t>E. RIVAS CANC. DE LA 1ERA. 15NA. MES DE FEB/2015</t>
  </si>
  <si>
    <t>J. SANCHEZ CANC. DE LA 1ERA. 15NA. MES DE FEB/2015</t>
  </si>
  <si>
    <t>E. SARMIENTO CANC. DE LA 1ERA. 15NA. MES DE FEB/2015</t>
  </si>
  <si>
    <t>J. TOWNSEND CANC. DE LA 1ERA. 15NA. MES DE FEB/2015</t>
  </si>
  <si>
    <t>A. VARAS CANC. DE LA 1ERA. 15NA. MES DE FEB/2015</t>
  </si>
  <si>
    <t>S. ZAMBRANO CANC. DE LA 1ERA. 15NA. MES DE FEB/2015</t>
  </si>
  <si>
    <t>M. ZAMBRANO CANC. DE LA 1ERA. 15NA. MES DE FEB/2015</t>
  </si>
  <si>
    <t>C. MUSSO F#622 CANC. DE SER. EDUC. DEL 1 AL 15 DE FEB/2015</t>
  </si>
  <si>
    <t>T. RODRIGUEZ CANC. DE SER. EDUC. DEL 1 AL 15 DE FEB/2015</t>
  </si>
  <si>
    <t>H. ZUÑIGA  F#609 CANC. DE SER. EDUC. DEL 1 AL 15 DE FEB/2015</t>
  </si>
  <si>
    <t>Y. ALABART  F#119 CANC. DE SER. EDUC. DEL 1 AL 15 DE FEB/2015</t>
  </si>
  <si>
    <t>M. AYALA  F#406 CANC. DE SER. EDUC. DEL 1 AL 15 DE FEB/2015</t>
  </si>
  <si>
    <t>J. BOHORQUEZ   F#612 CANC. DE SER. EDUC. DEL 1 AL 15 DE FEB/2015</t>
  </si>
  <si>
    <t>M. CONFORME   F#181  CANC. DE SER. EDUC. DEL 1 AL 15 DE FEB/2015</t>
  </si>
  <si>
    <t>M. MONCAYO F#349 CANC. DE SER. EDUC. DEL 1 AL 15 DE FEB/2015</t>
  </si>
  <si>
    <t>F. PALACIOS F#240 CANC. DE SER. EDUC. DEL 1 AL 15 DE FEB/2015</t>
  </si>
  <si>
    <t>A. POVEDA F# 181 CANC. DE SER. EDUC. DEL 1 AL 15 DE FEB/2015</t>
  </si>
  <si>
    <t>M. CABANILLA    CANC. DE SER. EDUC. DEL 1 AL 15 DE FEB/2015</t>
  </si>
  <si>
    <t>G. CABANILLA CANC. DE LA 1 ERA 15NA. MES FEB/2015</t>
  </si>
  <si>
    <t>M. CABANILLA  CANC. DE LA 1 ERA 15NA. MES FEB/2015</t>
  </si>
  <si>
    <t>P. IGLESIAS  CANC. DE LA 1 ERA 15NA. MES FEB/2015</t>
  </si>
  <si>
    <t>O. FARFAN  CANC. DE LA 1 ERA 15NA. MES FEB/2015</t>
  </si>
  <si>
    <t>J. BOHORQUEZ  CANC. DE LA 1 ERA 15NA. MES FEB/2015</t>
  </si>
  <si>
    <t>M. AYALA CANC. DE LA 1 ERA 15NA. MES FEB/2015</t>
  </si>
  <si>
    <t>M. CONFORME CANC. DE LA 1 ERA 15NA. MES FEB/2015</t>
  </si>
  <si>
    <t>Y. ALABART CANC. DE LA 1 ERA 15NA. MES FEB/2015</t>
  </si>
  <si>
    <t xml:space="preserve">PAGO DE GASTOS VARIOS </t>
  </si>
  <si>
    <t>F. PALACIOS CANC. DE LA 1ERA. 15NA. MES FEB/2015</t>
  </si>
  <si>
    <t>#0209118211
099261859001
0923382717
3270</t>
  </si>
  <si>
    <t>PAGO DE INTERESES MES DE FEB/2015</t>
  </si>
  <si>
    <t>130.107.1.12/arquitectura</t>
  </si>
  <si>
    <t>ATIMASA S.A.</t>
  </si>
  <si>
    <t>PA-CO COMERCIAL E INDUSTRIAL S.A.</t>
  </si>
  <si>
    <t>GASTOS POR GESTIONES Y RELACIONES PUBLICAS</t>
  </si>
  <si>
    <t>PAGO POR COMPRA DE SUMINISTROS DE LIMPIEZA</t>
  </si>
  <si>
    <t>VIATCIOS A MACHALA Y MANTA POR PROMOCION MAESTRIAS EN COM. EXT. Y MBA DIAS 25-26/FEB/2015</t>
  </si>
  <si>
    <t>PAGO DE CARTILLAS POR COMPRA DE COMBUSTIBLE VEHICULOS UTEG</t>
  </si>
  <si>
    <t>PAGO DE LA F.#549 POR REPARACION DE MOTO -UTEG</t>
  </si>
  <si>
    <t>PAGO DEL 50% POR COMPRA DE 7 TONERS SAMSUNG</t>
  </si>
  <si>
    <t>R. CAGUANA CANC. DE LA 1ERA. 15NA. MES DE FEB/2015</t>
  </si>
  <si>
    <t>I.CAMARGO CANC. DE LA 1 ERA 15NA. MES FEB/2015</t>
  </si>
  <si>
    <t>A. POVEDA F# 181  CANC. DE LA 1ERA. 15NA. MES DE FEB/20155</t>
  </si>
  <si>
    <t>F. CALLE CANC. DE LA 1ERA. 15NA. MES DE FEB/2015</t>
  </si>
  <si>
    <t>CALLE WONG FERNANDP</t>
  </si>
  <si>
    <t>R. CORDOVA CANC. DE LA 1ERA. 15NA. MES DE FEB/2015</t>
  </si>
  <si>
    <t>S. GONZALEZ CANC. DE LA 1ERA. 15NA. MES DE FEB/2015</t>
  </si>
  <si>
    <t>RIVADENEIRA SANTANA TEDY HERMOGENES</t>
  </si>
  <si>
    <t>PAGO TOTAL POR COMPRA DE 7 TONERS SAMSUNG</t>
  </si>
  <si>
    <t>PAGO DE LA F.#1126 Y ABONO A LA F.#1127 POR COMPRA DE SUMINISTROS DE OFICINA</t>
  </si>
  <si>
    <t>PAGO DE LA F.#27176, F.#27177, F.#27178 Y ABONO A LA F.#27242 POR ALQUILER DE FOTOCOPIADORA</t>
  </si>
  <si>
    <t>ABONO A LA F.#233 POR SERVICIOS EDUCATIVOS</t>
  </si>
  <si>
    <t>ABONO A LA F.#976 POR SERVICIOS EDUCATIVOS</t>
  </si>
  <si>
    <t>PAGO DE LA F.#446 POR SERVICIOS EDUCATIVOS</t>
  </si>
  <si>
    <t>PAGO POR COMPRA DE CELULARES AMIGO KIT</t>
  </si>
  <si>
    <t>DISTRICELL S.A.</t>
  </si>
  <si>
    <t>VIATICOS A SANTA ELENA POR REUNION EN UPSE DIA 27/02/2015</t>
  </si>
  <si>
    <t>CAMARGO ISIS</t>
  </si>
  <si>
    <t xml:space="preserve">PRESTAMO G. CABANILLA </t>
  </si>
  <si>
    <t>PAGO DE INTERESES DEL 7.5% X RENOVACION MES DE FEB/2015(REF.1/2 CH/16955X$6500 Y 2/2 CH/16957X$6500</t>
  </si>
  <si>
    <t>PRESTAMO G. CABANILLA A DESCONTARSE EN LA 2DA. 15NA. MES DE FEB/2015</t>
  </si>
  <si>
    <t>PAGO POR COMPRA DE UNIFORMES PARA EL PERS. DE GAURDIANIA</t>
  </si>
  <si>
    <t>PAGO DE GURADIAS Y CONSERJES POR  ATENCION MAESTRIAS</t>
  </si>
  <si>
    <t>LIQUIDACION DE LA CAJA CHICA DEL 27/FEB/2015 SEGUN DETALLE ADJUNTO</t>
  </si>
  <si>
    <t>VIATICOS A SANTA ELENA POR ATENCION MAESTRIA FIN DE SEMANA DIAS 24/FEB Y 01/MAR/2015</t>
  </si>
  <si>
    <t>AGUILAR AVILES ADOLFO</t>
  </si>
  <si>
    <t>ESPARZA BERMEO LUIS</t>
  </si>
  <si>
    <t>RIVERA LIMONES SIXTO</t>
  </si>
  <si>
    <t>D. ARIAS CANC. DE LA 2DA. 15NA. MES DE FEB/2015</t>
  </si>
  <si>
    <t>A. AGUILAR CANC. DE LA 2DA. 15NA. MES DE FEB/2015</t>
  </si>
  <si>
    <t>A. AVILES CANC. DE LA 2DA. 15NA. MES DE FEB/2015</t>
  </si>
  <si>
    <t>E. BARZOLA CANC. DE LA 2DA. 15NA. MES DE FEB/2015</t>
  </si>
  <si>
    <t>R. BENITES CANC. DE LA 2DA. 15NA. MES DE FEB/2015</t>
  </si>
  <si>
    <t>E. BORJA CANC. DE LA 2DA. 15NA. MES DE FEB/2015</t>
  </si>
  <si>
    <t>S. COROZO CANC. DE LA 2DA. 15NA. MES DE FEB/2015</t>
  </si>
  <si>
    <t>J. CRESPIN CANC. DE LA 2DA. 15NA. MES DE FEB/2015</t>
  </si>
  <si>
    <t>J. FLORES CANC. DE LA 2DA. 15NA. MES DE FEB/2015</t>
  </si>
  <si>
    <t>M. GUERRA CANC. DE LA 2DA. 15NA. MES DE FEB/2015</t>
  </si>
  <si>
    <t>I. GUTIERREZ CANC. DE LA 2DA. 15NA. MES DE FEB/2015</t>
  </si>
  <si>
    <t>M. HUACON CANC. DE LA 2DA. 15NA. MES DE FEB/2015</t>
  </si>
  <si>
    <t>J. MALAVE CANC. DE LA 2DA. 15NA. MES DE FEB/2015</t>
  </si>
  <si>
    <t>D. MENDEZ CANC. DE LA 2DA. 15NA. MES DE FEB/2015</t>
  </si>
  <si>
    <t>J. MEZA CANC. DE LA 2DA. 15NA. MES DE FEB/2015</t>
  </si>
  <si>
    <t>L. NUMERABLE CANC. DE LA 2DA. 15NA. MES DE FEB/2015</t>
  </si>
  <si>
    <t>W. PARRALES CANC. DE LA 2DA. 15NA. MES DE FEB/2015</t>
  </si>
  <si>
    <t>D. QUIÑONEZ CANC. DE LA 2DA. 15NA. MES DE FEB/2015</t>
  </si>
  <si>
    <t>E. SEGURA CANC. DE LA 2DA. 15NA. MES DE FEB/2015</t>
  </si>
  <si>
    <t>C. SOLORZANO CANC. DE LA 2DA. 15NA. MES DE FEB/2015</t>
  </si>
  <si>
    <t>F. TRIVIÑO CANC. DE LA 2DA. 15NA. MES DE FEB/2015</t>
  </si>
  <si>
    <t>C. VENTIMILLA CANC. DE LA 2DA. 15NA. MES DE FEB/2015</t>
  </si>
  <si>
    <t>F. ALVAREZ CANC. POR SERV. PREST. DEL 15 AL 28 FEB/2015</t>
  </si>
  <si>
    <t>J. BURBANO CANC. DE LA 2DA. 15NA. MES DE FEB/2015</t>
  </si>
  <si>
    <t>J. CORTEZ CANC. POR SERV. PREST. DEL 15 AL 28 FEB/2015</t>
  </si>
  <si>
    <t>L. ESPARZA CANC. POR SERV. PRET. DEL 15 AL 28 FEB/2015</t>
  </si>
  <si>
    <t>S. RIVERA CANC. POPR SERV. P`REST. DEL 15 AL 28 FEB/2015</t>
  </si>
  <si>
    <t>ANDRADE GUTIERREZ JESSENIA</t>
  </si>
  <si>
    <t>ORELLANA BELTRAN ALVARO ANDRES</t>
  </si>
  <si>
    <t xml:space="preserve">BORJA BORJA ENMA </t>
  </si>
  <si>
    <t>REYEZ LOZANO DIANA</t>
  </si>
  <si>
    <t>RUIZ CASANOVA FANNY</t>
  </si>
  <si>
    <t>CALLE WON G FERNANDO</t>
  </si>
  <si>
    <t>P. AMADOR CANC. DE LA 2DA. 15NA. MES DE FEB/2015</t>
  </si>
  <si>
    <t>J. ACOSTA CANC. DE LA 2DA. 15NA. MES DE FEB/2015</t>
  </si>
  <si>
    <t>J. ANDRADE CANC. DE LA 2DA. 15NA. MES DE FEB/2015</t>
  </si>
  <si>
    <t>K. ARANEA CANC. DE LA 2DA. 15NA. MES DE FEB/2015</t>
  </si>
  <si>
    <t>PAGO DE LA F.#172  POR SERV. REPRES. LEGAL JUICIO COACTIVO INICIADO SRI 1/4</t>
  </si>
  <si>
    <t>J. CAMACHO CANC. DE LA 2DA. 15NA. MES DE FEB/2015</t>
  </si>
  <si>
    <t>A. CARRERA CANC. DE LA 2DA. 15NA. MES DE FEB/2015</t>
  </si>
  <si>
    <t>J. CHAMBA CANC. DE LA 2DA. 15NA. MES DE FEB/2015</t>
  </si>
  <si>
    <t>C. CEDEÑO CANC. DE LA 2DA. 15NA. MES DE FEB/2015</t>
  </si>
  <si>
    <t>M. CRIOLLO CANC. DE LA 2DA. 15NA. MES DE FEB/2015</t>
  </si>
  <si>
    <t>K. DE LA CRUZ CANC. DE LA 2DA. 15NA. MES DE FEB/2015</t>
  </si>
  <si>
    <t>V. FARFAN CANC. DE LA 2DA. 15NA. MES DE FEB/2015</t>
  </si>
  <si>
    <t>C. FARIAS CANC. DE LA 2DA. 15NA. MES DE FEB/2015</t>
  </si>
  <si>
    <t>ABONO A LA F.#3466 POR COMPRA DE SUMINISTROS DE LIMPIEZA</t>
  </si>
  <si>
    <t>E. GILER CANC. DE LA 2DA. 15NA. MES DE FEB/2015</t>
  </si>
  <si>
    <t>P. MANTILLA CANC. DE LA 2DA. 15NA. MES DE FEB/2015</t>
  </si>
  <si>
    <t>L.GARCIA CANC. DE LA 2DA. 15NA. MES DE FEB/2015</t>
  </si>
  <si>
    <t>S. GOVEA CANC. DE LA 2DA. 15NA. MES DE FEB/2015</t>
  </si>
  <si>
    <t>K. LEON CANC. DE LA 2DA. 15NA. MES DE FEB/2015</t>
  </si>
  <si>
    <t>M. MARCILLO CANC. DE LA 2DA. 15NA. MES DE FEB/2015</t>
  </si>
  <si>
    <t>G. MARIN CANC. DE LA 2DA. 15NA. MES DE FEB/2015</t>
  </si>
  <si>
    <t>P. TANIA CANC. DE LA 2DA. 15NA. MES DE FEB/2015</t>
  </si>
  <si>
    <t>J. QUINTO CANC. DE LA 2DA. 15NA. MES DE FEB/2015</t>
  </si>
  <si>
    <t>D. REYES CANC. DE LA 2DA. 15NA. MES DE FEB/2015</t>
  </si>
  <si>
    <t>F. RUIZ CANC. DE LA 2DA. 15NA. MES DE FEB/2015</t>
  </si>
  <si>
    <t>M. RODRIGUEZ CANC. DE LA 2DA. 15NA. MES DE FEB/2015</t>
  </si>
  <si>
    <t>P. SALDAÑA CANC. DE LA 2DA. 15NA. MES DE FEB/2015</t>
  </si>
  <si>
    <t>M. SALAS CANC. DE LA 2DA. 15NA. MES DE FEB/2015</t>
  </si>
  <si>
    <t>O. SEVILLA CANC. DE LA 2DA. 15NA. MES DE FEB/2015</t>
  </si>
  <si>
    <t>R. SOLIS CANC. DE LA 2DA. 15NA. MES DE FEB/2015</t>
  </si>
  <si>
    <t>M. VIVAS CANC. DE LA 2DA. 15NA. MES DE FEB/2015</t>
  </si>
  <si>
    <t>A. ALCIVAR CANC. DE LA 2DA. 15NA. MES DE FEB/2015</t>
  </si>
  <si>
    <t>K. ALARCON CANC. DE LA 2DA. 15NA. MES DE FEB/2015</t>
  </si>
  <si>
    <t>P. APOLO CANC. DE LA 2DA. 15NA. MES DE FEB/2015</t>
  </si>
  <si>
    <t>A. ASTUDILLO CANC. DE LA 2DA. 15NA. MES DE FEB/2015</t>
  </si>
  <si>
    <t>I. CAMARGO CANC. DE LA 2DA. 15NA. MES DE FEB/2015</t>
  </si>
  <si>
    <t>V. CASTILLO CANC. DE LA 2DA. 15NA. MES DE FEB/2015</t>
  </si>
  <si>
    <t>F. CEDEÑO CANC. DE LA 2DA. 15NA. MES DE FEB/2015</t>
  </si>
  <si>
    <t>A. FALQUEZ CANC. DE LA 2DA. 15NA. MES DE FEB/2015</t>
  </si>
  <si>
    <t>S. GONZALEZ CANC. DE LA 2DA. 15NA. MES DE FEB/2015</t>
  </si>
  <si>
    <t>L. MARIN CANC. DE LA 2DA. 15NA. MES DE FEB/2015</t>
  </si>
  <si>
    <t>P. MARTINEZ CANC. DE LA 2DA. 15NA. MES DE FEB/2015</t>
  </si>
  <si>
    <t>E. MENDOZA CANC. DE LA 2DA. 15NA. MES DE FEB/2015</t>
  </si>
  <si>
    <t>L. MUSSO CANC. DE LA 2DA. 15NA. MES DE FEB/2015</t>
  </si>
  <si>
    <t>F. ORTIZ CANC. DE LA 2DA. 15NA. MES DE FEB/2015</t>
  </si>
  <si>
    <t>J. OROZCO CANC. DE LA 2DA. 15NA. MES DE FEB/2015</t>
  </si>
  <si>
    <t>F. PALACIOS CANC. DE LA 2DA. 15NA. MES DE FEB/2015</t>
  </si>
  <si>
    <t>V. PEREZ CANC. DE LA 2DA. 15NA. MES DE FEB/2015</t>
  </si>
  <si>
    <t>A. POVEDA CANC. DE LA 2DA. 15NA. MES DE FEB/2015</t>
  </si>
  <si>
    <t>E. RIVAS CANC. DE LA 2DA. 15NA. MES DE FEB/2015</t>
  </si>
  <si>
    <t>T. RODRIGUEZ CANC. DE LA 2DA. 15NA. MES DE FEB/2015</t>
  </si>
  <si>
    <t>J. SANCHEZ CANC. DE LA 2DA. 15NA. MES DE FEB/2015</t>
  </si>
  <si>
    <t>E. SARMIENTO CANC. DE LA 2DA. 15NA. MES DE FEB/2015</t>
  </si>
  <si>
    <t>J. TOWNSEND CANC. DE LA 2DA. 15NA. MES DE FEB/2015</t>
  </si>
  <si>
    <t>S. ZAMBRANO CANC. DE LA 2DA. 15NA. MES DE FEB/2015</t>
  </si>
  <si>
    <t>M. ZAMBRANO CANC. DE LA 2DA. 15NA. MES DE FEB/2015</t>
  </si>
  <si>
    <t>L. MUSSO F# 622 CANC. DE SER. EDUC. DEL 15 AL 28 FEB/2015</t>
  </si>
  <si>
    <t>T. RODRIGUEZ CANC. DE SER. EDUC. DEL 15 AL 28 FEB/2015</t>
  </si>
  <si>
    <t>H. ZUÑIGA  F#609  CANC. DE SER. EDUC. DEL 15 AL 28 FEB/2015</t>
  </si>
  <si>
    <t>Y. ALABART F#119 CANC. DE SER. EDUC. DEL 15 AL 28 FEB/2015</t>
  </si>
  <si>
    <t>M. AYALA F#406 CANC. DE SER. EDUC. DEL 15 AL 28 FEB/2015</t>
  </si>
  <si>
    <t>J. BOHORQUEZ F#612 CANC. DE SER. EDUC. DEL 15 AL 28 FEB/2015</t>
  </si>
  <si>
    <t>M. CABANILLA  CANC. DE SER. EDUC. DEL 15 AL 28 FEB/2015</t>
  </si>
  <si>
    <t>M. CONFORME F#181 CANC. DE SER. EDUC. DEL 15 AL 28 FEB/2015</t>
  </si>
  <si>
    <t>M. MONCAYO F#349 CANC. DE SER. EDUC. DEL 15 AL 28 FEB/2015</t>
  </si>
  <si>
    <t>F. PALACIOS F#240 CANC. DE SER. EDUC. DEL 15 AL 28 FEB/2015</t>
  </si>
  <si>
    <t>A. POVEDA  F#181 CANC. DE SER. EDUC. DEL 15 AL 28 FEB/2015</t>
  </si>
  <si>
    <t>F. CALLE CANC. DE LA 2DA. 15NA. MES DE FEB/2015</t>
  </si>
  <si>
    <t>J. HOYOS CANC. DE LA 2DA. 15NA. MES DE FEB/2015</t>
  </si>
  <si>
    <t>G. CABANILLA CANC. DE LA 2DA. 15NA. MES DE FEB/2015</t>
  </si>
  <si>
    <t>M. CABANILLA CANC. DE LA 2DA. 15NA. MES DE FEB/2015</t>
  </si>
  <si>
    <t>P. IGLESIAS CANC. DE LA 2DA. 15NA. MES DE FEB/2015</t>
  </si>
  <si>
    <t>O. FARFAN CANC. DE LA 2DA. 15NA. MES DE FEB/2015</t>
  </si>
  <si>
    <t>J. BOHORQUEZ CANC. DE LA 2DA. 15NA. MES DE FEB/2015</t>
  </si>
  <si>
    <t>M. AYALA CANC. DE LA 2DA. 15NA. MES DE FEB/2015</t>
  </si>
  <si>
    <t>M. CONFORME CANC. DE LA 2DA. 15NA. MES DE FEB/2015</t>
  </si>
  <si>
    <t>Y. ALABART CANC. DE LA 2DA. 15NA. MES DE FEB/2015</t>
  </si>
  <si>
    <t>PAGO DE LA N/V.#110, 111, 112, 113, 115, 116, 117 Y ABONO A 118 POR COMPRA DE ALM. PERS. ADM. UTEG</t>
  </si>
  <si>
    <t>PAGO DE LA F.#4760, 4763 Y ABONO A LA F.#4767 POR COMPRA DE MATERIAL POP</t>
  </si>
  <si>
    <t xml:space="preserve">ABONO A LA F.#29787 POR COMPRA DE TONERS </t>
  </si>
  <si>
    <t>ABONO A LA F.#29921 POR COMPRA DE PINTURA</t>
  </si>
  <si>
    <t>ABONO A LA F.#550 POR LA COMPRA DE TELEFONOS</t>
  </si>
  <si>
    <t>ABONO A LA F.#1345 POR INSTALACION DE A/A ADMISIONES</t>
  </si>
  <si>
    <t>ABONO A LA N/V#41 POR TRABAJO DE PAVIMENTAMIENTO ENTRADA PRINCIPAL UTEG</t>
  </si>
  <si>
    <t>ABONO A LA F.#4210 POR COMPRA DE BOTELLONES DE AGUA</t>
  </si>
  <si>
    <t>PAGO DE LA F.#173 Y ABONO A LA F.#178 POR ALQUILER DE PROYECTORES</t>
  </si>
  <si>
    <t>FONDEO BB CITTE AL BCO. AUSTRO</t>
  </si>
  <si>
    <t xml:space="preserve">VIATICOS A AMBATO </t>
  </si>
  <si>
    <t>M. GUERRERO CANC. DE LA 2DA. 15NA. MES DE FEB/2015</t>
  </si>
  <si>
    <t>LA MONEDA AGENCIA DE VIAJES</t>
  </si>
  <si>
    <t>PAGO DE LA F.#412 POR ALQUILER EDIF.#501 MES DE MARZO/2015</t>
  </si>
  <si>
    <t>VIATICOS A T. RODRIGUEZ Y DR. Y.ALABART POR VIAJE A QUITO REUNION DE EDITORES DIA 6/03/2015</t>
  </si>
  <si>
    <t>PAGO DE PRESTAMO QUIROGRFARIO COMP. 14792016Y FONDO DE RESERVA COM.12303531</t>
  </si>
  <si>
    <t>J. TOWNSEND CANC. DE LA 2DA. 15NA. MES DE ENERO/2015 (REEMPLAZO DE CH/270 REVOTADO)</t>
  </si>
  <si>
    <t>PAGO DE MULTA POR CAMBIO DE PASAJES DE P.IGLESIAS Y A.ALCIVAR A T.RODRIGUEZ Y Y.ALABART GYE-UIO</t>
  </si>
  <si>
    <t>PAGO DE LA F.#18060 Y F.#180611 POR CAMBIO DE PASAJES LIMA G. CABANILLA Y M.CABANILLA</t>
  </si>
  <si>
    <t>FONDEO DEL BCO. INTERNACIONAL AL BCO. AUSTRO</t>
  </si>
  <si>
    <t>C. CORDOVA CANC. DE SER. EDUC. DEL 15 AL 28 FEB/2015</t>
  </si>
  <si>
    <t>M. MONCAYO CANC. DE LA 2DA. 15NA. MES DE FEB/2015</t>
  </si>
  <si>
    <t>A.VARAS CANC. DE LA 2DA. 15NA. MES DE FEB/2015</t>
  </si>
  <si>
    <t>DELGADO ALABART YESMIN</t>
  </si>
  <si>
    <t>SUAREZ ALCIVAR ANA</t>
  </si>
  <si>
    <t>ULLAURI MARIZALDE JANNETH</t>
  </si>
  <si>
    <t>VILLAMAR MENDOZA MONICA</t>
  </si>
  <si>
    <t>PAZMIÑO MATAMOROS ROBERTO</t>
  </si>
  <si>
    <t>MARTINEZ MINDA HECTOR</t>
  </si>
  <si>
    <t>ABONO T/C CORPORATIVA UTEG SEGUN Nº36086000085826</t>
  </si>
  <si>
    <t>PAGO DE LA F.#4 Y #5 POR SERV. EDUCATIVOS</t>
  </si>
  <si>
    <t xml:space="preserve">PAGO POR PRESTAMOS HIPOTECARIOS MES DE FEB/2015 SEGUN COMP.31267792 </t>
  </si>
  <si>
    <t>VIATICOS A QUITO POR REUNION CEAACES DIA 09/03/2015</t>
  </si>
  <si>
    <t>PAGO DE LA F.#4876 POR DEV. ING. APOLO EN MANT DE CAMIONETA UTEG</t>
  </si>
  <si>
    <t>PAGO DE LA F.#21 POR PUBLICIDAD DIA 27/01/2015 FULL COLOR</t>
  </si>
  <si>
    <t>PAGO DE LA F.#14675 POR AFILIACIÓN TRIMESTRAL 2015 (ENE-FEB-MARZ)</t>
  </si>
  <si>
    <t>PAGO DE LA F.#182338 Y F.#182339 POR COMPRA DE PASAJE AB. KAREN ALARCON DIA 9/03/2015</t>
  </si>
  <si>
    <t>PAGO DE LA F.#351 POR COMPRA DE REFRIGERIOS FIN DE SEMANA DIAS 21-22/FEB/2015</t>
  </si>
  <si>
    <t>PAGO DE LA F.#245 POR COMPRA DE REFRIGERIOS EN STA. ELENA DIAS 21-22/FEB/2015</t>
  </si>
  <si>
    <t>LIQUIDACION DE LA CAJA CHICA DEL 06/MARZO/2015 SEGUN DETALLE ADJUNTO</t>
  </si>
  <si>
    <t>ABONO DE LA F.#56 POR SERVICOS EDUCATIVOS</t>
  </si>
  <si>
    <t>ABONO DE LA F.#1 POR SERVICIOS EDUCATIVOS</t>
  </si>
  <si>
    <t>ABONO DE LA F.#151 POR SERVICOS EDUCATIVOS</t>
  </si>
  <si>
    <t>PAGO DE LA F.# 251 Y F.#252 POR SERVICIOS EDUCATIVOS</t>
  </si>
  <si>
    <t>ABONO A  LA F.#88 POR SERVICIOS EDUCATIVOS</t>
  </si>
  <si>
    <t>PAGO DE LA F.#12 POR SER. PROF. EN DESARROLLO DE SOFTWARE DE SISTEMA MES DE FEB/2015</t>
  </si>
  <si>
    <t>PAGO DE GUARD. Y CONS. POR ATEN. MAESTRIAS-ATEN. RECTOR CHOFER DIAS 23-26-27-28FEB-2-4-5-6/MAR/2015</t>
  </si>
  <si>
    <t>PAGO DE PLANILLAS HIPOTECARIAS MES DE ENE Y FEB/2015 SEGUN COM.#1305335 Y #14779718</t>
  </si>
  <si>
    <t xml:space="preserve">PAGO DE LA F.# 178 Y ABONO F.#186 POR ALQUILER DE PROYECTORES </t>
  </si>
  <si>
    <t xml:space="preserve">PAGO DE LA F.#17704 Y ABONO A LA F.#17714 POR COMPRA DE TONERS </t>
  </si>
  <si>
    <t>PAGO DE LA F.#134 Y ABONO A LA F.#135 POR MANTENIM. E INSTAL. A/A</t>
  </si>
  <si>
    <t>ABONO A LA F.#8274 POR MATERIAL POP</t>
  </si>
  <si>
    <t>PAGO DE LA F.#422 Y ABONO A LA F.#4251 POR COMPRA DE BOTE. DE AGUA</t>
  </si>
  <si>
    <t>PAGO DE LA F.#503 POR PUBLICIDAD EN TV OROMAR</t>
  </si>
  <si>
    <t>ABONO DEL 30% A LA F.#804 POR AVISO MEDIA PAGINA EN SUPLEMENTO UNIVERSIDADES</t>
  </si>
  <si>
    <t>PAGO DE LA N/V #117-#118-119-121-122-123-124 Y ABONO 125 POR COMP. DE ALM. PERS. ADM. UTEG</t>
  </si>
  <si>
    <t>ZULBELZZA S.A</t>
  </si>
  <si>
    <t>ABONO A LA T/C CORPORATIVA SEGUN Nº 36086000085826</t>
  </si>
  <si>
    <t>GASTOS  POR RELACIONES INTERINSTITUCIONALES (FRANCIA)</t>
  </si>
  <si>
    <t>ABONO A LA F.#148 POR COMPRA DE PAVOS PARA PER. ADM. UTEG</t>
  </si>
  <si>
    <t>OJEDA NOLES KATIUSKA ELIZABETH</t>
  </si>
  <si>
    <t>REASCO RECIADO JORGE</t>
  </si>
  <si>
    <t>SALCEDO INTERNACIONAL INTERSAL S.A</t>
  </si>
  <si>
    <t>PAGO DE LA F.#176 POR SERVICIOS EDUCATIVOS</t>
  </si>
  <si>
    <t>ABONO A LA F.#361 POR SERVICIOS EDUCTAIVOS</t>
  </si>
  <si>
    <t>PAGO DE LA F.#1812 Y ABONO A LA F.#1813 POR SERVICIOS EDUCATIVOS</t>
  </si>
  <si>
    <t>PAGO POR ALQUILER DE EQUIPOS DE AUDIO Y VIDEO</t>
  </si>
  <si>
    <t>PAGO DE LA F.#3805 Y F.#3804 POR ESPACIO PUBLICITARIO STAND EN COSTALMAR SHOPPING DIC/14Y FEB/2015</t>
  </si>
  <si>
    <t>ULLAURI MERIZALDE PAOLA MARIUXI</t>
  </si>
  <si>
    <t>VIATICOS A MILAGRO POR PROMOCIÓN DE MAESTRIAS EN COMERCIO EXTERIOR DIA 12/03/2015</t>
  </si>
  <si>
    <t>VIATICOS A RIOBAMBA POR FERIA EN COLEGIOS MARIA AUXILIADORA</t>
  </si>
  <si>
    <t>PAGO DE LA F.#265 POR PUBLICIDAD DEL 24 ENE - 23 FEB/2015 POTENCIANDO ECUADOR</t>
  </si>
  <si>
    <t>FONDEO DEL BCO. AUSTRO AL BB CITTE</t>
  </si>
  <si>
    <t>ABONO A LA T/C CORPORATIVA SEGUN NUMERO #36086000085826</t>
  </si>
  <si>
    <t xml:space="preserve">GASTOS POR RELACIONES INTERINSTITUCIONALES </t>
  </si>
  <si>
    <t xml:space="preserve">ABONO A LA F.#3 POR SERVICIOS EDUCATIVOS </t>
  </si>
  <si>
    <t>PAGO DE LA F.#38 Y F.#39 POR SERVICIOS EDUCTAIVOS</t>
  </si>
  <si>
    <t>ABONO A LA F.#76 POR SERVICISO EDUCATIVOS</t>
  </si>
  <si>
    <t xml:space="preserve">PAGO DE AJUSTES MESES JUNIO/2014 SEP/2014 Y OCT/2014 </t>
  </si>
  <si>
    <t>PAGO TOTAL DE LA T/C CORPORATIVA SEGUN Nº36086000085826</t>
  </si>
  <si>
    <t>PAGO DE LA F.#128 POR DECORACION PHOTOBOOTH PARA FONDO DE FOTOGRAFIAS EN REDES SOCIALES</t>
  </si>
  <si>
    <t>PAGO DE LA F.#41 Y ANTICIPO POR REMODELACIÓN EN AULAS EDIF.#501 Y 520</t>
  </si>
  <si>
    <t xml:space="preserve">PAGO DE LA F.#2476 POR IMPERMEABILIZACIÓN CON ALUMB. Y CEMNT. EDF.#501 Y ANTICP. IMP. FILT. </t>
  </si>
  <si>
    <t>PRESTAMO A DESCONTARSE EN PARTES A PARTIR DEL MES DE ABRIL/2015</t>
  </si>
  <si>
    <t>PAGO DE LA F.#3614 POR COMPRA DE SUMINISTROS DE LIMPIEZA</t>
  </si>
  <si>
    <t>J. SANCHEZ CANC. DECIMO CUARTO SUELDO PERIODO MARZO/2014-FEB/2015</t>
  </si>
  <si>
    <t>J. SANCHEZ CANC. DE LA 1ERA. 15NA. MES DE MARZ/2015</t>
  </si>
  <si>
    <t>PAGO DE LA F.#246 POR COMPRA DE BREAKS EN STA. ELENA DIA 1/MAR/2015</t>
  </si>
  <si>
    <t>PAGO DE LA F.#353 Y F.#402 POR COMPRA DE BREAKS FIN DE SEMANA DIAS 28/FEB 1- 7-8/MAR/2015</t>
  </si>
  <si>
    <t>PAGO DE LA F.#866 POR CONTRATO DE 2000 SMS MASIVOS DEP. COLECTURIA</t>
  </si>
  <si>
    <t>PAGO DE LA CUOTA INICIAL F.#7001 POR SEGURO CONTRA ACCIDENTES PRIMER GRUPO ESTUD.</t>
  </si>
  <si>
    <t>PAGO DE LA F.#17714 Y ABONO A LA F.#17724 POR COMPRA DE TONERS</t>
  </si>
  <si>
    <t>PAGO DE LA F.#29787 Y ABONO A LA F.#29851 POR COMPRA DE TONERS</t>
  </si>
  <si>
    <t>PAGO DE LA F.#3466, F.#3486 Y ABONO A LA F.#3503 POR COMPRA DE SUMINISTROS DE LIMPIEZA</t>
  </si>
  <si>
    <t>PAGO F.#18549 (EVENTO P.IGLESIAS Y DR. V.PEREZ) Y F.#18569  AFILIACION TRIMESTRAL ENE-FEB-MAR/2015</t>
  </si>
  <si>
    <t>VIATICOS A QUITO POR REUNION ESPE-SENECYT DIAS 16-17/03/2015 (HOSPEDAJE-ALIMENTACION Y MOVILIZA.)</t>
  </si>
  <si>
    <t>PAGO A GUARDIAS Y CONSERJES POR ATENCION MAESTRIAS, VIATICOS DIAS 23/FEB-2-13/MAR/2015</t>
  </si>
  <si>
    <t>VIATICOS A STA. ELENA POR ATENCION MAESTRIAS FIN DES EMANA DIAS 14-15/MARZO/2015</t>
  </si>
  <si>
    <t>LIQUIDACION DE LA CAJA CHICA DEL 13/MARZO/2015</t>
  </si>
  <si>
    <t>CAMARA DE COMERCIO ECUATORIANO-CHINA</t>
  </si>
  <si>
    <t>GALESKI CAYCHO ALAN</t>
  </si>
  <si>
    <t>ABONO A LA F.#1106 POR COMPRA DE MATERIAL SOUVENIRS FERIA INTERNACIONAL</t>
  </si>
  <si>
    <t>ABONO A LA F.#8274 POR COMPRA DE MATERIAL POP</t>
  </si>
  <si>
    <t>LA MONEDA AGENCIA DE VIAJES S.A.</t>
  </si>
  <si>
    <t>COMPRA DE PASAJES A. ALCIVAR GYE-UI-GYE DIAS 16-17/MAR/2015</t>
  </si>
  <si>
    <t>GASTOS POR COMPRA DE ALMUERZO SALA DE REUNIONES</t>
  </si>
  <si>
    <t>PATA URETA GINGER KATIUSKA</t>
  </si>
  <si>
    <t>E. MENDOZA CANC. DECIMO CUARTO SUELDO PERIODO MARZO/2014-FEB/2015</t>
  </si>
  <si>
    <t>E. MENDOZA CANC. DE LA 1ERA. 15NA. MES DE MARZO/2015</t>
  </si>
  <si>
    <t>PAGO DE LA N/V#125-126-127-128-130-131-132 Y ABONO 133 POR COMPRA DE ALM. PERS. ADM. UTEG</t>
  </si>
  <si>
    <t>PAGO DE LA F.#186 Y ABONO A LA F.#187 POR ALQUILER DE PROYECTORES</t>
  </si>
  <si>
    <t xml:space="preserve">PAGO DE LA F.#365 Y ABONO A LA F.#407 POR FOTOGRAFIAS Y FILMACION </t>
  </si>
  <si>
    <t>PAGO DE LA F.#1037 POR ALQUILER EDIF.#610 MES DE FEB/2015</t>
  </si>
  <si>
    <t>ABONO A LA F.#4767 POR COMPRA DE MATERIALES SOUVENIR POP</t>
  </si>
  <si>
    <t>ABONO A LA F.#3894 Y PAGO A LA F.#4002 POR COMPRA DE DIVISION Y MODULARES ADMISIONES</t>
  </si>
  <si>
    <t>D. ARIAS CANC. DECIMO CUARTO SUELDO PERIODO MARZO/2014-FEB/2015</t>
  </si>
  <si>
    <t>A. AGUILAR CANC. DECIMO CUARTO SUELDO PERIODO MARZO/2014-FEB/2015</t>
  </si>
  <si>
    <t>A. AVILES CANC. DECIMO CUARTO SUELDO PERIODO MARZO/2014-FEB/2015</t>
  </si>
  <si>
    <t>R. BENITES CANC. DECIMO CUARTO SUELDO PERIODO MARZO/2014-FEB/2015</t>
  </si>
  <si>
    <t>E. BORJA CANC. DECIMO CUARTO SUELDO PERIODO MARZO/2014-FEB/2015</t>
  </si>
  <si>
    <t>S. COROZO CANC. DECIMO CUARTO SUELDO PERIODO MARZO/2014-FEB/2015</t>
  </si>
  <si>
    <t>J. CRESPIN CANC. DECIMO CUARTO SUELDO PERIODO MARZO/2014-FEB/2015</t>
  </si>
  <si>
    <t>J. FLORES CANC. DECIMO CUARTO SUELDO PERIODO MARZO/2014-FEB/2015</t>
  </si>
  <si>
    <t>M. GUERRA CANC. DECIMO CUARTO SUELDO PERIODO MARZO/2014-FEB/2015</t>
  </si>
  <si>
    <t>M. GUERRERO CANC. DECIMO CUARTO SUELDO PERIODO MARZO/2014-FEB/2015</t>
  </si>
  <si>
    <t>I. GUTIERREZ CANC. DECIMO CUARTO SUELDO PERIODO MARZO/2014-FEB/2015</t>
  </si>
  <si>
    <t>M. HUACON CANC. DECIMO CUARTO SUELDO PERIODO MARZO/2014-FEB/2015</t>
  </si>
  <si>
    <t>J. MALAVE CANC. DECIMO CUARTO SUELDO PERIODO MARZO/2014-FEB/2015</t>
  </si>
  <si>
    <t>D. MENDEZ CANC. DECIMO CUARTO SUELDO PERIODO MARZO/2014-FEB/2015</t>
  </si>
  <si>
    <t>J. NUMERABLE CANC. DECIMO CUARTO SUELDO PERIODO MARZO/2014-FEB/2015</t>
  </si>
  <si>
    <t>W. PARRALES CANC. DECIMO CUARTO SUELDO PERIODO MARZO/2014-FEB/2015</t>
  </si>
  <si>
    <t>E. SEGURA CANC. DECIMO CUARTO SUELDO PERIODO MARZO/2014-FEB/2015</t>
  </si>
  <si>
    <t>C. SOLORZANO CANC. DECIMO CUARTO SUELDO PERIODO MARZO/2014-FEB/2015</t>
  </si>
  <si>
    <t>F. TRIVIÑO CANC. DECIMO CUARTO SUELDO PERIODO MARZO/2014-FEB/2015</t>
  </si>
  <si>
    <t>C. VENTIMILLA CANC. DECIMO CUARTO SUELDO PERIODO MARZO/2014-FEB/2015</t>
  </si>
  <si>
    <t>D. QUIÑONEZ CANC. DECIMO CUARTO SUELDO PERIODO MARZO/2014-FEB/2015</t>
  </si>
  <si>
    <t>J. MEZA CANC. DECIMO CUARTO SUELDO PERIODO MARZO/2014-FEB/2015</t>
  </si>
  <si>
    <t xml:space="preserve">ABONO DEL 30% A LA F.#804 POR PUBLICIDAD EN SUPLEMENTO UNIVERSIDADES EL UNIVERSO </t>
  </si>
  <si>
    <t>PAGO DE LA F.#148 POR COMPRA DE PAVOS PARA EL PERS. ADM. UTEG AÑO 2014</t>
  </si>
  <si>
    <t>PAGO DE LA F.#1648 POR HONORARIOS MESES OCT/NOV/DIC/2014 (DECLARACION DE IMPUESTO)</t>
  </si>
  <si>
    <t>PAGO DE LA F.#34582,F.#31583, F.#34584, F.#44191 Y F.#44192 POR SERV. ALQUIL. DE MAQ. MES DE MAR/15</t>
  </si>
  <si>
    <t>DEV. DR. PEREZ POR TRAMITES CORRESPONDIENTES SUSTENT. ECO. G. CABANILLA</t>
  </si>
  <si>
    <t>MANTILLA ARAUJO PRISCILLA</t>
  </si>
  <si>
    <t>MUSSO MUJIA LUIS</t>
  </si>
  <si>
    <t xml:space="preserve">ZAMBANO LOURIDO MIRYAN </t>
  </si>
  <si>
    <t>J. ACOSTA CANC. DECIMO CUARTO SUELDO PERIODO MARZO/2014-FEB/2015</t>
  </si>
  <si>
    <t>P. AMADOR CANC. DECIMO CUARTO SUELDO PERIODO MARZO/2014-FEB/2015</t>
  </si>
  <si>
    <t>M. ANDRADE CANC. DECIMO CUARTO SUELDO PERIODO MARZO/2014-FEB/2015</t>
  </si>
  <si>
    <t>K. ARANEA CANC. DECIMO CUARTO SUELDO PERIODO MARZO/2014-FEB/2015</t>
  </si>
  <si>
    <t>C. CEDEÑO CANC. DECIMO CUARTO SUELDO PERIODO MARZO/2014-FEB/2015</t>
  </si>
  <si>
    <t>J. CHAMBA CANC. DECIMO CUARTO SUELDO PERIODO MARZO/2014-FEB/2015</t>
  </si>
  <si>
    <t>M. CRIOLLO CANC. DECIMO CUARTO SUELDO PERIODO MARZO/2014-FEB/2015</t>
  </si>
  <si>
    <t>K. DE LA CRUZ CANC. DECIMO CUARTO SUELDO PERIODO MARZO/2014-FEB/2015</t>
  </si>
  <si>
    <t>V. FARFAN CANC. DECIMO CUARTO SUELDO PERIODO MARZO/2014-FEB/2015</t>
  </si>
  <si>
    <t>C. FARIAS CANC. DECIMO CUARTO SUELDO PERIODO MARZO/2014-FEB/2015</t>
  </si>
  <si>
    <t>L. GARCIA CANC. DECIMO CUARTO SUELDO PERIODO MARZO/2014-FEB/2015</t>
  </si>
  <si>
    <t>E. GILER CANC. DECIMO CUARTO SUELDO PERIODO MARZO/2014-FEB/2015</t>
  </si>
  <si>
    <t>S. GOVEA CANC. DECIMO CUARTO SUELDO PERIODO MARZO/2014-FEB/2015</t>
  </si>
  <si>
    <t>K. LEON CANC. DECIMO CUARTO SUELDO PERIODO MARZO/2014-FEB/2015</t>
  </si>
  <si>
    <t>M. MARCILLO CANC. DECIMO CUARTO SUELDO PERIODO MARZO/2014-FEB/2015</t>
  </si>
  <si>
    <t>G. MARIN CANC. DECIMO CUARTO SUELDO PERIODO MARZO/2014-FEB/2015</t>
  </si>
  <si>
    <t>T. PIBAQUE CANC. DECIMO CUARTO SUELDO PERIODO MARZO/2014-FEB/2015</t>
  </si>
  <si>
    <t>D. REYES CANC. DECIMO CUARTO SUELDO PERIODO MARZO/2014-FEB/2015</t>
  </si>
  <si>
    <t>F. RUIZ CANC. DECIMO CUARTO SUELDO PERIODO MARZO/2014-FEB/2015</t>
  </si>
  <si>
    <t>M. RODRIGUEZ CANC. DECIMO CUARTO SUELDO PERIODO MARZO/2014-FEB/2015</t>
  </si>
  <si>
    <t>P. SALDAÑA CANC. DECIMO CUARTO SUELDO PERIODO MARZO/2014-FEB/2015</t>
  </si>
  <si>
    <t>M. SALAS CANC. DECIMO CUARTO SUELDO PERIODO MARZO/2014-FEB/2015</t>
  </si>
  <si>
    <t>O. SEVILLA CANC. DECIMO CUARTO SUELDO PERIODO MARZO/2014-FEB/2015</t>
  </si>
  <si>
    <t>R. SOLIS CANC. DECIMO CUARTO SUELDO PERIODO MARZO/2014-FEB/2015</t>
  </si>
  <si>
    <t>M. VIVAS CANC. DECIMO CUARTO SUELDO PERIODO MARZO/2014-FEB/2015</t>
  </si>
  <si>
    <t>A. ALCIVAR  CANC. DECIMO CUARTO SUELDO PERIODO MARZO/2014-FEB/2015</t>
  </si>
  <si>
    <t>K. ALARCON  CANC. DECIMO CUARTO SUELDO PERIODO MARZO/2014-FEB/2015</t>
  </si>
  <si>
    <t>P. APOLO  CANC. DECIMO CUARTO SUELDO PERIODO MARZO/2014-FEB/2015</t>
  </si>
  <si>
    <t>A. ASTUDILLO CANC. DECIMO CUARTO SUELDO PERIODO MARZO/2014-FEB/2015</t>
  </si>
  <si>
    <t>F. CALLE  CANC. DECIMO CUARTO SUELDO PERIODO MARZO/2014-FEB/2015</t>
  </si>
  <si>
    <t>V. CASTILLO  CANC. DECIMO CUARTO SUELDO PERIODO MARZO/2014-FEB/2015</t>
  </si>
  <si>
    <t>F. CEDEÑO  CANC. DECIMO CUARTO SUELDO PERIODO MARZO/2014-FEB/2015</t>
  </si>
  <si>
    <t>R. CORDOVA  CANC. DECIMO CUARTO SUELDO PERIODO MARZO/2014-FEB/2015</t>
  </si>
  <si>
    <t>A. FALQUEZ  CANC. DECIMO CUARTO SUELDO PERIODO MARZO/2014-FEB/2015</t>
  </si>
  <si>
    <t>S. GONZALEZ  CANC. DECIMO CUARTO SUELDO PERIODO MARZO/2014-FEB/2015</t>
  </si>
  <si>
    <t>J. HOYOS  CANC. DECIMO CUARTO SUELDO PERIODO MARZO/2014-FEB/2015</t>
  </si>
  <si>
    <t>P. MANTILLA  CANC. DECIMO CUARTO SUELDO PERIODO MARZO/2014-FEB/2015</t>
  </si>
  <si>
    <t>J. MARTINEZ  CANC. DECIMO CUARTO SUELDO PERIODO MARZO/2014-FEB/2015</t>
  </si>
  <si>
    <t>M. MONCAYO  CANC. DECIMO CUARTO SUELDO PERIODO MARZO/2014-FEB/2015</t>
  </si>
  <si>
    <t>L. MUSSO  CANC. DECIMO CUARTO SUELDO PERIODO MARZO/2014-FEB/2015</t>
  </si>
  <si>
    <t>J. OROZCO  CANC. DECIMO CUARTO SUELDO PERIODO MARZO/2014-FEB/2015</t>
  </si>
  <si>
    <t>F. PALACIOS  CANC. DECIMO CUARTO SUELDO PERIODO MARZO/2014-FEB/2015</t>
  </si>
  <si>
    <t>A. POVEDA  CANC. DECIMO CUARTO SUELDO PERIODO MARZO/2014-FEB/2015</t>
  </si>
  <si>
    <t>T. RODRIGUEZ  CANC. DECIMO CUARTO SUELDO PERIODO MARZO/2014-FEB/2015</t>
  </si>
  <si>
    <t>E. SARMIENTO  CANC. DECIMO CUARTO SUELDO PERIODO MARZO/2014-FEB/2015</t>
  </si>
  <si>
    <t>J. TOWNSEND  CANC. DECIMO CUARTO SUELDO PERIODO MARZO/2014-FEB/2015</t>
  </si>
  <si>
    <t>A. ALEXANDRA  CANC. DECIMO CUARTO SUELDO PERIODO MARZO/2014-FEB/2015</t>
  </si>
  <si>
    <t>S. ZAMBRANBO  CANC. DECIMO CUARTO SUELDO PERIODO MARZO/2014-FEB/2015</t>
  </si>
  <si>
    <t>M. ZAMBRANO  CANC. DECIMO CUARTO SUELDO PERIODO MARZO/2014-FEB/2015</t>
  </si>
  <si>
    <t>J. QUINTO CANC. DECIMO CUARTO SUELDO PERIODO MARZO/2014-FEB/2015</t>
  </si>
  <si>
    <t>A. CARRERA CANC. DECIMO CUARTO SUELDO PERIODO MARZO/2014-FEB/2015</t>
  </si>
  <si>
    <t>PAGO DE INTERESES DEL 7.5% POR RENOVACION DE PRESTAMO DE $20.000 MARZO/2015</t>
  </si>
  <si>
    <t>M. CABANILLA CANC. DECIMO CUARTO SUELDO PERIODO MARZO/2014-FEB/2015</t>
  </si>
  <si>
    <t>P. IGLESIAS CANC. DECIMO CUARTO SUELDO PERIODO MARZO/2014-FEB/2015</t>
  </si>
  <si>
    <t>O. FARFAN CANC. DECIMO CUARTO SUELDO PERIODO MARZO/2014-FEB/2015</t>
  </si>
  <si>
    <t>J. BOHORQUEZ CANC. DECIMO CUARTO SUELDO PERIODO MARZO/2014-FEB/2015</t>
  </si>
  <si>
    <t>M. AYALA CANC. DECIMO CUARTO SUELDO PERIODO MARZO/2014-FEB/2015</t>
  </si>
  <si>
    <t>Y. ALABART CANC. DECIMO CUARTO SUELDO PERIODO MARZO/2014-FEB/2015</t>
  </si>
  <si>
    <t>G. CABANILLA CANC. DECIMO CUARTO SUELDO PERIODO MARZO/2014-FEB/2015</t>
  </si>
  <si>
    <t>M. CONFORME CANC. DECIMO CUARTO SUELDO PERIODO MARZO/2014-FEB/2015</t>
  </si>
  <si>
    <t>PAGO POR COMPRA DE A/A, TONERS, 15 MOUSE, 10 PENDRIVE PARA DEP. SIST.COLECT. Y EDIF.#501</t>
  </si>
  <si>
    <t>VIATICOS P. IGLESIAS  POR VIAJE A QUITO REUNION CEAACES REGLAMENTO ARANCELES</t>
  </si>
  <si>
    <t>PAGO DE LA F.#17571 POR COMPRA DE UNIFORMES PERS. ADM. UTEG GUARDIA</t>
  </si>
  <si>
    <t>SANCHEZ MENDOZA ELENA MERCEDES</t>
  </si>
  <si>
    <t>PAGO DE LA F.#3625 POR COMPRA DE SUM. DE LIMPIEZA</t>
  </si>
  <si>
    <t>JARAMILLO VALENCIA WILSON</t>
  </si>
  <si>
    <t>JOSE LUIS ALMUIÑAS</t>
  </si>
  <si>
    <t>PAGO POR SERVICIOS EDUCATIVOS MAESTRIA FIN DE SEMANA DIAS 14-15-21/MAR/2015</t>
  </si>
  <si>
    <t>ABONO A LA F.#118 POR SERVICIOS EDUCATIVOS</t>
  </si>
  <si>
    <t>PAGO DE LA F.#576 POR COMPRA DE SERVICIOS EDUCATIVOS</t>
  </si>
  <si>
    <t>PAGO DE LA F.#404 POR COMPRA DE REFRIGERIOS FIN DE SEMANA 14-15/MARZO/2015</t>
  </si>
  <si>
    <t>PAGO DE INTERESES MES DE MARZO/2015  (REF. 5% PREST. $10.000.00)</t>
  </si>
  <si>
    <t>PAGO DE INTERESES DEL 3% MES DE MARZO/2015(REF. $30,000.00)</t>
  </si>
  <si>
    <t xml:space="preserve">ABONO A LA F.#17724 POR COMPRA DE TONERS </t>
  </si>
  <si>
    <t>ABONO A LA F.#29851 POR COMPRA DE TONERS</t>
  </si>
  <si>
    <t>ABONO A LA F.#8274 POR COMPRA DE SOUVENIR FERIA INTERNACIONAL</t>
  </si>
  <si>
    <t>PAGO DE LA F.#3503 Y ABONO A LA F.#3538 POR COMPRA DE SUM. DE LIMPIEZA</t>
  </si>
  <si>
    <t xml:space="preserve">AGUILAR AVILES ADOLFO </t>
  </si>
  <si>
    <t>MUÑIZ SORNOZA JHONNY</t>
  </si>
  <si>
    <t>MURILLO CALERO WILLIAM</t>
  </si>
  <si>
    <t>CHAMBA PÌSCO JESSENIA</t>
  </si>
  <si>
    <t xml:space="preserve">LUNA CORDOVA MARIA </t>
  </si>
  <si>
    <t>CEDEÑO TROYAFRANCISCO</t>
  </si>
  <si>
    <t>G. CABANILLA CANC. DE LA 1ERA. 15NA. MES DE MARZO/2015</t>
  </si>
  <si>
    <t>M. CABANILLA CANC. DE LA 1ERA. 15NA. MES DE MARZO/2015</t>
  </si>
  <si>
    <t>P. IGLESIAS CANC. DE LA 1ERA. 15NA. MES DE MARZO/2015</t>
  </si>
  <si>
    <t>O. FARFAN CANC. DE LA 1ERA. 15NA. MES DE MARZO/2015</t>
  </si>
  <si>
    <t>M. AYALA CANC. DE LA 1ERA. 15NA. MES DE MARZO/2015</t>
  </si>
  <si>
    <t>M.CONFORME CANC. DE LA 1ERA. 15NA. MES DE MARZO/2015</t>
  </si>
  <si>
    <t>Y. ALABART CANC. DE LA 1ERA. 15NA. MES DE MARZO/2015</t>
  </si>
  <si>
    <t>A. AGUILAR CANC. DE LA 1ERA. 15NA. MES DE MARZO/2015</t>
  </si>
  <si>
    <t>R. BENITES CANC. DE LA 1ERA. 15NA. MES DE MARZO/2015</t>
  </si>
  <si>
    <t>E. BORJA CANC. DE LA 1ERA. 15NA. MES DE MARZO/2015</t>
  </si>
  <si>
    <t>S. COROZO CANC. DE LA 1ERA. 15NA. MES DE MARZO/2015</t>
  </si>
  <si>
    <t>M. GUERRA CANC. DE LA 1ERA. 15NA. MES DE MARZO/2015</t>
  </si>
  <si>
    <t>F. TRIVIÑO CANC. DE LA 1ERA. 15NA. MES DE MARZO/2015</t>
  </si>
  <si>
    <t>F. ALVAREZ CANC. DE LA 1ERA. 15NA. MES DE MARZO/2015</t>
  </si>
  <si>
    <t>J. CORTEZ CANC. DE LA 1ERA. 15NA. MES DE MARZO/2015</t>
  </si>
  <si>
    <t>L. ESPARZA CANC. DE LA 1ERA. 15NA. MES DE MARZO/2015</t>
  </si>
  <si>
    <t>J. MUÑIZ CANC. DE LA 1ERA. 15NA. MES DE MARZO/2015</t>
  </si>
  <si>
    <t>W. MURILLO CANC. DE LA 1ERA. 15NA. MES DE MARZO/2015</t>
  </si>
  <si>
    <t>S. RIVERA CANC. DE LA 1ERA. 15NA. MES DE MARZO/2015</t>
  </si>
  <si>
    <t>J. ACOSTA CANC. DE LA 1ERA. 15NA. MES DE MARZO/2015</t>
  </si>
  <si>
    <t>M. ANDRADE CANC. DE LA 1ERA. 15NA. MES DE MARZO/2015</t>
  </si>
  <si>
    <t>C. CEDEÑO CANC. DE LA 1ERA. 15NA. MES DE MARZO/2015</t>
  </si>
  <si>
    <t>J. CHAMBA CANC. DE LA 1ERA. 15NA. MES DE MARZO/2015</t>
  </si>
  <si>
    <t>M. CRIOLLO CANC. DE LA 1ERA. 15NA. MES DE MARZO/2015</t>
  </si>
  <si>
    <t>C. FARIAS CANC. DE LA 1ERA. 15NA. MES DE MARZO/2015</t>
  </si>
  <si>
    <t>E. GILER CANC. DE LA 1ERA. 15NA. MES DE MARZO/2015</t>
  </si>
  <si>
    <t>M. LUNA CANC. DE LA 1ERA. 15NA. MES DE MARZO/2015</t>
  </si>
  <si>
    <t>G. MARIN CANC. DE LA 1ERA. 15NA. MES DE MARZO/2015</t>
  </si>
  <si>
    <t>T. PIBAQUE CANC. DE LA 1ERA. 15NA. MES DE MARZO/2015</t>
  </si>
  <si>
    <t>D. REYES CANC. DE LA 1ERA. 15NA. MES DE MARZO/2015</t>
  </si>
  <si>
    <t>F. RUIZ CANC. DE LA 1ERA. 15NA. MES DE MARZO/2015</t>
  </si>
  <si>
    <t>O. SEVILLA CANC. DE LA 1ERA. 15NA. MES DE MARZO/2015</t>
  </si>
  <si>
    <t>R. SOLIS CANC. DE LA 1ERA. 15NA. MES DE MARZO/2015</t>
  </si>
  <si>
    <t>M. VIVAS CANC. DE LA 1ERA. 15NA. MES DE MARZO/2015</t>
  </si>
  <si>
    <t>A. ALCIVAR CANC. DE LA 1ERA. 15NA. MES DE MARZO/2015</t>
  </si>
  <si>
    <t>K. ALARCON CANC. DE LA 1ERA. 15NA. MES DE MARZO/2015</t>
  </si>
  <si>
    <t>P. APOLOCANC. DE LA 1ERA. 15NA. MES DE MARZO/2015</t>
  </si>
  <si>
    <t>A. ASTUDILLO CANC. DE LA 1ERA. 15NA. MES DE MARZO/2015</t>
  </si>
  <si>
    <t>F. CALLE CANC. DE LA 1ERA. 15NA. MES DE MARZO/2015</t>
  </si>
  <si>
    <t>I. CAMARGO CANC. DE LA 1ERA. 15NA. MES DE MARZO/2015</t>
  </si>
  <si>
    <t>V. CASTILLO CANC. DE LA 1ERA. 15NA. MES DE MARZO/2015</t>
  </si>
  <si>
    <t>F. CEDEÑO CANC. DE LA 1ERA. 15NA. MES DE MARZO/2015</t>
  </si>
  <si>
    <t>R. CORDOVA CANC. DE LA 1ERA. 15NA. MES DE MARZO/2015</t>
  </si>
  <si>
    <t>A. FALQUEZ CANC. DE LA 1ERA. 15NA. MES DE MARZO/2015</t>
  </si>
  <si>
    <t>P. MANTILLA CANC. DE LA 1ERA. 15NA. MES DE MARZO/2015</t>
  </si>
  <si>
    <t>L. MARIN CANC. DE LA 1ERA. 15NA. MES DE MARZO/2015</t>
  </si>
  <si>
    <t>J. MARTINEZ CANC. DE LA 1ERA. 15NA. MES DE MARZO/2015</t>
  </si>
  <si>
    <t>L. MUSSO CANC. DE LA 1ERA. 15NA. MES DE MARZO/2015</t>
  </si>
  <si>
    <t>F. ORTIZ CANC. DE LA 1ERA. 15NA. MES DE MARZO/2015</t>
  </si>
  <si>
    <t>J. OROZCO CANC. DE LA 1ERA. 15NA. MES DE MARZO/2015</t>
  </si>
  <si>
    <t>F. PALACIOS CANC. DE LA 1ERA. 15NA. MES DE MARZO/2015</t>
  </si>
  <si>
    <t>T. RODRIGUEZ CANC. DE LA 1ERA. 15NA. MES DE MARZO/2015</t>
  </si>
  <si>
    <t>V. PEREZ CANC. DE LA 1ERA. 15NA. MES DE MARZO/2015</t>
  </si>
  <si>
    <t>E. RIVAS CANC. DE LA 1ERA. 15NA. MES DE MARZO/2015</t>
  </si>
  <si>
    <t>E. SARMIENTO CANC. DE LA 1ERA. 15NA. MES DE MARZO/2015</t>
  </si>
  <si>
    <t>A. VARAS CANC. DE LA 1ERA. 15NA. MES DE MARZO/2015</t>
  </si>
  <si>
    <t>S. ZAMBRANO CANC. DE LA 1ERA. 15NA. MES DE MARZO/2015</t>
  </si>
  <si>
    <t>M. ZAMBRANO CANC. DE LA 1ERA. 15NA. MES DE MARZO/2015</t>
  </si>
  <si>
    <t>ABONO A F.#623 POR SERV. EDUCATIVOS DEL 1 AL 15 DE MARZ/2015</t>
  </si>
  <si>
    <t>T. RODRIGUEZ POR SERV. EDUCATIVOS DEL 1 AL 15 DE MARZ/2015</t>
  </si>
  <si>
    <t>ABONO A LA F.#610 POR SERV. EDUCATIVOS DEL 1 AL 15 DE MARZ/2015</t>
  </si>
  <si>
    <t>Y. ALABART POR SERV. EDUCATIVOS DEL 1 AL 15 DE MARZ/2015</t>
  </si>
  <si>
    <t>ABONO DE LA F.#407 POR SERV. EDUCATIVOS DEL 1 AL 15 DE MARZ/2015</t>
  </si>
  <si>
    <t>ABONO A LA F.# 613 POR SERV. EDUCATIVOS DEL 1 AL 15 DE MARZO/2015</t>
  </si>
  <si>
    <t>M. CABANILLA CANC.POR SERV. EDUCATIVOS DEL 1 AL 15 DE MARZO/2015</t>
  </si>
  <si>
    <t>M. CONFORME ABONO A F.#182 POR SERV. EDUCATIVOS DEL 1 AL 15 DE MARZO/2015</t>
  </si>
  <si>
    <t>M. MONCAYO ABONO A F.#350 POR SERV. EDUCATIVOS DEL 1 AL 15 DE MARZO/2015</t>
  </si>
  <si>
    <t>F. PALACIOS ABONO A LA F.#243 POR SERV. EDUCATIVOS DEL 1 AL 15 DE MARZO/2015</t>
  </si>
  <si>
    <t>A. POVEDA ABONO A F.#182 POR SERV. EDUCATIVOS DEL 1 AL 15 DE MARZO/2015</t>
  </si>
  <si>
    <t>S. GONZALEZ CANC. DE LA 1ERA. 15NA. MES DE MARZO/2015</t>
  </si>
  <si>
    <t>GASTOS POR GESTIONES DE FINANCIAMAIENTO</t>
  </si>
  <si>
    <t>PAGO DE GUARDIAS Y CONSERJES POR ATENCION MAET. Y DOBLAR GUARDIAS DIAS 9-12-13-14-15-17-19/03/2015</t>
  </si>
  <si>
    <t>LIQUIDACION DE LA CAJA CHICA DEL 20/MARZO/2015 SEGUN DETALLE ADJUNTO</t>
  </si>
  <si>
    <t>PAGO POR ARREGLO DE AULAS ( F.#45 $387 Y F.#44 $100 ) Y CAMPUS $13.00</t>
  </si>
  <si>
    <t>PAGO DE LA N/V #133, 134, 135, 136, 138, 139, 140, 141 Y 142POR COMPRA DE ALM. PERS. ADM. UTEG</t>
  </si>
  <si>
    <t xml:space="preserve">ABONO A LA F.#187 POR ALQUILER DE PROYECTORES </t>
  </si>
  <si>
    <t xml:space="preserve">PAGO DE LA F.#4251 Y ABONO A LA F.#4270 POR COMPRA DE BOTELLONES DE AGUA </t>
  </si>
  <si>
    <t>RENOVACION POR INTERESES  MES DE MARZO/2015</t>
  </si>
  <si>
    <t>VIATICOS ECO. P IGLESDIAS POR VIAJE A QUITO DIS 24/MARZO/2015</t>
  </si>
  <si>
    <t>IGLESIAS PEDRO</t>
  </si>
  <si>
    <t>PRESTAMO G. CABANILLA A DESCONTARSE EN LA 2DA. 15NA. MES DE MARZO/2015</t>
  </si>
  <si>
    <t>VIATICOS OLMEDO FARFAN POR REUNION EN QUITO DIS 24/03/2015</t>
  </si>
  <si>
    <t>PAGO DE DOCTORADO POR PROCESO DE TESIS 12, COLEG. ING. M.C, TASAS M.C.,PROCESO DE TESIS ECO. G.C.</t>
  </si>
  <si>
    <t>VIATICOS A PERU ECO. P. IGLESIAS POR TRAMITES DOCTORADO Y RENDIR EXAMEN DEL 24-28/03/2015</t>
  </si>
  <si>
    <t>PAGO DE DOCTORADO PROCESO DE TESIS 12, COLEG. ING. M.C., TASAS M.C. , PROCESO DE TESIS ECO. G.C.</t>
  </si>
  <si>
    <t>VIATICOS ECO. G. CABANILLA POR PROCESO DE TESIS DIAS 24--26/03/2015 LIMA PERU</t>
  </si>
  <si>
    <t>PAGO POR COMPRA DE  SUMINISTROS DE COMPUTACION</t>
  </si>
  <si>
    <t xml:space="preserve">SALVADOR GONZELEZ </t>
  </si>
  <si>
    <t>PAGO DE LA F.#18283 POR COMPRA DE TONER DEC. SEMIPRTESENCIAL (DEV. A. PABLO)</t>
  </si>
  <si>
    <t>GOMEZ VELASTEGUI CRTISTINA</t>
  </si>
  <si>
    <t>PAGO DE LA F.#11866 Y F.#11870 POR COMPRA DE PLACA ESCRITORIA ECO. G. C. Y PLACA EN MADERA DR. PEREZ</t>
  </si>
  <si>
    <t>GATSOS VARIOS</t>
  </si>
  <si>
    <t>V. PEREZ CANC. DE LA 2DA. 15NA. MES DE MARZO/2015</t>
  </si>
  <si>
    <t>VIATICOS A SANTA ELENA POR ATENCION MAESTRIAS</t>
  </si>
  <si>
    <t>PAGO DE GUARDIAS Y CONSJ. POR ATEN. MAESTRIAS Y ATENC. RECTOR 9-15-16-20-21-22-23-24-25-26-27/03/15</t>
  </si>
  <si>
    <t>PAGO DE LA N/V #142, 143, 144, 145, 146 POR COMPRA DE ALM. PERS. ADM. UTEG</t>
  </si>
  <si>
    <t>LIQUIDACION DE LA CAJA CHICA DEL 26/MARZO/2015 SEGUN DETALLE ADJUNTO</t>
  </si>
  <si>
    <t>PAGO DE LA F.#187 Y ABONO A LA F.#196 POR ALQUILER DE PROYECTORES</t>
  </si>
  <si>
    <t xml:space="preserve">PAGO DE LA F.#27242 Y ABONO F.# 27244 POR ALQUILER DE FOTOCOPIADORA </t>
  </si>
  <si>
    <t>PAGO DE LA NV.#53 POR MANT. ELECTRICO, REPARACION E INSTACION AULAS EDIF.#520</t>
  </si>
  <si>
    <t>ABONO A LA F.#3538 POR COMPRA DE SUMNINISTROS DE LIMPIEZA</t>
  </si>
  <si>
    <t xml:space="preserve">ABONO A LA F.#29851 POR COMPRA DE TONERS </t>
  </si>
  <si>
    <t>PAGO DE LA F.#17724 Y ABONO A F.#17730 POR COMPRA DE TONERS</t>
  </si>
  <si>
    <t>PAGO DE LA F.#8274 POR COMRA DE MATERIAL PUBLICITARIO POP</t>
  </si>
  <si>
    <t>ABONO A LA F.#144984 POR CUOTA INICIAL SEGURO PERSONAL ALUMNOS</t>
  </si>
  <si>
    <t>PAGO F.#118 Y ABONO A F.#120 POR SERVICOS EDUCATIVOS</t>
  </si>
  <si>
    <t>PAGO DE INTERESES DEL 7.5% X RENOVACION MES DE MARZO/2015(REF.1/2 CH/16955X$6500 Y 2/2 CH/16957X$65</t>
  </si>
  <si>
    <t>PAGO DE COMISONES POR VENTAS</t>
  </si>
  <si>
    <t>PAGOP DE LA F.#6-8-9 POR SERVICOS EDUCATIVOS</t>
  </si>
  <si>
    <t xml:space="preserve"> PAGO A LA F.#1127 , F.#1147 Y ABONO F.#1163 POR COMPRA DE SUMINISTROS DE OFICINA</t>
  </si>
  <si>
    <t xml:space="preserve">PAGO DE LA F.#4767 Y ABONO A F.#2086 POR TRABAJOS DE IMPRENTA </t>
  </si>
  <si>
    <t>MUSSO MUJICA CARLOS</t>
  </si>
  <si>
    <t>PAGO DE LA F.#616 POR SERVICIOS EDUCATIVOS</t>
  </si>
</sst>
</file>

<file path=xl/styles.xml><?xml version="1.0" encoding="utf-8"?>
<styleSheet xmlns="http://schemas.openxmlformats.org/spreadsheetml/2006/main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m/yyyy"/>
    <numFmt numFmtId="165" formatCode="00000"/>
    <numFmt numFmtId="166" formatCode="dddd\,\ dd\ mmmm\ &quot;del&quot;\ yyyy"/>
    <numFmt numFmtId="167" formatCode="dddd"/>
    <numFmt numFmtId="168" formatCode="[$-C0A]d\-mmm\-yy;@"/>
    <numFmt numFmtId="169" formatCode="_-* #,##0.00\ _$_-;\-* #,##0.00\ _$_-;_-* &quot;-&quot;??\ _$_-;_-@_-"/>
    <numFmt numFmtId="170" formatCode="&quot;$&quot;#,##0.00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0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FF000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rgb="FFFF0000"/>
      <name val="Calibri"/>
      <family val="2"/>
      <scheme val="minor"/>
    </font>
    <font>
      <sz val="9"/>
      <color theme="2" tint="-0.749992370372631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name val="Calibri"/>
      <family val="2"/>
      <scheme val="minor"/>
    </font>
    <font>
      <b/>
      <sz val="11"/>
      <color theme="1"/>
      <name val="Times New Roman"/>
      <family val="1"/>
    </font>
    <font>
      <b/>
      <sz val="7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i/>
      <sz val="10"/>
      <name val="Monotype Corsiva"/>
      <family val="4"/>
    </font>
    <font>
      <b/>
      <i/>
      <sz val="10"/>
      <color theme="1"/>
      <name val="Monotype Corsiva"/>
      <family val="4"/>
    </font>
    <font>
      <sz val="9"/>
      <color rgb="FF000000"/>
      <name val="Calibri"/>
      <family val="2"/>
      <scheme val="minor"/>
    </font>
    <font>
      <sz val="7"/>
      <color theme="4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7"/>
      <color theme="0" tint="-0.499984740745262"/>
      <name val="Calibri"/>
      <family val="2"/>
      <scheme val="minor"/>
    </font>
    <font>
      <sz val="11"/>
      <color theme="1"/>
      <name val="Aparajita"/>
      <family val="2"/>
    </font>
    <font>
      <b/>
      <sz val="11"/>
      <color theme="1"/>
      <name val="Century Gothic"/>
      <family val="2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u/>
      <sz val="8"/>
      <color theme="10"/>
      <name val="Century Gothic"/>
      <family val="2"/>
    </font>
    <font>
      <u/>
      <sz val="11"/>
      <name val="Calibri"/>
      <family val="2"/>
    </font>
    <font>
      <u/>
      <sz val="11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Berlin Sans FB Demi"/>
      <family val="2"/>
    </font>
    <font>
      <b/>
      <sz val="9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</font>
    <font>
      <b/>
      <u/>
      <sz val="11"/>
      <name val="Calibri"/>
      <family val="2"/>
    </font>
    <font>
      <u/>
      <sz val="16"/>
      <color theme="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double">
        <color auto="1"/>
      </right>
      <top style="medium">
        <color indexed="64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168" fontId="0" fillId="0" borderId="0"/>
    <xf numFmtId="43" fontId="1" fillId="0" borderId="0" applyFont="0" applyFill="0" applyBorder="0" applyAlignment="0" applyProtection="0"/>
    <xf numFmtId="168" fontId="9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68">
    <xf numFmtId="168" fontId="0" fillId="0" borderId="0" xfId="0"/>
    <xf numFmtId="168" fontId="2" fillId="0" borderId="0" xfId="0" applyFont="1"/>
    <xf numFmtId="168" fontId="3" fillId="0" borderId="0" xfId="0" applyFont="1" applyAlignment="1">
      <alignment horizontal="center"/>
    </xf>
    <xf numFmtId="168" fontId="6" fillId="0" borderId="1" xfId="0" applyFont="1" applyBorder="1"/>
    <xf numFmtId="14" fontId="6" fillId="0" borderId="1" xfId="0" applyNumberFormat="1" applyFont="1" applyBorder="1"/>
    <xf numFmtId="168" fontId="2" fillId="0" borderId="0" xfId="0" applyFont="1" applyAlignment="1">
      <alignment horizontal="center" vertical="center"/>
    </xf>
    <xf numFmtId="168" fontId="4" fillId="2" borderId="1" xfId="0" applyFont="1" applyFill="1" applyBorder="1" applyAlignment="1">
      <alignment horizontal="center" vertical="center"/>
    </xf>
    <xf numFmtId="168" fontId="8" fillId="0" borderId="1" xfId="0" applyFont="1" applyBorder="1"/>
    <xf numFmtId="14" fontId="8" fillId="0" borderId="1" xfId="0" applyNumberFormat="1" applyFont="1" applyBorder="1"/>
    <xf numFmtId="4" fontId="10" fillId="0" borderId="1" xfId="0" applyNumberFormat="1" applyFont="1" applyFill="1" applyBorder="1" applyAlignment="1">
      <alignment horizontal="center"/>
    </xf>
    <xf numFmtId="4" fontId="10" fillId="0" borderId="0" xfId="0" applyNumberFormat="1" applyFont="1" applyFill="1" applyBorder="1"/>
    <xf numFmtId="4" fontId="10" fillId="0" borderId="0" xfId="0" quotePrefix="1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center"/>
    </xf>
    <xf numFmtId="168" fontId="0" fillId="5" borderId="0" xfId="0" applyFill="1" applyBorder="1"/>
    <xf numFmtId="168" fontId="0" fillId="6" borderId="0" xfId="0" applyFill="1"/>
    <xf numFmtId="168" fontId="0" fillId="0" borderId="0" xfId="0" applyAlignment="1">
      <alignment vertical="center"/>
    </xf>
    <xf numFmtId="168" fontId="0" fillId="6" borderId="0" xfId="0" applyFill="1" applyAlignment="1">
      <alignment vertical="center"/>
    </xf>
    <xf numFmtId="168" fontId="12" fillId="6" borderId="15" xfId="2" applyFont="1" applyFill="1" applyBorder="1" applyAlignment="1" applyProtection="1">
      <alignment horizontal="center"/>
    </xf>
    <xf numFmtId="168" fontId="6" fillId="0" borderId="1" xfId="0" applyFont="1" applyBorder="1" applyProtection="1">
      <protection locked="0"/>
    </xf>
    <xf numFmtId="168" fontId="4" fillId="2" borderId="1" xfId="0" applyFont="1" applyFill="1" applyBorder="1" applyAlignment="1">
      <alignment horizontal="center" vertical="center" wrapText="1"/>
    </xf>
    <xf numFmtId="168" fontId="0" fillId="0" borderId="17" xfId="0" applyBorder="1"/>
    <xf numFmtId="168" fontId="17" fillId="0" borderId="1" xfId="0" applyFont="1" applyBorder="1"/>
    <xf numFmtId="4" fontId="10" fillId="0" borderId="0" xfId="0" applyNumberFormat="1" applyFont="1" applyFill="1" applyBorder="1" applyAlignment="1">
      <alignment horizontal="center"/>
    </xf>
    <xf numFmtId="168" fontId="0" fillId="0" borderId="0" xfId="0" applyFill="1" applyBorder="1"/>
    <xf numFmtId="14" fontId="18" fillId="0" borderId="1" xfId="0" applyNumberFormat="1" applyFont="1" applyFill="1" applyBorder="1" applyProtection="1">
      <protection locked="0"/>
    </xf>
    <xf numFmtId="168" fontId="18" fillId="0" borderId="1" xfId="0" applyFont="1" applyFill="1" applyBorder="1" applyProtection="1">
      <protection locked="0"/>
    </xf>
    <xf numFmtId="14" fontId="18" fillId="0" borderId="1" xfId="0" applyNumberFormat="1" applyFont="1" applyBorder="1" applyProtection="1">
      <protection locked="0"/>
    </xf>
    <xf numFmtId="168" fontId="18" fillId="0" borderId="1" xfId="0" applyFont="1" applyBorder="1" applyProtection="1">
      <protection locked="0"/>
    </xf>
    <xf numFmtId="43" fontId="6" fillId="3" borderId="1" xfId="1" applyFont="1" applyFill="1" applyBorder="1" applyAlignment="1">
      <alignment horizontal="center"/>
    </xf>
    <xf numFmtId="168" fontId="5" fillId="2" borderId="1" xfId="0" applyFont="1" applyFill="1" applyBorder="1" applyAlignment="1">
      <alignment horizontal="center" vertical="center" wrapText="1"/>
    </xf>
    <xf numFmtId="168" fontId="4" fillId="0" borderId="0" xfId="0" applyFont="1" applyFill="1" applyBorder="1" applyAlignment="1">
      <alignment horizontal="center" vertical="center" wrapText="1"/>
    </xf>
    <xf numFmtId="168" fontId="2" fillId="0" borderId="0" xfId="0" applyFont="1" applyFill="1" applyBorder="1"/>
    <xf numFmtId="168" fontId="0" fillId="0" borderId="1" xfId="0" applyBorder="1"/>
    <xf numFmtId="168" fontId="19" fillId="0" borderId="16" xfId="0" applyFont="1" applyBorder="1"/>
    <xf numFmtId="168" fontId="23" fillId="0" borderId="16" xfId="0" applyFont="1" applyBorder="1"/>
    <xf numFmtId="168" fontId="24" fillId="0" borderId="16" xfId="0" applyFont="1" applyBorder="1"/>
    <xf numFmtId="168" fontId="14" fillId="0" borderId="16" xfId="0" applyFont="1" applyBorder="1"/>
    <xf numFmtId="168" fontId="25" fillId="0" borderId="16" xfId="0" applyFont="1" applyBorder="1"/>
    <xf numFmtId="168" fontId="10" fillId="0" borderId="19" xfId="0" applyFont="1" applyBorder="1"/>
    <xf numFmtId="168" fontId="10" fillId="0" borderId="20" xfId="0" applyFont="1" applyBorder="1"/>
    <xf numFmtId="168" fontId="24" fillId="0" borderId="16" xfId="0" applyFont="1" applyBorder="1" applyAlignment="1">
      <alignment horizontal="left"/>
    </xf>
    <xf numFmtId="168" fontId="19" fillId="9" borderId="21" xfId="0" applyFont="1" applyFill="1" applyBorder="1" applyAlignment="1"/>
    <xf numFmtId="168" fontId="0" fillId="0" borderId="22" xfId="0" applyBorder="1" applyAlignment="1">
      <alignment horizontal="center"/>
    </xf>
    <xf numFmtId="168" fontId="26" fillId="10" borderId="12" xfId="0" applyFont="1" applyFill="1" applyBorder="1"/>
    <xf numFmtId="168" fontId="27" fillId="10" borderId="21" xfId="0" applyNumberFormat="1" applyFont="1" applyFill="1" applyBorder="1" applyAlignment="1">
      <alignment horizontal="right"/>
    </xf>
    <xf numFmtId="168" fontId="0" fillId="0" borderId="0" xfId="0" applyBorder="1"/>
    <xf numFmtId="168" fontId="3" fillId="0" borderId="0" xfId="0" applyFont="1" applyBorder="1" applyAlignment="1">
      <alignment horizontal="center"/>
    </xf>
    <xf numFmtId="168" fontId="0" fillId="8" borderId="1" xfId="0" applyFill="1" applyBorder="1"/>
    <xf numFmtId="168" fontId="0" fillId="0" borderId="1" xfId="0" applyFill="1" applyBorder="1"/>
    <xf numFmtId="4" fontId="0" fillId="0" borderId="22" xfId="0" applyNumberForma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4" fontId="0" fillId="0" borderId="23" xfId="0" applyNumberFormat="1" applyBorder="1" applyAlignment="1">
      <alignment horizontal="center"/>
    </xf>
    <xf numFmtId="167" fontId="0" fillId="5" borderId="0" xfId="0" applyNumberFormat="1" applyFill="1" applyBorder="1"/>
    <xf numFmtId="166" fontId="11" fillId="5" borderId="0" xfId="0" applyNumberFormat="1" applyFont="1" applyFill="1" applyBorder="1" applyAlignment="1"/>
    <xf numFmtId="4" fontId="0" fillId="5" borderId="0" xfId="0" applyNumberFormat="1" applyFill="1" applyBorder="1" applyAlignment="1"/>
    <xf numFmtId="168" fontId="2" fillId="5" borderId="0" xfId="0" applyFont="1" applyFill="1" applyBorder="1" applyAlignment="1">
      <alignment horizontal="center" vertical="center" wrapText="1"/>
    </xf>
    <xf numFmtId="168" fontId="2" fillId="5" borderId="21" xfId="0" applyFont="1" applyFill="1" applyBorder="1" applyAlignment="1">
      <alignment horizontal="center" vertical="center"/>
    </xf>
    <xf numFmtId="168" fontId="0" fillId="6" borderId="0" xfId="0" applyFill="1" applyBorder="1"/>
    <xf numFmtId="15" fontId="29" fillId="0" borderId="0" xfId="0" applyNumberFormat="1" applyFont="1"/>
    <xf numFmtId="168" fontId="8" fillId="0" borderId="27" xfId="0" applyFont="1" applyBorder="1"/>
    <xf numFmtId="9" fontId="0" fillId="0" borderId="0" xfId="0" applyNumberFormat="1"/>
    <xf numFmtId="168" fontId="33" fillId="0" borderId="1" xfId="0" applyFont="1" applyBorder="1" applyProtection="1">
      <protection locked="0"/>
    </xf>
    <xf numFmtId="168" fontId="33" fillId="0" borderId="1" xfId="0" applyFont="1" applyBorder="1"/>
    <xf numFmtId="2" fontId="33" fillId="0" borderId="1" xfId="0" applyNumberFormat="1" applyFont="1" applyFill="1" applyBorder="1"/>
    <xf numFmtId="168" fontId="17" fillId="0" borderId="1" xfId="0" applyFont="1" applyBorder="1" applyProtection="1">
      <protection locked="0"/>
    </xf>
    <xf numFmtId="168" fontId="18" fillId="0" borderId="1" xfId="0" applyFont="1" applyBorder="1"/>
    <xf numFmtId="2" fontId="20" fillId="0" borderId="34" xfId="0" applyNumberFormat="1" applyFont="1" applyBorder="1"/>
    <xf numFmtId="168" fontId="20" fillId="0" borderId="36" xfId="0" applyNumberFormat="1" applyFont="1" applyFill="1" applyBorder="1" applyAlignment="1">
      <alignment horizontal="center" vertical="center" wrapText="1"/>
    </xf>
    <xf numFmtId="168" fontId="10" fillId="0" borderId="37" xfId="0" applyFont="1" applyFill="1" applyBorder="1" applyAlignment="1">
      <alignment horizontal="center" vertical="center"/>
    </xf>
    <xf numFmtId="4" fontId="19" fillId="0" borderId="37" xfId="0" applyNumberFormat="1" applyFont="1" applyFill="1" applyBorder="1" applyAlignment="1">
      <alignment horizontal="center" vertical="center"/>
    </xf>
    <xf numFmtId="168" fontId="20" fillId="0" borderId="37" xfId="0" applyNumberFormat="1" applyFont="1" applyFill="1" applyBorder="1" applyAlignment="1">
      <alignment horizontal="center" vertical="center" wrapText="1"/>
    </xf>
    <xf numFmtId="43" fontId="6" fillId="0" borderId="0" xfId="1" applyFont="1" applyFill="1" applyBorder="1" applyAlignment="1">
      <alignment horizontal="center"/>
    </xf>
    <xf numFmtId="168" fontId="6" fillId="0" borderId="0" xfId="0" applyFont="1" applyFill="1" applyBorder="1" applyAlignment="1">
      <alignment horizontal="center"/>
    </xf>
    <xf numFmtId="168" fontId="35" fillId="0" borderId="1" xfId="0" applyFont="1" applyBorder="1"/>
    <xf numFmtId="168" fontId="15" fillId="0" borderId="1" xfId="0" applyFont="1" applyBorder="1" applyProtection="1">
      <protection locked="0"/>
    </xf>
    <xf numFmtId="168" fontId="15" fillId="0" borderId="1" xfId="0" applyFont="1" applyBorder="1" applyAlignment="1">
      <alignment horizontal="left"/>
    </xf>
    <xf numFmtId="4" fontId="15" fillId="0" borderId="1" xfId="0" applyNumberFormat="1" applyFont="1" applyBorder="1" applyAlignment="1">
      <alignment horizontal="right"/>
    </xf>
    <xf numFmtId="168" fontId="15" fillId="0" borderId="1" xfId="0" applyFont="1" applyBorder="1" applyAlignment="1" applyProtection="1">
      <alignment horizontal="left"/>
      <protection locked="0"/>
    </xf>
    <xf numFmtId="168" fontId="15" fillId="0" borderId="1" xfId="0" applyFont="1" applyBorder="1" applyAlignment="1" applyProtection="1">
      <alignment horizontal="right"/>
      <protection locked="0"/>
    </xf>
    <xf numFmtId="168" fontId="15" fillId="0" borderId="1" xfId="0" applyFont="1" applyFill="1" applyBorder="1" applyAlignment="1">
      <alignment horizontal="left"/>
    </xf>
    <xf numFmtId="4" fontId="15" fillId="0" borderId="1" xfId="0" applyNumberFormat="1" applyFont="1" applyFill="1" applyBorder="1" applyAlignment="1">
      <alignment horizontal="right"/>
    </xf>
    <xf numFmtId="168" fontId="15" fillId="0" borderId="1" xfId="0" applyFont="1" applyFill="1" applyBorder="1"/>
    <xf numFmtId="168" fontId="15" fillId="0" borderId="1" xfId="0" applyFont="1" applyBorder="1"/>
    <xf numFmtId="168" fontId="3" fillId="0" borderId="1" xfId="0" applyFont="1" applyBorder="1"/>
    <xf numFmtId="168" fontId="0" fillId="0" borderId="0" xfId="0" applyFill="1"/>
    <xf numFmtId="168" fontId="3" fillId="0" borderId="0" xfId="0" applyFont="1" applyFill="1" applyBorder="1" applyAlignment="1">
      <alignment horizontal="center"/>
    </xf>
    <xf numFmtId="168" fontId="2" fillId="0" borderId="0" xfId="0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/>
    </xf>
    <xf numFmtId="168" fontId="0" fillId="0" borderId="0" xfId="0" applyFill="1" applyAlignment="1">
      <alignment horizontal="center"/>
    </xf>
    <xf numFmtId="168" fontId="22" fillId="0" borderId="1" xfId="0" applyNumberFormat="1" applyFont="1" applyFill="1" applyBorder="1" applyProtection="1">
      <protection locked="0"/>
    </xf>
    <xf numFmtId="168" fontId="17" fillId="0" borderId="1" xfId="0" applyFont="1" applyFill="1" applyBorder="1" applyProtection="1">
      <protection locked="0"/>
    </xf>
    <xf numFmtId="168" fontId="25" fillId="0" borderId="0" xfId="0" applyFont="1" applyFill="1"/>
    <xf numFmtId="168" fontId="14" fillId="0" borderId="0" xfId="0" applyFont="1" applyAlignment="1">
      <alignment horizontal="center"/>
    </xf>
    <xf numFmtId="168" fontId="25" fillId="0" borderId="0" xfId="0" applyFont="1"/>
    <xf numFmtId="168" fontId="29" fillId="0" borderId="0" xfId="0" applyFont="1"/>
    <xf numFmtId="4" fontId="18" fillId="0" borderId="1" xfId="0" applyNumberFormat="1" applyFont="1" applyBorder="1" applyAlignment="1">
      <alignment horizontal="center"/>
    </xf>
    <xf numFmtId="4" fontId="18" fillId="3" borderId="1" xfId="1" applyNumberFormat="1" applyFont="1" applyFill="1" applyBorder="1" applyAlignment="1">
      <alignment horizontal="right"/>
    </xf>
    <xf numFmtId="4" fontId="18" fillId="0" borderId="1" xfId="1" applyNumberFormat="1" applyFont="1" applyFill="1" applyBorder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4" fontId="18" fillId="0" borderId="1" xfId="0" applyNumberFormat="1" applyFont="1" applyFill="1" applyBorder="1" applyProtection="1">
      <protection locked="0"/>
    </xf>
    <xf numFmtId="4" fontId="18" fillId="0" borderId="1" xfId="0" applyNumberFormat="1" applyFont="1" applyFill="1" applyBorder="1" applyAlignment="1" applyProtection="1">
      <alignment horizontal="right"/>
      <protection locked="0"/>
    </xf>
    <xf numFmtId="43" fontId="5" fillId="0" borderId="0" xfId="1" applyFont="1" applyFill="1" applyBorder="1" applyAlignment="1">
      <alignment horizontal="center"/>
    </xf>
    <xf numFmtId="43" fontId="5" fillId="0" borderId="0" xfId="1" applyFont="1" applyFill="1" applyBorder="1"/>
    <xf numFmtId="168" fontId="28" fillId="0" borderId="0" xfId="0" applyFont="1" applyFill="1" applyBorder="1" applyAlignment="1">
      <alignment horizontal="center" vertical="center" wrapText="1"/>
    </xf>
    <xf numFmtId="168" fontId="7" fillId="0" borderId="0" xfId="0" applyFont="1" applyFill="1" applyBorder="1" applyAlignment="1">
      <alignment vertical="center"/>
    </xf>
    <xf numFmtId="14" fontId="6" fillId="0" borderId="0" xfId="0" applyNumberFormat="1" applyFont="1" applyBorder="1"/>
    <xf numFmtId="168" fontId="8" fillId="0" borderId="0" xfId="0" applyFont="1" applyBorder="1"/>
    <xf numFmtId="168" fontId="38" fillId="0" borderId="0" xfId="0" applyFont="1"/>
    <xf numFmtId="4" fontId="18" fillId="0" borderId="0" xfId="0" applyNumberFormat="1" applyFont="1" applyFill="1" applyBorder="1" applyAlignment="1">
      <alignment horizontal="center"/>
    </xf>
    <xf numFmtId="14" fontId="17" fillId="0" borderId="1" xfId="0" applyNumberFormat="1" applyFont="1" applyFill="1" applyBorder="1" applyProtection="1">
      <protection locked="0"/>
    </xf>
    <xf numFmtId="4" fontId="18" fillId="0" borderId="0" xfId="0" applyNumberFormat="1" applyFont="1" applyBorder="1" applyAlignment="1">
      <alignment horizontal="center"/>
    </xf>
    <xf numFmtId="4" fontId="0" fillId="0" borderId="0" xfId="0" applyNumberFormat="1"/>
    <xf numFmtId="4" fontId="10" fillId="0" borderId="0" xfId="0" applyNumberFormat="1" applyFont="1" applyFill="1" applyBorder="1" applyAlignment="1">
      <alignment horizontal="right"/>
    </xf>
    <xf numFmtId="14" fontId="18" fillId="0" borderId="0" xfId="0" applyNumberFormat="1" applyFont="1" applyBorder="1" applyProtection="1">
      <protection locked="0"/>
    </xf>
    <xf numFmtId="168" fontId="34" fillId="0" borderId="1" xfId="0" applyFont="1" applyBorder="1" applyAlignment="1" applyProtection="1">
      <alignment horizontal="right"/>
      <protection locked="0"/>
    </xf>
    <xf numFmtId="168" fontId="39" fillId="0" borderId="1" xfId="0" applyFont="1" applyBorder="1"/>
    <xf numFmtId="14" fontId="18" fillId="0" borderId="0" xfId="0" applyNumberFormat="1" applyFont="1" applyFill="1" applyBorder="1" applyProtection="1">
      <protection locked="0"/>
    </xf>
    <xf numFmtId="4" fontId="18" fillId="0" borderId="0" xfId="1" applyNumberFormat="1" applyFont="1" applyFill="1" applyBorder="1" applyAlignment="1">
      <alignment horizontal="right"/>
    </xf>
    <xf numFmtId="4" fontId="21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right"/>
    </xf>
    <xf numFmtId="4" fontId="15" fillId="0" borderId="0" xfId="0" applyNumberFormat="1" applyFont="1" applyBorder="1" applyAlignment="1">
      <alignment horizontal="right"/>
    </xf>
    <xf numFmtId="168" fontId="15" fillId="0" borderId="0" xfId="0" applyFont="1" applyBorder="1" applyAlignment="1">
      <alignment horizontal="right"/>
    </xf>
    <xf numFmtId="4" fontId="18" fillId="0" borderId="0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Fill="1" applyBorder="1" applyAlignment="1">
      <alignment horizontal="left"/>
    </xf>
    <xf numFmtId="168" fontId="18" fillId="0" borderId="0" xfId="0" applyFont="1" applyBorder="1" applyProtection="1">
      <protection locked="0"/>
    </xf>
    <xf numFmtId="4" fontId="18" fillId="0" borderId="1" xfId="0" applyNumberFormat="1" applyFont="1" applyFill="1" applyBorder="1" applyAlignment="1">
      <alignment horizontal="right"/>
    </xf>
    <xf numFmtId="4" fontId="0" fillId="0" borderId="0" xfId="0" applyNumberFormat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2" fontId="17" fillId="0" borderId="1" xfId="0" applyNumberFormat="1" applyFont="1" applyFill="1" applyBorder="1" applyAlignment="1" applyProtection="1">
      <protection locked="0"/>
    </xf>
    <xf numFmtId="2" fontId="21" fillId="0" borderId="0" xfId="0" applyNumberFormat="1" applyFont="1" applyFill="1" applyBorder="1"/>
    <xf numFmtId="2" fontId="31" fillId="0" borderId="0" xfId="0" applyNumberFormat="1" applyFont="1" applyFill="1" applyBorder="1"/>
    <xf numFmtId="4" fontId="6" fillId="5" borderId="0" xfId="0" applyNumberFormat="1" applyFont="1" applyFill="1" applyBorder="1" applyAlignment="1"/>
    <xf numFmtId="168" fontId="32" fillId="0" borderId="0" xfId="0" applyFont="1" applyBorder="1" applyProtection="1">
      <protection locked="0"/>
    </xf>
    <xf numFmtId="4" fontId="32" fillId="0" borderId="0" xfId="0" applyNumberFormat="1" applyFont="1" applyBorder="1" applyAlignment="1" applyProtection="1">
      <protection locked="0"/>
    </xf>
    <xf numFmtId="4" fontId="18" fillId="11" borderId="1" xfId="0" applyNumberFormat="1" applyFont="1" applyFill="1" applyBorder="1" applyProtection="1">
      <protection locked="0"/>
    </xf>
    <xf numFmtId="4" fontId="10" fillId="0" borderId="37" xfId="0" applyNumberFormat="1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 applyProtection="1">
      <alignment horizontal="right"/>
      <protection locked="0"/>
    </xf>
    <xf numFmtId="2" fontId="33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Fill="1" applyBorder="1" applyAlignment="1">
      <alignment horizontal="center"/>
    </xf>
    <xf numFmtId="168" fontId="18" fillId="0" borderId="0" xfId="0" applyFont="1"/>
    <xf numFmtId="4" fontId="18" fillId="0" borderId="3" xfId="0" applyNumberFormat="1" applyFont="1" applyFill="1" applyBorder="1" applyProtection="1">
      <protection locked="0"/>
    </xf>
    <xf numFmtId="2" fontId="17" fillId="0" borderId="27" xfId="0" applyNumberFormat="1" applyFont="1" applyFill="1" applyBorder="1" applyAlignment="1" applyProtection="1">
      <protection locked="0"/>
    </xf>
    <xf numFmtId="168" fontId="40" fillId="0" borderId="0" xfId="0" applyFont="1"/>
    <xf numFmtId="14" fontId="29" fillId="0" borderId="0" xfId="0" applyNumberFormat="1" applyFont="1"/>
    <xf numFmtId="4" fontId="21" fillId="0" borderId="0" xfId="1" applyNumberFormat="1" applyFont="1" applyFill="1" applyBorder="1" applyAlignment="1">
      <alignment horizontal="left"/>
    </xf>
    <xf numFmtId="168" fontId="8" fillId="0" borderId="3" xfId="0" applyFont="1" applyBorder="1"/>
    <xf numFmtId="4" fontId="18" fillId="0" borderId="27" xfId="0" applyNumberFormat="1" applyFont="1" applyFill="1" applyBorder="1" applyAlignment="1">
      <alignment horizontal="right"/>
    </xf>
    <xf numFmtId="4" fontId="15" fillId="0" borderId="0" xfId="0" applyNumberFormat="1" applyFont="1" applyFill="1" applyBorder="1" applyAlignment="1">
      <alignment horizontal="right"/>
    </xf>
    <xf numFmtId="168" fontId="2" fillId="5" borderId="12" xfId="0" applyFont="1" applyFill="1" applyBorder="1" applyAlignment="1">
      <alignment horizontal="center" vertical="center"/>
    </xf>
    <xf numFmtId="168" fontId="41" fillId="0" borderId="1" xfId="0" applyFont="1" applyBorder="1"/>
    <xf numFmtId="168" fontId="41" fillId="0" borderId="0" xfId="0" applyFont="1" applyFill="1" applyBorder="1"/>
    <xf numFmtId="43" fontId="41" fillId="0" borderId="0" xfId="1" applyFont="1" applyFill="1" applyBorder="1" applyAlignment="1">
      <alignment horizontal="center"/>
    </xf>
    <xf numFmtId="168" fontId="41" fillId="0" borderId="0" xfId="0" applyFont="1" applyFill="1" applyBorder="1" applyAlignment="1">
      <alignment horizontal="center"/>
    </xf>
    <xf numFmtId="168" fontId="41" fillId="0" borderId="0" xfId="0" applyFont="1"/>
    <xf numFmtId="168" fontId="42" fillId="0" borderId="1" xfId="0" applyFont="1" applyBorder="1"/>
    <xf numFmtId="168" fontId="42" fillId="0" borderId="3" xfId="0" applyFont="1" applyBorder="1"/>
    <xf numFmtId="168" fontId="42" fillId="0" borderId="0" xfId="0" applyFont="1" applyFill="1" applyBorder="1"/>
    <xf numFmtId="43" fontId="42" fillId="0" borderId="0" xfId="1" applyFont="1" applyFill="1" applyBorder="1" applyAlignment="1">
      <alignment horizontal="center"/>
    </xf>
    <xf numFmtId="168" fontId="42" fillId="0" borderId="0" xfId="0" applyFont="1" applyFill="1" applyBorder="1" applyAlignment="1">
      <alignment horizontal="center"/>
    </xf>
    <xf numFmtId="168" fontId="42" fillId="0" borderId="0" xfId="0" applyFont="1"/>
    <xf numFmtId="14" fontId="0" fillId="0" borderId="0" xfId="0" applyNumberFormat="1"/>
    <xf numFmtId="168" fontId="34" fillId="0" borderId="0" xfId="0" applyFont="1" applyBorder="1" applyAlignment="1">
      <alignment horizontal="right"/>
    </xf>
    <xf numFmtId="2" fontId="20" fillId="0" borderId="1" xfId="0" applyNumberFormat="1" applyFont="1" applyFill="1" applyBorder="1" applyAlignment="1" applyProtection="1">
      <alignment horizontal="right"/>
      <protection locked="0"/>
    </xf>
    <xf numFmtId="4" fontId="18" fillId="0" borderId="27" xfId="1" applyNumberFormat="1" applyFont="1" applyFill="1" applyBorder="1" applyAlignment="1">
      <alignment horizontal="right"/>
    </xf>
    <xf numFmtId="14" fontId="17" fillId="0" borderId="1" xfId="0" applyNumberFormat="1" applyFont="1" applyBorder="1" applyProtection="1">
      <protection locked="0"/>
    </xf>
    <xf numFmtId="4" fontId="0" fillId="0" borderId="0" xfId="0" applyNumberFormat="1" applyAlignment="1">
      <alignment horizontal="right"/>
    </xf>
    <xf numFmtId="4" fontId="10" fillId="0" borderId="1" xfId="0" applyNumberFormat="1" applyFont="1" applyFill="1" applyBorder="1" applyAlignment="1">
      <alignment horizontal="right"/>
    </xf>
    <xf numFmtId="4" fontId="0" fillId="0" borderId="1" xfId="0" applyNumberFormat="1" applyBorder="1" applyAlignment="1">
      <alignment horizontal="right"/>
    </xf>
    <xf numFmtId="168" fontId="6" fillId="0" borderId="0" xfId="0" applyFont="1" applyBorder="1" applyAlignment="1" applyProtection="1">
      <alignment horizontal="right"/>
      <protection locked="0"/>
    </xf>
    <xf numFmtId="4" fontId="18" fillId="0" borderId="0" xfId="0" applyNumberFormat="1" applyFont="1" applyFill="1" applyBorder="1" applyAlignment="1">
      <alignment horizontal="right"/>
    </xf>
    <xf numFmtId="168" fontId="4" fillId="2" borderId="1" xfId="0" applyFont="1" applyFill="1" applyBorder="1" applyAlignment="1">
      <alignment horizontal="right" vertical="center"/>
    </xf>
    <xf numFmtId="168" fontId="37" fillId="2" borderId="1" xfId="0" applyFont="1" applyFill="1" applyBorder="1" applyAlignment="1">
      <alignment horizontal="right" vertical="center" wrapText="1"/>
    </xf>
    <xf numFmtId="168" fontId="4" fillId="2" borderId="1" xfId="0" applyFont="1" applyFill="1" applyBorder="1" applyAlignment="1">
      <alignment horizontal="right" vertical="center" wrapText="1"/>
    </xf>
    <xf numFmtId="168" fontId="4" fillId="0" borderId="39" xfId="0" applyFont="1" applyFill="1" applyBorder="1" applyAlignment="1">
      <alignment horizontal="right" vertical="center"/>
    </xf>
    <xf numFmtId="4" fontId="18" fillId="11" borderId="1" xfId="0" applyNumberFormat="1" applyFont="1" applyFill="1" applyBorder="1" applyAlignment="1" applyProtection="1">
      <alignment horizontal="right"/>
      <protection locked="0"/>
    </xf>
    <xf numFmtId="4" fontId="18" fillId="7" borderId="1" xfId="0" applyNumberFormat="1" applyFont="1" applyFill="1" applyBorder="1" applyAlignment="1" applyProtection="1">
      <alignment horizontal="right"/>
      <protection locked="0"/>
    </xf>
    <xf numFmtId="4" fontId="18" fillId="0" borderId="4" xfId="1" applyNumberFormat="1" applyFont="1" applyFill="1" applyBorder="1" applyAlignment="1">
      <alignment horizontal="right"/>
    </xf>
    <xf numFmtId="4" fontId="18" fillId="0" borderId="39" xfId="1" applyNumberFormat="1" applyFont="1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43" fontId="6" fillId="0" borderId="0" xfId="1" applyFont="1" applyFill="1" applyBorder="1" applyAlignment="1">
      <alignment horizontal="right"/>
    </xf>
    <xf numFmtId="168" fontId="0" fillId="0" borderId="0" xfId="0" applyBorder="1" applyAlignment="1">
      <alignment horizontal="right"/>
    </xf>
    <xf numFmtId="4" fontId="17" fillId="0" borderId="1" xfId="0" applyNumberFormat="1" applyFont="1" applyFill="1" applyBorder="1" applyAlignment="1" applyProtection="1">
      <alignment horizontal="right"/>
      <protection locked="0"/>
    </xf>
    <xf numFmtId="4" fontId="16" fillId="0" borderId="0" xfId="0" applyNumberFormat="1" applyFont="1" applyFill="1" applyBorder="1" applyAlignment="1">
      <alignment horizontal="right"/>
    </xf>
    <xf numFmtId="4" fontId="18" fillId="0" borderId="27" xfId="0" applyNumberFormat="1" applyFont="1" applyFill="1" applyBorder="1" applyAlignment="1" applyProtection="1">
      <alignment horizontal="right"/>
      <protection locked="0"/>
    </xf>
    <xf numFmtId="4" fontId="41" fillId="0" borderId="1" xfId="0" applyNumberFormat="1" applyFont="1" applyFill="1" applyBorder="1" applyAlignment="1" applyProtection="1">
      <alignment horizontal="right"/>
      <protection locked="0"/>
    </xf>
    <xf numFmtId="168" fontId="41" fillId="0" borderId="0" xfId="0" applyFont="1" applyAlignment="1">
      <alignment horizontal="right"/>
    </xf>
    <xf numFmtId="4" fontId="41" fillId="0" borderId="0" xfId="0" applyNumberFormat="1" applyFont="1" applyFill="1" applyBorder="1" applyAlignment="1" applyProtection="1">
      <alignment horizontal="right"/>
      <protection locked="0"/>
    </xf>
    <xf numFmtId="4" fontId="42" fillId="0" borderId="1" xfId="0" applyNumberFormat="1" applyFont="1" applyFill="1" applyBorder="1" applyAlignment="1" applyProtection="1">
      <alignment horizontal="right"/>
      <protection locked="0"/>
    </xf>
    <xf numFmtId="4" fontId="42" fillId="0" borderId="0" xfId="0" applyNumberFormat="1" applyFont="1" applyBorder="1" applyAlignment="1">
      <alignment horizontal="right"/>
    </xf>
    <xf numFmtId="4" fontId="42" fillId="0" borderId="0" xfId="0" applyNumberFormat="1" applyFont="1" applyFill="1" applyBorder="1" applyAlignment="1" applyProtection="1">
      <alignment horizontal="right"/>
      <protection locked="0"/>
    </xf>
    <xf numFmtId="4" fontId="29" fillId="0" borderId="0" xfId="0" applyNumberFormat="1" applyFont="1" applyAlignment="1">
      <alignment horizontal="right"/>
    </xf>
    <xf numFmtId="4" fontId="0" fillId="0" borderId="1" xfId="0" applyNumberFormat="1" applyFill="1" applyBorder="1" applyAlignment="1">
      <alignment horizontal="right"/>
    </xf>
    <xf numFmtId="14" fontId="3" fillId="0" borderId="1" xfId="0" applyNumberFormat="1" applyFont="1" applyBorder="1"/>
    <xf numFmtId="14" fontId="15" fillId="0" borderId="31" xfId="0" applyNumberFormat="1" applyFont="1" applyFill="1" applyBorder="1" applyAlignment="1" applyProtection="1">
      <alignment horizontal="right"/>
      <protection locked="0"/>
    </xf>
    <xf numFmtId="14" fontId="15" fillId="0" borderId="31" xfId="0" applyNumberFormat="1" applyFont="1" applyBorder="1" applyAlignment="1" applyProtection="1">
      <alignment horizontal="right"/>
      <protection locked="0"/>
    </xf>
    <xf numFmtId="14" fontId="15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Fill="1" applyBorder="1" applyAlignment="1">
      <alignment horizontal="right"/>
    </xf>
    <xf numFmtId="14" fontId="17" fillId="0" borderId="31" xfId="0" applyNumberFormat="1" applyFont="1" applyBorder="1" applyAlignment="1" applyProtection="1">
      <alignment horizontal="right"/>
      <protection locked="0"/>
    </xf>
    <xf numFmtId="14" fontId="17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Border="1" applyAlignment="1">
      <alignment horizontal="right"/>
    </xf>
    <xf numFmtId="14" fontId="15" fillId="0" borderId="1" xfId="0" applyNumberFormat="1" applyFont="1" applyBorder="1" applyAlignment="1">
      <alignment horizontal="right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 wrapText="1"/>
    </xf>
    <xf numFmtId="14" fontId="36" fillId="0" borderId="0" xfId="0" applyNumberFormat="1" applyFont="1"/>
    <xf numFmtId="14" fontId="29" fillId="0" borderId="0" xfId="0" applyNumberFormat="1" applyFont="1" applyBorder="1"/>
    <xf numFmtId="14" fontId="6" fillId="0" borderId="27" xfId="0" applyNumberFormat="1" applyFont="1" applyBorder="1"/>
    <xf numFmtId="14" fontId="34" fillId="0" borderId="1" xfId="0" applyNumberFormat="1" applyFont="1" applyBorder="1"/>
    <xf numFmtId="14" fontId="18" fillId="0" borderId="1" xfId="0" applyNumberFormat="1" applyFont="1" applyBorder="1"/>
    <xf numFmtId="14" fontId="41" fillId="0" borderId="1" xfId="0" applyNumberFormat="1" applyFont="1" applyBorder="1"/>
    <xf numFmtId="14" fontId="42" fillId="0" borderId="1" xfId="0" applyNumberFormat="1" applyFont="1" applyBorder="1"/>
    <xf numFmtId="4" fontId="44" fillId="0" borderId="0" xfId="0" applyNumberFormat="1" applyFont="1" applyBorder="1" applyAlignment="1">
      <alignment horizontal="right"/>
    </xf>
    <xf numFmtId="4" fontId="18" fillId="0" borderId="1" xfId="0" applyNumberFormat="1" applyFont="1" applyBorder="1" applyAlignment="1">
      <alignment horizontal="right"/>
    </xf>
    <xf numFmtId="168" fontId="17" fillId="0" borderId="1" xfId="0" applyFont="1" applyFill="1" applyBorder="1" applyAlignment="1">
      <alignment horizontal="right"/>
    </xf>
    <xf numFmtId="168" fontId="0" fillId="0" borderId="1" xfId="0" applyFill="1" applyBorder="1" applyAlignment="1">
      <alignment horizontal="center"/>
    </xf>
    <xf numFmtId="4" fontId="29" fillId="0" borderId="0" xfId="0" applyNumberFormat="1" applyFont="1" applyAlignment="1">
      <alignment horizontal="left"/>
    </xf>
    <xf numFmtId="4" fontId="41" fillId="0" borderId="0" xfId="0" applyNumberFormat="1" applyFont="1" applyFill="1" applyBorder="1" applyAlignment="1">
      <alignment horizontal="left"/>
    </xf>
    <xf numFmtId="4" fontId="29" fillId="0" borderId="0" xfId="0" applyNumberFormat="1" applyFont="1" applyFill="1" applyBorder="1" applyAlignment="1">
      <alignment horizontal="right"/>
    </xf>
    <xf numFmtId="168" fontId="37" fillId="2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Border="1" applyAlignment="1" applyProtection="1">
      <protection locked="0"/>
    </xf>
    <xf numFmtId="168" fontId="18" fillId="0" borderId="1" xfId="0" applyFont="1" applyBorder="1" applyAlignment="1" applyProtection="1">
      <protection locked="0"/>
    </xf>
    <xf numFmtId="168" fontId="4" fillId="2" borderId="1" xfId="0" applyFont="1" applyFill="1" applyBorder="1" applyAlignment="1">
      <alignment vertical="center"/>
    </xf>
    <xf numFmtId="168" fontId="17" fillId="0" borderId="3" xfId="0" applyFont="1" applyBorder="1" applyAlignment="1" applyProtection="1">
      <protection locked="0"/>
    </xf>
    <xf numFmtId="4" fontId="0" fillId="0" borderId="0" xfId="0" applyNumberFormat="1" applyAlignment="1">
      <alignment horizontal="left"/>
    </xf>
    <xf numFmtId="4" fontId="0" fillId="0" borderId="0" xfId="0" applyNumberFormat="1" applyBorder="1" applyAlignment="1">
      <alignment horizontal="left"/>
    </xf>
    <xf numFmtId="4" fontId="43" fillId="0" borderId="0" xfId="0" applyNumberFormat="1" applyFont="1" applyAlignment="1">
      <alignment horizontal="left"/>
    </xf>
    <xf numFmtId="168" fontId="6" fillId="0" borderId="0" xfId="0" applyFont="1" applyBorder="1" applyProtection="1">
      <protection locked="0"/>
    </xf>
    <xf numFmtId="4" fontId="32" fillId="0" borderId="0" xfId="0" applyNumberFormat="1" applyFont="1" applyFill="1" applyBorder="1"/>
    <xf numFmtId="168" fontId="0" fillId="0" borderId="1" xfId="0" applyFill="1" applyBorder="1" applyAlignment="1">
      <alignment horizontal="right"/>
    </xf>
    <xf numFmtId="4" fontId="18" fillId="0" borderId="0" xfId="0" applyNumberFormat="1" applyFont="1" applyFill="1" applyBorder="1" applyProtection="1">
      <protection locked="0"/>
    </xf>
    <xf numFmtId="4" fontId="18" fillId="0" borderId="1" xfId="1" applyNumberFormat="1" applyFont="1" applyFill="1" applyBorder="1" applyAlignment="1"/>
    <xf numFmtId="4" fontId="18" fillId="0" borderId="1" xfId="0" applyNumberFormat="1" applyFont="1" applyFill="1" applyBorder="1" applyAlignment="1"/>
    <xf numFmtId="168" fontId="0" fillId="0" borderId="0" xfId="0" applyProtection="1">
      <protection locked="0"/>
    </xf>
    <xf numFmtId="168" fontId="11" fillId="0" borderId="0" xfId="0" applyFont="1"/>
    <xf numFmtId="2" fontId="20" fillId="0" borderId="0" xfId="0" applyNumberFormat="1" applyFont="1" applyFill="1" applyBorder="1"/>
    <xf numFmtId="168" fontId="18" fillId="0" borderId="2" xfId="0" applyFont="1" applyFill="1" applyBorder="1" applyProtection="1">
      <protection locked="0"/>
    </xf>
    <xf numFmtId="168" fontId="29" fillId="0" borderId="0" xfId="0" applyFont="1" applyFill="1" applyBorder="1"/>
    <xf numFmtId="2" fontId="6" fillId="0" borderId="0" xfId="0" applyNumberFormat="1" applyFont="1" applyBorder="1" applyProtection="1">
      <protection locked="0"/>
    </xf>
    <xf numFmtId="4" fontId="18" fillId="0" borderId="0" xfId="1" applyNumberFormat="1" applyFont="1" applyFill="1" applyBorder="1" applyAlignment="1"/>
    <xf numFmtId="168" fontId="0" fillId="0" borderId="0" xfId="0" applyFill="1" applyBorder="1" applyAlignment="1"/>
    <xf numFmtId="168" fontId="35" fillId="0" borderId="0" xfId="0" applyFont="1" applyBorder="1" applyAlignment="1">
      <alignment horizontal="right" vertical="center" wrapText="1"/>
    </xf>
    <xf numFmtId="168" fontId="3" fillId="0" borderId="0" xfId="0" applyFont="1" applyAlignment="1">
      <alignment horizontal="right"/>
    </xf>
    <xf numFmtId="168" fontId="13" fillId="0" borderId="38" xfId="0" applyFont="1" applyBorder="1" applyAlignment="1">
      <alignment horizontal="right" vertical="center"/>
    </xf>
    <xf numFmtId="168" fontId="18" fillId="0" borderId="35" xfId="0" applyFont="1" applyBorder="1" applyAlignment="1">
      <alignment horizontal="right"/>
    </xf>
    <xf numFmtId="168" fontId="18" fillId="0" borderId="32" xfId="0" applyFont="1" applyBorder="1" applyAlignment="1">
      <alignment horizontal="right"/>
    </xf>
    <xf numFmtId="14" fontId="18" fillId="0" borderId="1" xfId="0" applyNumberFormat="1" applyFont="1" applyFill="1" applyBorder="1" applyAlignment="1" applyProtection="1">
      <alignment horizontal="right"/>
      <protection locked="0"/>
    </xf>
    <xf numFmtId="168" fontId="3" fillId="0" borderId="1" xfId="0" applyFont="1" applyFill="1" applyBorder="1" applyAlignment="1">
      <alignment horizontal="right"/>
    </xf>
    <xf numFmtId="168" fontId="3" fillId="0" borderId="0" xfId="0" applyFont="1" applyFill="1" applyBorder="1" applyAlignment="1">
      <alignment horizontal="right"/>
    </xf>
    <xf numFmtId="168" fontId="14" fillId="0" borderId="0" xfId="0" applyFont="1" applyAlignment="1">
      <alignment horizontal="right"/>
    </xf>
    <xf numFmtId="4" fontId="3" fillId="0" borderId="0" xfId="0" applyNumberFormat="1" applyFont="1" applyBorder="1" applyAlignment="1">
      <alignment horizontal="right"/>
    </xf>
    <xf numFmtId="168" fontId="3" fillId="0" borderId="0" xfId="0" applyFont="1" applyBorder="1" applyAlignment="1">
      <alignment horizontal="right"/>
    </xf>
    <xf numFmtId="4" fontId="18" fillId="0" borderId="0" xfId="0" applyNumberFormat="1" applyFont="1" applyBorder="1" applyAlignment="1">
      <alignment horizontal="right"/>
    </xf>
    <xf numFmtId="14" fontId="18" fillId="0" borderId="0" xfId="0" applyNumberFormat="1" applyFont="1" applyBorder="1" applyAlignment="1" applyProtection="1">
      <alignment horizontal="right"/>
      <protection locked="0"/>
    </xf>
    <xf numFmtId="14" fontId="18" fillId="0" borderId="0" xfId="0" applyNumberFormat="1" applyFont="1" applyFill="1" applyBorder="1" applyAlignment="1" applyProtection="1">
      <alignment horizontal="right"/>
      <protection locked="0"/>
    </xf>
    <xf numFmtId="168" fontId="18" fillId="0" borderId="0" xfId="0" applyFont="1" applyBorder="1" applyAlignment="1">
      <alignment horizontal="right"/>
    </xf>
    <xf numFmtId="4" fontId="21" fillId="0" borderId="0" xfId="0" applyNumberFormat="1" applyFont="1" applyFill="1" applyBorder="1" applyAlignment="1">
      <alignment horizontal="right"/>
    </xf>
    <xf numFmtId="168" fontId="17" fillId="0" borderId="0" xfId="0" applyFont="1" applyBorder="1" applyAlignment="1">
      <alignment horizontal="right"/>
    </xf>
    <xf numFmtId="168" fontId="18" fillId="0" borderId="0" xfId="0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center"/>
    </xf>
    <xf numFmtId="168" fontId="0" fillId="5" borderId="6" xfId="0" applyFont="1" applyFill="1" applyBorder="1"/>
    <xf numFmtId="167" fontId="0" fillId="5" borderId="6" xfId="0" applyNumberFormat="1" applyFont="1" applyFill="1" applyBorder="1"/>
    <xf numFmtId="167" fontId="0" fillId="5" borderId="7" xfId="0" applyNumberFormat="1" applyFont="1" applyFill="1" applyBorder="1"/>
    <xf numFmtId="168" fontId="0" fillId="5" borderId="8" xfId="0" applyFont="1" applyFill="1" applyBorder="1"/>
    <xf numFmtId="168" fontId="0" fillId="5" borderId="0" xfId="0" applyFont="1" applyFill="1" applyBorder="1"/>
    <xf numFmtId="168" fontId="0" fillId="5" borderId="9" xfId="0" applyFont="1" applyFill="1" applyBorder="1"/>
    <xf numFmtId="168" fontId="0" fillId="5" borderId="0" xfId="0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/>
    <xf numFmtId="14" fontId="18" fillId="12" borderId="1" xfId="0" applyNumberFormat="1" applyFont="1" applyFill="1" applyBorder="1" applyProtection="1">
      <protection locked="0"/>
    </xf>
    <xf numFmtId="14" fontId="17" fillId="12" borderId="1" xfId="0" applyNumberFormat="1" applyFont="1" applyFill="1" applyBorder="1" applyProtection="1">
      <protection locked="0"/>
    </xf>
    <xf numFmtId="168" fontId="3" fillId="0" borderId="0" xfId="0" applyFont="1" applyFill="1" applyBorder="1" applyAlignment="1">
      <alignment horizontal="left"/>
    </xf>
    <xf numFmtId="4" fontId="2" fillId="0" borderId="11" xfId="0" applyNumberFormat="1" applyFont="1" applyBorder="1" applyAlignment="1">
      <alignment horizontal="right"/>
    </xf>
    <xf numFmtId="14" fontId="6" fillId="0" borderId="1" xfId="0" applyNumberFormat="1" applyFont="1" applyFill="1" applyBorder="1"/>
    <xf numFmtId="14" fontId="39" fillId="0" borderId="1" xfId="0" applyNumberFormat="1" applyFont="1" applyBorder="1" applyProtection="1">
      <protection locked="0"/>
    </xf>
    <xf numFmtId="4" fontId="40" fillId="0" borderId="11" xfId="0" applyNumberFormat="1" applyFont="1" applyBorder="1" applyAlignment="1">
      <alignment horizontal="right"/>
    </xf>
    <xf numFmtId="2" fontId="6" fillId="0" borderId="1" xfId="0" applyNumberFormat="1" applyFont="1" applyFill="1" applyBorder="1" applyProtection="1">
      <protection locked="0"/>
    </xf>
    <xf numFmtId="2" fontId="0" fillId="0" borderId="1" xfId="0" applyNumberFormat="1" applyFill="1" applyBorder="1"/>
    <xf numFmtId="4" fontId="17" fillId="0" borderId="1" xfId="1" applyNumberFormat="1" applyFont="1" applyFill="1" applyBorder="1" applyAlignment="1">
      <alignment horizontal="right"/>
    </xf>
    <xf numFmtId="14" fontId="35" fillId="0" borderId="1" xfId="0" applyNumberFormat="1" applyFont="1" applyBorder="1" applyProtection="1">
      <protection locked="0"/>
    </xf>
    <xf numFmtId="4" fontId="17" fillId="0" borderId="1" xfId="0" applyNumberFormat="1" applyFont="1" applyFill="1" applyBorder="1" applyProtection="1">
      <protection locked="0"/>
    </xf>
    <xf numFmtId="168" fontId="18" fillId="0" borderId="32" xfId="0" applyFont="1" applyBorder="1" applyAlignment="1">
      <alignment horizontal="left"/>
    </xf>
    <xf numFmtId="168" fontId="15" fillId="0" borderId="0" xfId="0" applyFont="1" applyBorder="1" applyAlignment="1">
      <alignment horizontal="left"/>
    </xf>
    <xf numFmtId="4" fontId="0" fillId="0" borderId="41" xfId="0" applyNumberFormat="1" applyBorder="1" applyAlignment="1">
      <alignment horizontal="center"/>
    </xf>
    <xf numFmtId="4" fontId="0" fillId="0" borderId="42" xfId="0" applyNumberFormat="1" applyBorder="1" applyAlignment="1">
      <alignment horizontal="center"/>
    </xf>
    <xf numFmtId="168" fontId="17" fillId="0" borderId="34" xfId="0" applyFont="1" applyBorder="1"/>
    <xf numFmtId="2" fontId="17" fillId="0" borderId="34" xfId="0" applyNumberFormat="1" applyFont="1" applyBorder="1" applyAlignment="1">
      <alignment horizontal="right"/>
    </xf>
    <xf numFmtId="4" fontId="3" fillId="0" borderId="0" xfId="0" applyNumberFormat="1" applyFont="1" applyAlignment="1">
      <alignment horizontal="center"/>
    </xf>
    <xf numFmtId="4" fontId="21" fillId="0" borderId="1" xfId="1" applyNumberFormat="1" applyFont="1" applyFill="1" applyBorder="1" applyAlignment="1">
      <alignment horizontal="right"/>
    </xf>
    <xf numFmtId="14" fontId="34" fillId="0" borderId="1" xfId="0" applyNumberFormat="1" applyFont="1" applyBorder="1" applyAlignment="1">
      <alignment horizontal="right"/>
    </xf>
    <xf numFmtId="168" fontId="34" fillId="0" borderId="1" xfId="0" applyFont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14" fontId="3" fillId="0" borderId="31" xfId="0" applyNumberFormat="1" applyFont="1" applyBorder="1"/>
    <xf numFmtId="14" fontId="15" fillId="0" borderId="1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Alignment="1">
      <alignment horizontal="center"/>
    </xf>
    <xf numFmtId="14" fontId="15" fillId="0" borderId="27" xfId="0" applyNumberFormat="1" applyFont="1" applyFill="1" applyBorder="1" applyAlignment="1" applyProtection="1">
      <alignment horizontal="right"/>
      <protection locked="0"/>
    </xf>
    <xf numFmtId="14" fontId="15" fillId="0" borderId="27" xfId="0" applyNumberFormat="1" applyFont="1" applyBorder="1" applyAlignment="1" applyProtection="1">
      <alignment horizontal="right"/>
      <protection locked="0"/>
    </xf>
    <xf numFmtId="168" fontId="15" fillId="0" borderId="27" xfId="0" applyFont="1" applyFill="1" applyBorder="1" applyAlignment="1">
      <alignment horizontal="left"/>
    </xf>
    <xf numFmtId="168" fontId="15" fillId="0" borderId="27" xfId="0" applyFont="1" applyFill="1" applyBorder="1"/>
    <xf numFmtId="4" fontId="18" fillId="0" borderId="0" xfId="0" applyNumberFormat="1" applyFont="1" applyFill="1" applyBorder="1" applyAlignment="1" applyProtection="1">
      <alignment horizontal="left"/>
      <protection locked="0"/>
    </xf>
    <xf numFmtId="168" fontId="3" fillId="0" borderId="0" xfId="0" applyFont="1" applyFill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/>
    </xf>
    <xf numFmtId="4" fontId="18" fillId="0" borderId="27" xfId="0" applyNumberFormat="1" applyFont="1" applyBorder="1" applyAlignment="1">
      <alignment horizontal="right"/>
    </xf>
    <xf numFmtId="4" fontId="46" fillId="0" borderId="0" xfId="1" applyNumberFormat="1" applyFont="1" applyFill="1" applyBorder="1" applyAlignment="1">
      <alignment horizontal="right"/>
    </xf>
    <xf numFmtId="168" fontId="0" fillId="0" borderId="0" xfId="0" applyBorder="1" applyAlignment="1">
      <alignment horizontal="center"/>
    </xf>
    <xf numFmtId="4" fontId="3" fillId="8" borderId="1" xfId="0" applyNumberFormat="1" applyFont="1" applyFill="1" applyBorder="1"/>
    <xf numFmtId="2" fontId="0" fillId="0" borderId="0" xfId="0" applyNumberFormat="1"/>
    <xf numFmtId="4" fontId="3" fillId="0" borderId="1" xfId="1" applyNumberFormat="1" applyFont="1" applyFill="1" applyBorder="1" applyAlignment="1">
      <alignment horizontal="right"/>
    </xf>
    <xf numFmtId="4" fontId="3" fillId="0" borderId="1" xfId="0" applyNumberFormat="1" applyFont="1" applyFill="1" applyBorder="1"/>
    <xf numFmtId="168" fontId="3" fillId="0" borderId="0" xfId="0" applyFont="1"/>
    <xf numFmtId="4" fontId="3" fillId="3" borderId="3" xfId="1" applyNumberFormat="1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68" fontId="8" fillId="0" borderId="1" xfId="0" applyFont="1" applyFill="1" applyBorder="1"/>
    <xf numFmtId="2" fontId="6" fillId="0" borderId="34" xfId="0" applyNumberFormat="1" applyFont="1" applyFill="1" applyBorder="1" applyProtection="1">
      <protection locked="0"/>
    </xf>
    <xf numFmtId="4" fontId="3" fillId="0" borderId="0" xfId="1" applyNumberFormat="1" applyFont="1" applyFill="1" applyBorder="1" applyAlignment="1">
      <alignment horizontal="right"/>
    </xf>
    <xf numFmtId="168" fontId="47" fillId="0" borderId="3" xfId="0" applyFont="1" applyBorder="1" applyAlignment="1" applyProtection="1">
      <protection locked="0"/>
    </xf>
    <xf numFmtId="14" fontId="18" fillId="0" borderId="43" xfId="0" applyNumberFormat="1" applyFont="1" applyBorder="1" applyProtection="1">
      <protection locked="0"/>
    </xf>
    <xf numFmtId="168" fontId="18" fillId="0" borderId="44" xfId="0" applyFont="1" applyBorder="1" applyProtection="1">
      <protection locked="0"/>
    </xf>
    <xf numFmtId="168" fontId="18" fillId="0" borderId="44" xfId="0" applyFont="1" applyBorder="1" applyAlignment="1" applyProtection="1">
      <protection locked="0"/>
    </xf>
    <xf numFmtId="14" fontId="18" fillId="0" borderId="31" xfId="0" applyNumberFormat="1" applyFont="1" applyBorder="1" applyProtection="1">
      <protection locked="0"/>
    </xf>
    <xf numFmtId="14" fontId="18" fillId="0" borderId="46" xfId="0" applyNumberFormat="1" applyFont="1" applyBorder="1" applyProtection="1">
      <protection locked="0"/>
    </xf>
    <xf numFmtId="168" fontId="18" fillId="0" borderId="47" xfId="0" applyFont="1" applyBorder="1" applyProtection="1">
      <protection locked="0"/>
    </xf>
    <xf numFmtId="4" fontId="18" fillId="0" borderId="47" xfId="1" applyNumberFormat="1" applyFont="1" applyFill="1" applyBorder="1" applyAlignment="1">
      <alignment horizontal="right"/>
    </xf>
    <xf numFmtId="168" fontId="47" fillId="0" borderId="49" xfId="0" applyFont="1" applyBorder="1" applyAlignment="1" applyProtection="1">
      <protection locked="0"/>
    </xf>
    <xf numFmtId="168" fontId="4" fillId="2" borderId="36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vertical="center"/>
    </xf>
    <xf numFmtId="14" fontId="18" fillId="0" borderId="53" xfId="0" applyNumberFormat="1" applyFont="1" applyBorder="1" applyProtection="1">
      <protection locked="0"/>
    </xf>
    <xf numFmtId="168" fontId="18" fillId="0" borderId="27" xfId="0" applyFont="1" applyBorder="1" applyProtection="1">
      <protection locked="0"/>
    </xf>
    <xf numFmtId="168" fontId="17" fillId="0" borderId="27" xfId="0" applyFont="1" applyBorder="1" applyAlignment="1" applyProtection="1">
      <protection locked="0"/>
    </xf>
    <xf numFmtId="14" fontId="18" fillId="0" borderId="33" xfId="0" applyNumberFormat="1" applyFont="1" applyBorder="1" applyProtection="1">
      <protection locked="0"/>
    </xf>
    <xf numFmtId="168" fontId="18" fillId="0" borderId="34" xfId="0" applyFont="1" applyBorder="1" applyProtection="1">
      <protection locked="0"/>
    </xf>
    <xf numFmtId="168" fontId="18" fillId="0" borderId="34" xfId="0" applyFont="1" applyBorder="1" applyAlignment="1" applyProtection="1">
      <protection locked="0"/>
    </xf>
    <xf numFmtId="168" fontId="48" fillId="0" borderId="3" xfId="0" applyFont="1" applyBorder="1" applyAlignment="1" applyProtection="1">
      <protection locked="0"/>
    </xf>
    <xf numFmtId="4" fontId="49" fillId="0" borderId="1" xfId="1" applyNumberFormat="1" applyFont="1" applyFill="1" applyBorder="1" applyAlignment="1">
      <alignment horizontal="right"/>
    </xf>
    <xf numFmtId="4" fontId="49" fillId="0" borderId="1" xfId="0" applyNumberFormat="1" applyFont="1" applyFill="1" applyBorder="1" applyAlignment="1">
      <alignment horizontal="right"/>
    </xf>
    <xf numFmtId="168" fontId="48" fillId="0" borderId="1" xfId="0" applyFont="1" applyBorder="1" applyAlignment="1" applyProtection="1">
      <protection locked="0"/>
    </xf>
    <xf numFmtId="4" fontId="0" fillId="0" borderId="54" xfId="0" applyNumberFormat="1" applyBorder="1"/>
    <xf numFmtId="168" fontId="17" fillId="0" borderId="47" xfId="0" applyFont="1" applyBorder="1" applyAlignment="1" applyProtection="1">
      <protection locked="0"/>
    </xf>
    <xf numFmtId="4" fontId="18" fillId="0" borderId="44" xfId="0" applyNumberFormat="1" applyFont="1" applyBorder="1" applyAlignment="1">
      <alignment horizontal="right"/>
    </xf>
    <xf numFmtId="168" fontId="18" fillId="0" borderId="27" xfId="0" applyFont="1" applyBorder="1" applyAlignment="1" applyProtection="1">
      <protection locked="0"/>
    </xf>
    <xf numFmtId="4" fontId="18" fillId="0" borderId="34" xfId="1" applyNumberFormat="1" applyFont="1" applyFill="1" applyBorder="1" applyAlignment="1">
      <alignment horizontal="right"/>
    </xf>
    <xf numFmtId="168" fontId="4" fillId="2" borderId="14" xfId="0" applyFont="1" applyFill="1" applyBorder="1" applyAlignment="1">
      <alignment horizontal="center" vertical="center"/>
    </xf>
    <xf numFmtId="168" fontId="37" fillId="2" borderId="38" xfId="0" applyFont="1" applyFill="1" applyBorder="1" applyAlignment="1">
      <alignment horizontal="center" vertical="center" wrapText="1"/>
    </xf>
    <xf numFmtId="4" fontId="47" fillId="0" borderId="45" xfId="0" applyNumberFormat="1" applyFont="1" applyFill="1" applyBorder="1" applyAlignment="1">
      <alignment horizontal="right"/>
    </xf>
    <xf numFmtId="4" fontId="47" fillId="0" borderId="32" xfId="1" applyNumberFormat="1" applyFont="1" applyFill="1" applyBorder="1" applyAlignment="1">
      <alignment horizontal="right"/>
    </xf>
    <xf numFmtId="4" fontId="47" fillId="0" borderId="32" xfId="0" applyNumberFormat="1" applyFont="1" applyFill="1" applyBorder="1" applyAlignment="1">
      <alignment horizontal="right"/>
    </xf>
    <xf numFmtId="4" fontId="18" fillId="0" borderId="32" xfId="1" applyNumberFormat="1" applyFont="1" applyFill="1" applyBorder="1" applyAlignment="1">
      <alignment horizontal="right"/>
    </xf>
    <xf numFmtId="4" fontId="18" fillId="0" borderId="55" xfId="1" applyNumberFormat="1" applyFont="1" applyFill="1" applyBorder="1" applyAlignment="1">
      <alignment horizontal="right"/>
    </xf>
    <xf numFmtId="4" fontId="18" fillId="0" borderId="48" xfId="0" applyNumberFormat="1" applyFont="1" applyFill="1" applyBorder="1" applyAlignment="1">
      <alignment horizontal="right"/>
    </xf>
    <xf numFmtId="4" fontId="18" fillId="0" borderId="35" xfId="1" applyNumberFormat="1" applyFont="1" applyFill="1" applyBorder="1" applyAlignment="1">
      <alignment horizontal="center" vertical="center" wrapText="1"/>
    </xf>
    <xf numFmtId="168" fontId="18" fillId="4" borderId="1" xfId="0" applyFont="1" applyFill="1" applyBorder="1" applyProtection="1">
      <protection locked="0"/>
    </xf>
    <xf numFmtId="168" fontId="18" fillId="4" borderId="44" xfId="0" applyFont="1" applyFill="1" applyBorder="1" applyProtection="1">
      <protection locked="0"/>
    </xf>
    <xf numFmtId="168" fontId="18" fillId="4" borderId="47" xfId="0" applyFont="1" applyFill="1" applyBorder="1" applyProtection="1">
      <protection locked="0"/>
    </xf>
    <xf numFmtId="14" fontId="50" fillId="0" borderId="0" xfId="0" applyNumberFormat="1" applyFont="1" applyBorder="1" applyAlignment="1">
      <alignment horizontal="right"/>
    </xf>
    <xf numFmtId="168" fontId="50" fillId="0" borderId="0" xfId="0" applyFont="1" applyFill="1" applyBorder="1"/>
    <xf numFmtId="168" fontId="50" fillId="0" borderId="0" xfId="0" applyFont="1" applyBorder="1"/>
    <xf numFmtId="168" fontId="50" fillId="0" borderId="0" xfId="0" applyFont="1" applyBorder="1" applyAlignment="1">
      <alignment horizontal="right"/>
    </xf>
    <xf numFmtId="14" fontId="15" fillId="0" borderId="1" xfId="0" applyNumberFormat="1" applyFont="1" applyFill="1" applyBorder="1"/>
    <xf numFmtId="168" fontId="35" fillId="0" borderId="1" xfId="0" applyFont="1" applyFill="1" applyBorder="1"/>
    <xf numFmtId="4" fontId="17" fillId="0" borderId="27" xfId="0" applyNumberFormat="1" applyFont="1" applyFill="1" applyBorder="1" applyAlignment="1" applyProtection="1">
      <alignment horizontal="right"/>
      <protection locked="0"/>
    </xf>
    <xf numFmtId="4" fontId="10" fillId="0" borderId="1" xfId="0" applyNumberFormat="1" applyFont="1" applyFill="1" applyBorder="1" applyAlignment="1">
      <alignment horizontal="center" vertical="center" wrapText="1"/>
    </xf>
    <xf numFmtId="4" fontId="18" fillId="0" borderId="3" xfId="0" applyNumberFormat="1" applyFont="1" applyFill="1" applyBorder="1" applyAlignment="1" applyProtection="1">
      <alignment horizontal="right"/>
      <protection locked="0"/>
    </xf>
    <xf numFmtId="15" fontId="29" fillId="0" borderId="56" xfId="0" applyNumberFormat="1" applyFont="1" applyBorder="1"/>
    <xf numFmtId="168" fontId="0" fillId="0" borderId="56" xfId="0" applyBorder="1"/>
    <xf numFmtId="168" fontId="8" fillId="0" borderId="56" xfId="0" applyFont="1" applyFill="1" applyBorder="1"/>
    <xf numFmtId="4" fontId="18" fillId="0" borderId="56" xfId="0" applyNumberFormat="1" applyFont="1" applyFill="1" applyBorder="1" applyAlignment="1" applyProtection="1">
      <alignment horizontal="right"/>
      <protection locked="0"/>
    </xf>
    <xf numFmtId="4" fontId="17" fillId="0" borderId="0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Border="1"/>
    <xf numFmtId="4" fontId="0" fillId="5" borderId="21" xfId="0" applyNumberFormat="1" applyFont="1" applyFill="1" applyBorder="1" applyAlignment="1">
      <alignment vertical="center"/>
    </xf>
    <xf numFmtId="4" fontId="0" fillId="5" borderId="23" xfId="0" applyNumberFormat="1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vertical="center"/>
    </xf>
    <xf numFmtId="4" fontId="0" fillId="5" borderId="12" xfId="0" applyNumberFormat="1" applyFont="1" applyFill="1" applyBorder="1" applyAlignment="1">
      <alignment vertical="center"/>
    </xf>
    <xf numFmtId="2" fontId="0" fillId="5" borderId="21" xfId="0" applyNumberFormat="1" applyFont="1" applyFill="1" applyBorder="1" applyAlignment="1">
      <alignment vertical="center"/>
    </xf>
    <xf numFmtId="43" fontId="34" fillId="0" borderId="0" xfId="1" applyFont="1" applyFill="1" applyBorder="1" applyAlignment="1">
      <alignment horizontal="center"/>
    </xf>
    <xf numFmtId="168" fontId="34" fillId="0" borderId="0" xfId="0" applyFont="1" applyBorder="1" applyAlignment="1" applyProtection="1">
      <alignment horizontal="right"/>
      <protection locked="0"/>
    </xf>
    <xf numFmtId="14" fontId="6" fillId="0" borderId="1" xfId="0" applyNumberFormat="1" applyFont="1" applyBorder="1" applyAlignment="1">
      <alignment horizontal="right"/>
    </xf>
    <xf numFmtId="168" fontId="51" fillId="0" borderId="1" xfId="0" applyFont="1" applyBorder="1"/>
    <xf numFmtId="14" fontId="15" fillId="0" borderId="1" xfId="0" applyNumberFormat="1" applyFont="1" applyBorder="1"/>
    <xf numFmtId="14" fontId="15" fillId="0" borderId="0" xfId="0" applyNumberFormat="1" applyFont="1" applyBorder="1"/>
    <xf numFmtId="168" fontId="35" fillId="0" borderId="0" xfId="0" applyFont="1" applyBorder="1"/>
    <xf numFmtId="168" fontId="15" fillId="0" borderId="0" xfId="0" applyFont="1" applyBorder="1" applyAlignment="1" applyProtection="1">
      <alignment horizontal="right"/>
      <protection locked="0"/>
    </xf>
    <xf numFmtId="168" fontId="8" fillId="0" borderId="0" xfId="0" applyFont="1" applyFill="1" applyBorder="1"/>
    <xf numFmtId="14" fontId="0" fillId="0" borderId="0" xfId="0" applyNumberFormat="1" applyBorder="1"/>
    <xf numFmtId="168" fontId="0" fillId="0" borderId="0" xfId="0" applyBorder="1" applyProtection="1">
      <protection locked="0"/>
    </xf>
    <xf numFmtId="168" fontId="34" fillId="0" borderId="0" xfId="0" applyFont="1" applyBorder="1" applyAlignment="1" applyProtection="1">
      <alignment horizontal="left"/>
      <protection locked="0"/>
    </xf>
    <xf numFmtId="168" fontId="52" fillId="0" borderId="0" xfId="0" applyFont="1" applyAlignment="1">
      <alignment horizontal="center"/>
    </xf>
    <xf numFmtId="14" fontId="53" fillId="0" borderId="1" xfId="0" applyNumberFormat="1" applyFont="1" applyBorder="1"/>
    <xf numFmtId="168" fontId="54" fillId="0" borderId="1" xfId="0" applyFont="1" applyBorder="1"/>
    <xf numFmtId="14" fontId="15" fillId="0" borderId="0" xfId="0" applyNumberFormat="1" applyFont="1" applyBorder="1" applyAlignment="1">
      <alignment horizontal="right"/>
    </xf>
    <xf numFmtId="168" fontId="0" fillId="0" borderId="57" xfId="0" applyBorder="1"/>
    <xf numFmtId="168" fontId="0" fillId="0" borderId="26" xfId="0" applyBorder="1"/>
    <xf numFmtId="168" fontId="0" fillId="0" borderId="59" xfId="0" applyBorder="1"/>
    <xf numFmtId="168" fontId="0" fillId="0" borderId="39" xfId="0" applyBorder="1"/>
    <xf numFmtId="2" fontId="0" fillId="0" borderId="0" xfId="0" applyNumberFormat="1" applyBorder="1"/>
    <xf numFmtId="168" fontId="2" fillId="0" borderId="0" xfId="0" applyFont="1" applyBorder="1"/>
    <xf numFmtId="168" fontId="0" fillId="0" borderId="60" xfId="0" applyBorder="1"/>
    <xf numFmtId="168" fontId="0" fillId="0" borderId="61" xfId="0" applyBorder="1"/>
    <xf numFmtId="4" fontId="10" fillId="0" borderId="11" xfId="0" applyNumberFormat="1" applyFont="1" applyBorder="1"/>
    <xf numFmtId="14" fontId="3" fillId="0" borderId="0" xfId="0" applyNumberFormat="1" applyFont="1" applyBorder="1"/>
    <xf numFmtId="2" fontId="2" fillId="0" borderId="54" xfId="0" applyNumberFormat="1" applyFont="1" applyBorder="1"/>
    <xf numFmtId="2" fontId="2" fillId="0" borderId="0" xfId="0" applyNumberFormat="1" applyFont="1" applyBorder="1"/>
    <xf numFmtId="168" fontId="2" fillId="0" borderId="57" xfId="0" applyFont="1" applyBorder="1"/>
    <xf numFmtId="168" fontId="0" fillId="0" borderId="0" xfId="0" applyAlignment="1">
      <alignment horizontal="right" wrapText="1"/>
    </xf>
    <xf numFmtId="44" fontId="0" fillId="0" borderId="0" xfId="0" applyNumberFormat="1"/>
    <xf numFmtId="14" fontId="0" fillId="0" borderId="46" xfId="0" applyNumberFormat="1" applyBorder="1" applyAlignment="1">
      <alignment horizontal="left" wrapText="1"/>
    </xf>
    <xf numFmtId="168" fontId="0" fillId="0" borderId="47" xfId="0" applyBorder="1" applyAlignment="1">
      <alignment horizontal="left" wrapText="1"/>
    </xf>
    <xf numFmtId="168" fontId="0" fillId="0" borderId="47" xfId="0" applyBorder="1" applyAlignment="1">
      <alignment horizontal="center" wrapText="1"/>
    </xf>
    <xf numFmtId="44" fontId="0" fillId="0" borderId="48" xfId="0" applyNumberFormat="1" applyBorder="1" applyAlignment="1">
      <alignment horizontal="right" wrapText="1"/>
    </xf>
    <xf numFmtId="14" fontId="0" fillId="0" borderId="33" xfId="0" applyNumberFormat="1" applyBorder="1" applyAlignment="1">
      <alignment horizontal="left" wrapText="1"/>
    </xf>
    <xf numFmtId="168" fontId="0" fillId="0" borderId="34" xfId="0" applyBorder="1" applyAlignment="1">
      <alignment horizontal="left" wrapText="1"/>
    </xf>
    <xf numFmtId="168" fontId="0" fillId="0" borderId="34" xfId="0" applyBorder="1" applyAlignment="1">
      <alignment horizontal="center" wrapText="1"/>
    </xf>
    <xf numFmtId="44" fontId="0" fillId="0" borderId="35" xfId="0" applyNumberFormat="1" applyBorder="1" applyAlignment="1">
      <alignment horizontal="right" wrapText="1"/>
    </xf>
    <xf numFmtId="14" fontId="0" fillId="0" borderId="0" xfId="0" applyNumberFormat="1" applyBorder="1" applyAlignment="1">
      <alignment horizontal="left" wrapText="1"/>
    </xf>
    <xf numFmtId="168" fontId="0" fillId="0" borderId="0" xfId="0" applyBorder="1" applyAlignment="1">
      <alignment horizontal="left" wrapText="1"/>
    </xf>
    <xf numFmtId="168" fontId="0" fillId="0" borderId="0" xfId="0" applyBorder="1" applyAlignment="1">
      <alignment horizontal="center" wrapText="1"/>
    </xf>
    <xf numFmtId="44" fontId="0" fillId="0" borderId="0" xfId="0" applyNumberFormat="1" applyBorder="1" applyAlignment="1">
      <alignment horizontal="right" wrapText="1"/>
    </xf>
    <xf numFmtId="44" fontId="2" fillId="0" borderId="54" xfId="0" applyNumberFormat="1" applyFont="1" applyBorder="1"/>
    <xf numFmtId="168" fontId="10" fillId="0" borderId="36" xfId="0" applyFont="1" applyBorder="1" applyAlignment="1">
      <alignment horizontal="center"/>
    </xf>
    <xf numFmtId="2" fontId="10" fillId="0" borderId="37" xfId="0" applyNumberFormat="1" applyFont="1" applyBorder="1" applyAlignment="1">
      <alignment horizontal="center"/>
    </xf>
    <xf numFmtId="168" fontId="10" fillId="0" borderId="37" xfId="0" applyFont="1" applyBorder="1" applyAlignment="1">
      <alignment horizontal="center"/>
    </xf>
    <xf numFmtId="168" fontId="10" fillId="0" borderId="38" xfId="0" applyFont="1" applyBorder="1" applyAlignment="1">
      <alignment horizontal="center"/>
    </xf>
    <xf numFmtId="4" fontId="2" fillId="0" borderId="54" xfId="0" applyNumberFormat="1" applyFont="1" applyBorder="1"/>
    <xf numFmtId="4" fontId="4" fillId="7" borderId="1" xfId="0" applyNumberFormat="1" applyFont="1" applyFill="1" applyBorder="1" applyAlignment="1" applyProtection="1">
      <alignment horizontal="right"/>
      <protection locked="0"/>
    </xf>
    <xf numFmtId="4" fontId="2" fillId="0" borderId="11" xfId="0" applyNumberFormat="1" applyFont="1" applyBorder="1"/>
    <xf numFmtId="168" fontId="3" fillId="0" borderId="0" xfId="0" applyFont="1" applyAlignment="1">
      <alignment horizontal="left"/>
    </xf>
    <xf numFmtId="168" fontId="2" fillId="0" borderId="11" xfId="0" applyFont="1" applyBorder="1"/>
    <xf numFmtId="168" fontId="0" fillId="0" borderId="18" xfId="0" applyBorder="1"/>
    <xf numFmtId="168" fontId="0" fillId="0" borderId="62" xfId="0" applyBorder="1"/>
    <xf numFmtId="168" fontId="0" fillId="0" borderId="63" xfId="0" applyBorder="1"/>
    <xf numFmtId="168" fontId="0" fillId="0" borderId="16" xfId="0" applyBorder="1"/>
    <xf numFmtId="168" fontId="0" fillId="0" borderId="40" xfId="0" applyBorder="1"/>
    <xf numFmtId="168" fontId="0" fillId="0" borderId="20" xfId="0" applyBorder="1"/>
    <xf numFmtId="168" fontId="0" fillId="0" borderId="64" xfId="0" applyBorder="1"/>
    <xf numFmtId="168" fontId="0" fillId="0" borderId="65" xfId="0" applyBorder="1"/>
    <xf numFmtId="170" fontId="0" fillId="0" borderId="0" xfId="0" applyNumberFormat="1" applyBorder="1"/>
    <xf numFmtId="170" fontId="0" fillId="0" borderId="54" xfId="0" applyNumberFormat="1" applyBorder="1"/>
    <xf numFmtId="168" fontId="55" fillId="0" borderId="0" xfId="0" applyFont="1" applyBorder="1"/>
    <xf numFmtId="15" fontId="2" fillId="0" borderId="0" xfId="0" applyNumberFormat="1" applyFont="1" applyBorder="1"/>
    <xf numFmtId="4" fontId="18" fillId="0" borderId="57" xfId="0" applyNumberFormat="1" applyFont="1" applyFill="1" applyBorder="1" applyAlignment="1" applyProtection="1">
      <alignment horizontal="right"/>
      <protection locked="0"/>
    </xf>
    <xf numFmtId="168" fontId="0" fillId="0" borderId="0" xfId="0"/>
    <xf numFmtId="168" fontId="56" fillId="0" borderId="0" xfId="0" applyFont="1" applyFill="1" applyBorder="1" applyAlignment="1">
      <alignment vertical="center"/>
    </xf>
    <xf numFmtId="168" fontId="0" fillId="0" borderId="22" xfId="0" applyBorder="1"/>
    <xf numFmtId="168" fontId="2" fillId="0" borderId="66" xfId="0" applyFont="1" applyBorder="1"/>
    <xf numFmtId="168" fontId="2" fillId="0" borderId="21" xfId="0" applyFont="1" applyBorder="1" applyAlignment="1">
      <alignment horizontal="center" vertical="center"/>
    </xf>
    <xf numFmtId="168" fontId="58" fillId="0" borderId="0" xfId="0" applyFont="1" applyFill="1" applyBorder="1" applyAlignment="1">
      <alignment vertical="center" wrapText="1"/>
    </xf>
    <xf numFmtId="168" fontId="58" fillId="0" borderId="0" xfId="0" applyFont="1" applyAlignment="1">
      <alignment horizontal="left" wrapText="1"/>
    </xf>
    <xf numFmtId="168" fontId="59" fillId="0" borderId="0" xfId="2" applyFont="1" applyAlignment="1" applyProtection="1"/>
    <xf numFmtId="168" fontId="6" fillId="0" borderId="0" xfId="0" applyFont="1"/>
    <xf numFmtId="168" fontId="58" fillId="0" borderId="0" xfId="0" applyFont="1" applyAlignment="1">
      <alignment wrapText="1"/>
    </xf>
    <xf numFmtId="168" fontId="58" fillId="0" borderId="0" xfId="0" applyFont="1"/>
    <xf numFmtId="168" fontId="58" fillId="0" borderId="0" xfId="0" applyFont="1" applyAlignment="1">
      <alignment horizontal="left"/>
    </xf>
    <xf numFmtId="168" fontId="58" fillId="0" borderId="0" xfId="0" applyFont="1" applyAlignment="1">
      <alignment vertical="center" wrapText="1"/>
    </xf>
    <xf numFmtId="168" fontId="57" fillId="0" borderId="28" xfId="0" applyFont="1" applyBorder="1" applyAlignment="1">
      <alignment vertical="center"/>
    </xf>
    <xf numFmtId="49" fontId="57" fillId="0" borderId="28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vertical="center"/>
    </xf>
    <xf numFmtId="49" fontId="57" fillId="0" borderId="42" xfId="0" applyNumberFormat="1" applyFont="1" applyBorder="1" applyAlignment="1">
      <alignment horizontal="right" wrapText="1"/>
    </xf>
    <xf numFmtId="2" fontId="57" fillId="0" borderId="42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horizontal="right" wrapText="1"/>
    </xf>
    <xf numFmtId="168" fontId="57" fillId="0" borderId="66" xfId="0" applyFont="1" applyBorder="1" applyAlignment="1">
      <alignment vertical="center"/>
    </xf>
    <xf numFmtId="168" fontId="57" fillId="0" borderId="66" xfId="0" applyFont="1" applyBorder="1" applyAlignment="1">
      <alignment horizontal="right" wrapText="1"/>
    </xf>
    <xf numFmtId="168" fontId="2" fillId="0" borderId="40" xfId="0" applyFont="1" applyBorder="1"/>
    <xf numFmtId="168" fontId="13" fillId="0" borderId="0" xfId="0" applyFont="1" applyBorder="1"/>
    <xf numFmtId="168" fontId="2" fillId="0" borderId="12" xfId="0" applyFont="1" applyBorder="1" applyAlignment="1">
      <alignment horizontal="center"/>
    </xf>
    <xf numFmtId="168" fontId="2" fillId="0" borderId="14" xfId="0" applyFont="1" applyBorder="1" applyAlignment="1">
      <alignment horizontal="center"/>
    </xf>
    <xf numFmtId="168" fontId="2" fillId="0" borderId="67" xfId="0" applyFont="1" applyBorder="1"/>
    <xf numFmtId="168" fontId="0" fillId="0" borderId="68" xfId="0" applyBorder="1" applyAlignment="1">
      <alignment horizontal="right"/>
    </xf>
    <xf numFmtId="168" fontId="2" fillId="0" borderId="69" xfId="0" applyFont="1" applyBorder="1"/>
    <xf numFmtId="168" fontId="0" fillId="0" borderId="29" xfId="0" applyBorder="1" applyAlignment="1">
      <alignment horizontal="right"/>
    </xf>
    <xf numFmtId="168" fontId="2" fillId="0" borderId="70" xfId="0" applyFont="1" applyBorder="1"/>
    <xf numFmtId="168" fontId="0" fillId="0" borderId="30" xfId="0" applyBorder="1" applyAlignment="1">
      <alignment horizontal="right"/>
    </xf>
    <xf numFmtId="168" fontId="2" fillId="0" borderId="21" xfId="0" applyFont="1" applyBorder="1" applyAlignment="1">
      <alignment horizontal="center"/>
    </xf>
    <xf numFmtId="2" fontId="0" fillId="0" borderId="28" xfId="0" applyNumberFormat="1" applyBorder="1"/>
    <xf numFmtId="2" fontId="0" fillId="0" borderId="42" xfId="0" applyNumberFormat="1" applyBorder="1"/>
    <xf numFmtId="2" fontId="0" fillId="0" borderId="42" xfId="0" applyNumberFormat="1" applyBorder="1" applyAlignment="1">
      <alignment horizontal="right"/>
    </xf>
    <xf numFmtId="2" fontId="0" fillId="0" borderId="66" xfId="0" applyNumberFormat="1" applyBorder="1"/>
    <xf numFmtId="2" fontId="0" fillId="0" borderId="12" xfId="0" applyNumberFormat="1" applyBorder="1"/>
    <xf numFmtId="168" fontId="0" fillId="0" borderId="21" xfId="0" applyBorder="1"/>
    <xf numFmtId="168" fontId="2" fillId="0" borderId="12" xfId="0" applyFont="1" applyBorder="1"/>
    <xf numFmtId="168" fontId="0" fillId="0" borderId="13" xfId="0" applyBorder="1"/>
    <xf numFmtId="2" fontId="2" fillId="0" borderId="21" xfId="0" applyNumberFormat="1" applyFont="1" applyBorder="1"/>
    <xf numFmtId="14" fontId="44" fillId="0" borderId="0" xfId="0" applyNumberFormat="1" applyFont="1"/>
    <xf numFmtId="16" fontId="0" fillId="0" borderId="0" xfId="0" applyNumberFormat="1"/>
    <xf numFmtId="168" fontId="52" fillId="0" borderId="0" xfId="0" applyFont="1" applyAlignment="1">
      <alignment horizontal="left"/>
    </xf>
    <xf numFmtId="168" fontId="2" fillId="0" borderId="0" xfId="0" applyFont="1" applyAlignment="1">
      <alignment horizontal="center"/>
    </xf>
    <xf numFmtId="168" fontId="0" fillId="0" borderId="0" xfId="0" applyAlignment="1">
      <alignment horizontal="center"/>
    </xf>
    <xf numFmtId="4" fontId="3" fillId="3" borderId="1" xfId="1" applyNumberFormat="1" applyFont="1" applyFill="1" applyBorder="1" applyAlignment="1">
      <alignment horizontal="right"/>
    </xf>
    <xf numFmtId="168" fontId="60" fillId="5" borderId="0" xfId="2" applyFont="1" applyFill="1" applyBorder="1" applyAlignment="1" applyProtection="1"/>
    <xf numFmtId="4" fontId="62" fillId="0" borderId="32" xfId="0" applyNumberFormat="1" applyFont="1" applyFill="1" applyBorder="1" applyAlignment="1">
      <alignment horizontal="right"/>
    </xf>
    <xf numFmtId="4" fontId="46" fillId="11" borderId="1" xfId="0" applyNumberFormat="1" applyFont="1" applyFill="1" applyBorder="1" applyAlignment="1" applyProtection="1">
      <alignment horizontal="right"/>
      <protection locked="0"/>
    </xf>
    <xf numFmtId="170" fontId="0" fillId="0" borderId="1" xfId="0" applyNumberFormat="1" applyBorder="1" applyAlignment="1">
      <alignment horizontal="center"/>
    </xf>
    <xf numFmtId="170" fontId="2" fillId="0" borderId="54" xfId="0" applyNumberFormat="1" applyFont="1" applyBorder="1" applyAlignment="1">
      <alignment horizontal="center"/>
    </xf>
    <xf numFmtId="168" fontId="13" fillId="0" borderId="0" xfId="0" applyFont="1" applyFill="1" applyBorder="1" applyAlignment="1">
      <alignment vertical="center"/>
    </xf>
    <xf numFmtId="4" fontId="21" fillId="11" borderId="1" xfId="0" applyNumberFormat="1" applyFont="1" applyFill="1" applyBorder="1" applyAlignment="1" applyProtection="1">
      <alignment horizontal="right"/>
      <protection locked="0"/>
    </xf>
    <xf numFmtId="4" fontId="21" fillId="0" borderId="0" xfId="1" applyNumberFormat="1" applyFont="1" applyFill="1" applyBorder="1" applyAlignment="1">
      <alignment horizontal="right"/>
    </xf>
    <xf numFmtId="168" fontId="2" fillId="0" borderId="0" xfId="0" applyFont="1" applyBorder="1" applyAlignment="1">
      <alignment horizontal="center"/>
    </xf>
    <xf numFmtId="168" fontId="10" fillId="0" borderId="0" xfId="0" applyFont="1" applyFill="1" applyBorder="1"/>
    <xf numFmtId="43" fontId="63" fillId="0" borderId="0" xfId="1" applyFont="1" applyFill="1" applyBorder="1"/>
    <xf numFmtId="4" fontId="17" fillId="11" borderId="1" xfId="0" applyNumberFormat="1" applyFont="1" applyFill="1" applyBorder="1" applyAlignment="1" applyProtection="1">
      <alignment horizontal="right"/>
      <protection locked="0"/>
    </xf>
    <xf numFmtId="2" fontId="10" fillId="0" borderId="54" xfId="1" applyNumberFormat="1" applyFont="1" applyFill="1" applyBorder="1"/>
    <xf numFmtId="2" fontId="10" fillId="0" borderId="54" xfId="0" applyNumberFormat="1" applyFont="1" applyFill="1" applyBorder="1"/>
    <xf numFmtId="4" fontId="18" fillId="13" borderId="4" xfId="1" applyNumberFormat="1" applyFont="1" applyFill="1" applyBorder="1" applyAlignment="1">
      <alignment horizontal="right"/>
    </xf>
    <xf numFmtId="2" fontId="15" fillId="0" borderId="1" xfId="0" applyNumberFormat="1" applyFont="1" applyBorder="1" applyAlignment="1" applyProtection="1">
      <alignment horizontal="right"/>
      <protection locked="0"/>
    </xf>
    <xf numFmtId="4" fontId="3" fillId="8" borderId="1" xfId="0" applyNumberFormat="1" applyFont="1" applyFill="1" applyBorder="1" applyAlignment="1">
      <alignment horizontal="right"/>
    </xf>
    <xf numFmtId="14" fontId="57" fillId="0" borderId="1" xfId="0" applyNumberFormat="1" applyFont="1" applyBorder="1" applyProtection="1">
      <protection locked="0"/>
    </xf>
    <xf numFmtId="2" fontId="15" fillId="0" borderId="0" xfId="0" applyNumberFormat="1" applyFont="1" applyBorder="1" applyAlignment="1" applyProtection="1">
      <alignment horizontal="right"/>
      <protection locked="0"/>
    </xf>
    <xf numFmtId="14" fontId="6" fillId="0" borderId="39" xfId="0" applyNumberFormat="1" applyFont="1" applyBorder="1"/>
    <xf numFmtId="14" fontId="6" fillId="0" borderId="34" xfId="0" applyNumberFormat="1" applyFont="1" applyBorder="1"/>
    <xf numFmtId="168" fontId="8" fillId="0" borderId="34" xfId="0" applyFont="1" applyBorder="1"/>
    <xf numFmtId="15" fontId="29" fillId="0" borderId="57" xfId="0" applyNumberFormat="1" applyFont="1" applyBorder="1"/>
    <xf numFmtId="14" fontId="6" fillId="0" borderId="57" xfId="0" applyNumberFormat="1" applyFont="1" applyBorder="1"/>
    <xf numFmtId="168" fontId="8" fillId="0" borderId="57" xfId="0" applyFont="1" applyBorder="1"/>
    <xf numFmtId="168" fontId="6" fillId="0" borderId="57" xfId="0" applyFont="1" applyBorder="1" applyAlignment="1" applyProtection="1">
      <alignment horizontal="right"/>
      <protection locked="0"/>
    </xf>
    <xf numFmtId="1" fontId="0" fillId="0" borderId="0" xfId="0" applyNumberFormat="1" applyAlignment="1">
      <alignment horizontal="right"/>
    </xf>
    <xf numFmtId="1" fontId="4" fillId="2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 applyProtection="1">
      <alignment horizontal="right"/>
      <protection locked="0"/>
    </xf>
    <xf numFmtId="1" fontId="34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Alignment="1">
      <alignment horizontal="right"/>
    </xf>
    <xf numFmtId="1" fontId="15" fillId="0" borderId="1" xfId="0" applyNumberFormat="1" applyFon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6" fillId="0" borderId="1" xfId="0" applyNumberFormat="1" applyFont="1" applyFill="1" applyBorder="1" applyAlignment="1" applyProtection="1">
      <alignment horizontal="right"/>
      <protection locked="0"/>
    </xf>
    <xf numFmtId="1" fontId="15" fillId="0" borderId="1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Border="1" applyAlignment="1" applyProtection="1">
      <alignment horizontal="right"/>
      <protection locked="0"/>
    </xf>
    <xf numFmtId="1" fontId="6" fillId="0" borderId="26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Fill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alignment horizontal="right"/>
      <protection locked="0"/>
    </xf>
    <xf numFmtId="1" fontId="17" fillId="0" borderId="1" xfId="0" applyNumberFormat="1" applyFont="1" applyBorder="1" applyAlignment="1">
      <alignment horizontal="right"/>
    </xf>
    <xf numFmtId="1" fontId="6" fillId="0" borderId="0" xfId="0" applyNumberFormat="1" applyFont="1" applyBorder="1" applyAlignment="1" applyProtection="1">
      <alignment horizontal="right"/>
      <protection locked="0"/>
    </xf>
    <xf numFmtId="1" fontId="15" fillId="0" borderId="1" xfId="0" applyNumberFormat="1" applyFont="1" applyBorder="1" applyAlignment="1">
      <alignment horizontal="right"/>
    </xf>
    <xf numFmtId="1" fontId="41" fillId="0" borderId="3" xfId="0" applyNumberFormat="1" applyFont="1" applyBorder="1" applyAlignment="1" applyProtection="1">
      <alignment horizontal="right"/>
      <protection locked="0"/>
    </xf>
    <xf numFmtId="1" fontId="6" fillId="0" borderId="27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Border="1" applyAlignment="1">
      <alignment horizontal="right"/>
    </xf>
    <xf numFmtId="1" fontId="42" fillId="0" borderId="1" xfId="0" applyNumberFormat="1" applyFont="1" applyFill="1" applyBorder="1" applyAlignment="1" applyProtection="1">
      <alignment horizontal="right"/>
      <protection locked="0"/>
    </xf>
    <xf numFmtId="1" fontId="6" fillId="0" borderId="0" xfId="0" applyNumberFormat="1" applyFont="1" applyFill="1" applyBorder="1" applyAlignment="1" applyProtection="1">
      <alignment horizontal="right"/>
      <protection locked="0"/>
    </xf>
    <xf numFmtId="1" fontId="15" fillId="0" borderId="3" xfId="0" applyNumberFormat="1" applyFont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protection locked="0"/>
    </xf>
    <xf numFmtId="1" fontId="15" fillId="0" borderId="27" xfId="0" applyNumberFormat="1" applyFont="1" applyFill="1" applyBorder="1" applyAlignment="1">
      <alignment horizontal="right"/>
    </xf>
    <xf numFmtId="1" fontId="15" fillId="0" borderId="3" xfId="0" applyNumberFormat="1" applyFont="1" applyFill="1" applyBorder="1" applyAlignment="1">
      <alignment horizontal="right"/>
    </xf>
    <xf numFmtId="1" fontId="15" fillId="0" borderId="1" xfId="0" applyNumberFormat="1" applyFont="1" applyFill="1" applyBorder="1" applyAlignment="1" applyProtection="1">
      <alignment horizontal="right"/>
      <protection locked="0"/>
    </xf>
    <xf numFmtId="1" fontId="15" fillId="0" borderId="0" xfId="0" applyNumberFormat="1" applyFont="1" applyBorder="1" applyAlignment="1" applyProtection="1">
      <alignment horizontal="right"/>
      <protection locked="0"/>
    </xf>
    <xf numFmtId="1" fontId="6" fillId="0" borderId="57" xfId="0" applyNumberFormat="1" applyFont="1" applyBorder="1" applyAlignment="1" applyProtection="1">
      <alignment horizontal="right"/>
      <protection locked="0"/>
    </xf>
    <xf numFmtId="1" fontId="6" fillId="0" borderId="34" xfId="0" applyNumberFormat="1" applyFont="1" applyBorder="1" applyAlignment="1" applyProtection="1">
      <alignment horizontal="right"/>
      <protection locked="0"/>
    </xf>
    <xf numFmtId="1" fontId="4" fillId="2" borderId="1" xfId="0" applyNumberFormat="1" applyFont="1" applyFill="1" applyBorder="1" applyAlignment="1">
      <alignment horizontal="right" vertical="center"/>
    </xf>
    <xf numFmtId="1" fontId="53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/>
    <xf numFmtId="1" fontId="6" fillId="0" borderId="56" xfId="0" applyNumberFormat="1" applyFont="1" applyBorder="1" applyAlignment="1" applyProtection="1">
      <alignment horizontal="right"/>
      <protection locked="0"/>
    </xf>
    <xf numFmtId="1" fontId="34" fillId="0" borderId="3" xfId="0" applyNumberFormat="1" applyFont="1" applyBorder="1" applyAlignment="1" applyProtection="1">
      <alignment horizontal="right"/>
      <protection locked="0"/>
    </xf>
    <xf numFmtId="1" fontId="0" fillId="0" borderId="0" xfId="0" applyNumberFormat="1" applyBorder="1" applyProtection="1">
      <protection locked="0"/>
    </xf>
    <xf numFmtId="1" fontId="0" fillId="0" borderId="0" xfId="0" applyNumberFormat="1" applyAlignment="1"/>
    <xf numFmtId="1" fontId="10" fillId="0" borderId="37" xfId="0" applyNumberFormat="1" applyFont="1" applyFill="1" applyBorder="1" applyAlignment="1">
      <alignment vertical="center"/>
    </xf>
    <xf numFmtId="1" fontId="31" fillId="0" borderId="34" xfId="0" applyNumberFormat="1" applyFont="1" applyBorder="1" applyAlignment="1"/>
    <xf numFmtId="1" fontId="33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/>
    <xf numFmtId="1" fontId="4" fillId="2" borderId="1" xfId="0" applyNumberFormat="1" applyFont="1" applyFill="1" applyBorder="1" applyAlignment="1">
      <alignment vertical="center"/>
    </xf>
    <xf numFmtId="1" fontId="22" fillId="0" borderId="1" xfId="0" applyNumberFormat="1" applyFont="1" applyFill="1" applyBorder="1" applyAlignment="1" applyProtection="1">
      <protection locked="0"/>
    </xf>
    <xf numFmtId="1" fontId="18" fillId="0" borderId="0" xfId="0" applyNumberFormat="1" applyFont="1" applyBorder="1" applyAlignment="1" applyProtection="1">
      <protection locked="0"/>
    </xf>
    <xf numFmtId="1" fontId="18" fillId="0" borderId="1" xfId="0" applyNumberFormat="1" applyFont="1" applyFill="1" applyBorder="1" applyAlignment="1" applyProtection="1">
      <protection locked="0"/>
    </xf>
    <xf numFmtId="1" fontId="17" fillId="0" borderId="1" xfId="0" applyNumberFormat="1" applyFont="1" applyFill="1" applyBorder="1" applyAlignment="1" applyProtection="1">
      <protection locked="0"/>
    </xf>
    <xf numFmtId="1" fontId="18" fillId="0" borderId="3" xfId="0" applyNumberFormat="1" applyFont="1" applyBorder="1" applyAlignment="1" applyProtection="1">
      <protection locked="0"/>
    </xf>
    <xf numFmtId="1" fontId="32" fillId="0" borderId="0" xfId="0" applyNumberFormat="1" applyFont="1" applyBorder="1" applyAlignment="1" applyProtection="1">
      <protection locked="0"/>
    </xf>
    <xf numFmtId="1" fontId="0" fillId="0" borderId="0" xfId="0" applyNumberFormat="1" applyFill="1" applyAlignment="1"/>
    <xf numFmtId="1" fontId="18" fillId="0" borderId="3" xfId="0" applyNumberFormat="1" applyFont="1" applyFill="1" applyBorder="1" applyAlignment="1" applyProtection="1">
      <protection locked="0"/>
    </xf>
    <xf numFmtId="1" fontId="25" fillId="0" borderId="0" xfId="0" applyNumberFormat="1" applyFont="1" applyAlignment="1"/>
    <xf numFmtId="1" fontId="17" fillId="0" borderId="3" xfId="0" applyNumberFormat="1" applyFont="1" applyBorder="1" applyAlignment="1" applyProtection="1">
      <protection locked="0"/>
    </xf>
    <xf numFmtId="1" fontId="18" fillId="0" borderId="39" xfId="0" applyNumberFormat="1" applyFont="1" applyFill="1" applyBorder="1" applyAlignment="1" applyProtection="1">
      <protection locked="0"/>
    </xf>
    <xf numFmtId="1" fontId="0" fillId="0" borderId="1" xfId="0" applyNumberFormat="1" applyBorder="1" applyProtection="1">
      <protection locked="0"/>
    </xf>
    <xf numFmtId="1" fontId="18" fillId="0" borderId="2" xfId="0" applyNumberFormat="1" applyFont="1" applyFill="1" applyBorder="1" applyAlignment="1" applyProtection="1">
      <protection locked="0"/>
    </xf>
    <xf numFmtId="1" fontId="0" fillId="0" borderId="0" xfId="0" applyNumberFormat="1" applyFill="1" applyBorder="1" applyAlignment="1"/>
    <xf numFmtId="1" fontId="0" fillId="0" borderId="0" xfId="0" applyNumberFormat="1" applyAlignment="1">
      <alignment horizontal="center"/>
    </xf>
    <xf numFmtId="1" fontId="8" fillId="0" borderId="1" xfId="0" applyNumberFormat="1" applyFont="1" applyBorder="1"/>
    <xf numFmtId="1" fontId="8" fillId="0" borderId="3" xfId="0" applyNumberFormat="1" applyFont="1" applyBorder="1"/>
    <xf numFmtId="0" fontId="0" fillId="0" borderId="0" xfId="0" applyNumberFormat="1"/>
    <xf numFmtId="0" fontId="5" fillId="2" borderId="1" xfId="0" applyNumberFormat="1" applyFont="1" applyFill="1" applyBorder="1" applyAlignment="1">
      <alignment horizontal="center" vertical="center" wrapText="1"/>
    </xf>
    <xf numFmtId="15" fontId="29" fillId="0" borderId="0" xfId="0" applyNumberFormat="1" applyFont="1" applyBorder="1"/>
    <xf numFmtId="15" fontId="29" fillId="0" borderId="0" xfId="0" applyNumberFormat="1" applyFont="1" applyFill="1" applyBorder="1"/>
    <xf numFmtId="14" fontId="15" fillId="0" borderId="0" xfId="0" applyNumberFormat="1" applyFont="1" applyFill="1" applyBorder="1"/>
    <xf numFmtId="168" fontId="35" fillId="0" borderId="0" xfId="0" applyFont="1" applyFill="1" applyBorder="1"/>
    <xf numFmtId="1" fontId="15" fillId="0" borderId="0" xfId="0" applyNumberFormat="1" applyFont="1" applyFill="1" applyBorder="1" applyAlignment="1" applyProtection="1">
      <alignment horizontal="right"/>
      <protection locked="0"/>
    </xf>
    <xf numFmtId="14" fontId="6" fillId="0" borderId="0" xfId="0" applyNumberFormat="1" applyFont="1" applyFill="1" applyBorder="1"/>
    <xf numFmtId="1" fontId="8" fillId="0" borderId="0" xfId="0" applyNumberFormat="1" applyFont="1" applyBorder="1"/>
    <xf numFmtId="168" fontId="0" fillId="0" borderId="0" xfId="0" applyAlignment="1">
      <alignment wrapText="1"/>
    </xf>
    <xf numFmtId="168" fontId="0" fillId="0" borderId="1" xfId="0" applyBorder="1" applyAlignment="1">
      <alignment horizontal="left" wrapText="1"/>
    </xf>
    <xf numFmtId="168" fontId="0" fillId="0" borderId="1" xfId="0" applyBorder="1" applyAlignment="1">
      <alignment horizontal="center" wrapText="1"/>
    </xf>
    <xf numFmtId="168" fontId="65" fillId="0" borderId="1" xfId="2" applyFont="1" applyBorder="1" applyAlignment="1" applyProtection="1">
      <alignment horizontal="center" wrapText="1"/>
    </xf>
    <xf numFmtId="168" fontId="65" fillId="0" borderId="1" xfId="0" applyFont="1" applyBorder="1" applyAlignment="1">
      <alignment horizontal="center" wrapText="1"/>
    </xf>
    <xf numFmtId="170" fontId="0" fillId="0" borderId="1" xfId="4" applyNumberFormat="1" applyFont="1" applyBorder="1" applyAlignment="1">
      <alignment horizontal="right" wrapText="1"/>
    </xf>
    <xf numFmtId="170" fontId="2" fillId="0" borderId="1" xfId="0" applyNumberFormat="1" applyFont="1" applyBorder="1" applyAlignment="1">
      <alignment horizontal="right" wrapText="1"/>
    </xf>
    <xf numFmtId="14" fontId="6" fillId="0" borderId="2" xfId="0" applyNumberFormat="1" applyFont="1" applyFill="1" applyBorder="1"/>
    <xf numFmtId="1" fontId="6" fillId="0" borderId="2" xfId="0" applyNumberFormat="1" applyFont="1" applyFill="1" applyBorder="1" applyAlignment="1" applyProtection="1">
      <alignment horizontal="right"/>
      <protection locked="0"/>
    </xf>
    <xf numFmtId="168" fontId="8" fillId="0" borderId="2" xfId="0" applyFont="1" applyFill="1" applyBorder="1"/>
    <xf numFmtId="44" fontId="0" fillId="0" borderId="0" xfId="0" applyNumberFormat="1" applyBorder="1"/>
    <xf numFmtId="44" fontId="0" fillId="0" borderId="56" xfId="0" applyNumberFormat="1" applyBorder="1"/>
    <xf numFmtId="44" fontId="0" fillId="0" borderId="57" xfId="0" applyNumberFormat="1" applyBorder="1"/>
    <xf numFmtId="44" fontId="0" fillId="0" borderId="54" xfId="0" applyNumberFormat="1" applyBorder="1"/>
    <xf numFmtId="14" fontId="18" fillId="0" borderId="1" xfId="1" applyNumberFormat="1" applyFont="1" applyFill="1" applyBorder="1" applyAlignment="1">
      <alignment horizontal="right"/>
    </xf>
    <xf numFmtId="0" fontId="0" fillId="0" borderId="0" xfId="0" applyNumberFormat="1" applyProtection="1">
      <protection locked="0"/>
    </xf>
    <xf numFmtId="4" fontId="0" fillId="0" borderId="0" xfId="0" applyNumberFormat="1" applyBorder="1" applyAlignment="1">
      <alignment horizontal="center"/>
    </xf>
    <xf numFmtId="4" fontId="2" fillId="0" borderId="0" xfId="0" applyNumberFormat="1" applyFont="1" applyAlignment="1">
      <alignment horizontal="right"/>
    </xf>
    <xf numFmtId="2" fontId="2" fillId="0" borderId="71" xfId="0" applyNumberFormat="1" applyFont="1" applyBorder="1"/>
    <xf numFmtId="2" fontId="2" fillId="0" borderId="56" xfId="0" applyNumberFormat="1" applyFont="1" applyBorder="1"/>
    <xf numFmtId="2" fontId="0" fillId="0" borderId="22" xfId="0" applyNumberFormat="1" applyBorder="1"/>
    <xf numFmtId="2" fontId="2" fillId="0" borderId="66" xfId="0" applyNumberFormat="1" applyFont="1" applyBorder="1"/>
    <xf numFmtId="2" fontId="50" fillId="0" borderId="0" xfId="0" applyNumberFormat="1" applyFont="1" applyBorder="1" applyAlignment="1">
      <alignment horizontal="right"/>
    </xf>
    <xf numFmtId="2" fontId="66" fillId="0" borderId="0" xfId="0" applyNumberFormat="1" applyFont="1" applyBorder="1" applyAlignment="1">
      <alignment horizontal="right"/>
    </xf>
    <xf numFmtId="14" fontId="6" fillId="4" borderId="1" xfId="0" applyNumberFormat="1" applyFont="1" applyFill="1" applyBorder="1"/>
    <xf numFmtId="168" fontId="8" fillId="4" borderId="1" xfId="0" applyFont="1" applyFill="1" applyBorder="1"/>
    <xf numFmtId="1" fontId="6" fillId="4" borderId="1" xfId="0" applyNumberFormat="1" applyFont="1" applyFill="1" applyBorder="1" applyAlignment="1" applyProtection="1">
      <alignment horizontal="right"/>
      <protection locked="0"/>
    </xf>
    <xf numFmtId="4" fontId="17" fillId="4" borderId="1" xfId="0" applyNumberFormat="1" applyFont="1" applyFill="1" applyBorder="1" applyAlignment="1" applyProtection="1">
      <alignment horizontal="right"/>
      <protection locked="0"/>
    </xf>
    <xf numFmtId="14" fontId="15" fillId="14" borderId="1" xfId="0" applyNumberFormat="1" applyFont="1" applyFill="1" applyBorder="1"/>
    <xf numFmtId="168" fontId="35" fillId="14" borderId="1" xfId="0" applyFont="1" applyFill="1" applyBorder="1"/>
    <xf numFmtId="1" fontId="15" fillId="14" borderId="1" xfId="0" applyNumberFormat="1" applyFont="1" applyFill="1" applyBorder="1" applyAlignment="1" applyProtection="1">
      <alignment horizontal="right"/>
      <protection locked="0"/>
    </xf>
    <xf numFmtId="14" fontId="3" fillId="0" borderId="1" xfId="0" applyNumberFormat="1" applyFont="1" applyBorder="1" applyProtection="1">
      <protection locked="0"/>
    </xf>
    <xf numFmtId="0" fontId="3" fillId="0" borderId="1" xfId="0" applyNumberFormat="1" applyFont="1" applyBorder="1" applyProtection="1">
      <protection locked="0"/>
    </xf>
    <xf numFmtId="0" fontId="0" fillId="0" borderId="1" xfId="0" applyNumberFormat="1" applyBorder="1"/>
    <xf numFmtId="4" fontId="0" fillId="5" borderId="73" xfId="0" applyNumberFormat="1" applyFont="1" applyFill="1" applyBorder="1" applyAlignment="1"/>
    <xf numFmtId="168" fontId="0" fillId="5" borderId="10" xfId="0" applyFont="1" applyFill="1" applyBorder="1"/>
    <xf numFmtId="0" fontId="3" fillId="0" borderId="0" xfId="0" applyNumberFormat="1" applyFont="1" applyBorder="1" applyProtection="1">
      <protection locked="0"/>
    </xf>
    <xf numFmtId="0" fontId="0" fillId="0" borderId="0" xfId="0" applyNumberFormat="1" applyBorder="1"/>
    <xf numFmtId="14" fontId="6" fillId="4" borderId="1" xfId="0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4" fontId="6" fillId="0" borderId="0" xfId="0" applyNumberFormat="1" applyFont="1" applyBorder="1" applyAlignment="1">
      <alignment horizontal="right"/>
    </xf>
    <xf numFmtId="2" fontId="3" fillId="0" borderId="11" xfId="0" applyNumberFormat="1" applyFont="1" applyBorder="1"/>
    <xf numFmtId="14" fontId="6" fillId="0" borderId="1" xfId="0" applyNumberFormat="1" applyFont="1" applyFill="1" applyBorder="1" applyAlignment="1">
      <alignment horizontal="right"/>
    </xf>
    <xf numFmtId="168" fontId="0" fillId="0" borderId="1" xfId="0" applyBorder="1" applyAlignment="1">
      <alignment horizontal="center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left"/>
    </xf>
    <xf numFmtId="1" fontId="0" fillId="0" borderId="1" xfId="0" applyNumberFormat="1" applyFill="1" applyBorder="1"/>
    <xf numFmtId="14" fontId="6" fillId="4" borderId="2" xfId="0" applyNumberFormat="1" applyFont="1" applyFill="1" applyBorder="1" applyAlignment="1">
      <alignment horizontal="right"/>
    </xf>
    <xf numFmtId="168" fontId="0" fillId="4" borderId="0" xfId="0" applyFill="1"/>
    <xf numFmtId="168" fontId="8" fillId="4" borderId="2" xfId="0" applyFont="1" applyFill="1" applyBorder="1"/>
    <xf numFmtId="168" fontId="61" fillId="0" borderId="0" xfId="0" applyFont="1" applyFill="1" applyBorder="1"/>
    <xf numFmtId="168" fontId="60" fillId="0" borderId="0" xfId="2" applyFont="1" applyFill="1" applyBorder="1" applyAlignment="1" applyProtection="1"/>
    <xf numFmtId="168" fontId="0" fillId="0" borderId="0" xfId="0" applyAlignment="1">
      <alignment horizontal="center"/>
    </xf>
    <xf numFmtId="0" fontId="18" fillId="0" borderId="1" xfId="0" applyNumberFormat="1" applyFont="1" applyBorder="1" applyProtection="1">
      <protection locked="0"/>
    </xf>
    <xf numFmtId="4" fontId="0" fillId="0" borderId="21" xfId="0" applyNumberFormat="1" applyBorder="1" applyAlignment="1">
      <alignment horizontal="center"/>
    </xf>
    <xf numFmtId="0" fontId="18" fillId="0" borderId="42" xfId="0" applyNumberFormat="1" applyFont="1" applyBorder="1" applyProtection="1">
      <protection locked="0"/>
    </xf>
    <xf numFmtId="4" fontId="2" fillId="0" borderId="23" xfId="0" applyNumberFormat="1" applyFont="1" applyBorder="1" applyAlignment="1">
      <alignment horizontal="center"/>
    </xf>
    <xf numFmtId="2" fontId="10" fillId="0" borderId="25" xfId="0" applyNumberFormat="1" applyFont="1" applyBorder="1" applyAlignment="1">
      <alignment horizontal="center"/>
    </xf>
    <xf numFmtId="14" fontId="18" fillId="0" borderId="0" xfId="0" applyNumberFormat="1" applyFont="1" applyBorder="1"/>
    <xf numFmtId="14" fontId="18" fillId="0" borderId="0" xfId="0" applyNumberFormat="1" applyFont="1" applyFill="1" applyBorder="1"/>
    <xf numFmtId="0" fontId="0" fillId="0" borderId="1" xfId="0" applyNumberFormat="1" applyBorder="1" applyProtection="1">
      <protection locked="0"/>
    </xf>
    <xf numFmtId="14" fontId="0" fillId="0" borderId="1" xfId="0" applyNumberFormat="1" applyFont="1" applyBorder="1"/>
    <xf numFmtId="14" fontId="0" fillId="0" borderId="1" xfId="0" applyNumberFormat="1" applyBorder="1" applyProtection="1">
      <protection locked="0"/>
    </xf>
    <xf numFmtId="14" fontId="0" fillId="0" borderId="0" xfId="0" applyNumberFormat="1" applyBorder="1" applyProtection="1">
      <protection locked="0"/>
    </xf>
    <xf numFmtId="168" fontId="0" fillId="0" borderId="1" xfId="0" applyBorder="1" applyAlignment="1">
      <alignment horizontal="left"/>
    </xf>
    <xf numFmtId="0" fontId="0" fillId="0" borderId="0" xfId="0" applyNumberFormat="1" applyBorder="1" applyProtection="1">
      <protection locked="0"/>
    </xf>
    <xf numFmtId="0" fontId="18" fillId="0" borderId="0" xfId="0" applyNumberFormat="1" applyFont="1" applyBorder="1" applyProtection="1">
      <protection locked="0"/>
    </xf>
    <xf numFmtId="14" fontId="0" fillId="0" borderId="0" xfId="0" applyNumberFormat="1" applyFill="1" applyBorder="1" applyProtection="1">
      <protection locked="0"/>
    </xf>
    <xf numFmtId="14" fontId="3" fillId="0" borderId="0" xfId="0" applyNumberFormat="1" applyFont="1" applyBorder="1" applyProtection="1">
      <protection locked="0"/>
    </xf>
    <xf numFmtId="165" fontId="6" fillId="0" borderId="0" xfId="0" applyNumberFormat="1" applyFont="1" applyBorder="1" applyAlignment="1">
      <alignment horizontal="left"/>
    </xf>
    <xf numFmtId="1" fontId="0" fillId="0" borderId="0" xfId="0" applyNumberFormat="1" applyFill="1" applyBorder="1"/>
    <xf numFmtId="2" fontId="0" fillId="5" borderId="12" xfId="0" applyNumberFormat="1" applyFont="1" applyFill="1" applyBorder="1" applyAlignment="1">
      <alignment vertical="center"/>
    </xf>
    <xf numFmtId="14" fontId="18" fillId="0" borderId="1" xfId="0" applyNumberFormat="1" applyFont="1" applyFill="1" applyBorder="1"/>
    <xf numFmtId="0" fontId="18" fillId="0" borderId="1" xfId="0" applyNumberFormat="1" applyFont="1" applyFill="1" applyBorder="1" applyProtection="1">
      <protection locked="0"/>
    </xf>
    <xf numFmtId="1" fontId="18" fillId="0" borderId="1" xfId="0" applyNumberFormat="1" applyFont="1" applyFill="1" applyBorder="1"/>
    <xf numFmtId="0" fontId="0" fillId="0" borderId="1" xfId="0" applyNumberFormat="1" applyFill="1" applyBorder="1"/>
    <xf numFmtId="49" fontId="0" fillId="0" borderId="0" xfId="0" applyNumberFormat="1"/>
    <xf numFmtId="168" fontId="0" fillId="0" borderId="0" xfId="0" applyAlignment="1">
      <alignment horizontal="center"/>
    </xf>
    <xf numFmtId="0" fontId="18" fillId="0" borderId="1" xfId="0" applyNumberFormat="1" applyFont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0" xfId="0" applyNumberFormat="1" applyBorder="1" applyAlignment="1" applyProtection="1">
      <alignment horizontal="center"/>
      <protection locked="0"/>
    </xf>
    <xf numFmtId="2" fontId="3" fillId="0" borderId="1" xfId="0" applyNumberFormat="1" applyFont="1" applyBorder="1"/>
    <xf numFmtId="1" fontId="0" fillId="0" borderId="1" xfId="0" applyNumberFormat="1" applyBorder="1" applyAlignment="1">
      <alignment horizontal="right"/>
    </xf>
    <xf numFmtId="0" fontId="3" fillId="0" borderId="1" xfId="0" applyNumberFormat="1" applyFont="1" applyBorder="1"/>
    <xf numFmtId="2" fontId="6" fillId="0" borderId="0" xfId="0" applyNumberFormat="1" applyFont="1" applyFill="1" applyBorder="1" applyProtection="1">
      <protection locked="0"/>
    </xf>
    <xf numFmtId="0" fontId="18" fillId="0" borderId="0" xfId="0" applyNumberFormat="1" applyFont="1" applyBorder="1" applyAlignment="1" applyProtection="1">
      <alignment horizontal="center"/>
      <protection locked="0"/>
    </xf>
    <xf numFmtId="168" fontId="2" fillId="5" borderId="21" xfId="0" applyFont="1" applyFill="1" applyBorder="1" applyAlignment="1">
      <alignment horizontal="center" vertical="center" wrapText="1"/>
    </xf>
    <xf numFmtId="168" fontId="2" fillId="5" borderId="12" xfId="0" applyFont="1" applyFill="1" applyBorder="1" applyAlignment="1">
      <alignment horizontal="center" vertical="center" wrapText="1"/>
    </xf>
    <xf numFmtId="168" fontId="9" fillId="0" borderId="0" xfId="2" applyFont="1" applyFill="1" applyBorder="1" applyAlignment="1" applyProtection="1"/>
    <xf numFmtId="2" fontId="2" fillId="0" borderId="11" xfId="0" applyNumberFormat="1" applyFont="1" applyBorder="1"/>
    <xf numFmtId="168" fontId="0" fillId="11" borderId="1" xfId="0" applyFill="1" applyBorder="1"/>
    <xf numFmtId="168" fontId="0" fillId="0" borderId="0" xfId="0" applyAlignment="1">
      <alignment horizontal="center"/>
    </xf>
    <xf numFmtId="2" fontId="0" fillId="0" borderId="27" xfId="0" applyNumberFormat="1" applyBorder="1"/>
    <xf numFmtId="2" fontId="0" fillId="0" borderId="2" xfId="0" applyNumberFormat="1" applyBorder="1"/>
    <xf numFmtId="2" fontId="0" fillId="0" borderId="34" xfId="0" applyNumberFormat="1" applyBorder="1"/>
    <xf numFmtId="2" fontId="2" fillId="0" borderId="74" xfId="0" applyNumberFormat="1" applyFont="1" applyBorder="1"/>
    <xf numFmtId="168" fontId="2" fillId="0" borderId="3" xfId="0" applyFont="1" applyBorder="1"/>
    <xf numFmtId="168" fontId="2" fillId="0" borderId="58" xfId="0" applyFont="1" applyBorder="1"/>
    <xf numFmtId="168" fontId="2" fillId="0" borderId="4" xfId="0" applyFont="1" applyBorder="1"/>
    <xf numFmtId="2" fontId="3" fillId="0" borderId="0" xfId="0" applyNumberFormat="1" applyFont="1" applyAlignment="1">
      <alignment horizontal="center"/>
    </xf>
    <xf numFmtId="14" fontId="15" fillId="0" borderId="1" xfId="0" applyNumberFormat="1" applyFont="1" applyFill="1" applyBorder="1" applyAlignment="1">
      <alignment horizontal="right"/>
    </xf>
    <xf numFmtId="0" fontId="0" fillId="0" borderId="0" xfId="0" applyNumberFormat="1" applyFill="1" applyBorder="1"/>
    <xf numFmtId="2" fontId="6" fillId="0" borderId="0" xfId="3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46" fillId="0" borderId="1" xfId="1" applyNumberFormat="1" applyFont="1" applyFill="1" applyBorder="1" applyAlignment="1">
      <alignment horizontal="right"/>
    </xf>
    <xf numFmtId="2" fontId="18" fillId="0" borderId="1" xfId="1" applyNumberFormat="1" applyFont="1" applyFill="1" applyBorder="1" applyAlignment="1">
      <alignment horizontal="right"/>
    </xf>
    <xf numFmtId="2" fontId="21" fillId="0" borderId="1" xfId="1" applyNumberFormat="1" applyFont="1" applyFill="1" applyBorder="1" applyAlignment="1">
      <alignment horizontal="right"/>
    </xf>
    <xf numFmtId="2" fontId="17" fillId="11" borderId="1" xfId="0" applyNumberFormat="1" applyFont="1" applyFill="1" applyBorder="1" applyAlignment="1" applyProtection="1">
      <alignment horizontal="right"/>
      <protection locked="0"/>
    </xf>
    <xf numFmtId="2" fontId="18" fillId="0" borderId="0" xfId="0" applyNumberFormat="1" applyFont="1" applyFill="1" applyBorder="1" applyAlignment="1" applyProtection="1">
      <alignment horizontal="right"/>
      <protection locked="0"/>
    </xf>
    <xf numFmtId="2" fontId="18" fillId="0" borderId="0" xfId="1" applyNumberFormat="1" applyFont="1" applyFill="1" applyBorder="1" applyAlignment="1">
      <alignment horizontal="right"/>
    </xf>
    <xf numFmtId="2" fontId="0" fillId="0" borderId="0" xfId="0" applyNumberFormat="1" applyFill="1" applyBorder="1"/>
    <xf numFmtId="2" fontId="25" fillId="0" borderId="0" xfId="0" applyNumberFormat="1" applyFont="1" applyFill="1" applyBorder="1"/>
    <xf numFmtId="2" fontId="17" fillId="0" borderId="0" xfId="1" applyNumberFormat="1" applyFont="1" applyFill="1" applyBorder="1" applyAlignment="1">
      <alignment horizontal="right"/>
    </xf>
    <xf numFmtId="2" fontId="0" fillId="0" borderId="0" xfId="0" applyNumberFormat="1" applyProtection="1">
      <protection locked="0"/>
    </xf>
    <xf numFmtId="2" fontId="25" fillId="0" borderId="0" xfId="0" applyNumberFormat="1" applyFont="1"/>
    <xf numFmtId="2" fontId="29" fillId="0" borderId="0" xfId="0" applyNumberFormat="1" applyFont="1"/>
    <xf numFmtId="2" fontId="15" fillId="0" borderId="0" xfId="0" applyNumberFormat="1" applyFont="1" applyBorder="1"/>
    <xf numFmtId="2" fontId="6" fillId="0" borderId="0" xfId="0" applyNumberFormat="1" applyFont="1" applyBorder="1" applyAlignment="1">
      <alignment horizontal="right"/>
    </xf>
    <xf numFmtId="2" fontId="0" fillId="0" borderId="1" xfId="0" applyNumberFormat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left" vertical="center"/>
    </xf>
    <xf numFmtId="2" fontId="2" fillId="0" borderId="0" xfId="0" applyNumberFormat="1" applyFont="1" applyBorder="1" applyAlignment="1">
      <alignment horizontal="center"/>
    </xf>
    <xf numFmtId="2" fontId="0" fillId="0" borderId="56" xfId="0" applyNumberFormat="1" applyBorder="1"/>
    <xf numFmtId="2" fontId="0" fillId="0" borderId="57" xfId="0" applyNumberFormat="1" applyBorder="1"/>
    <xf numFmtId="2" fontId="0" fillId="0" borderId="3" xfId="0" applyNumberFormat="1" applyBorder="1"/>
    <xf numFmtId="2" fontId="0" fillId="0" borderId="4" xfId="0" applyNumberFormat="1" applyBorder="1"/>
    <xf numFmtId="168" fontId="57" fillId="0" borderId="0" xfId="0" applyFont="1" applyBorder="1" applyAlignment="1">
      <alignment vertical="center"/>
    </xf>
    <xf numFmtId="168" fontId="57" fillId="0" borderId="0" xfId="0" applyFont="1" applyBorder="1" applyAlignment="1">
      <alignment horizontal="right" wrapText="1"/>
    </xf>
    <xf numFmtId="168" fontId="57" fillId="0" borderId="76" xfId="0" applyFont="1" applyBorder="1" applyAlignment="1">
      <alignment vertical="center"/>
    </xf>
    <xf numFmtId="168" fontId="57" fillId="0" borderId="76" xfId="0" applyFont="1" applyBorder="1" applyAlignment="1">
      <alignment horizontal="right" wrapText="1"/>
    </xf>
    <xf numFmtId="2" fontId="8" fillId="0" borderId="1" xfId="0" applyNumberFormat="1" applyFont="1" applyBorder="1"/>
    <xf numFmtId="2" fontId="0" fillId="0" borderId="0" xfId="0" applyNumberFormat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0" xfId="0" quotePrefix="1" applyNumberFormat="1" applyFont="1" applyFill="1" applyBorder="1" applyAlignment="1">
      <alignment horizontal="right"/>
    </xf>
    <xf numFmtId="2" fontId="0" fillId="0" borderId="0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Protection="1">
      <protection locked="0"/>
    </xf>
    <xf numFmtId="2" fontId="3" fillId="0" borderId="0" xfId="0" applyNumberFormat="1" applyFont="1" applyBorder="1" applyProtection="1">
      <protection locked="0"/>
    </xf>
    <xf numFmtId="168" fontId="69" fillId="5" borderId="0" xfId="2" applyFont="1" applyFill="1" applyBorder="1" applyAlignment="1" applyProtection="1"/>
    <xf numFmtId="0" fontId="0" fillId="15" borderId="1" xfId="0" applyNumberFormat="1" applyFill="1" applyBorder="1" applyProtection="1">
      <protection locked="0"/>
    </xf>
    <xf numFmtId="0" fontId="0" fillId="11" borderId="1" xfId="0" applyNumberFormat="1" applyFill="1" applyBorder="1"/>
    <xf numFmtId="168" fontId="0" fillId="0" borderId="1" xfId="0" applyFont="1" applyBorder="1"/>
    <xf numFmtId="168" fontId="0" fillId="5" borderId="5" xfId="0" applyFill="1" applyBorder="1"/>
    <xf numFmtId="0" fontId="0" fillId="0" borderId="2" xfId="0" applyNumberFormat="1" applyFill="1" applyBorder="1" applyProtection="1">
      <protection locked="0"/>
    </xf>
    <xf numFmtId="168" fontId="0" fillId="0" borderId="2" xfId="0" applyFill="1" applyBorder="1"/>
    <xf numFmtId="168" fontId="8" fillId="0" borderId="1" xfId="0" applyNumberFormat="1" applyFont="1" applyBorder="1"/>
    <xf numFmtId="168" fontId="0" fillId="0" borderId="0" xfId="0" applyNumberFormat="1"/>
    <xf numFmtId="168" fontId="0" fillId="0" borderId="0" xfId="0" applyNumberFormat="1" applyFill="1" applyBorder="1"/>
    <xf numFmtId="168" fontId="3" fillId="0" borderId="0" xfId="0" applyNumberFormat="1" applyFont="1" applyAlignment="1">
      <alignment horizontal="center"/>
    </xf>
    <xf numFmtId="167" fontId="0" fillId="5" borderId="0" xfId="0" applyNumberFormat="1" applyFont="1" applyFill="1" applyBorder="1"/>
    <xf numFmtId="166" fontId="45" fillId="5" borderId="0" xfId="0" applyNumberFormat="1" applyFont="1" applyFill="1" applyBorder="1" applyAlignment="1">
      <alignment vertical="center"/>
    </xf>
    <xf numFmtId="168" fontId="0" fillId="5" borderId="0" xfId="0" applyFont="1" applyFill="1" applyBorder="1" applyAlignment="1">
      <alignment horizontal="center" vertical="center"/>
    </xf>
    <xf numFmtId="4" fontId="0" fillId="5" borderId="78" xfId="0" applyNumberFormat="1" applyFont="1" applyFill="1" applyBorder="1" applyAlignment="1"/>
    <xf numFmtId="168" fontId="69" fillId="5" borderId="11" xfId="2" applyFont="1" applyFill="1" applyBorder="1" applyAlignment="1" applyProtection="1"/>
    <xf numFmtId="4" fontId="29" fillId="5" borderId="77" xfId="0" applyNumberFormat="1" applyFont="1" applyFill="1" applyBorder="1" applyAlignment="1"/>
    <xf numFmtId="2" fontId="0" fillId="15" borderId="1" xfId="0" applyNumberFormat="1" applyFill="1" applyBorder="1"/>
    <xf numFmtId="2" fontId="2" fillId="0" borderId="0" xfId="0" applyNumberFormat="1" applyFont="1"/>
    <xf numFmtId="14" fontId="15" fillId="4" borderId="1" xfId="0" applyNumberFormat="1" applyFont="1" applyFill="1" applyBorder="1" applyAlignment="1">
      <alignment horizontal="right"/>
    </xf>
    <xf numFmtId="14" fontId="15" fillId="4" borderId="1" xfId="0" applyNumberFormat="1" applyFont="1" applyFill="1" applyBorder="1"/>
    <xf numFmtId="168" fontId="35" fillId="4" borderId="1" xfId="0" applyFont="1" applyFill="1" applyBorder="1"/>
    <xf numFmtId="1" fontId="15" fillId="4" borderId="1" xfId="0" applyNumberFormat="1" applyFont="1" applyFill="1" applyBorder="1" applyAlignment="1" applyProtection="1">
      <alignment horizontal="right"/>
      <protection locked="0"/>
    </xf>
    <xf numFmtId="168" fontId="0" fillId="5" borderId="8" xfId="0" applyFill="1" applyBorder="1" applyAlignment="1">
      <alignment vertical="center"/>
    </xf>
    <xf numFmtId="168" fontId="35" fillId="0" borderId="2" xfId="0" applyFont="1" applyFill="1" applyBorder="1"/>
    <xf numFmtId="14" fontId="15" fillId="0" borderId="2" xfId="0" applyNumberFormat="1" applyFont="1" applyFill="1" applyBorder="1" applyAlignment="1">
      <alignment horizontal="right"/>
    </xf>
    <xf numFmtId="14" fontId="34" fillId="4" borderId="1" xfId="0" applyNumberFormat="1" applyFont="1" applyFill="1" applyBorder="1"/>
    <xf numFmtId="168" fontId="39" fillId="4" borderId="1" xfId="0" applyFont="1" applyFill="1" applyBorder="1"/>
    <xf numFmtId="1" fontId="34" fillId="4" borderId="1" xfId="0" applyNumberFormat="1" applyFont="1" applyFill="1" applyBorder="1" applyAlignment="1" applyProtection="1">
      <alignment horizontal="right"/>
      <protection locked="0"/>
    </xf>
    <xf numFmtId="4" fontId="21" fillId="4" borderId="1" xfId="0" applyNumberFormat="1" applyFont="1" applyFill="1" applyBorder="1" applyAlignment="1" applyProtection="1">
      <alignment horizontal="right"/>
      <protection locked="0"/>
    </xf>
    <xf numFmtId="2" fontId="21" fillId="4" borderId="1" xfId="1" applyNumberFormat="1" applyFont="1" applyFill="1" applyBorder="1" applyAlignment="1">
      <alignment horizontal="right"/>
    </xf>
    <xf numFmtId="49" fontId="57" fillId="0" borderId="79" xfId="0" applyNumberFormat="1" applyFont="1" applyBorder="1" applyAlignment="1">
      <alignment horizontal="right" wrapText="1"/>
    </xf>
    <xf numFmtId="2" fontId="18" fillId="4" borderId="1" xfId="0" applyNumberFormat="1" applyFont="1" applyFill="1" applyBorder="1" applyAlignment="1" applyProtection="1">
      <alignment horizontal="right"/>
      <protection locked="0"/>
    </xf>
    <xf numFmtId="168" fontId="57" fillId="0" borderId="42" xfId="0" applyFont="1" applyBorder="1" applyAlignment="1">
      <alignment vertical="center" wrapText="1"/>
    </xf>
    <xf numFmtId="44" fontId="29" fillId="0" borderId="0" xfId="0" applyNumberFormat="1" applyFont="1" applyFill="1" applyBorder="1"/>
    <xf numFmtId="44" fontId="6" fillId="0" borderId="0" xfId="0" applyNumberFormat="1" applyFont="1"/>
    <xf numFmtId="168" fontId="70" fillId="5" borderId="0" xfId="2" applyFont="1" applyFill="1" applyBorder="1" applyAlignment="1" applyProtection="1"/>
    <xf numFmtId="4" fontId="29" fillId="5" borderId="0" xfId="0" applyNumberFormat="1" applyFont="1" applyFill="1" applyBorder="1" applyAlignment="1"/>
    <xf numFmtId="4" fontId="68" fillId="5" borderId="0" xfId="0" applyNumberFormat="1" applyFont="1" applyFill="1" applyBorder="1"/>
    <xf numFmtId="168" fontId="69" fillId="5" borderId="40" xfId="2" applyFont="1" applyFill="1" applyBorder="1" applyAlignment="1" applyProtection="1"/>
    <xf numFmtId="4" fontId="29" fillId="5" borderId="21" xfId="0" applyNumberFormat="1" applyFont="1" applyFill="1" applyBorder="1" applyAlignment="1"/>
    <xf numFmtId="4" fontId="68" fillId="5" borderId="21" xfId="0" applyNumberFormat="1" applyFont="1" applyFill="1" applyBorder="1"/>
    <xf numFmtId="4" fontId="68" fillId="5" borderId="77" xfId="0" applyNumberFormat="1" applyFont="1" applyFill="1" applyBorder="1"/>
    <xf numFmtId="168" fontId="0" fillId="0" borderId="59" xfId="0" applyBorder="1" applyAlignment="1">
      <alignment horizontal="right"/>
    </xf>
    <xf numFmtId="168" fontId="2" fillId="0" borderId="26" xfId="0" applyFont="1" applyBorder="1"/>
    <xf numFmtId="168" fontId="2" fillId="0" borderId="39" xfId="0" applyFont="1" applyBorder="1"/>
    <xf numFmtId="168" fontId="0" fillId="0" borderId="17" xfId="0" applyBorder="1" applyAlignment="1">
      <alignment horizontal="right"/>
    </xf>
    <xf numFmtId="49" fontId="52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4" fontId="2" fillId="0" borderId="26" xfId="0" applyNumberFormat="1" applyFont="1" applyBorder="1"/>
    <xf numFmtId="44" fontId="2" fillId="0" borderId="39" xfId="0" applyNumberFormat="1" applyFont="1" applyBorder="1"/>
    <xf numFmtId="44" fontId="2" fillId="0" borderId="60" xfId="0" applyNumberFormat="1" applyFont="1" applyBorder="1"/>
    <xf numFmtId="49" fontId="2" fillId="0" borderId="17" xfId="0" applyNumberFormat="1" applyFont="1" applyBorder="1" applyAlignment="1">
      <alignment horizontal="right"/>
    </xf>
    <xf numFmtId="168" fontId="2" fillId="0" borderId="60" xfId="0" applyFont="1" applyBorder="1"/>
    <xf numFmtId="49" fontId="2" fillId="0" borderId="61" xfId="0" applyNumberFormat="1" applyFont="1" applyBorder="1" applyAlignment="1">
      <alignment horizontal="right"/>
    </xf>
    <xf numFmtId="49" fontId="2" fillId="0" borderId="59" xfId="0" applyNumberFormat="1" applyFont="1" applyBorder="1" applyAlignment="1">
      <alignment horizontal="right"/>
    </xf>
    <xf numFmtId="168" fontId="68" fillId="0" borderId="0" xfId="0" applyFont="1"/>
    <xf numFmtId="4" fontId="2" fillId="5" borderId="21" xfId="0" applyNumberFormat="1" applyFont="1" applyFill="1" applyBorder="1"/>
    <xf numFmtId="4" fontId="2" fillId="5" borderId="21" xfId="0" applyNumberFormat="1" applyFont="1" applyFill="1" applyBorder="1" applyAlignment="1">
      <alignment vertical="center"/>
    </xf>
    <xf numFmtId="4" fontId="0" fillId="5" borderId="79" xfId="0" applyNumberFormat="1" applyFill="1" applyBorder="1" applyAlignment="1"/>
    <xf numFmtId="4" fontId="0" fillId="5" borderId="42" xfId="0" applyNumberFormat="1" applyFill="1" applyBorder="1" applyAlignment="1"/>
    <xf numFmtId="4" fontId="0" fillId="5" borderId="22" xfId="0" applyNumberFormat="1" applyFill="1" applyBorder="1" applyAlignment="1"/>
    <xf numFmtId="4" fontId="0" fillId="5" borderId="66" xfId="0" applyNumberFormat="1" applyFill="1" applyBorder="1" applyAlignment="1"/>
    <xf numFmtId="2" fontId="0" fillId="0" borderId="0" xfId="0" applyNumberFormat="1" applyFill="1"/>
    <xf numFmtId="4" fontId="18" fillId="4" borderId="1" xfId="0" applyNumberFormat="1" applyFont="1" applyFill="1" applyBorder="1" applyAlignment="1" applyProtection="1">
      <alignment horizontal="right"/>
      <protection locked="0"/>
    </xf>
    <xf numFmtId="168" fontId="2" fillId="5" borderId="73" xfId="0" applyFont="1" applyFill="1" applyBorder="1" applyAlignment="1">
      <alignment horizontal="center" vertical="center"/>
    </xf>
    <xf numFmtId="168" fontId="0" fillId="0" borderId="73" xfId="0" applyFont="1" applyBorder="1"/>
    <xf numFmtId="168" fontId="0" fillId="0" borderId="0" xfId="0" applyAlignment="1">
      <alignment horizontal="center"/>
    </xf>
    <xf numFmtId="2" fontId="10" fillId="0" borderId="0" xfId="0" applyNumberFormat="1" applyFont="1" applyFill="1" applyBorder="1"/>
    <xf numFmtId="2" fontId="4" fillId="2" borderId="1" xfId="0" applyNumberFormat="1" applyFont="1" applyFill="1" applyBorder="1" applyAlignment="1">
      <alignment horizontal="center" vertical="center"/>
    </xf>
    <xf numFmtId="2" fontId="46" fillId="7" borderId="1" xfId="0" applyNumberFormat="1" applyFont="1" applyFill="1" applyBorder="1" applyAlignment="1" applyProtection="1">
      <alignment horizontal="right"/>
      <protection locked="0"/>
    </xf>
    <xf numFmtId="2" fontId="18" fillId="7" borderId="1" xfId="0" applyNumberFormat="1" applyFont="1" applyFill="1" applyBorder="1" applyAlignment="1" applyProtection="1">
      <alignment horizontal="right"/>
      <protection locked="0"/>
    </xf>
    <xf numFmtId="2" fontId="21" fillId="7" borderId="1" xfId="0" applyNumberFormat="1" applyFont="1" applyFill="1" applyBorder="1" applyAlignment="1" applyProtection="1">
      <alignment horizontal="right"/>
      <protection locked="0"/>
    </xf>
    <xf numFmtId="2" fontId="21" fillId="4" borderId="1" xfId="0" applyNumberFormat="1" applyFont="1" applyFill="1" applyBorder="1" applyAlignment="1" applyProtection="1">
      <alignment horizontal="right"/>
      <protection locked="0"/>
    </xf>
    <xf numFmtId="2" fontId="10" fillId="0" borderId="11" xfId="0" applyNumberFormat="1" applyFont="1" applyBorder="1"/>
    <xf numFmtId="2" fontId="18" fillId="0" borderId="39" xfId="0" applyNumberFormat="1" applyFont="1" applyFill="1" applyBorder="1" applyAlignment="1" applyProtection="1">
      <alignment horizontal="right"/>
      <protection locked="0"/>
    </xf>
    <xf numFmtId="2" fontId="0" fillId="0" borderId="39" xfId="0" applyNumberFormat="1" applyFill="1" applyBorder="1"/>
    <xf numFmtId="2" fontId="17" fillId="0" borderId="0" xfId="0" applyNumberFormat="1" applyFont="1" applyFill="1" applyBorder="1" applyAlignment="1" applyProtection="1">
      <alignment horizontal="right"/>
      <protection locked="0"/>
    </xf>
    <xf numFmtId="2" fontId="21" fillId="0" borderId="39" xfId="0" applyNumberFormat="1" applyFont="1" applyFill="1" applyBorder="1" applyAlignment="1" applyProtection="1">
      <alignment vertical="center"/>
      <protection locked="0"/>
    </xf>
    <xf numFmtId="2" fontId="34" fillId="0" borderId="0" xfId="1" applyNumberFormat="1" applyFont="1" applyFill="1" applyBorder="1" applyAlignment="1">
      <alignment horizontal="center"/>
    </xf>
    <xf numFmtId="2" fontId="34" fillId="0" borderId="0" xfId="0" applyNumberFormat="1" applyFont="1" applyBorder="1" applyAlignment="1" applyProtection="1">
      <alignment horizontal="left"/>
      <protection locked="0"/>
    </xf>
    <xf numFmtId="2" fontId="34" fillId="0" borderId="39" xfId="0" applyNumberFormat="1" applyFont="1" applyBorder="1" applyAlignment="1" applyProtection="1">
      <alignment horizontal="right"/>
      <protection locked="0"/>
    </xf>
    <xf numFmtId="2" fontId="15" fillId="0" borderId="39" xfId="0" applyNumberFormat="1" applyFont="1" applyBorder="1" applyAlignment="1" applyProtection="1">
      <alignment horizontal="right"/>
      <protection locked="0"/>
    </xf>
    <xf numFmtId="2" fontId="34" fillId="0" borderId="0" xfId="0" applyNumberFormat="1" applyFont="1" applyBorder="1" applyAlignment="1" applyProtection="1">
      <alignment horizontal="right"/>
      <protection locked="0"/>
    </xf>
    <xf numFmtId="2" fontId="8" fillId="0" borderId="0" xfId="0" applyNumberFormat="1" applyFont="1"/>
    <xf numFmtId="2" fontId="52" fillId="0" borderId="0" xfId="0" applyNumberFormat="1" applyFont="1" applyAlignment="1">
      <alignment horizontal="left"/>
    </xf>
    <xf numFmtId="2" fontId="15" fillId="0" borderId="0" xfId="0" applyNumberFormat="1" applyFont="1" applyBorder="1" applyAlignment="1">
      <alignment horizontal="right"/>
    </xf>
    <xf numFmtId="168" fontId="0" fillId="0" borderId="0" xfId="0" applyAlignment="1">
      <alignment horizontal="center"/>
    </xf>
    <xf numFmtId="168" fontId="71" fillId="6" borderId="15" xfId="2" applyFont="1" applyFill="1" applyBorder="1" applyAlignment="1" applyProtection="1">
      <alignment horizontal="center"/>
    </xf>
    <xf numFmtId="168" fontId="0" fillId="4" borderId="1" xfId="0" applyFill="1" applyBorder="1"/>
    <xf numFmtId="0" fontId="0" fillId="4" borderId="1" xfId="0" applyNumberFormat="1" applyFill="1" applyBorder="1" applyProtection="1">
      <protection locked="0"/>
    </xf>
    <xf numFmtId="0" fontId="0" fillId="4" borderId="1" xfId="0" applyNumberFormat="1" applyFill="1" applyBorder="1"/>
    <xf numFmtId="4" fontId="0" fillId="0" borderId="0" xfId="0" applyNumberFormat="1" applyFill="1" applyBorder="1" applyAlignment="1">
      <alignment horizontal="center"/>
    </xf>
    <xf numFmtId="4" fontId="0" fillId="4" borderId="22" xfId="0" applyNumberFormat="1" applyFill="1" applyBorder="1" applyAlignment="1">
      <alignment horizontal="center"/>
    </xf>
    <xf numFmtId="168" fontId="0" fillId="0" borderId="0" xfId="0" applyAlignment="1">
      <alignment horizontal="center"/>
    </xf>
    <xf numFmtId="14" fontId="6" fillId="16" borderId="1" xfId="0" applyNumberFormat="1" applyFont="1" applyFill="1" applyBorder="1" applyAlignment="1">
      <alignment horizontal="right"/>
    </xf>
    <xf numFmtId="14" fontId="6" fillId="16" borderId="1" xfId="0" applyNumberFormat="1" applyFont="1" applyFill="1" applyBorder="1"/>
    <xf numFmtId="168" fontId="8" fillId="16" borderId="1" xfId="0" applyFont="1" applyFill="1" applyBorder="1"/>
    <xf numFmtId="1" fontId="6" fillId="16" borderId="1" xfId="0" applyNumberFormat="1" applyFont="1" applyFill="1" applyBorder="1" applyAlignment="1" applyProtection="1">
      <alignment horizontal="right"/>
      <protection locked="0"/>
    </xf>
    <xf numFmtId="4" fontId="18" fillId="16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center"/>
    </xf>
    <xf numFmtId="166" fontId="2" fillId="5" borderId="12" xfId="0" applyNumberFormat="1" applyFont="1" applyFill="1" applyBorder="1" applyAlignment="1">
      <alignment horizontal="center" vertical="center"/>
    </xf>
    <xf numFmtId="166" fontId="2" fillId="5" borderId="13" xfId="0" applyNumberFormat="1" applyFont="1" applyFill="1" applyBorder="1" applyAlignment="1">
      <alignment horizontal="center" vertical="center"/>
    </xf>
    <xf numFmtId="166" fontId="2" fillId="5" borderId="72" xfId="0" applyNumberFormat="1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 wrapText="1"/>
    </xf>
    <xf numFmtId="2" fontId="21" fillId="0" borderId="39" xfId="0" applyNumberFormat="1" applyFont="1" applyFill="1" applyBorder="1" applyAlignment="1" applyProtection="1">
      <alignment horizontal="center" vertical="center"/>
      <protection locked="0"/>
    </xf>
    <xf numFmtId="4" fontId="18" fillId="0" borderId="45" xfId="1" applyNumberFormat="1" applyFont="1" applyFill="1" applyBorder="1" applyAlignment="1">
      <alignment horizontal="center" vertical="center" wrapText="1"/>
    </xf>
    <xf numFmtId="4" fontId="18" fillId="0" borderId="32" xfId="1" applyNumberFormat="1" applyFont="1" applyFill="1" applyBorder="1" applyAlignment="1">
      <alignment horizontal="center" vertical="center" wrapText="1"/>
    </xf>
    <xf numFmtId="4" fontId="18" fillId="0" borderId="48" xfId="1" applyNumberFormat="1" applyFont="1" applyFill="1" applyBorder="1" applyAlignment="1">
      <alignment horizontal="center" vertical="center" wrapText="1"/>
    </xf>
    <xf numFmtId="168" fontId="0" fillId="0" borderId="50" xfId="0" applyFill="1" applyBorder="1" applyAlignment="1">
      <alignment horizontal="center" vertical="center" wrapText="1"/>
    </xf>
    <xf numFmtId="168" fontId="0" fillId="0" borderId="51" xfId="0" applyFill="1" applyBorder="1" applyAlignment="1">
      <alignment horizontal="center" vertical="center" wrapText="1"/>
    </xf>
    <xf numFmtId="168" fontId="0" fillId="0" borderId="52" xfId="0" applyFill="1" applyBorder="1" applyAlignment="1">
      <alignment horizontal="center" vertical="center" wrapText="1"/>
    </xf>
    <xf numFmtId="168" fontId="0" fillId="0" borderId="41" xfId="0" applyFill="1" applyBorder="1" applyAlignment="1">
      <alignment horizontal="center" vertical="center"/>
    </xf>
    <xf numFmtId="168" fontId="0" fillId="0" borderId="22" xfId="0" applyFill="1" applyBorder="1" applyAlignment="1">
      <alignment horizontal="center" vertical="center"/>
    </xf>
    <xf numFmtId="168" fontId="0" fillId="0" borderId="23" xfId="0" applyFill="1" applyBorder="1" applyAlignment="1">
      <alignment horizontal="center" vertical="center"/>
    </xf>
    <xf numFmtId="168" fontId="2" fillId="0" borderId="1" xfId="0" applyFont="1" applyBorder="1" applyAlignment="1">
      <alignment horizontal="center"/>
    </xf>
    <xf numFmtId="168" fontId="2" fillId="0" borderId="0" xfId="0" applyFont="1" applyAlignment="1">
      <alignment horizontal="left"/>
    </xf>
    <xf numFmtId="168" fontId="2" fillId="0" borderId="64" xfId="0" applyFont="1" applyBorder="1" applyAlignment="1">
      <alignment horizontal="left"/>
    </xf>
    <xf numFmtId="168" fontId="0" fillId="0" borderId="0" xfId="0" applyAlignment="1">
      <alignment horizontal="center"/>
    </xf>
    <xf numFmtId="168" fontId="0" fillId="0" borderId="0" xfId="0" applyAlignment="1">
      <alignment horizontal="center" vertical="center" wrapText="1"/>
    </xf>
    <xf numFmtId="168" fontId="56" fillId="0" borderId="12" xfId="0" applyFont="1" applyBorder="1" applyAlignment="1">
      <alignment horizontal="center"/>
    </xf>
    <xf numFmtId="168" fontId="56" fillId="0" borderId="14" xfId="0" applyFont="1" applyBorder="1" applyAlignment="1">
      <alignment horizontal="center"/>
    </xf>
    <xf numFmtId="168" fontId="2" fillId="0" borderId="3" xfId="0" applyFont="1" applyBorder="1" applyAlignment="1">
      <alignment horizontal="center"/>
    </xf>
    <xf numFmtId="168" fontId="2" fillId="0" borderId="58" xfId="0" applyFont="1" applyBorder="1" applyAlignment="1">
      <alignment horizontal="center"/>
    </xf>
    <xf numFmtId="168" fontId="2" fillId="0" borderId="4" xfId="0" applyFont="1" applyBorder="1" applyAlignment="1">
      <alignment horizontal="center"/>
    </xf>
    <xf numFmtId="168" fontId="64" fillId="0" borderId="0" xfId="0" applyFont="1" applyAlignment="1">
      <alignment horizontal="center" vertical="center"/>
    </xf>
    <xf numFmtId="168" fontId="2" fillId="0" borderId="0" xfId="0" applyFont="1" applyAlignment="1">
      <alignment horizontal="center" vertical="center"/>
    </xf>
    <xf numFmtId="168" fontId="2" fillId="0" borderId="57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11" fillId="0" borderId="26" xfId="0" applyNumberFormat="1" applyFont="1" applyBorder="1" applyAlignment="1">
      <alignment horizontal="center" vertical="center"/>
    </xf>
    <xf numFmtId="2" fontId="11" fillId="0" borderId="56" xfId="0" applyNumberFormat="1" applyFont="1" applyBorder="1" applyAlignment="1">
      <alignment horizontal="center" vertical="center"/>
    </xf>
    <xf numFmtId="2" fontId="11" fillId="0" borderId="59" xfId="0" applyNumberFormat="1" applyFont="1" applyBorder="1" applyAlignment="1">
      <alignment horizontal="center" vertical="center"/>
    </xf>
    <xf numFmtId="2" fontId="11" fillId="0" borderId="60" xfId="0" applyNumberFormat="1" applyFont="1" applyBorder="1" applyAlignment="1">
      <alignment horizontal="center" vertical="center"/>
    </xf>
    <xf numFmtId="2" fontId="11" fillId="0" borderId="57" xfId="0" applyNumberFormat="1" applyFont="1" applyBorder="1" applyAlignment="1">
      <alignment horizontal="center" vertical="center"/>
    </xf>
    <xf numFmtId="2" fontId="11" fillId="0" borderId="61" xfId="0" applyNumberFormat="1" applyFont="1" applyBorder="1" applyAlignment="1">
      <alignment horizontal="center" vertical="center"/>
    </xf>
    <xf numFmtId="2" fontId="2" fillId="0" borderId="75" xfId="0" applyNumberFormat="1" applyFont="1" applyBorder="1" applyAlignment="1">
      <alignment horizontal="center"/>
    </xf>
    <xf numFmtId="2" fontId="2" fillId="0" borderId="54" xfId="0" applyNumberFormat="1" applyFont="1" applyBorder="1" applyAlignment="1">
      <alignment horizontal="center"/>
    </xf>
  </cellXfs>
  <cellStyles count="5">
    <cellStyle name="Hipervínculo" xfId="2" builtinId="8"/>
    <cellStyle name="Millares" xfId="1" builtinId="3"/>
    <cellStyle name="Millares 2" xfId="3"/>
    <cellStyle name="Moneda" xfId="4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eeMovPgDr('4357760100',%20'25/02/2014',%20'0007455340'%20)" TargetMode="External"/><Relationship Id="rId13" Type="http://schemas.openxmlformats.org/officeDocument/2006/relationships/hyperlink" Target="javascript:seeMovBP('TRANSFERENCIA%20INTERNET',%20'13/02/2014',%20'0001877883','13/02/2014'%20)" TargetMode="External"/><Relationship Id="rId18" Type="http://schemas.openxmlformats.org/officeDocument/2006/relationships/hyperlink" Target="javascript:seeMovBP('TRANSFERENCIA%20INTERNET',%20'10/02/2014',%20'0002159425','10/02/2014'%20)" TargetMode="External"/><Relationship Id="rId26" Type="http://schemas.openxmlformats.org/officeDocument/2006/relationships/hyperlink" Target="javascript:seeMovBP('TRANSFERENCIA%20INTERNET',%20'05/02/2014',%20'0001025517','05/02/2014'%20)" TargetMode="External"/><Relationship Id="rId3" Type="http://schemas.openxmlformats.org/officeDocument/2006/relationships/hyperlink" Target="javascript:seeMovPgDr('4357760100',%20'05/03/2014',%20'0018766115'%20)" TargetMode="External"/><Relationship Id="rId21" Type="http://schemas.openxmlformats.org/officeDocument/2006/relationships/hyperlink" Target="javascript:seeMovBP('TRANSFERENCIA%20INTERNET',%20'06/02/2014',%20'0002960160','06/02/2014'%20)" TargetMode="External"/><Relationship Id="rId7" Type="http://schemas.openxmlformats.org/officeDocument/2006/relationships/hyperlink" Target="javascript:seeMovBP('TRANSFERENCIA%20INTERNET',%20'26/02/2014',%20'0007418061','26/02/2014'%20)" TargetMode="External"/><Relationship Id="rId12" Type="http://schemas.openxmlformats.org/officeDocument/2006/relationships/hyperlink" Target="javascript:seeMovBP('TRANSFERENCIA%20INTERNET',%20'13/02/2014',%20'0001902291','13/02/2014'%20)" TargetMode="External"/><Relationship Id="rId17" Type="http://schemas.openxmlformats.org/officeDocument/2006/relationships/hyperlink" Target="javascript:seeMovSPI('01-SPI-RAMIREZ%20MENDEZ%20JAIME%20ENRIQ',%20'10/02/2014',%20'10/02/2014','0007911540'%20)" TargetMode="External"/><Relationship Id="rId25" Type="http://schemas.openxmlformats.org/officeDocument/2006/relationships/hyperlink" Target="javascript:seeMovBP('TRANSFERENCIA%20INTERNET',%20'05/02/2014',%20'0006277103','05/02/2014'%20)" TargetMode="External"/><Relationship Id="rId2" Type="http://schemas.openxmlformats.org/officeDocument/2006/relationships/image" Target="../media/image2.gif"/><Relationship Id="rId16" Type="http://schemas.openxmlformats.org/officeDocument/2006/relationships/hyperlink" Target="javascript:seeMovSPI('SPI%20COSTO%20OPER.%20CASH',%20'10/02/2014',%20'10/02/2014','0007911586'%20)" TargetMode="External"/><Relationship Id="rId20" Type="http://schemas.openxmlformats.org/officeDocument/2006/relationships/hyperlink" Target="javascript:seeMovBP('TRANSFERENCIA%20INTERNET',%20'06/02/2014',%20'0005061835','06/02/2014'%20)" TargetMode="External"/><Relationship Id="rId29" Type="http://schemas.openxmlformats.org/officeDocument/2006/relationships/hyperlink" Target="javascript:seeMovPgDr('4357760100',%20'03/02/2014',%20'0016512643'%20)" TargetMode="External"/><Relationship Id="rId1" Type="http://schemas.openxmlformats.org/officeDocument/2006/relationships/hyperlink" Target="javascript:seeMovBP('TRANSFERENCIA%20INTERNET',%20'05/03/2014',%20'0019655022','05/03/2014'%20)" TargetMode="External"/><Relationship Id="rId6" Type="http://schemas.openxmlformats.org/officeDocument/2006/relationships/hyperlink" Target="javascript:seeMovBP('TRANSFERENCIA%20INTERNET',%20'27/02/2014',%20'0002409656','27/02/2014'%20)" TargetMode="External"/><Relationship Id="rId11" Type="http://schemas.openxmlformats.org/officeDocument/2006/relationships/hyperlink" Target="javascript:seeMovBP('TRANSFERENCIA%20INTERNET',%20'13/02/2014',%20'0001933865','13/02/2014'%20)" TargetMode="External"/><Relationship Id="rId24" Type="http://schemas.openxmlformats.org/officeDocument/2006/relationships/hyperlink" Target="javascript:seeMovSPI('17-SPI-MONTERO%20ESPINOZA%20%20GLADYS%20A',%20'06/02/2014',%20'06/02/2014','0001363900'%20)" TargetMode="External"/><Relationship Id="rId32" Type="http://schemas.openxmlformats.org/officeDocument/2006/relationships/hyperlink" Target="javascript:seeMovBP('TRANSFERENCIA%20INTERNET',%20'03/02/2014',%20'0900087889','03/02/2014'%20)" TargetMode="External"/><Relationship Id="rId5" Type="http://schemas.openxmlformats.org/officeDocument/2006/relationships/hyperlink" Target="javascript:seeMovBP('TRANSFERENCIA%20INTERNET',%20'05/03/2014',%20'0006910455','05/03/2014'%20)" TargetMode="External"/><Relationship Id="rId15" Type="http://schemas.openxmlformats.org/officeDocument/2006/relationships/hyperlink" Target="javascript:seeMovPgDr('4357760100',%20'12/02/2014',%20'0002866797'%20)" TargetMode="External"/><Relationship Id="rId23" Type="http://schemas.openxmlformats.org/officeDocument/2006/relationships/hyperlink" Target="javascript:seeMovSPI('SPI%20COSTO%20OPER.%20CASH',%20'06/02/2014',%20'06/02/2014','0001363936'%20)" TargetMode="External"/><Relationship Id="rId28" Type="http://schemas.openxmlformats.org/officeDocument/2006/relationships/hyperlink" Target="javascript:seeMovBP('TRANSFERENCIA%20INTERNET',%20'04/02/2014',%20'0002590375','04/02/2014'%20)" TargetMode="External"/><Relationship Id="rId10" Type="http://schemas.openxmlformats.org/officeDocument/2006/relationships/hyperlink" Target="javascript:seeMovBP('TRANSFERENCIA%20INTERNET',%20'13/02/2014',%20'0001953960','13/02/2014'%20)" TargetMode="External"/><Relationship Id="rId19" Type="http://schemas.openxmlformats.org/officeDocument/2006/relationships/hyperlink" Target="javascript:seeMovBP('TRANSFERENCIA%20INTERNET',%20'10/02/2014',%20'0001645849','10/02/2014'%20)" TargetMode="External"/><Relationship Id="rId31" Type="http://schemas.openxmlformats.org/officeDocument/2006/relationships/hyperlink" Target="javascript:seeMovBP('TRANSFERENCIA%20INTERNET',%20'03/02/2014',%20'0005584709','03/02/2014'%20)" TargetMode="External"/><Relationship Id="rId4" Type="http://schemas.openxmlformats.org/officeDocument/2006/relationships/hyperlink" Target="javascript:seeMovSPI('01-SPI-CHIRIGUAYA%20MOYA%20JULIO%20JHON',%20'05/03/2014',%20'05/03/2014','0018651835'%20)" TargetMode="External"/><Relationship Id="rId9" Type="http://schemas.openxmlformats.org/officeDocument/2006/relationships/hyperlink" Target="javascript:seeMovBP('TRANSFERENCIA%20INTERNET',%20'17/02/2014',%20'0000501348','17/02/2014'%20)" TargetMode="External"/><Relationship Id="rId14" Type="http://schemas.openxmlformats.org/officeDocument/2006/relationships/hyperlink" Target="javascript:seeMovBP('TRANSFERENCIA%20INTERNET',%20'12/02/2014',%20'0006444889','12/02/2014'%20)" TargetMode="External"/><Relationship Id="rId22" Type="http://schemas.openxmlformats.org/officeDocument/2006/relationships/hyperlink" Target="javascript:seeMovBP('TRANSFERENCIA%20INTERNET',%20'06/02/2014',%20'0001459606','06/02/2014'%20)" TargetMode="External"/><Relationship Id="rId27" Type="http://schemas.openxmlformats.org/officeDocument/2006/relationships/hyperlink" Target="javascript:seeMovPgDr('4357760100',%20'04/02/2014',%20'0006040556'%20)" TargetMode="External"/><Relationship Id="rId30" Type="http://schemas.openxmlformats.org/officeDocument/2006/relationships/hyperlink" Target="javascript:seeMovBP('TRANSFERENCIA%20INTERNET',%20'03/02/2014',%20'0007966303','03/02/2014'%2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22</xdr:row>
      <xdr:rowOff>0</xdr:rowOff>
    </xdr:from>
    <xdr:to>
      <xdr:col>5</xdr:col>
      <xdr:colOff>9525</xdr:colOff>
      <xdr:row>22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44125" y="512445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76950" y="76200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49" name="Picture 1" descr="https://wwwe04.pichincha.com/images/transfer2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33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0" name="Picture 2" descr="https://wwwe04.pichincha.com/images/transfer2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90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1" name="Picture 3" descr="https://wwwe04.pichincha.com/images/transfer2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5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2" name="Picture 4" descr="https://wwwe04.pichincha.com/images/transfer2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191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5</xdr:row>
      <xdr:rowOff>152400</xdr:rowOff>
    </xdr:to>
    <xdr:pic>
      <xdr:nvPicPr>
        <xdr:cNvPr id="2053" name="Picture 5" descr="https://wwwe04.pichincha.com/images/transfer2.gif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6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190500</xdr:colOff>
      <xdr:row>6</xdr:row>
      <xdr:rowOff>152400</xdr:rowOff>
    </xdr:to>
    <xdr:pic>
      <xdr:nvPicPr>
        <xdr:cNvPr id="2054" name="Picture 6" descr="https://wwwe04.pichincha.com/images/transfer2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81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190500</xdr:colOff>
      <xdr:row>7</xdr:row>
      <xdr:rowOff>152400</xdr:rowOff>
    </xdr:to>
    <xdr:pic>
      <xdr:nvPicPr>
        <xdr:cNvPr id="2055" name="Picture 7" descr="https://wwwe04.pichincha.com/images/transfer2.gif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952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6" name="Picture 8" descr="https://wwwe04.pichincha.com/images/transfer2.gif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2288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7" name="Picture 9" descr="https://wwwe04.pichincha.com/images/transfer2.gif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28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8" name="Picture 10" descr="https://wwwe04.pichincha.com/images/transfer2.gif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86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9" name="Picture 11" descr="https://wwwe04.pichincha.com/images/transfer2.gif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7432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0" name="Picture 12" descr="https://wwwe04.pichincha.com/images/transfer2.gif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0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1" name="Picture 13" descr="https://wwwe04.pichincha.com/images/transfer2.gif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956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2" name="Picture 14" descr="https://wwwe04.pichincha.com/images/transfer2.gif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409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3" name="Picture 15" descr="https://wwwe04.pichincha.com/images/transfer2.gif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619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4" name="Picture 16" descr="https://wwwe04.pichincha.com/images/transfer2.gif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77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5" name="Picture 17" descr="https://wwwe04.pichincha.com/images/transfer2.gif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8671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6" name="Picture 18" descr="https://wwwe04.pichincha.com/images/transfer2.gif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3434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7" name="Picture 19" descr="https://wwwe04.pichincha.com/images/transfer2.gif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6388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8" name="Picture 20" descr="https://wwwe04.pichincha.com/images/transfer2.gif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734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9" name="Picture 21" descr="https://wwwe04.pichincha.com/images/transfer2.gif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829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0" name="Picture 22" descr="https://wwwe04.pichincha.com/images/transfer2.gif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3055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1" name="Picture 23" descr="https://wwwe04.pichincha.com/images/transfer2.gif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457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2" name="Picture 24" descr="https://wwwe04.pichincha.com/images/transfer2.gif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1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3" name="Picture 25" descr="https://wwwe04.pichincha.com/images/transfer2.gif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258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4" name="Picture 26" descr="https://wwwe04.pichincha.com/images/transfer2.gif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353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5" name="Picture 27" descr="https://wwwe04.pichincha.com/images/transfer2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24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6" name="Picture 28" descr="https://wwwe04.pichincha.com/images/transfer2.gif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8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7" name="Picture 29" descr="https://wwwe04.pichincha.com/images/transfer2.gif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962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8" name="Picture 30" descr="https://wwwe04.pichincha.com/images/transfer2.gif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020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9" name="Picture 31" descr="https://wwwe04.pichincha.com/images/transfer2.gif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4201000"/>
          <a:ext cx="190500" cy="152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fechaa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monto')" TargetMode="External"/><Relationship Id="rId4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eaviles@pacifico.fin.ec" TargetMode="External"/><Relationship Id="rId2" Type="http://schemas.openxmlformats.org/officeDocument/2006/relationships/hyperlink" Target="mailto:jefeagurdesa@baustro.fin.ec" TargetMode="External"/><Relationship Id="rId1" Type="http://schemas.openxmlformats.org/officeDocument/2006/relationships/hyperlink" Target="mailto:bperalta@bolivariano.com" TargetMode="Externa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tipo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fechaa')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javascript:ordenar('monto')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>
    <tabColor rgb="FFFF0000"/>
    <pageSetUpPr fitToPage="1"/>
  </sheetPr>
  <dimension ref="A1:O29"/>
  <sheetViews>
    <sheetView showGridLines="0" tabSelected="1" zoomScale="136" zoomScaleNormal="136" zoomScaleSheetLayoutView="130" workbookViewId="0">
      <selection activeCell="C3" sqref="C3:K19"/>
    </sheetView>
  </sheetViews>
  <sheetFormatPr baseColWidth="10" defaultRowHeight="15"/>
  <cols>
    <col min="1" max="2" width="3.140625" customWidth="1"/>
    <col min="3" max="3" width="1.28515625" customWidth="1"/>
    <col min="4" max="4" width="24.28515625" customWidth="1"/>
    <col min="5" max="5" width="11.42578125" bestFit="1" customWidth="1"/>
    <col min="6" max="6" width="10.42578125" bestFit="1" customWidth="1"/>
    <col min="7" max="7" width="10.5703125" customWidth="1"/>
    <col min="8" max="8" width="13.140625" customWidth="1"/>
    <col min="9" max="9" width="11.140625" style="444" customWidth="1"/>
    <col min="10" max="10" width="10" customWidth="1"/>
    <col min="11" max="11" width="10.140625" style="46" bestFit="1" customWidth="1"/>
    <col min="12" max="12" width="0.5703125" style="46" customWidth="1"/>
    <col min="13" max="13" width="13.28515625" customWidth="1"/>
    <col min="14" max="14" width="13" customWidth="1"/>
    <col min="15" max="15" width="3.85546875" customWidth="1"/>
  </cols>
  <sheetData>
    <row r="1" spans="1:15" ht="6" customHeight="1">
      <c r="A1" s="444"/>
    </row>
    <row r="2" spans="1:15" ht="15.75" thickBot="1">
      <c r="B2" s="15"/>
      <c r="C2" s="15"/>
      <c r="D2" s="15"/>
      <c r="E2" s="15"/>
      <c r="F2" s="15"/>
      <c r="G2" s="15"/>
      <c r="H2" s="15"/>
      <c r="I2" s="15"/>
      <c r="J2" s="15"/>
      <c r="K2" s="59"/>
      <c r="L2" s="59"/>
      <c r="M2" s="15"/>
      <c r="N2" s="15"/>
      <c r="O2" s="15"/>
    </row>
    <row r="3" spans="1:15" ht="8.25" customHeight="1" thickTop="1" thickBot="1">
      <c r="B3" s="15"/>
      <c r="C3" s="732"/>
      <c r="D3" s="262" t="s">
        <v>2207</v>
      </c>
      <c r="E3" s="262"/>
      <c r="F3" s="262"/>
      <c r="G3" s="262"/>
      <c r="H3" s="262"/>
      <c r="I3" s="262"/>
      <c r="J3" s="263"/>
      <c r="K3" s="264"/>
      <c r="L3" s="739"/>
      <c r="M3" s="54"/>
      <c r="N3" s="54"/>
      <c r="O3" s="15"/>
    </row>
    <row r="4" spans="1:15" ht="19.5" thickBot="1">
      <c r="B4" s="15"/>
      <c r="C4" s="265"/>
      <c r="D4" s="829" t="str">
        <f ca="1">UPPER(TEXT(TODAY(),"dddd, dd \d\e mmmm \d\e\l aaaa"))</f>
        <v>VIERNES, 27 DE MARZO DEL 2015</v>
      </c>
      <c r="E4" s="830"/>
      <c r="F4" s="830"/>
      <c r="G4" s="830"/>
      <c r="H4" s="830"/>
      <c r="I4" s="830"/>
      <c r="J4" s="830"/>
      <c r="K4" s="831"/>
      <c r="L4" s="740"/>
      <c r="M4" s="55"/>
      <c r="N4" s="55"/>
      <c r="O4" s="15"/>
    </row>
    <row r="5" spans="1:15" ht="6" customHeight="1">
      <c r="B5" s="15"/>
      <c r="C5" s="265"/>
      <c r="D5" s="266"/>
      <c r="E5" s="266"/>
      <c r="F5" s="266"/>
      <c r="G5" s="266"/>
      <c r="H5" s="266"/>
      <c r="I5" s="266"/>
      <c r="J5" s="266"/>
      <c r="K5" s="267"/>
      <c r="L5" s="266"/>
      <c r="M5" s="14"/>
      <c r="N5" s="14"/>
      <c r="O5" s="15"/>
    </row>
    <row r="6" spans="1:15" ht="7.5" customHeight="1" thickBot="1">
      <c r="B6" s="15"/>
      <c r="C6" s="265"/>
      <c r="D6" s="266"/>
      <c r="E6" s="266"/>
      <c r="F6" s="266"/>
      <c r="G6" s="266"/>
      <c r="H6" s="266"/>
      <c r="I6" s="266"/>
      <c r="J6" s="266"/>
      <c r="K6" s="267"/>
      <c r="L6" s="266"/>
      <c r="M6" s="14"/>
      <c r="N6" s="14"/>
      <c r="O6" s="15"/>
    </row>
    <row r="7" spans="1:15" s="16" customFormat="1" ht="45.75" customHeight="1" thickBot="1">
      <c r="B7" s="17"/>
      <c r="C7" s="751" t="s">
        <v>11436</v>
      </c>
      <c r="D7" s="268"/>
      <c r="E7" s="58" t="s">
        <v>10</v>
      </c>
      <c r="F7" s="58" t="s">
        <v>11</v>
      </c>
      <c r="G7" s="58" t="s">
        <v>12</v>
      </c>
      <c r="H7" s="671" t="s">
        <v>5447</v>
      </c>
      <c r="I7" s="672" t="s">
        <v>10310</v>
      </c>
      <c r="J7" s="151" t="s">
        <v>13</v>
      </c>
      <c r="K7" s="793" t="s">
        <v>10309</v>
      </c>
      <c r="L7" s="741"/>
      <c r="M7" s="671" t="s">
        <v>98</v>
      </c>
      <c r="N7" s="57"/>
      <c r="O7" s="17"/>
    </row>
    <row r="8" spans="1:15" ht="15.75" thickBot="1">
      <c r="B8" s="15"/>
      <c r="C8" s="265"/>
      <c r="D8" s="635" t="s">
        <v>5</v>
      </c>
      <c r="E8" s="269">
        <f>+'BOL-UTEG'!H2</f>
        <v>0</v>
      </c>
      <c r="F8" s="269">
        <f>+'BOL-UTEG'!I2</f>
        <v>0</v>
      </c>
      <c r="G8" s="373">
        <f>+'BOL-UTEG'!G21</f>
        <v>0</v>
      </c>
      <c r="H8" s="373">
        <f>+'BOL-UTEG'!F21</f>
        <v>0</v>
      </c>
      <c r="I8" s="373">
        <v>0</v>
      </c>
      <c r="J8" s="373">
        <f>+F8-G8-I8</f>
        <v>0</v>
      </c>
      <c r="K8" s="619"/>
      <c r="L8" s="270"/>
      <c r="M8" s="787"/>
      <c r="N8" s="134"/>
      <c r="O8" s="15"/>
    </row>
    <row r="9" spans="1:15" ht="18" customHeight="1" thickBot="1">
      <c r="B9" s="15"/>
      <c r="C9" s="265"/>
      <c r="D9" s="635" t="s">
        <v>9</v>
      </c>
      <c r="E9" s="373">
        <f>+'BOL-CITTE'!J2</f>
        <v>856.09</v>
      </c>
      <c r="F9" s="373">
        <f>+'BOL-CITTE'!K2</f>
        <v>901.09</v>
      </c>
      <c r="G9" s="374">
        <f>+'BOL-CITTE'!G58</f>
        <v>0</v>
      </c>
      <c r="H9" s="373">
        <f>+'BOL-CITTE'!F58</f>
        <v>0</v>
      </c>
      <c r="I9" s="373">
        <v>0</v>
      </c>
      <c r="J9" s="373">
        <f t="shared" ref="J9:J15" si="0">+F9-G9-I9</f>
        <v>901.09</v>
      </c>
      <c r="K9" s="619"/>
      <c r="L9" s="270"/>
      <c r="M9" s="787"/>
      <c r="N9" s="134"/>
      <c r="O9" s="15"/>
    </row>
    <row r="10" spans="1:15" ht="19.5" hidden="1" customHeight="1" thickBot="1">
      <c r="B10" s="15"/>
      <c r="C10" s="265"/>
      <c r="D10" s="673" t="s">
        <v>17</v>
      </c>
      <c r="E10" s="375">
        <f>+AUSTR!J2</f>
        <v>0</v>
      </c>
      <c r="F10" s="375">
        <f>+AUSTR!K2</f>
        <v>0</v>
      </c>
      <c r="G10" s="374">
        <f>+AUSTR!G28</f>
        <v>0</v>
      </c>
      <c r="H10" s="373">
        <f>+AUSTR!F28</f>
        <v>0</v>
      </c>
      <c r="I10" s="376">
        <v>0</v>
      </c>
      <c r="J10" s="373">
        <f t="shared" si="0"/>
        <v>0</v>
      </c>
      <c r="K10" s="619"/>
      <c r="L10" s="270"/>
      <c r="M10" s="788"/>
      <c r="N10" s="134" t="s">
        <v>1135</v>
      </c>
      <c r="O10" s="15"/>
    </row>
    <row r="11" spans="1:15" ht="15.75" thickBot="1">
      <c r="B11" s="15"/>
      <c r="C11" s="265"/>
      <c r="D11" s="636" t="s">
        <v>6</v>
      </c>
      <c r="E11" s="375">
        <f>+PACIFIC!I2</f>
        <v>0</v>
      </c>
      <c r="F11" s="375">
        <f>+PACIFIC!J2</f>
        <v>0</v>
      </c>
      <c r="G11" s="374">
        <f>+PACIFIC!F10</f>
        <v>0</v>
      </c>
      <c r="H11" s="373">
        <f>+PACIFIC!E10</f>
        <v>0</v>
      </c>
      <c r="I11" s="376">
        <v>0</v>
      </c>
      <c r="J11" s="373">
        <f t="shared" si="0"/>
        <v>0</v>
      </c>
      <c r="K11" s="619"/>
      <c r="L11" s="270"/>
      <c r="M11" s="788"/>
      <c r="N11" s="56"/>
      <c r="O11" s="15"/>
    </row>
    <row r="12" spans="1:15" ht="15.75" thickBot="1">
      <c r="B12" s="15"/>
      <c r="C12" s="265"/>
      <c r="D12" s="636" t="s">
        <v>8</v>
      </c>
      <c r="E12" s="375">
        <f>+INTERNACIONAL!J2</f>
        <v>0</v>
      </c>
      <c r="F12" s="375">
        <f>+INTERNACIONAL!K2</f>
        <v>0</v>
      </c>
      <c r="G12" s="374">
        <f>+INTERNACIONAL!G10</f>
        <v>0</v>
      </c>
      <c r="H12" s="377">
        <f>+INTERNACIONAL!F10</f>
        <v>0</v>
      </c>
      <c r="I12" s="656">
        <v>0</v>
      </c>
      <c r="J12" s="373">
        <f t="shared" si="0"/>
        <v>0</v>
      </c>
      <c r="K12" s="619"/>
      <c r="L12" s="270"/>
      <c r="M12" s="788"/>
      <c r="N12" s="56"/>
      <c r="O12" s="15"/>
    </row>
    <row r="13" spans="1:15" ht="15.75" thickBot="1">
      <c r="B13" s="15"/>
      <c r="C13" s="265"/>
      <c r="D13" s="636" t="s">
        <v>7</v>
      </c>
      <c r="E13" s="375">
        <f>+MACHALA!I2</f>
        <v>0</v>
      </c>
      <c r="F13" s="375">
        <f>+MACHALA!J2</f>
        <v>0</v>
      </c>
      <c r="G13" s="377">
        <f>+MACHALA!F10</f>
        <v>0</v>
      </c>
      <c r="H13" s="377">
        <f>+MACHALA!E10</f>
        <v>0</v>
      </c>
      <c r="I13" s="656">
        <v>0</v>
      </c>
      <c r="J13" s="373">
        <f>+F13-G13-I13</f>
        <v>0</v>
      </c>
      <c r="K13" s="619"/>
      <c r="L13" s="270"/>
      <c r="M13" s="788"/>
      <c r="N13" s="56"/>
      <c r="O13" s="15"/>
    </row>
    <row r="14" spans="1:15" ht="15.75" thickBot="1">
      <c r="B14" s="15"/>
      <c r="C14" s="265"/>
      <c r="D14" s="491" t="s">
        <v>9837</v>
      </c>
      <c r="E14" s="373">
        <f>+'PICHINCHA AHORROS'!C9</f>
        <v>10</v>
      </c>
      <c r="F14" s="373">
        <f>+'PICHINCHA AHORROS'!C10</f>
        <v>10</v>
      </c>
      <c r="G14" s="373">
        <f>+'PICHINCHA AHORROS'!C12</f>
        <v>0</v>
      </c>
      <c r="H14" s="373">
        <f>'PICHINCHA AHORROS'!C14</f>
        <v>0</v>
      </c>
      <c r="I14" s="376">
        <v>0</v>
      </c>
      <c r="J14" s="373">
        <f t="shared" si="0"/>
        <v>10</v>
      </c>
      <c r="K14" s="794"/>
      <c r="L14" s="270"/>
      <c r="M14" s="788"/>
      <c r="N14" s="56"/>
      <c r="O14" s="15"/>
    </row>
    <row r="15" spans="1:15" s="444" customFormat="1" ht="15.75" customHeight="1" thickBot="1">
      <c r="B15" s="15"/>
      <c r="C15" s="265"/>
      <c r="D15" s="491" t="s">
        <v>9838</v>
      </c>
      <c r="E15" s="373">
        <f>+'PICHINCHA CTA. CTE.'!C9</f>
        <v>574.5</v>
      </c>
      <c r="F15" s="373">
        <f>+'PICHINCHA CTA. CTE.'!C10</f>
        <v>574.5</v>
      </c>
      <c r="G15" s="373">
        <f>+'PICHINCHA CTA. CTE.'!F27</f>
        <v>0</v>
      </c>
      <c r="H15" s="373">
        <f>+'PICHINCHA CTA. CTE.'!E27</f>
        <v>0</v>
      </c>
      <c r="I15" s="656">
        <v>0</v>
      </c>
      <c r="J15" s="373">
        <f t="shared" si="0"/>
        <v>574.5</v>
      </c>
      <c r="K15" s="794"/>
      <c r="L15" s="270"/>
      <c r="M15" s="789"/>
      <c r="N15" s="56"/>
      <c r="O15" s="15"/>
    </row>
    <row r="16" spans="1:15" ht="15.75" customHeight="1" thickBot="1">
      <c r="B16" s="15"/>
      <c r="C16" s="265"/>
      <c r="D16" s="491" t="s">
        <v>11713</v>
      </c>
      <c r="E16" s="373">
        <f>+PATRONATO!C8</f>
        <v>6532.03</v>
      </c>
      <c r="F16" s="373">
        <f>+PATRONATO!C9</f>
        <v>6532.03</v>
      </c>
      <c r="G16" s="373">
        <f>+PATRONATO!G58</f>
        <v>5872.95</v>
      </c>
      <c r="H16" s="373">
        <f>+PATRONATO!F58</f>
        <v>0</v>
      </c>
      <c r="I16" s="376">
        <v>0</v>
      </c>
      <c r="J16" s="373">
        <f>+F16-G16-I16</f>
        <v>659.07999999999993</v>
      </c>
      <c r="K16" s="619">
        <v>46.53</v>
      </c>
      <c r="L16" s="270"/>
      <c r="M16" s="790"/>
      <c r="N16" s="56"/>
      <c r="O16" s="15"/>
    </row>
    <row r="17" spans="2:15" s="444" customFormat="1" ht="15.75" customHeight="1" thickBot="1">
      <c r="B17" s="15"/>
      <c r="C17" s="265"/>
      <c r="D17" s="764" t="s">
        <v>9196</v>
      </c>
      <c r="E17" s="785">
        <f>SUM(E8:E16)</f>
        <v>7972.62</v>
      </c>
      <c r="F17" s="785">
        <f>SUM(F8:F16)</f>
        <v>8017.62</v>
      </c>
      <c r="G17" s="785">
        <f>SUM(G8:G16)</f>
        <v>5872.95</v>
      </c>
      <c r="H17" s="785">
        <f>SUM(H8:H16)</f>
        <v>0</v>
      </c>
      <c r="I17" s="785">
        <f>SUM(I8:I16)</f>
        <v>0</v>
      </c>
      <c r="J17" s="786">
        <f>+J8+J9+J11+J12+J13+J14+J15+J16</f>
        <v>2144.67</v>
      </c>
      <c r="K17" s="619"/>
      <c r="L17" s="270"/>
      <c r="M17" s="56"/>
      <c r="N17" s="56"/>
      <c r="O17" s="15"/>
    </row>
    <row r="18" spans="2:15" s="444" customFormat="1" ht="15.75" hidden="1" customHeight="1" thickBot="1">
      <c r="B18" s="15"/>
      <c r="C18" s="265"/>
      <c r="D18" s="767" t="s">
        <v>11381</v>
      </c>
      <c r="E18" s="768"/>
      <c r="F18" s="768"/>
      <c r="G18" s="768"/>
      <c r="H18" s="768"/>
      <c r="I18" s="768"/>
      <c r="J18" s="769">
        <v>0</v>
      </c>
      <c r="K18" s="619"/>
      <c r="L18" s="270"/>
      <c r="M18" s="56"/>
      <c r="N18" s="56"/>
      <c r="O18" s="15"/>
    </row>
    <row r="19" spans="2:15" s="444" customFormat="1" ht="11.25" customHeight="1" thickBot="1">
      <c r="B19" s="15"/>
      <c r="C19" s="620"/>
      <c r="D19" s="743"/>
      <c r="E19" s="744"/>
      <c r="F19" s="744"/>
      <c r="G19" s="744"/>
      <c r="H19" s="744"/>
      <c r="I19" s="744"/>
      <c r="J19" s="770"/>
      <c r="K19" s="742"/>
      <c r="L19" s="270"/>
      <c r="M19" s="56"/>
      <c r="N19" s="56"/>
      <c r="O19" s="15"/>
    </row>
    <row r="20" spans="2:15" s="444" customFormat="1" ht="15.75" customHeight="1" thickTop="1">
      <c r="B20" s="15"/>
      <c r="C20" s="266"/>
      <c r="D20" s="728"/>
      <c r="E20" s="765"/>
      <c r="F20" s="765"/>
      <c r="G20" s="765"/>
      <c r="H20" s="765"/>
      <c r="I20" s="765"/>
      <c r="J20" s="766"/>
      <c r="K20" s="270"/>
      <c r="L20" s="270"/>
      <c r="M20" s="56"/>
      <c r="N20" s="56"/>
      <c r="O20" s="15"/>
    </row>
    <row r="21" spans="2:15" ht="6" customHeight="1">
      <c r="B21" s="15"/>
      <c r="C21" s="15"/>
      <c r="D21" s="15"/>
      <c r="E21" s="15"/>
      <c r="F21" s="15"/>
      <c r="G21" s="15"/>
      <c r="H21" s="15"/>
      <c r="I21" s="15"/>
      <c r="J21" s="15"/>
      <c r="K21" s="59"/>
      <c r="L21" s="59"/>
      <c r="M21" s="15"/>
      <c r="N21" s="15"/>
      <c r="O21" s="15"/>
    </row>
    <row r="22" spans="2:15">
      <c r="E22" s="444" t="s">
        <v>853</v>
      </c>
      <c r="F22" s="444" t="s">
        <v>853</v>
      </c>
    </row>
    <row r="28" spans="2:15">
      <c r="D28" s="62"/>
    </row>
    <row r="29" spans="2:15">
      <c r="D29" s="62"/>
    </row>
  </sheetData>
  <mergeCells count="1">
    <mergeCell ref="D4:K4"/>
  </mergeCells>
  <pageMargins left="0.70866141732283472" right="0.31496062992125984" top="0.74803149606299213" bottom="0.74803149606299213" header="0.31496062992125984" footer="0.31496062992125984"/>
  <pageSetup paperSize="9" scale="67" orientation="portrait" verticalDpi="7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K886"/>
  <sheetViews>
    <sheetView showGridLines="0" zoomScale="85" zoomScaleNormal="85" workbookViewId="0">
      <selection activeCell="B3" sqref="B3"/>
    </sheetView>
  </sheetViews>
  <sheetFormatPr baseColWidth="10" defaultRowHeight="15"/>
  <cols>
    <col min="1" max="1" width="9.85546875" style="444" bestFit="1" customWidth="1"/>
    <col min="2" max="2" width="11.28515625" style="444" customWidth="1"/>
    <col min="3" max="3" width="25.140625" style="489" customWidth="1"/>
    <col min="4" max="4" width="74.42578125" style="489" bestFit="1" customWidth="1"/>
    <col min="5" max="5" width="11" style="444" bestFit="1" customWidth="1"/>
    <col min="6" max="6" width="16.42578125" style="444" customWidth="1"/>
    <col min="7" max="7" width="12.85546875" style="2" customWidth="1"/>
    <col min="8" max="8" width="18.42578125" style="444" customWidth="1"/>
    <col min="9" max="9" width="11.140625" style="2" customWidth="1"/>
    <col min="10" max="10" width="10.28515625" style="309" bestFit="1" customWidth="1"/>
    <col min="11" max="16384" width="11.42578125" style="444"/>
  </cols>
  <sheetData>
    <row r="1" spans="1:11">
      <c r="A1" s="1"/>
    </row>
    <row r="2" spans="1:11" ht="15.75" thickBot="1">
      <c r="F2" s="46"/>
      <c r="G2" s="47"/>
      <c r="H2" s="46"/>
      <c r="I2" s="47"/>
      <c r="J2" s="398"/>
      <c r="K2" s="46"/>
    </row>
    <row r="3" spans="1:11" ht="21.75" thickBot="1">
      <c r="B3" s="816" t="s">
        <v>16</v>
      </c>
      <c r="F3" s="23"/>
      <c r="G3" s="23"/>
      <c r="H3" s="46"/>
      <c r="I3" s="47"/>
      <c r="J3" s="398"/>
      <c r="K3" s="46"/>
    </row>
    <row r="4" spans="1:11">
      <c r="F4" s="10"/>
      <c r="G4" s="11"/>
      <c r="H4" s="46"/>
      <c r="I4" s="47"/>
      <c r="J4" s="398"/>
      <c r="K4" s="46"/>
    </row>
    <row r="5" spans="1:11" ht="15.75" thickBot="1">
      <c r="F5" s="46"/>
      <c r="G5" s="47"/>
      <c r="H5" s="46"/>
      <c r="I5" s="47"/>
      <c r="J5" s="398"/>
      <c r="K5" s="46"/>
    </row>
    <row r="6" spans="1:11" ht="24" thickBot="1">
      <c r="B6" s="44" t="s">
        <v>94</v>
      </c>
      <c r="C6" s="45">
        <f ca="1">NOW()</f>
        <v>42090.744349652778</v>
      </c>
      <c r="F6" s="46"/>
      <c r="G6" s="47"/>
      <c r="H6" s="46"/>
      <c r="I6" s="47"/>
      <c r="J6" s="398"/>
      <c r="K6" s="46"/>
    </row>
    <row r="7" spans="1:11">
      <c r="B7" s="34"/>
      <c r="C7" s="43"/>
      <c r="D7" s="720"/>
      <c r="F7" s="46"/>
      <c r="G7" s="47"/>
      <c r="H7" s="46"/>
      <c r="I7" s="47"/>
      <c r="J7" s="398"/>
      <c r="K7" s="46"/>
    </row>
    <row r="8" spans="1:11" ht="15.75">
      <c r="B8" s="35" t="s">
        <v>95</v>
      </c>
      <c r="C8" s="50">
        <v>6532.03</v>
      </c>
      <c r="D8" s="720">
        <f>9167.65+941.24+520+320</f>
        <v>10948.89</v>
      </c>
      <c r="F8" s="50">
        <f>3997.16+2396.87+3793.58+18220+3500+3500+574.5+2092.89</f>
        <v>38075</v>
      </c>
      <c r="G8" s="47"/>
      <c r="H8" s="50">
        <v>9132.5</v>
      </c>
      <c r="I8" s="47"/>
      <c r="J8" s="398"/>
      <c r="K8" s="46"/>
    </row>
    <row r="9" spans="1:11" ht="15.75">
      <c r="B9" s="41" t="s">
        <v>96</v>
      </c>
      <c r="C9" s="50">
        <v>6532.03</v>
      </c>
      <c r="D9" s="720">
        <v>34562.769999999997</v>
      </c>
      <c r="F9" s="46"/>
      <c r="G9" s="47"/>
      <c r="H9" s="50">
        <v>10572.5</v>
      </c>
      <c r="I9" s="47"/>
      <c r="J9" s="398"/>
      <c r="K9" s="46"/>
    </row>
    <row r="10" spans="1:11" ht="16.5" thickBot="1">
      <c r="B10" s="36"/>
      <c r="C10" s="50"/>
      <c r="D10" s="720">
        <f>+D8-D9</f>
        <v>-23613.879999999997</v>
      </c>
      <c r="F10" s="50">
        <v>21212.3</v>
      </c>
      <c r="G10" s="47"/>
      <c r="H10" s="46"/>
      <c r="I10" s="47"/>
      <c r="J10" s="398"/>
      <c r="K10" s="46"/>
    </row>
    <row r="11" spans="1:11" ht="15.75" thickBot="1">
      <c r="B11" s="42" t="s">
        <v>97</v>
      </c>
      <c r="C11" s="42"/>
      <c r="E11" s="50">
        <v>16596.68</v>
      </c>
      <c r="F11" s="46"/>
      <c r="G11" s="50">
        <v>26875.08</v>
      </c>
      <c r="H11" s="50">
        <f>25598.27+3591.4+5361.351</f>
        <v>34551.021000000001</v>
      </c>
      <c r="I11" s="50"/>
      <c r="J11" s="50">
        <v>27774.32</v>
      </c>
      <c r="K11" s="46"/>
    </row>
    <row r="12" spans="1:11">
      <c r="B12" s="37"/>
      <c r="C12" s="285"/>
      <c r="E12" s="50">
        <v>16596.68</v>
      </c>
      <c r="F12" s="50">
        <f>16421.5+250</f>
        <v>16671.5</v>
      </c>
      <c r="G12" s="50">
        <v>26875.08</v>
      </c>
      <c r="H12" s="50">
        <f>25598.27+3591.41+5361.35</f>
        <v>34551.03</v>
      </c>
      <c r="I12" s="50">
        <v>31009.41</v>
      </c>
      <c r="J12" s="50">
        <v>27774.32</v>
      </c>
      <c r="K12" s="46"/>
    </row>
    <row r="13" spans="1:11">
      <c r="B13" s="37"/>
      <c r="C13" s="50"/>
      <c r="F13" s="46"/>
      <c r="G13" s="47"/>
      <c r="H13" s="46"/>
      <c r="I13" s="47"/>
      <c r="J13" s="398"/>
      <c r="K13" s="46"/>
    </row>
    <row r="14" spans="1:11">
      <c r="B14" s="37"/>
      <c r="C14" s="286"/>
      <c r="E14" s="50">
        <v>17431.68</v>
      </c>
      <c r="F14" s="50">
        <f>7602.52+780</f>
        <v>8382.52</v>
      </c>
      <c r="G14" s="47"/>
      <c r="H14" s="46"/>
      <c r="I14" s="47"/>
      <c r="J14" s="398"/>
      <c r="K14" s="46"/>
    </row>
    <row r="15" spans="1:11">
      <c r="B15" s="37"/>
      <c r="C15" s="50"/>
      <c r="E15" s="50">
        <v>17431.68</v>
      </c>
      <c r="F15" s="50">
        <f>12272.27+1780</f>
        <v>14052.27</v>
      </c>
      <c r="G15" s="50">
        <f>+F15-F17</f>
        <v>-11935.8</v>
      </c>
    </row>
    <row r="16" spans="1:11">
      <c r="B16" s="37"/>
      <c r="C16" s="50"/>
      <c r="D16" s="720"/>
    </row>
    <row r="17" spans="1:10">
      <c r="B17" s="37"/>
      <c r="C17" s="50"/>
      <c r="F17" s="821">
        <v>25988.07</v>
      </c>
    </row>
    <row r="18" spans="1:10" ht="15.75" thickBot="1">
      <c r="B18" s="38"/>
      <c r="C18" s="51"/>
      <c r="E18" s="820">
        <f>+C8+3720.6-0.27</f>
        <v>10252.359999999999</v>
      </c>
    </row>
    <row r="19" spans="1:10" ht="15.75" thickBot="1">
      <c r="B19" s="39" t="s">
        <v>95</v>
      </c>
      <c r="C19" s="52">
        <f>C8</f>
        <v>6532.03</v>
      </c>
      <c r="E19" s="820">
        <v>27632.28</v>
      </c>
    </row>
    <row r="20" spans="1:10" ht="15.75" thickBot="1">
      <c r="B20" s="40" t="s">
        <v>96</v>
      </c>
      <c r="C20" s="53">
        <f>C9</f>
        <v>6532.03</v>
      </c>
      <c r="E20" s="820">
        <f>+E18-E19</f>
        <v>-17379.919999999998</v>
      </c>
    </row>
    <row r="25" spans="1:10" ht="24">
      <c r="A25" s="20" t="s">
        <v>1935</v>
      </c>
      <c r="B25" s="20" t="s">
        <v>103</v>
      </c>
      <c r="C25" s="6" t="s">
        <v>2</v>
      </c>
      <c r="D25" s="6" t="s">
        <v>1</v>
      </c>
      <c r="E25" s="546" t="s">
        <v>4</v>
      </c>
      <c r="F25" s="30" t="s">
        <v>93</v>
      </c>
      <c r="G25" s="6" t="s">
        <v>3</v>
      </c>
      <c r="H25" s="688" t="s">
        <v>71</v>
      </c>
    </row>
    <row r="26" spans="1:10">
      <c r="A26" s="380">
        <v>42034</v>
      </c>
      <c r="B26" s="4">
        <v>42040</v>
      </c>
      <c r="C26" s="7" t="s">
        <v>3689</v>
      </c>
      <c r="D26" s="7" t="s">
        <v>11877</v>
      </c>
      <c r="E26" s="519">
        <v>276</v>
      </c>
      <c r="F26" s="177"/>
      <c r="H26" s="178">
        <v>708.87</v>
      </c>
      <c r="I26" s="444"/>
    </row>
    <row r="27" spans="1:10">
      <c r="A27" s="380">
        <v>42046</v>
      </c>
      <c r="B27" s="4"/>
      <c r="C27" s="7" t="s">
        <v>10089</v>
      </c>
      <c r="D27" s="7" t="s">
        <v>11936</v>
      </c>
      <c r="E27" s="519">
        <v>329</v>
      </c>
      <c r="F27" s="177"/>
      <c r="G27" s="178">
        <v>10</v>
      </c>
      <c r="H27" s="139"/>
    </row>
    <row r="28" spans="1:10">
      <c r="A28" s="380">
        <v>42065</v>
      </c>
      <c r="B28" s="4">
        <v>42067</v>
      </c>
      <c r="C28" s="7" t="s">
        <v>5214</v>
      </c>
      <c r="D28" s="7" t="s">
        <v>12233</v>
      </c>
      <c r="E28" s="519">
        <v>534</v>
      </c>
      <c r="F28" s="177"/>
      <c r="G28" s="178">
        <v>100</v>
      </c>
      <c r="H28" s="139"/>
      <c r="J28" s="444"/>
    </row>
    <row r="29" spans="1:10">
      <c r="A29" s="623">
        <v>42067</v>
      </c>
      <c r="B29" s="609"/>
      <c r="C29" s="610" t="s">
        <v>5614</v>
      </c>
      <c r="D29" s="610" t="s">
        <v>12246</v>
      </c>
      <c r="E29" s="611">
        <v>620</v>
      </c>
      <c r="F29" s="792"/>
      <c r="G29" s="792">
        <v>529.91999999999996</v>
      </c>
      <c r="H29" s="760"/>
      <c r="I29" s="444"/>
      <c r="J29" s="444"/>
    </row>
    <row r="30" spans="1:10">
      <c r="A30" s="380">
        <v>42069</v>
      </c>
      <c r="B30" s="4"/>
      <c r="C30" s="7" t="s">
        <v>12254</v>
      </c>
      <c r="D30" s="7" t="s">
        <v>12270</v>
      </c>
      <c r="E30" s="519">
        <v>633</v>
      </c>
      <c r="F30" s="177"/>
      <c r="G30" s="178">
        <v>334</v>
      </c>
      <c r="H30" s="139"/>
      <c r="I30" s="444"/>
      <c r="J30" s="444"/>
    </row>
    <row r="31" spans="1:10">
      <c r="A31" s="623">
        <v>42076</v>
      </c>
      <c r="B31" s="609">
        <v>42121</v>
      </c>
      <c r="C31" s="610" t="s">
        <v>469</v>
      </c>
      <c r="D31" s="610" t="s">
        <v>12342</v>
      </c>
      <c r="E31" s="611">
        <v>710</v>
      </c>
      <c r="F31" s="792"/>
      <c r="G31" s="792"/>
      <c r="H31" s="760">
        <v>4892.16</v>
      </c>
      <c r="J31" s="444"/>
    </row>
    <row r="32" spans="1:10">
      <c r="A32" s="380">
        <v>42079</v>
      </c>
      <c r="B32" s="4"/>
      <c r="C32" s="7" t="s">
        <v>456</v>
      </c>
      <c r="D32" s="7" t="s">
        <v>12416</v>
      </c>
      <c r="E32" s="519">
        <v>775</v>
      </c>
      <c r="F32" s="177"/>
      <c r="G32" s="178">
        <v>354</v>
      </c>
      <c r="H32" s="139"/>
      <c r="J32" s="444"/>
    </row>
    <row r="33" spans="1:10">
      <c r="A33" s="380">
        <v>42079</v>
      </c>
      <c r="B33" s="4"/>
      <c r="C33" s="7" t="s">
        <v>5614</v>
      </c>
      <c r="D33" s="7" t="s">
        <v>12420</v>
      </c>
      <c r="E33" s="519">
        <v>779</v>
      </c>
      <c r="F33" s="177"/>
      <c r="G33" s="178">
        <v>354</v>
      </c>
      <c r="H33" s="139"/>
    </row>
    <row r="34" spans="1:10">
      <c r="A34" s="380">
        <v>42080</v>
      </c>
      <c r="B34" s="4"/>
      <c r="C34" s="7" t="s">
        <v>7358</v>
      </c>
      <c r="D34" s="7" t="s">
        <v>12369</v>
      </c>
      <c r="E34" s="519">
        <v>713</v>
      </c>
      <c r="F34" s="177"/>
      <c r="G34" s="178">
        <v>108</v>
      </c>
      <c r="H34" s="139"/>
      <c r="J34" s="444"/>
    </row>
    <row r="35" spans="1:10">
      <c r="A35" s="380">
        <v>42081</v>
      </c>
      <c r="B35" s="4">
        <v>42112</v>
      </c>
      <c r="C35" s="7" t="s">
        <v>133</v>
      </c>
      <c r="D35" s="7" t="s">
        <v>12435</v>
      </c>
      <c r="E35" s="519">
        <v>869</v>
      </c>
      <c r="F35" s="177"/>
      <c r="G35" s="178"/>
      <c r="H35" s="139">
        <v>1141.72</v>
      </c>
    </row>
    <row r="36" spans="1:10">
      <c r="A36" s="823">
        <v>42079</v>
      </c>
      <c r="B36" s="824"/>
      <c r="C36" s="825" t="s">
        <v>11761</v>
      </c>
      <c r="D36" s="825" t="s">
        <v>12472</v>
      </c>
      <c r="E36" s="826">
        <v>809</v>
      </c>
      <c r="F36" s="827"/>
      <c r="G36" s="827">
        <v>104.08</v>
      </c>
    </row>
    <row r="37" spans="1:10">
      <c r="A37" s="380">
        <v>42079</v>
      </c>
      <c r="B37" s="4"/>
      <c r="C37" s="7" t="s">
        <v>12457</v>
      </c>
      <c r="D37" s="7" t="s">
        <v>12499</v>
      </c>
      <c r="E37" s="519">
        <v>836</v>
      </c>
      <c r="F37" s="177"/>
      <c r="G37" s="178">
        <v>46</v>
      </c>
      <c r="H37" s="139"/>
    </row>
    <row r="38" spans="1:10">
      <c r="A38" s="380">
        <v>42079</v>
      </c>
      <c r="B38" s="4"/>
      <c r="C38" s="7" t="s">
        <v>456</v>
      </c>
      <c r="D38" s="7" t="s">
        <v>12508</v>
      </c>
      <c r="E38" s="519">
        <v>846</v>
      </c>
      <c r="F38" s="177"/>
      <c r="G38" s="178">
        <v>126</v>
      </c>
      <c r="H38" s="139"/>
    </row>
    <row r="39" spans="1:10">
      <c r="A39" s="380">
        <v>42083</v>
      </c>
      <c r="B39" s="4"/>
      <c r="C39" s="7" t="s">
        <v>3502</v>
      </c>
      <c r="D39" s="7" t="s">
        <v>12531</v>
      </c>
      <c r="E39" s="519">
        <v>886</v>
      </c>
      <c r="F39" s="177"/>
      <c r="G39" s="178">
        <v>500</v>
      </c>
      <c r="H39" s="139"/>
    </row>
    <row r="40" spans="1:10">
      <c r="A40" s="380">
        <v>42083</v>
      </c>
      <c r="B40" s="4">
        <v>42090</v>
      </c>
      <c r="C40" s="7" t="s">
        <v>662</v>
      </c>
      <c r="D40" s="7" t="s">
        <v>12534</v>
      </c>
      <c r="E40" s="519">
        <v>889</v>
      </c>
      <c r="F40" s="177"/>
      <c r="G40" s="178">
        <v>200</v>
      </c>
      <c r="H40" s="139"/>
    </row>
    <row r="41" spans="1:10">
      <c r="A41" s="380">
        <v>42089</v>
      </c>
      <c r="B41" s="4"/>
      <c r="C41" s="7" t="s">
        <v>12547</v>
      </c>
      <c r="D41" s="7" t="s">
        <v>12548</v>
      </c>
      <c r="E41" s="519">
        <v>913</v>
      </c>
      <c r="F41" s="177"/>
      <c r="G41" s="178">
        <v>53.7</v>
      </c>
      <c r="H41" s="139"/>
    </row>
    <row r="42" spans="1:10">
      <c r="A42" s="380">
        <v>42090</v>
      </c>
      <c r="B42" s="4">
        <v>42095</v>
      </c>
      <c r="C42" s="7" t="s">
        <v>11131</v>
      </c>
      <c r="D42" s="7" t="s">
        <v>12553</v>
      </c>
      <c r="E42" s="519">
        <v>918</v>
      </c>
      <c r="F42" s="177"/>
      <c r="G42" s="178"/>
      <c r="H42" s="139">
        <v>800</v>
      </c>
    </row>
    <row r="43" spans="1:10">
      <c r="A43" s="380">
        <v>42090</v>
      </c>
      <c r="B43" s="4"/>
      <c r="C43" s="7" t="s">
        <v>9238</v>
      </c>
      <c r="D43" s="7" t="s">
        <v>12555</v>
      </c>
      <c r="E43" s="519">
        <v>920</v>
      </c>
      <c r="F43" s="177"/>
      <c r="G43" s="178"/>
      <c r="H43" s="139">
        <v>300</v>
      </c>
    </row>
    <row r="44" spans="1:10">
      <c r="A44" s="380">
        <v>42090</v>
      </c>
      <c r="B44" s="4">
        <v>42095</v>
      </c>
      <c r="C44" s="7" t="s">
        <v>896</v>
      </c>
      <c r="D44" s="7" t="s">
        <v>12556</v>
      </c>
      <c r="E44" s="519">
        <v>921</v>
      </c>
      <c r="F44" s="177"/>
      <c r="G44" s="178"/>
      <c r="H44" s="139">
        <v>400</v>
      </c>
    </row>
    <row r="45" spans="1:10">
      <c r="A45" s="380">
        <v>42090</v>
      </c>
      <c r="B45" s="4"/>
      <c r="C45" s="7" t="s">
        <v>11549</v>
      </c>
      <c r="D45" s="7" t="s">
        <v>12557</v>
      </c>
      <c r="E45" s="519">
        <v>923</v>
      </c>
      <c r="F45" s="177"/>
      <c r="G45" s="178">
        <v>50</v>
      </c>
      <c r="H45" s="139"/>
    </row>
    <row r="46" spans="1:10">
      <c r="A46" s="380">
        <v>42090</v>
      </c>
      <c r="B46" s="4"/>
      <c r="C46" s="7" t="s">
        <v>7007</v>
      </c>
      <c r="D46" s="7" t="s">
        <v>12558</v>
      </c>
      <c r="E46" s="519">
        <v>924</v>
      </c>
      <c r="F46" s="177"/>
      <c r="G46" s="178">
        <v>200</v>
      </c>
      <c r="H46" s="139"/>
    </row>
    <row r="47" spans="1:10">
      <c r="A47" s="380">
        <v>42090</v>
      </c>
      <c r="B47" s="4"/>
      <c r="C47" s="7" t="s">
        <v>4197</v>
      </c>
      <c r="D47" s="7" t="s">
        <v>12559</v>
      </c>
      <c r="E47" s="519">
        <v>925</v>
      </c>
      <c r="F47" s="177"/>
      <c r="G47" s="178">
        <v>100</v>
      </c>
      <c r="H47" s="139"/>
    </row>
    <row r="48" spans="1:10">
      <c r="A48" s="380">
        <v>42090</v>
      </c>
      <c r="B48" s="4"/>
      <c r="C48" s="7" t="s">
        <v>348</v>
      </c>
      <c r="D48" s="7" t="s">
        <v>12560</v>
      </c>
      <c r="E48" s="519">
        <v>926</v>
      </c>
      <c r="F48" s="177"/>
      <c r="G48" s="178">
        <v>200</v>
      </c>
      <c r="H48" s="139"/>
    </row>
    <row r="49" spans="1:10">
      <c r="A49" s="380">
        <v>42090</v>
      </c>
      <c r="B49" s="4"/>
      <c r="C49" s="7" t="s">
        <v>10270</v>
      </c>
      <c r="D49" s="7" t="s">
        <v>12561</v>
      </c>
      <c r="E49" s="519">
        <v>927</v>
      </c>
      <c r="F49" s="177"/>
      <c r="G49" s="178">
        <v>100</v>
      </c>
      <c r="H49" s="139"/>
    </row>
    <row r="50" spans="1:10">
      <c r="A50" s="380">
        <v>42090</v>
      </c>
      <c r="B50" s="4"/>
      <c r="C50" s="7" t="s">
        <v>2218</v>
      </c>
      <c r="D50" s="7" t="s">
        <v>12562</v>
      </c>
      <c r="E50" s="519">
        <v>928</v>
      </c>
      <c r="F50" s="177"/>
      <c r="G50" s="178">
        <v>306.33</v>
      </c>
      <c r="H50" s="139"/>
    </row>
    <row r="51" spans="1:10">
      <c r="A51" s="380">
        <v>42090</v>
      </c>
      <c r="B51" s="4"/>
      <c r="C51" s="7" t="s">
        <v>3421</v>
      </c>
      <c r="D51" s="7" t="s">
        <v>12563</v>
      </c>
      <c r="E51" s="519">
        <v>929</v>
      </c>
      <c r="F51" s="177"/>
      <c r="G51" s="178">
        <v>275</v>
      </c>
      <c r="H51" s="139"/>
    </row>
    <row r="52" spans="1:10">
      <c r="A52" s="380">
        <v>42090</v>
      </c>
      <c r="B52" s="4"/>
      <c r="C52" s="7" t="s">
        <v>130</v>
      </c>
      <c r="D52" s="7" t="s">
        <v>12564</v>
      </c>
      <c r="E52" s="519">
        <v>930</v>
      </c>
      <c r="F52" s="177"/>
      <c r="G52" s="444"/>
      <c r="H52" s="178">
        <v>975</v>
      </c>
    </row>
    <row r="53" spans="1:10">
      <c r="A53" s="380">
        <v>42090</v>
      </c>
      <c r="B53" s="4"/>
      <c r="C53" s="7" t="s">
        <v>120</v>
      </c>
      <c r="D53" s="7" t="s">
        <v>12565</v>
      </c>
      <c r="E53" s="519">
        <v>932</v>
      </c>
      <c r="F53" s="177"/>
      <c r="G53" s="178">
        <v>1200</v>
      </c>
      <c r="H53" s="139"/>
    </row>
    <row r="54" spans="1:10">
      <c r="A54" s="380">
        <v>42090</v>
      </c>
      <c r="B54" s="4"/>
      <c r="C54" s="7" t="s">
        <v>12253</v>
      </c>
      <c r="D54" s="7" t="s">
        <v>12566</v>
      </c>
      <c r="E54" s="519">
        <v>933</v>
      </c>
      <c r="F54" s="177"/>
      <c r="G54" s="178">
        <v>621.91999999999996</v>
      </c>
      <c r="H54" s="139"/>
    </row>
    <row r="55" spans="1:10">
      <c r="A55" s="380">
        <v>42090</v>
      </c>
      <c r="B55" s="4">
        <v>42095</v>
      </c>
      <c r="C55" s="7" t="s">
        <v>1288</v>
      </c>
      <c r="D55" s="7" t="s">
        <v>12567</v>
      </c>
      <c r="E55" s="519">
        <v>934</v>
      </c>
      <c r="F55" s="177"/>
      <c r="G55" s="178"/>
      <c r="H55" s="139">
        <v>300</v>
      </c>
    </row>
    <row r="56" spans="1:10">
      <c r="A56" s="380">
        <v>42090</v>
      </c>
      <c r="B56" s="4">
        <v>42095</v>
      </c>
      <c r="C56" s="7" t="s">
        <v>1124</v>
      </c>
      <c r="D56" s="7" t="s">
        <v>12568</v>
      </c>
      <c r="E56" s="519">
        <v>935</v>
      </c>
      <c r="F56" s="177"/>
      <c r="G56" s="178"/>
      <c r="H56" s="139">
        <v>400</v>
      </c>
    </row>
    <row r="58" spans="1:10" ht="15.75" thickBot="1">
      <c r="C58" s="444"/>
      <c r="D58" s="444"/>
      <c r="F58" s="674">
        <f>SUM(F26:F40)</f>
        <v>0</v>
      </c>
      <c r="G58" s="674">
        <f>SUM(G26:G56)</f>
        <v>5872.95</v>
      </c>
      <c r="I58" s="444"/>
      <c r="J58" s="444"/>
    </row>
    <row r="59" spans="1:10" ht="15.75" thickTop="1">
      <c r="C59" s="444"/>
      <c r="D59" s="444"/>
      <c r="I59" s="444"/>
      <c r="J59" s="444"/>
    </row>
    <row r="60" spans="1:10">
      <c r="C60" s="444"/>
      <c r="D60" s="444"/>
      <c r="I60" s="444"/>
      <c r="J60" s="444"/>
    </row>
    <row r="61" spans="1:10">
      <c r="C61" s="444"/>
      <c r="J61" s="444"/>
    </row>
    <row r="62" spans="1:10">
      <c r="C62" s="444"/>
      <c r="I62" s="444"/>
      <c r="J62" s="444"/>
    </row>
    <row r="63" spans="1:10">
      <c r="A63" s="784">
        <v>42032</v>
      </c>
      <c r="C63" s="444"/>
      <c r="I63" s="444"/>
      <c r="J63" s="444"/>
    </row>
    <row r="64" spans="1:10">
      <c r="A64" s="380">
        <v>42032</v>
      </c>
      <c r="B64" s="4"/>
      <c r="C64" s="7" t="s">
        <v>2206</v>
      </c>
      <c r="D64" s="7" t="s">
        <v>11746</v>
      </c>
      <c r="E64" s="519">
        <v>145</v>
      </c>
      <c r="F64" s="103">
        <v>513.03</v>
      </c>
      <c r="G64" s="791"/>
      <c r="I64" s="444"/>
      <c r="J64" s="444"/>
    </row>
    <row r="65" spans="1:10">
      <c r="G65" s="684"/>
      <c r="I65" s="444"/>
      <c r="J65" s="444"/>
    </row>
    <row r="66" spans="1:10">
      <c r="G66" s="684"/>
      <c r="I66" s="444"/>
      <c r="J66" s="444"/>
    </row>
    <row r="67" spans="1:10">
      <c r="A67" s="784">
        <v>42033</v>
      </c>
      <c r="G67" s="684"/>
      <c r="I67" s="444"/>
      <c r="J67" s="444"/>
    </row>
    <row r="68" spans="1:10">
      <c r="A68" s="380">
        <v>42032</v>
      </c>
      <c r="B68" s="4"/>
      <c r="C68" s="7" t="s">
        <v>3502</v>
      </c>
      <c r="D68" s="7" t="s">
        <v>11742</v>
      </c>
      <c r="E68" s="519">
        <v>141</v>
      </c>
      <c r="F68" s="103">
        <v>350</v>
      </c>
      <c r="G68" s="791"/>
      <c r="I68" s="444"/>
      <c r="J68" s="444"/>
    </row>
    <row r="69" spans="1:10">
      <c r="A69" s="380">
        <v>42033</v>
      </c>
      <c r="B69" s="4"/>
      <c r="C69" s="7" t="s">
        <v>1727</v>
      </c>
      <c r="D69" s="7" t="s">
        <v>11748</v>
      </c>
      <c r="E69" s="519">
        <v>147</v>
      </c>
      <c r="F69" s="103">
        <v>30</v>
      </c>
      <c r="G69" s="791"/>
      <c r="I69" s="444"/>
      <c r="J69" s="444"/>
    </row>
    <row r="70" spans="1:10">
      <c r="G70" s="684"/>
      <c r="I70" s="444"/>
      <c r="J70" s="444"/>
    </row>
    <row r="71" spans="1:10">
      <c r="A71" s="784">
        <v>42034</v>
      </c>
      <c r="G71" s="684"/>
      <c r="I71" s="444"/>
      <c r="J71" s="444"/>
    </row>
    <row r="72" spans="1:10">
      <c r="A72" s="380">
        <v>42032</v>
      </c>
      <c r="B72" s="4"/>
      <c r="C72" s="7" t="s">
        <v>4197</v>
      </c>
      <c r="D72" s="7" t="s">
        <v>11747</v>
      </c>
      <c r="E72" s="519">
        <v>146</v>
      </c>
      <c r="F72" s="103">
        <v>377.4</v>
      </c>
      <c r="G72" s="791"/>
      <c r="I72" s="444"/>
      <c r="J72" s="444"/>
    </row>
    <row r="73" spans="1:10">
      <c r="A73" s="380">
        <v>42034</v>
      </c>
      <c r="B73" s="4"/>
      <c r="C73" s="7" t="s">
        <v>9</v>
      </c>
      <c r="D73" s="7" t="s">
        <v>11749</v>
      </c>
      <c r="E73" s="519">
        <v>180</v>
      </c>
      <c r="F73" s="103">
        <v>5000</v>
      </c>
      <c r="G73" s="695"/>
      <c r="I73" s="444"/>
      <c r="J73" s="444"/>
    </row>
    <row r="74" spans="1:10">
      <c r="A74" s="380">
        <v>42034</v>
      </c>
      <c r="B74" s="4"/>
      <c r="C74" s="7" t="s">
        <v>145</v>
      </c>
      <c r="D74" s="7" t="s">
        <v>11750</v>
      </c>
      <c r="E74" s="519">
        <v>181</v>
      </c>
      <c r="F74" s="103">
        <v>500</v>
      </c>
      <c r="G74" s="791"/>
      <c r="I74" s="444"/>
      <c r="J74" s="444"/>
    </row>
    <row r="75" spans="1:10">
      <c r="A75" s="380">
        <v>42034</v>
      </c>
      <c r="B75" s="4"/>
      <c r="C75" s="7" t="s">
        <v>145</v>
      </c>
      <c r="D75" s="7" t="s">
        <v>11751</v>
      </c>
      <c r="E75" s="519">
        <v>182</v>
      </c>
      <c r="F75" s="103">
        <v>238</v>
      </c>
      <c r="G75" s="695"/>
      <c r="I75" s="444"/>
      <c r="J75" s="444"/>
    </row>
    <row r="76" spans="1:10">
      <c r="A76" s="380">
        <v>42034</v>
      </c>
      <c r="B76" s="4"/>
      <c r="C76" s="7" t="s">
        <v>226</v>
      </c>
      <c r="D76" s="7" t="s">
        <v>11753</v>
      </c>
      <c r="E76" s="519">
        <v>184</v>
      </c>
      <c r="F76" s="103">
        <v>381.98</v>
      </c>
      <c r="G76" s="791"/>
      <c r="I76" s="444"/>
      <c r="J76" s="444"/>
    </row>
    <row r="77" spans="1:10">
      <c r="G77" s="684"/>
      <c r="I77" s="444"/>
      <c r="J77" s="444"/>
    </row>
    <row r="78" spans="1:10">
      <c r="A78" s="784">
        <v>42037</v>
      </c>
      <c r="G78" s="684"/>
      <c r="I78" s="444"/>
      <c r="J78" s="444"/>
    </row>
    <row r="79" spans="1:10">
      <c r="A79" s="380">
        <v>42034</v>
      </c>
      <c r="B79" s="4"/>
      <c r="C79" s="7" t="s">
        <v>389</v>
      </c>
      <c r="D79" s="7" t="s">
        <v>11752</v>
      </c>
      <c r="E79" s="519">
        <v>183</v>
      </c>
      <c r="F79" s="103">
        <v>641</v>
      </c>
      <c r="G79" s="791"/>
      <c r="I79" s="444"/>
      <c r="J79" s="444"/>
    </row>
    <row r="80" spans="1:10">
      <c r="A80" s="380">
        <v>42034</v>
      </c>
      <c r="B80" s="4"/>
      <c r="C80" s="7" t="s">
        <v>166</v>
      </c>
      <c r="D80" s="7" t="s">
        <v>11754</v>
      </c>
      <c r="E80" s="519">
        <v>185</v>
      </c>
      <c r="F80" s="103">
        <v>713.23</v>
      </c>
      <c r="G80" s="791"/>
      <c r="I80" s="444"/>
      <c r="J80" s="444"/>
    </row>
    <row r="81" spans="1:10">
      <c r="A81" s="380">
        <v>42034</v>
      </c>
      <c r="B81" s="4"/>
      <c r="C81" s="7" t="s">
        <v>9460</v>
      </c>
      <c r="D81" s="7" t="s">
        <v>11876</v>
      </c>
      <c r="E81" s="519">
        <v>274</v>
      </c>
      <c r="F81" s="103">
        <v>208</v>
      </c>
      <c r="G81" s="791"/>
      <c r="I81" s="444"/>
      <c r="J81" s="444"/>
    </row>
    <row r="82" spans="1:10">
      <c r="A82" s="380">
        <v>42034</v>
      </c>
      <c r="B82" s="4"/>
      <c r="C82" s="7" t="s">
        <v>519</v>
      </c>
      <c r="D82" s="7" t="s">
        <v>11795</v>
      </c>
      <c r="E82" s="519">
        <v>176</v>
      </c>
      <c r="F82" s="103">
        <v>593.63</v>
      </c>
      <c r="G82" s="791"/>
      <c r="I82" s="444"/>
      <c r="J82" s="444"/>
    </row>
    <row r="83" spans="1:10">
      <c r="A83" s="380">
        <v>42034</v>
      </c>
      <c r="B83" s="4"/>
      <c r="C83" s="7" t="s">
        <v>11759</v>
      </c>
      <c r="D83" s="7" t="s">
        <v>11792</v>
      </c>
      <c r="E83" s="519">
        <v>171</v>
      </c>
      <c r="F83" s="103">
        <v>138.77000000000001</v>
      </c>
      <c r="G83" s="791"/>
      <c r="I83" s="444"/>
      <c r="J83" s="444"/>
    </row>
    <row r="84" spans="1:10">
      <c r="A84" s="380">
        <v>42034</v>
      </c>
      <c r="B84" s="4"/>
      <c r="C84" s="7" t="s">
        <v>629</v>
      </c>
      <c r="D84" s="7" t="s">
        <v>11772</v>
      </c>
      <c r="E84" s="519">
        <v>151</v>
      </c>
      <c r="F84" s="103">
        <v>153.78</v>
      </c>
      <c r="G84" s="791"/>
      <c r="I84" s="444"/>
      <c r="J84" s="444"/>
    </row>
    <row r="85" spans="1:10">
      <c r="A85" s="380">
        <v>42034</v>
      </c>
      <c r="B85" s="4"/>
      <c r="C85" s="7" t="s">
        <v>10358</v>
      </c>
      <c r="D85" s="7" t="s">
        <v>11785</v>
      </c>
      <c r="E85" s="519">
        <v>164</v>
      </c>
      <c r="F85" s="103">
        <v>264.95999999999998</v>
      </c>
      <c r="G85" s="791"/>
      <c r="I85" s="444"/>
      <c r="J85" s="444"/>
    </row>
    <row r="86" spans="1:10">
      <c r="A86" s="380">
        <v>42034</v>
      </c>
      <c r="B86" s="4"/>
      <c r="C86" s="7" t="s">
        <v>678</v>
      </c>
      <c r="D86" s="7" t="s">
        <v>11771</v>
      </c>
      <c r="E86" s="519">
        <v>150</v>
      </c>
      <c r="F86" s="103">
        <v>341.5</v>
      </c>
      <c r="G86" s="791"/>
      <c r="I86" s="444"/>
      <c r="J86" s="444"/>
    </row>
    <row r="87" spans="1:10">
      <c r="A87" s="380">
        <v>42034</v>
      </c>
      <c r="B87" s="4"/>
      <c r="C87" s="7" t="s">
        <v>636</v>
      </c>
      <c r="D87" s="7" t="s">
        <v>11788</v>
      </c>
      <c r="E87" s="519">
        <v>167</v>
      </c>
      <c r="F87" s="103">
        <v>217.89</v>
      </c>
      <c r="G87" s="791"/>
      <c r="I87" s="444"/>
      <c r="J87" s="444"/>
    </row>
    <row r="88" spans="1:10">
      <c r="A88" s="380">
        <v>42034</v>
      </c>
      <c r="B88" s="4"/>
      <c r="C88" s="7" t="s">
        <v>2397</v>
      </c>
      <c r="D88" s="7" t="s">
        <v>11782</v>
      </c>
      <c r="E88" s="519">
        <v>161</v>
      </c>
      <c r="F88" s="103">
        <v>217.86</v>
      </c>
      <c r="G88" s="791"/>
      <c r="I88" s="444"/>
      <c r="J88" s="444"/>
    </row>
    <row r="89" spans="1:10">
      <c r="A89" s="380">
        <v>42034</v>
      </c>
      <c r="B89" s="4"/>
      <c r="C89" s="7" t="s">
        <v>492</v>
      </c>
      <c r="D89" s="7" t="s">
        <v>11770</v>
      </c>
      <c r="E89" s="519">
        <v>149</v>
      </c>
      <c r="F89" s="103">
        <v>254.34</v>
      </c>
      <c r="G89" s="791"/>
      <c r="I89" s="444"/>
      <c r="J89" s="444"/>
    </row>
    <row r="90" spans="1:10">
      <c r="A90" s="380">
        <v>42034</v>
      </c>
      <c r="B90" s="4"/>
      <c r="C90" s="7" t="s">
        <v>559</v>
      </c>
      <c r="D90" s="7" t="s">
        <v>11803</v>
      </c>
      <c r="E90" s="519">
        <v>191</v>
      </c>
      <c r="F90" s="103">
        <v>278.02999999999997</v>
      </c>
      <c r="G90" s="791"/>
      <c r="I90" s="444"/>
      <c r="J90" s="444"/>
    </row>
    <row r="91" spans="1:10">
      <c r="A91" s="380">
        <v>42034</v>
      </c>
      <c r="B91" s="4"/>
      <c r="C91" s="7" t="s">
        <v>1703</v>
      </c>
      <c r="D91" s="7" t="s">
        <v>11796</v>
      </c>
      <c r="E91" s="519">
        <v>177</v>
      </c>
      <c r="F91" s="103">
        <v>424.52</v>
      </c>
      <c r="G91" s="791"/>
      <c r="I91" s="444"/>
      <c r="J91" s="444"/>
    </row>
    <row r="92" spans="1:10">
      <c r="A92" s="380">
        <v>42034</v>
      </c>
      <c r="B92" s="4"/>
      <c r="C92" s="7" t="s">
        <v>11758</v>
      </c>
      <c r="D92" s="7" t="s">
        <v>11786</v>
      </c>
      <c r="E92" s="519">
        <v>165</v>
      </c>
      <c r="F92" s="103">
        <v>394.5</v>
      </c>
      <c r="G92" s="791"/>
      <c r="I92" s="444"/>
      <c r="J92" s="444"/>
    </row>
    <row r="93" spans="1:10">
      <c r="A93" s="380">
        <v>42034</v>
      </c>
      <c r="B93" s="4"/>
      <c r="C93" s="7" t="s">
        <v>1032</v>
      </c>
      <c r="D93" s="7" t="s">
        <v>11791</v>
      </c>
      <c r="E93" s="519">
        <v>170</v>
      </c>
      <c r="F93" s="103">
        <v>230.65</v>
      </c>
      <c r="G93" s="791"/>
      <c r="I93" s="444"/>
      <c r="J93" s="444"/>
    </row>
    <row r="94" spans="1:10">
      <c r="A94" s="380">
        <v>42034</v>
      </c>
      <c r="B94" s="4"/>
      <c r="C94" s="7" t="s">
        <v>200</v>
      </c>
      <c r="D94" s="7" t="s">
        <v>11781</v>
      </c>
      <c r="E94" s="519">
        <v>160</v>
      </c>
      <c r="F94" s="103">
        <v>250.47</v>
      </c>
      <c r="G94" s="791"/>
      <c r="I94" s="444"/>
      <c r="J94" s="444"/>
    </row>
    <row r="95" spans="1:10">
      <c r="A95" s="380">
        <v>42034</v>
      </c>
      <c r="B95" s="4"/>
      <c r="C95" s="7" t="s">
        <v>11756</v>
      </c>
      <c r="D95" s="7" t="s">
        <v>11773</v>
      </c>
      <c r="E95" s="519">
        <v>152</v>
      </c>
      <c r="F95" s="103">
        <v>195.46</v>
      </c>
      <c r="G95" s="791"/>
      <c r="I95" s="444"/>
      <c r="J95" s="444"/>
    </row>
    <row r="96" spans="1:10">
      <c r="A96" s="380">
        <v>42034</v>
      </c>
      <c r="B96" s="4"/>
      <c r="C96" s="7" t="s">
        <v>529</v>
      </c>
      <c r="D96" s="7" t="s">
        <v>11817</v>
      </c>
      <c r="E96" s="519">
        <v>205</v>
      </c>
      <c r="F96" s="103">
        <v>286.94</v>
      </c>
      <c r="G96" s="791"/>
      <c r="I96" s="444"/>
      <c r="J96" s="444"/>
    </row>
    <row r="97" spans="1:10">
      <c r="A97" s="380">
        <v>42034</v>
      </c>
      <c r="B97" s="4"/>
      <c r="C97" s="7" t="s">
        <v>11768</v>
      </c>
      <c r="D97" s="7" t="s">
        <v>11862</v>
      </c>
      <c r="E97" s="524">
        <v>252</v>
      </c>
      <c r="F97" s="103">
        <v>195.46</v>
      </c>
      <c r="G97" s="791"/>
      <c r="I97" s="444"/>
      <c r="J97" s="444"/>
    </row>
    <row r="98" spans="1:10">
      <c r="A98" s="380">
        <v>42032</v>
      </c>
      <c r="B98" s="4"/>
      <c r="C98" s="7" t="s">
        <v>11236</v>
      </c>
      <c r="D98" s="7" t="s">
        <v>11743</v>
      </c>
      <c r="E98" s="519">
        <v>142</v>
      </c>
      <c r="F98" s="103">
        <v>182.88</v>
      </c>
      <c r="G98" s="791"/>
      <c r="I98" s="444"/>
      <c r="J98" s="444"/>
    </row>
    <row r="99" spans="1:10">
      <c r="A99" s="380">
        <v>42034</v>
      </c>
      <c r="B99" s="4"/>
      <c r="C99" s="7" t="s">
        <v>635</v>
      </c>
      <c r="D99" s="7" t="s">
        <v>11787</v>
      </c>
      <c r="E99" s="519">
        <v>166</v>
      </c>
      <c r="F99" s="103">
        <v>213.73</v>
      </c>
      <c r="G99" s="791"/>
      <c r="I99" s="444"/>
      <c r="J99" s="444"/>
    </row>
    <row r="100" spans="1:10">
      <c r="A100" s="380">
        <v>42034</v>
      </c>
      <c r="B100" s="4"/>
      <c r="C100" s="7" t="s">
        <v>192</v>
      </c>
      <c r="D100" s="7" t="s">
        <v>11776</v>
      </c>
      <c r="E100" s="519">
        <v>155</v>
      </c>
      <c r="F100" s="103">
        <v>250.47</v>
      </c>
      <c r="G100" s="791"/>
      <c r="I100" s="444"/>
      <c r="J100" s="444"/>
    </row>
    <row r="101" spans="1:10">
      <c r="A101" s="380">
        <v>42034</v>
      </c>
      <c r="B101" s="4"/>
      <c r="C101" s="7" t="s">
        <v>6866</v>
      </c>
      <c r="D101" s="7" t="s">
        <v>11789</v>
      </c>
      <c r="E101" s="519">
        <v>168</v>
      </c>
      <c r="F101" s="103">
        <v>193.74</v>
      </c>
      <c r="G101" s="791"/>
      <c r="I101" s="444"/>
      <c r="J101" s="444"/>
    </row>
    <row r="102" spans="1:10">
      <c r="A102" s="380">
        <v>42034</v>
      </c>
      <c r="B102" s="4"/>
      <c r="C102" s="7" t="s">
        <v>2147</v>
      </c>
      <c r="D102" s="7" t="s">
        <v>11805</v>
      </c>
      <c r="E102" s="519">
        <v>193</v>
      </c>
      <c r="F102" s="103">
        <v>353.28</v>
      </c>
      <c r="G102" s="791"/>
      <c r="I102" s="444"/>
      <c r="J102" s="444"/>
    </row>
    <row r="103" spans="1:10">
      <c r="A103" s="380">
        <v>42034</v>
      </c>
      <c r="B103" s="4"/>
      <c r="C103" s="7" t="s">
        <v>2557</v>
      </c>
      <c r="D103" s="7" t="s">
        <v>11808</v>
      </c>
      <c r="E103" s="519">
        <v>196</v>
      </c>
      <c r="F103" s="103">
        <v>353.28</v>
      </c>
      <c r="G103" s="791"/>
      <c r="I103" s="444"/>
      <c r="J103" s="444"/>
    </row>
    <row r="104" spans="1:10">
      <c r="A104" s="380">
        <v>42034</v>
      </c>
      <c r="B104" s="4"/>
      <c r="C104" s="7" t="s">
        <v>9897</v>
      </c>
      <c r="D104" s="7" t="s">
        <v>11801</v>
      </c>
      <c r="E104" s="519">
        <v>189</v>
      </c>
      <c r="F104" s="103">
        <v>195.46</v>
      </c>
      <c r="G104" s="791"/>
      <c r="I104" s="444"/>
      <c r="J104" s="444"/>
    </row>
    <row r="105" spans="1:10">
      <c r="A105" s="380">
        <v>42034</v>
      </c>
      <c r="B105" s="4"/>
      <c r="C105" s="7" t="s">
        <v>10366</v>
      </c>
      <c r="D105" s="7" t="s">
        <v>11790</v>
      </c>
      <c r="E105" s="519">
        <v>169</v>
      </c>
      <c r="F105" s="103">
        <v>172.98</v>
      </c>
      <c r="G105" s="791"/>
      <c r="I105" s="444"/>
      <c r="J105" s="444"/>
    </row>
    <row r="106" spans="1:10">
      <c r="A106" s="380">
        <v>42034</v>
      </c>
      <c r="B106" s="4"/>
      <c r="C106" s="7" t="s">
        <v>7851</v>
      </c>
      <c r="D106" s="7" t="s">
        <v>11774</v>
      </c>
      <c r="E106" s="519">
        <v>153</v>
      </c>
      <c r="F106" s="103">
        <v>172.98</v>
      </c>
      <c r="G106" s="791"/>
      <c r="I106" s="444"/>
      <c r="J106" s="444"/>
    </row>
    <row r="107" spans="1:10">
      <c r="A107" s="380">
        <v>42034</v>
      </c>
      <c r="B107" s="4"/>
      <c r="C107" s="7" t="s">
        <v>11560</v>
      </c>
      <c r="D107" s="7" t="s">
        <v>11818</v>
      </c>
      <c r="E107" s="519">
        <v>206</v>
      </c>
      <c r="F107" s="103">
        <v>175.91</v>
      </c>
      <c r="G107" s="791"/>
      <c r="I107" s="444"/>
      <c r="J107" s="444"/>
    </row>
    <row r="108" spans="1:10">
      <c r="A108" s="380">
        <v>42034</v>
      </c>
      <c r="B108" s="4"/>
      <c r="C108" s="7" t="s">
        <v>11764</v>
      </c>
      <c r="D108" s="7" t="s">
        <v>11814</v>
      </c>
      <c r="E108" s="519">
        <v>202</v>
      </c>
      <c r="F108" s="103">
        <v>172.98</v>
      </c>
      <c r="G108" s="791"/>
      <c r="I108" s="444"/>
      <c r="J108" s="444"/>
    </row>
    <row r="109" spans="1:10">
      <c r="A109" s="380">
        <v>42034</v>
      </c>
      <c r="B109" s="4"/>
      <c r="C109" s="7" t="s">
        <v>3778</v>
      </c>
      <c r="D109" s="7" t="s">
        <v>11807</v>
      </c>
      <c r="E109" s="519">
        <v>195</v>
      </c>
      <c r="F109" s="103">
        <v>242.59</v>
      </c>
      <c r="G109" s="791"/>
      <c r="I109" s="444"/>
      <c r="J109" s="444"/>
    </row>
    <row r="110" spans="1:10">
      <c r="A110" s="380">
        <v>42034</v>
      </c>
      <c r="B110" s="4"/>
      <c r="C110" s="7" t="s">
        <v>518</v>
      </c>
      <c r="D110" s="7" t="s">
        <v>11864</v>
      </c>
      <c r="E110" s="519">
        <v>255</v>
      </c>
      <c r="F110" s="103">
        <v>263.88</v>
      </c>
      <c r="G110" s="791"/>
      <c r="I110" s="444"/>
      <c r="J110" s="444"/>
    </row>
    <row r="111" spans="1:10">
      <c r="A111" s="380">
        <v>42034</v>
      </c>
      <c r="B111" s="4"/>
      <c r="C111" s="7" t="s">
        <v>6119</v>
      </c>
      <c r="D111" s="7" t="s">
        <v>11784</v>
      </c>
      <c r="E111" s="519">
        <v>163</v>
      </c>
      <c r="F111" s="103">
        <v>235.52</v>
      </c>
      <c r="G111" s="791"/>
      <c r="I111" s="444"/>
      <c r="J111" s="444"/>
    </row>
    <row r="112" spans="1:10">
      <c r="A112" s="380">
        <v>42034</v>
      </c>
      <c r="B112" s="4"/>
      <c r="C112" s="7" t="s">
        <v>503</v>
      </c>
      <c r="D112" s="7" t="s">
        <v>11783</v>
      </c>
      <c r="E112" s="519">
        <v>162</v>
      </c>
      <c r="F112" s="103">
        <v>235.52</v>
      </c>
      <c r="G112" s="791"/>
      <c r="I112" s="444"/>
      <c r="J112" s="444"/>
    </row>
    <row r="113" spans="1:10">
      <c r="A113" s="380">
        <v>42034</v>
      </c>
      <c r="B113" s="4">
        <v>42040</v>
      </c>
      <c r="C113" s="7" t="s">
        <v>9238</v>
      </c>
      <c r="D113" s="7" t="s">
        <v>11863</v>
      </c>
      <c r="E113" s="519">
        <v>254</v>
      </c>
      <c r="F113" s="103">
        <v>700</v>
      </c>
      <c r="G113" s="791"/>
      <c r="I113" s="444"/>
      <c r="J113" s="444"/>
    </row>
    <row r="114" spans="1:10">
      <c r="G114" s="684"/>
      <c r="I114" s="444"/>
      <c r="J114" s="444"/>
    </row>
    <row r="115" spans="1:10">
      <c r="A115" s="784">
        <v>42038</v>
      </c>
      <c r="G115" s="684"/>
      <c r="I115" s="444"/>
      <c r="J115" s="444"/>
    </row>
    <row r="116" spans="1:10">
      <c r="G116" s="684"/>
      <c r="I116" s="444"/>
      <c r="J116" s="444"/>
    </row>
    <row r="117" spans="1:10">
      <c r="A117" s="380">
        <v>42034</v>
      </c>
      <c r="B117" s="4"/>
      <c r="C117" s="7" t="s">
        <v>626</v>
      </c>
      <c r="D117" s="7" t="s">
        <v>11779</v>
      </c>
      <c r="E117" s="519">
        <v>158</v>
      </c>
      <c r="F117" s="103">
        <v>213.73</v>
      </c>
      <c r="G117" s="791"/>
      <c r="I117" s="444"/>
      <c r="J117" s="444"/>
    </row>
    <row r="118" spans="1:10">
      <c r="A118" s="380">
        <v>42034</v>
      </c>
      <c r="B118" s="4"/>
      <c r="C118" s="7" t="s">
        <v>562</v>
      </c>
      <c r="D118" s="7" t="s">
        <v>11815</v>
      </c>
      <c r="E118" s="519">
        <v>203</v>
      </c>
      <c r="F118" s="103">
        <v>268.93</v>
      </c>
      <c r="G118" s="791"/>
      <c r="I118" s="444"/>
      <c r="J118" s="444"/>
    </row>
    <row r="119" spans="1:10">
      <c r="A119" s="380">
        <v>42034</v>
      </c>
      <c r="B119" s="4"/>
      <c r="C119" s="7" t="s">
        <v>5296</v>
      </c>
      <c r="D119" s="7" t="s">
        <v>11798</v>
      </c>
      <c r="E119" s="519">
        <v>179</v>
      </c>
      <c r="F119" s="103">
        <v>294.39999999999998</v>
      </c>
      <c r="G119" s="791"/>
      <c r="I119" s="444"/>
      <c r="J119" s="444"/>
    </row>
    <row r="120" spans="1:10">
      <c r="A120" s="380">
        <v>42034</v>
      </c>
      <c r="B120" s="4"/>
      <c r="C120" s="7" t="s">
        <v>10360</v>
      </c>
      <c r="D120" s="7" t="s">
        <v>11825</v>
      </c>
      <c r="E120" s="519">
        <v>213</v>
      </c>
      <c r="F120" s="103">
        <v>460.5</v>
      </c>
      <c r="G120" s="791"/>
      <c r="I120" s="444"/>
      <c r="J120" s="444"/>
    </row>
    <row r="121" spans="1:10">
      <c r="A121" s="380">
        <v>42034</v>
      </c>
      <c r="B121" s="4"/>
      <c r="C121" s="7" t="s">
        <v>10605</v>
      </c>
      <c r="D121" s="7" t="s">
        <v>11800</v>
      </c>
      <c r="E121" s="519">
        <v>187</v>
      </c>
      <c r="F121" s="103">
        <v>175.91</v>
      </c>
      <c r="G121" s="791"/>
      <c r="I121" s="444"/>
      <c r="J121" s="444"/>
    </row>
    <row r="122" spans="1:10">
      <c r="A122" s="380">
        <v>42034</v>
      </c>
      <c r="B122" s="4"/>
      <c r="C122" s="7" t="s">
        <v>8242</v>
      </c>
      <c r="D122" s="7" t="s">
        <v>11830</v>
      </c>
      <c r="E122" s="519">
        <v>218</v>
      </c>
      <c r="F122" s="103">
        <v>724.76</v>
      </c>
      <c r="G122" s="791"/>
      <c r="I122" s="444"/>
      <c r="J122" s="444"/>
    </row>
    <row r="123" spans="1:10">
      <c r="A123" s="380">
        <v>42034</v>
      </c>
      <c r="B123" s="4"/>
      <c r="C123" s="7" t="s">
        <v>1727</v>
      </c>
      <c r="D123" s="7" t="s">
        <v>11813</v>
      </c>
      <c r="E123" s="519">
        <v>201</v>
      </c>
      <c r="F123" s="103">
        <v>238.02</v>
      </c>
      <c r="G123" s="791"/>
      <c r="I123" s="444"/>
      <c r="J123" s="444"/>
    </row>
    <row r="124" spans="1:10">
      <c r="A124" s="380">
        <v>42034</v>
      </c>
      <c r="B124" s="4"/>
      <c r="C124" s="7" t="s">
        <v>5615</v>
      </c>
      <c r="D124" s="7" t="s">
        <v>11841</v>
      </c>
      <c r="E124" s="519">
        <v>229</v>
      </c>
      <c r="F124" s="103">
        <v>293.19</v>
      </c>
      <c r="G124" s="791"/>
      <c r="I124" s="444"/>
      <c r="J124" s="444"/>
    </row>
    <row r="125" spans="1:10">
      <c r="A125" s="380">
        <v>42034</v>
      </c>
      <c r="B125" s="4"/>
      <c r="C125" s="7" t="s">
        <v>731</v>
      </c>
      <c r="D125" s="7" t="s">
        <v>11823</v>
      </c>
      <c r="E125" s="519">
        <v>211</v>
      </c>
      <c r="F125" s="103">
        <v>857.57</v>
      </c>
      <c r="G125" s="791"/>
      <c r="I125" s="444"/>
      <c r="J125" s="444"/>
    </row>
    <row r="126" spans="1:10">
      <c r="A126" s="380">
        <v>42034</v>
      </c>
      <c r="B126" s="4"/>
      <c r="C126" s="7" t="s">
        <v>531</v>
      </c>
      <c r="D126" s="7" t="s">
        <v>11822</v>
      </c>
      <c r="E126" s="519">
        <v>210</v>
      </c>
      <c r="F126" s="103">
        <v>799.88</v>
      </c>
      <c r="G126" s="791"/>
      <c r="I126" s="444"/>
      <c r="J126" s="444"/>
    </row>
    <row r="127" spans="1:10">
      <c r="A127" s="380">
        <v>42034</v>
      </c>
      <c r="B127" s="4"/>
      <c r="C127" s="7" t="s">
        <v>11438</v>
      </c>
      <c r="D127" s="7" t="s">
        <v>11835</v>
      </c>
      <c r="E127" s="519">
        <v>223</v>
      </c>
      <c r="F127" s="103">
        <v>1314.4</v>
      </c>
      <c r="G127" s="791"/>
      <c r="I127" s="444"/>
      <c r="J127" s="444"/>
    </row>
    <row r="128" spans="1:10">
      <c r="A128" s="380">
        <v>42034</v>
      </c>
      <c r="B128" s="4"/>
      <c r="C128" s="7" t="s">
        <v>11760</v>
      </c>
      <c r="D128" s="7" t="s">
        <v>11793</v>
      </c>
      <c r="E128" s="519">
        <v>172</v>
      </c>
      <c r="F128" s="103">
        <v>104.08</v>
      </c>
      <c r="G128" s="791"/>
      <c r="I128" s="444"/>
      <c r="J128" s="444"/>
    </row>
    <row r="129" spans="1:10">
      <c r="A129" s="380">
        <v>42034</v>
      </c>
      <c r="B129" s="4"/>
      <c r="C129" s="7" t="s">
        <v>2011</v>
      </c>
      <c r="D129" s="7" t="s">
        <v>11816</v>
      </c>
      <c r="E129" s="519">
        <v>204</v>
      </c>
      <c r="F129" s="103">
        <v>264.95999999999998</v>
      </c>
      <c r="G129" s="791"/>
      <c r="I129" s="444"/>
      <c r="J129" s="444"/>
    </row>
    <row r="130" spans="1:10">
      <c r="A130" s="380">
        <v>42034</v>
      </c>
      <c r="B130" s="4"/>
      <c r="C130" s="7" t="s">
        <v>528</v>
      </c>
      <c r="D130" s="7" t="s">
        <v>11811</v>
      </c>
      <c r="E130" s="519">
        <v>199</v>
      </c>
      <c r="F130" s="103">
        <v>340.03</v>
      </c>
      <c r="G130" s="791"/>
      <c r="I130" s="444"/>
      <c r="J130" s="444"/>
    </row>
    <row r="131" spans="1:10">
      <c r="A131" s="380">
        <v>42034</v>
      </c>
      <c r="B131" s="4"/>
      <c r="C131" s="7" t="s">
        <v>11757</v>
      </c>
      <c r="D131" s="7" t="s">
        <v>11780</v>
      </c>
      <c r="E131" s="519">
        <v>159</v>
      </c>
      <c r="F131" s="103">
        <v>341.5</v>
      </c>
      <c r="G131" s="791"/>
      <c r="I131" s="444"/>
      <c r="J131" s="444"/>
    </row>
    <row r="132" spans="1:10">
      <c r="A132" s="380">
        <v>42034</v>
      </c>
      <c r="B132" s="4"/>
      <c r="C132" s="7" t="s">
        <v>8926</v>
      </c>
      <c r="D132" s="7" t="s">
        <v>11806</v>
      </c>
      <c r="E132" s="519">
        <v>194</v>
      </c>
      <c r="F132" s="103">
        <v>202.2</v>
      </c>
      <c r="G132" s="791"/>
      <c r="I132" s="444"/>
      <c r="J132" s="444"/>
    </row>
    <row r="133" spans="1:10">
      <c r="A133" s="380">
        <v>42034</v>
      </c>
      <c r="B133" s="4"/>
      <c r="C133" s="7" t="s">
        <v>9503</v>
      </c>
      <c r="D133" s="7" t="s">
        <v>11775</v>
      </c>
      <c r="E133" s="519">
        <v>154</v>
      </c>
      <c r="F133" s="103">
        <v>172.98</v>
      </c>
      <c r="G133" s="791"/>
      <c r="I133" s="444"/>
      <c r="J133" s="444"/>
    </row>
    <row r="134" spans="1:10">
      <c r="A134" s="380">
        <v>42034</v>
      </c>
      <c r="B134" s="4"/>
      <c r="C134" s="7" t="s">
        <v>11762</v>
      </c>
      <c r="D134" s="7" t="s">
        <v>11797</v>
      </c>
      <c r="E134" s="519">
        <v>178</v>
      </c>
      <c r="F134" s="103">
        <v>172.98</v>
      </c>
      <c r="G134" s="791"/>
      <c r="I134" s="444"/>
      <c r="J134" s="444"/>
    </row>
    <row r="135" spans="1:10">
      <c r="A135" s="380">
        <v>42034</v>
      </c>
      <c r="B135" s="4"/>
      <c r="C135" s="7" t="s">
        <v>10823</v>
      </c>
      <c r="D135" s="7" t="s">
        <v>11810</v>
      </c>
      <c r="E135" s="519">
        <v>198</v>
      </c>
      <c r="F135" s="103">
        <v>231.18</v>
      </c>
      <c r="G135" s="791"/>
      <c r="I135" s="444"/>
      <c r="J135" s="444"/>
    </row>
    <row r="136" spans="1:10">
      <c r="A136" s="380">
        <v>42034</v>
      </c>
      <c r="B136" s="4"/>
      <c r="C136" s="7" t="s">
        <v>497</v>
      </c>
      <c r="D136" s="7" t="s">
        <v>11777</v>
      </c>
      <c r="E136" s="519">
        <v>156</v>
      </c>
      <c r="F136" s="103">
        <v>235.52</v>
      </c>
      <c r="G136" s="791"/>
      <c r="I136" s="444"/>
      <c r="J136" s="444"/>
    </row>
    <row r="137" spans="1:10">
      <c r="A137" s="380">
        <v>42034</v>
      </c>
      <c r="B137" s="4"/>
      <c r="C137" s="7" t="s">
        <v>11761</v>
      </c>
      <c r="D137" s="7" t="s">
        <v>11794</v>
      </c>
      <c r="E137" s="519">
        <v>173</v>
      </c>
      <c r="F137" s="103">
        <v>104.08</v>
      </c>
      <c r="G137" s="791"/>
      <c r="I137" s="444"/>
      <c r="J137" s="444"/>
    </row>
    <row r="138" spans="1:10">
      <c r="A138" s="380">
        <v>42034</v>
      </c>
      <c r="B138" s="4"/>
      <c r="C138" s="7" t="s">
        <v>9045</v>
      </c>
      <c r="D138" s="7" t="s">
        <v>11778</v>
      </c>
      <c r="E138" s="519">
        <v>157</v>
      </c>
      <c r="F138" s="103">
        <v>172.98</v>
      </c>
      <c r="G138" s="791"/>
      <c r="I138" s="444"/>
      <c r="J138" s="444"/>
    </row>
    <row r="139" spans="1:10">
      <c r="A139" s="380">
        <v>42034</v>
      </c>
      <c r="B139" s="4"/>
      <c r="C139" s="7" t="s">
        <v>2013</v>
      </c>
      <c r="D139" s="7" t="s">
        <v>11827</v>
      </c>
      <c r="E139" s="519">
        <v>215</v>
      </c>
      <c r="F139" s="103">
        <v>376.7</v>
      </c>
      <c r="G139" s="791"/>
      <c r="I139" s="444"/>
      <c r="J139" s="444"/>
    </row>
    <row r="140" spans="1:10">
      <c r="A140" s="380">
        <v>42034</v>
      </c>
      <c r="B140" s="4"/>
      <c r="C140" s="7" t="s">
        <v>5113</v>
      </c>
      <c r="D140" s="7" t="s">
        <v>11802</v>
      </c>
      <c r="E140" s="519">
        <v>190</v>
      </c>
      <c r="F140" s="103">
        <v>178.95</v>
      </c>
      <c r="G140" s="791"/>
      <c r="I140" s="444"/>
      <c r="J140" s="444"/>
    </row>
    <row r="141" spans="1:10">
      <c r="A141" s="380">
        <v>42034</v>
      </c>
      <c r="B141" s="4"/>
      <c r="C141" s="7" t="s">
        <v>2671</v>
      </c>
      <c r="D141" s="7" t="s">
        <v>11843</v>
      </c>
      <c r="E141" s="519">
        <v>232</v>
      </c>
      <c r="F141" s="103">
        <v>199.1</v>
      </c>
      <c r="G141" s="791"/>
      <c r="I141" s="444"/>
      <c r="J141" s="444"/>
    </row>
    <row r="142" spans="1:10">
      <c r="A142" s="380">
        <v>42034</v>
      </c>
      <c r="B142" s="4"/>
      <c r="C142" s="7" t="s">
        <v>11763</v>
      </c>
      <c r="D142" s="7" t="s">
        <v>11804</v>
      </c>
      <c r="E142" s="519">
        <v>192</v>
      </c>
      <c r="F142" s="103">
        <v>605.88</v>
      </c>
      <c r="G142" s="791"/>
    </row>
    <row r="143" spans="1:10">
      <c r="J143" s="444"/>
    </row>
    <row r="144" spans="1:10">
      <c r="A144" s="784">
        <v>42039</v>
      </c>
      <c r="I144" s="444"/>
      <c r="J144" s="444"/>
    </row>
    <row r="145" spans="1:10">
      <c r="A145" s="380">
        <v>42034</v>
      </c>
      <c r="B145" s="4"/>
      <c r="C145" s="7" t="s">
        <v>11766</v>
      </c>
      <c r="D145" s="7" t="s">
        <v>11834</v>
      </c>
      <c r="E145" s="519">
        <v>222</v>
      </c>
      <c r="F145" s="103">
        <v>303.3</v>
      </c>
      <c r="G145" s="791"/>
      <c r="I145" s="444"/>
      <c r="J145" s="444"/>
    </row>
    <row r="146" spans="1:10">
      <c r="A146" s="380">
        <v>42034</v>
      </c>
      <c r="B146" s="4"/>
      <c r="C146" s="7" t="s">
        <v>233</v>
      </c>
      <c r="D146" s="7" t="s">
        <v>11828</v>
      </c>
      <c r="E146" s="519">
        <v>216</v>
      </c>
      <c r="F146" s="103">
        <v>588.79999999999995</v>
      </c>
      <c r="G146" s="791"/>
      <c r="I146" s="444"/>
      <c r="J146" s="444"/>
    </row>
    <row r="147" spans="1:10">
      <c r="A147" s="380">
        <v>42034</v>
      </c>
      <c r="B147" s="4"/>
      <c r="C147" s="7" t="s">
        <v>7850</v>
      </c>
      <c r="D147" s="7" t="s">
        <v>11837</v>
      </c>
      <c r="E147" s="519">
        <v>225</v>
      </c>
      <c r="F147" s="103">
        <v>699.86</v>
      </c>
      <c r="G147" s="791"/>
      <c r="I147" s="444"/>
      <c r="J147" s="444"/>
    </row>
    <row r="148" spans="1:10">
      <c r="A148" s="380">
        <v>42032</v>
      </c>
      <c r="B148" s="4"/>
      <c r="C148" s="7" t="s">
        <v>130</v>
      </c>
      <c r="D148" s="7" t="s">
        <v>11744</v>
      </c>
      <c r="E148" s="519">
        <v>143</v>
      </c>
      <c r="F148" s="103">
        <v>975</v>
      </c>
      <c r="G148" s="791"/>
      <c r="I148" s="444"/>
      <c r="J148" s="444"/>
    </row>
    <row r="149" spans="1:10">
      <c r="A149" s="380">
        <v>42034</v>
      </c>
      <c r="B149" s="4"/>
      <c r="C149" s="7" t="s">
        <v>11377</v>
      </c>
      <c r="D149" s="7" t="s">
        <v>11812</v>
      </c>
      <c r="E149" s="519">
        <v>200</v>
      </c>
      <c r="F149" s="103">
        <v>227.48</v>
      </c>
      <c r="G149" s="791"/>
      <c r="I149" s="444"/>
      <c r="J149" s="444"/>
    </row>
    <row r="150" spans="1:10">
      <c r="A150" s="380">
        <v>42034</v>
      </c>
      <c r="B150" s="4"/>
      <c r="C150" s="7" t="s">
        <v>3924</v>
      </c>
      <c r="D150" s="7" t="s">
        <v>11799</v>
      </c>
      <c r="E150" s="519">
        <v>186</v>
      </c>
      <c r="F150" s="103">
        <v>278.02999999999997</v>
      </c>
      <c r="G150" s="791"/>
      <c r="I150" s="444"/>
      <c r="J150" s="444"/>
    </row>
    <row r="151" spans="1:10">
      <c r="A151" s="380">
        <v>42034</v>
      </c>
      <c r="B151" s="4"/>
      <c r="C151" s="7" t="s">
        <v>9715</v>
      </c>
      <c r="D151" s="7" t="s">
        <v>11829</v>
      </c>
      <c r="E151" s="519">
        <v>217</v>
      </c>
      <c r="F151" s="103">
        <v>444.08</v>
      </c>
      <c r="G151" s="791"/>
      <c r="I151" s="444"/>
      <c r="J151" s="444"/>
    </row>
    <row r="152" spans="1:10">
      <c r="A152" s="380">
        <v>42034</v>
      </c>
      <c r="B152" s="4"/>
      <c r="C152" s="7" t="s">
        <v>120</v>
      </c>
      <c r="D152" s="7" t="s">
        <v>11857</v>
      </c>
      <c r="E152" s="519">
        <v>247</v>
      </c>
      <c r="F152" s="103">
        <v>676</v>
      </c>
      <c r="G152" s="684"/>
      <c r="I152" s="444"/>
      <c r="J152" s="444"/>
    </row>
    <row r="153" spans="1:10">
      <c r="A153" s="380">
        <v>42034</v>
      </c>
      <c r="B153" s="4"/>
      <c r="C153" s="7" t="s">
        <v>354</v>
      </c>
      <c r="D153" s="7" t="s">
        <v>11866</v>
      </c>
      <c r="E153" s="519">
        <v>257</v>
      </c>
      <c r="F153" s="103">
        <v>2242.59</v>
      </c>
      <c r="G153" s="684"/>
      <c r="I153" s="444"/>
      <c r="J153" s="444"/>
    </row>
    <row r="154" spans="1:10">
      <c r="A154" s="380">
        <v>42034</v>
      </c>
      <c r="B154" s="4"/>
      <c r="C154" s="7" t="s">
        <v>468</v>
      </c>
      <c r="D154" s="7" t="s">
        <v>11865</v>
      </c>
      <c r="E154" s="519">
        <v>256</v>
      </c>
      <c r="F154" s="103">
        <v>357.18</v>
      </c>
      <c r="G154" s="791"/>
      <c r="I154" s="444"/>
      <c r="J154" s="444"/>
    </row>
    <row r="155" spans="1:10">
      <c r="A155" s="380">
        <v>42039</v>
      </c>
      <c r="B155" s="4"/>
      <c r="C155" s="7" t="s">
        <v>2897</v>
      </c>
      <c r="D155" s="7" t="s">
        <v>11885</v>
      </c>
      <c r="E155" s="519">
        <v>275</v>
      </c>
      <c r="F155" s="103">
        <v>2000</v>
      </c>
      <c r="G155" s="791"/>
      <c r="I155" s="444"/>
      <c r="J155" s="444"/>
    </row>
    <row r="156" spans="1:10">
      <c r="A156" s="380">
        <v>42039</v>
      </c>
      <c r="B156" s="4"/>
      <c r="C156" s="7" t="s">
        <v>835</v>
      </c>
      <c r="D156" s="7" t="s">
        <v>7991</v>
      </c>
      <c r="E156" s="519">
        <v>280</v>
      </c>
      <c r="F156" s="103">
        <v>1501.36</v>
      </c>
      <c r="G156" s="791"/>
      <c r="I156" s="444"/>
      <c r="J156" s="444"/>
    </row>
    <row r="157" spans="1:10">
      <c r="A157" s="380">
        <v>42039</v>
      </c>
      <c r="B157" s="4"/>
      <c r="C157" s="7" t="s">
        <v>835</v>
      </c>
      <c r="D157" s="7" t="s">
        <v>7991</v>
      </c>
      <c r="E157" s="519">
        <v>283</v>
      </c>
      <c r="F157" s="103">
        <v>380.8</v>
      </c>
      <c r="G157" s="791"/>
      <c r="I157" s="444"/>
      <c r="J157" s="444"/>
    </row>
    <row r="158" spans="1:10">
      <c r="A158" s="380">
        <v>42039</v>
      </c>
      <c r="B158" s="4"/>
      <c r="C158" s="7" t="s">
        <v>468</v>
      </c>
      <c r="D158" s="7" t="s">
        <v>11887</v>
      </c>
      <c r="E158" s="519">
        <v>282</v>
      </c>
      <c r="F158" s="103">
        <v>160</v>
      </c>
      <c r="G158" s="791"/>
      <c r="I158" s="444"/>
      <c r="J158" s="444"/>
    </row>
    <row r="159" spans="1:10">
      <c r="A159" s="380">
        <v>42034</v>
      </c>
      <c r="B159" s="4"/>
      <c r="C159" s="7" t="s">
        <v>10359</v>
      </c>
      <c r="D159" s="7" t="s">
        <v>11819</v>
      </c>
      <c r="E159" s="519">
        <v>207</v>
      </c>
      <c r="F159" s="103">
        <v>556.04999999999995</v>
      </c>
      <c r="G159" s="791"/>
      <c r="I159" s="444"/>
      <c r="J159" s="444"/>
    </row>
    <row r="160" spans="1:10">
      <c r="A160" s="380">
        <v>42034</v>
      </c>
      <c r="B160" s="4"/>
      <c r="C160" s="7" t="s">
        <v>1707</v>
      </c>
      <c r="D160" s="7" t="s">
        <v>11833</v>
      </c>
      <c r="E160" s="519">
        <v>221</v>
      </c>
      <c r="F160" s="103">
        <v>463.88</v>
      </c>
      <c r="G160" s="791"/>
      <c r="J160" s="444"/>
    </row>
    <row r="161" spans="1:10">
      <c r="A161" s="380">
        <v>42034</v>
      </c>
      <c r="B161" s="4"/>
      <c r="C161" s="7" t="s">
        <v>5613</v>
      </c>
      <c r="D161" s="7" t="s">
        <v>11831</v>
      </c>
      <c r="E161" s="519">
        <v>219</v>
      </c>
      <c r="F161" s="103">
        <v>1564.61</v>
      </c>
      <c r="G161" s="791"/>
      <c r="I161" s="444"/>
      <c r="J161" s="444"/>
    </row>
    <row r="162" spans="1:10">
      <c r="A162" s="380">
        <v>42034</v>
      </c>
      <c r="B162" s="4"/>
      <c r="C162" s="7" t="s">
        <v>3529</v>
      </c>
      <c r="D162" s="7" t="s">
        <v>11847</v>
      </c>
      <c r="E162" s="519">
        <v>236</v>
      </c>
      <c r="F162" s="103">
        <v>647.67999999999995</v>
      </c>
      <c r="G162" s="791"/>
      <c r="I162" s="444"/>
      <c r="J162" s="444"/>
    </row>
    <row r="163" spans="1:10">
      <c r="A163" s="380">
        <v>42034</v>
      </c>
      <c r="B163" s="4"/>
      <c r="C163" s="7" t="s">
        <v>4367</v>
      </c>
      <c r="D163" s="7" t="s">
        <v>11853</v>
      </c>
      <c r="E163" s="519">
        <v>243</v>
      </c>
      <c r="F163" s="103">
        <v>312</v>
      </c>
      <c r="G163" s="791"/>
      <c r="I163" s="444"/>
      <c r="J163" s="444"/>
    </row>
    <row r="164" spans="1:10">
      <c r="A164" s="380">
        <v>42039</v>
      </c>
      <c r="B164" s="4"/>
      <c r="C164" s="7" t="s">
        <v>100</v>
      </c>
      <c r="D164" s="7" t="s">
        <v>11891</v>
      </c>
      <c r="E164" s="519">
        <v>288</v>
      </c>
      <c r="F164" s="103">
        <v>500</v>
      </c>
      <c r="G164" s="791"/>
      <c r="I164" s="444"/>
      <c r="J164" s="444"/>
    </row>
    <row r="165" spans="1:10">
      <c r="A165" s="380">
        <v>42034</v>
      </c>
      <c r="B165" s="4"/>
      <c r="C165" s="7" t="s">
        <v>5298</v>
      </c>
      <c r="D165" s="7" t="s">
        <v>11858</v>
      </c>
      <c r="E165" s="519">
        <v>248</v>
      </c>
      <c r="F165" s="103">
        <v>156</v>
      </c>
      <c r="G165" s="791"/>
      <c r="I165" s="444"/>
      <c r="J165" s="444"/>
    </row>
    <row r="166" spans="1:10">
      <c r="A166" s="380">
        <v>42034</v>
      </c>
      <c r="B166" s="4"/>
      <c r="C166" s="7" t="s">
        <v>563</v>
      </c>
      <c r="D166" s="7" t="s">
        <v>11850</v>
      </c>
      <c r="E166" s="519">
        <v>240</v>
      </c>
      <c r="F166" s="103">
        <v>824.32</v>
      </c>
      <c r="G166" s="791"/>
      <c r="J166" s="444"/>
    </row>
    <row r="167" spans="1:10">
      <c r="A167" s="380">
        <v>42034</v>
      </c>
      <c r="B167" s="4"/>
      <c r="C167" s="7" t="s">
        <v>525</v>
      </c>
      <c r="D167" s="7" t="s">
        <v>11809</v>
      </c>
      <c r="E167" s="519">
        <v>197</v>
      </c>
      <c r="F167" s="103">
        <v>432.16</v>
      </c>
      <c r="G167" s="791"/>
      <c r="I167" s="444"/>
      <c r="J167" s="444"/>
    </row>
    <row r="168" spans="1:10">
      <c r="A168" s="380">
        <v>42034</v>
      </c>
      <c r="B168" s="4"/>
      <c r="C168" s="7" t="s">
        <v>5297</v>
      </c>
      <c r="D168" s="7" t="s">
        <v>11856</v>
      </c>
      <c r="E168" s="519">
        <v>246</v>
      </c>
      <c r="F168" s="103">
        <v>457.6</v>
      </c>
      <c r="G168" s="791"/>
      <c r="I168" s="444"/>
      <c r="J168" s="444"/>
    </row>
    <row r="169" spans="1:10">
      <c r="A169" s="380">
        <v>42034</v>
      </c>
      <c r="B169" s="4"/>
      <c r="C169" s="7" t="s">
        <v>558</v>
      </c>
      <c r="D169" s="7" t="s">
        <v>11868</v>
      </c>
      <c r="E169" s="519">
        <v>259</v>
      </c>
      <c r="F169" s="103">
        <v>449.21</v>
      </c>
      <c r="G169" s="791"/>
      <c r="I169" s="444"/>
      <c r="J169" s="444"/>
    </row>
    <row r="170" spans="1:10">
      <c r="A170" s="623">
        <v>42034</v>
      </c>
      <c r="B170" s="609"/>
      <c r="C170" s="610" t="s">
        <v>8678</v>
      </c>
      <c r="D170" s="610" t="s">
        <v>11849</v>
      </c>
      <c r="E170" s="519">
        <v>239</v>
      </c>
      <c r="F170" s="103">
        <v>606.6</v>
      </c>
      <c r="G170" s="791"/>
      <c r="I170" s="444"/>
      <c r="J170" s="444"/>
    </row>
    <row r="171" spans="1:10">
      <c r="A171" s="380">
        <v>42034</v>
      </c>
      <c r="B171" s="4"/>
      <c r="C171" s="7" t="s">
        <v>1633</v>
      </c>
      <c r="D171" s="7" t="s">
        <v>11838</v>
      </c>
      <c r="E171" s="519">
        <v>226</v>
      </c>
      <c r="F171" s="103">
        <v>775.85</v>
      </c>
      <c r="G171" s="791"/>
      <c r="I171" s="444"/>
      <c r="J171" s="444"/>
    </row>
    <row r="172" spans="1:10">
      <c r="A172" s="380">
        <v>42034</v>
      </c>
      <c r="B172" s="4">
        <v>42040</v>
      </c>
      <c r="C172" s="7" t="s">
        <v>11131</v>
      </c>
      <c r="D172" s="7" t="s">
        <v>11880</v>
      </c>
      <c r="E172" s="519">
        <v>279</v>
      </c>
      <c r="F172" s="103">
        <v>800</v>
      </c>
      <c r="G172" s="791"/>
      <c r="I172" s="444"/>
      <c r="J172" s="444"/>
    </row>
    <row r="173" spans="1:10">
      <c r="A173" s="380">
        <v>42034</v>
      </c>
      <c r="B173" s="4"/>
      <c r="C173" s="7" t="s">
        <v>538</v>
      </c>
      <c r="D173" s="7" t="s">
        <v>11836</v>
      </c>
      <c r="E173" s="519">
        <v>224</v>
      </c>
      <c r="F173" s="103">
        <v>941.72</v>
      </c>
      <c r="G173" s="791"/>
      <c r="I173" s="444"/>
      <c r="J173" s="444"/>
    </row>
    <row r="174" spans="1:10">
      <c r="A174" s="623">
        <v>42039</v>
      </c>
      <c r="B174" s="609"/>
      <c r="C174" s="610" t="s">
        <v>120</v>
      </c>
      <c r="D174" s="610" t="s">
        <v>11884</v>
      </c>
      <c r="E174" s="519">
        <v>265</v>
      </c>
      <c r="F174" s="103">
        <v>5410</v>
      </c>
      <c r="G174" s="791"/>
      <c r="I174" s="444"/>
      <c r="J174" s="444"/>
    </row>
    <row r="175" spans="1:10">
      <c r="A175" s="623">
        <v>42039</v>
      </c>
      <c r="B175" s="609"/>
      <c r="C175" s="610" t="s">
        <v>10742</v>
      </c>
      <c r="D175" s="610" t="s">
        <v>11886</v>
      </c>
      <c r="E175" s="519">
        <v>281</v>
      </c>
      <c r="F175" s="103">
        <v>7000</v>
      </c>
      <c r="G175" s="791"/>
      <c r="I175" s="444"/>
      <c r="J175" s="444"/>
    </row>
    <row r="176" spans="1:10">
      <c r="A176" s="625"/>
      <c r="B176" s="108"/>
      <c r="C176" s="109"/>
      <c r="D176" s="109"/>
      <c r="E176" s="531"/>
      <c r="F176" s="125"/>
      <c r="G176" s="791"/>
      <c r="J176" s="444"/>
    </row>
    <row r="177" spans="1:10">
      <c r="A177" s="784">
        <v>42040</v>
      </c>
      <c r="J177" s="444"/>
    </row>
    <row r="178" spans="1:10">
      <c r="A178" s="380">
        <v>42034</v>
      </c>
      <c r="B178" s="4"/>
      <c r="C178" s="7" t="s">
        <v>8661</v>
      </c>
      <c r="D178" s="7" t="s">
        <v>11826</v>
      </c>
      <c r="E178" s="519">
        <v>214</v>
      </c>
      <c r="F178" s="103">
        <v>1321.79</v>
      </c>
      <c r="G178" s="791"/>
      <c r="I178" s="444"/>
      <c r="J178" s="444"/>
    </row>
    <row r="179" spans="1:10">
      <c r="A179" s="380">
        <v>42034</v>
      </c>
      <c r="B179" s="4"/>
      <c r="C179" s="7" t="s">
        <v>8662</v>
      </c>
      <c r="D179" s="7" t="s">
        <v>11840</v>
      </c>
      <c r="E179" s="519">
        <v>228</v>
      </c>
      <c r="F179" s="103">
        <v>1321.79</v>
      </c>
      <c r="G179" s="791"/>
      <c r="I179" s="444"/>
      <c r="J179" s="444"/>
    </row>
    <row r="180" spans="1:10">
      <c r="A180" s="380">
        <v>42034</v>
      </c>
      <c r="B180" s="4"/>
      <c r="C180" s="7" t="s">
        <v>10826</v>
      </c>
      <c r="D180" s="7" t="s">
        <v>11844</v>
      </c>
      <c r="E180" s="519">
        <v>233</v>
      </c>
      <c r="F180" s="103">
        <v>1360.07</v>
      </c>
      <c r="G180" s="791"/>
      <c r="I180" s="444"/>
      <c r="J180" s="444"/>
    </row>
    <row r="181" spans="1:10">
      <c r="A181" s="380">
        <v>42034</v>
      </c>
      <c r="B181" s="4"/>
      <c r="C181" s="7" t="s">
        <v>10824</v>
      </c>
      <c r="D181" s="7" t="s">
        <v>11832</v>
      </c>
      <c r="E181" s="519">
        <v>220</v>
      </c>
      <c r="F181" s="103">
        <v>922.06</v>
      </c>
      <c r="G181" s="791"/>
      <c r="I181" s="444"/>
      <c r="J181" s="444"/>
    </row>
    <row r="182" spans="1:10">
      <c r="A182" s="380">
        <v>42039</v>
      </c>
      <c r="B182" s="4"/>
      <c r="C182" s="7" t="s">
        <v>11895</v>
      </c>
      <c r="D182" s="7" t="s">
        <v>11897</v>
      </c>
      <c r="E182" s="519">
        <v>290</v>
      </c>
      <c r="F182" s="103">
        <v>60</v>
      </c>
      <c r="G182" s="791"/>
      <c r="I182" s="444"/>
      <c r="J182" s="444"/>
    </row>
    <row r="183" spans="1:10">
      <c r="A183" s="380">
        <v>42034</v>
      </c>
      <c r="B183" s="4"/>
      <c r="C183" s="7" t="s">
        <v>11767</v>
      </c>
      <c r="D183" s="7" t="s">
        <v>11852</v>
      </c>
      <c r="E183" s="519">
        <v>242</v>
      </c>
      <c r="F183" s="103">
        <v>156</v>
      </c>
      <c r="G183" s="791"/>
    </row>
    <row r="187" spans="1:10">
      <c r="I187" s="444"/>
      <c r="J187" s="444"/>
    </row>
    <row r="188" spans="1:10">
      <c r="A188" s="380">
        <v>42034</v>
      </c>
      <c r="B188" s="4"/>
      <c r="C188" s="7" t="s">
        <v>75</v>
      </c>
      <c r="D188" s="7" t="s">
        <v>11861</v>
      </c>
      <c r="E188" s="519">
        <v>251</v>
      </c>
      <c r="F188" s="103">
        <v>156</v>
      </c>
      <c r="G188" s="791"/>
      <c r="I188" s="444"/>
      <c r="J188" s="444"/>
    </row>
    <row r="189" spans="1:10">
      <c r="A189" s="380">
        <v>42034</v>
      </c>
      <c r="B189" s="4"/>
      <c r="C189" s="7" t="s">
        <v>457</v>
      </c>
      <c r="D189" s="7" t="s">
        <v>11872</v>
      </c>
      <c r="E189" s="519">
        <v>268</v>
      </c>
      <c r="F189" s="103">
        <v>1460.06</v>
      </c>
      <c r="G189" s="791"/>
      <c r="I189" s="444"/>
      <c r="J189" s="444"/>
    </row>
    <row r="190" spans="1:10">
      <c r="A190" s="380">
        <v>42034</v>
      </c>
      <c r="B190" s="4"/>
      <c r="C190" s="7" t="s">
        <v>4500</v>
      </c>
      <c r="D190" s="7" t="s">
        <v>11854</v>
      </c>
      <c r="E190" s="519">
        <v>244</v>
      </c>
      <c r="F190" s="103">
        <v>460</v>
      </c>
      <c r="G190" s="791"/>
    </row>
    <row r="194" spans="1:10">
      <c r="I194" s="444"/>
      <c r="J194" s="444"/>
    </row>
    <row r="195" spans="1:10">
      <c r="A195" s="380">
        <v>42034</v>
      </c>
      <c r="B195" s="4"/>
      <c r="C195" s="7" t="s">
        <v>9368</v>
      </c>
      <c r="D195" s="7" t="s">
        <v>11846</v>
      </c>
      <c r="E195" s="519">
        <v>235</v>
      </c>
      <c r="F195" s="103">
        <v>129.35</v>
      </c>
      <c r="G195" s="791"/>
    </row>
    <row r="196" spans="1:10">
      <c r="I196" s="444"/>
      <c r="J196" s="444"/>
    </row>
    <row r="197" spans="1:10">
      <c r="A197" s="380">
        <v>42034</v>
      </c>
      <c r="B197" s="4"/>
      <c r="C197" s="7" t="s">
        <v>5617</v>
      </c>
      <c r="D197" s="7" t="s">
        <v>11855</v>
      </c>
      <c r="E197" s="519">
        <v>245</v>
      </c>
      <c r="F197" s="103">
        <v>405.6</v>
      </c>
      <c r="G197" s="791"/>
    </row>
    <row r="198" spans="1:10">
      <c r="I198" s="444"/>
      <c r="J198" s="444"/>
    </row>
    <row r="199" spans="1:10">
      <c r="A199" s="380">
        <v>42034</v>
      </c>
      <c r="B199" s="4"/>
      <c r="C199" s="7" t="s">
        <v>6376</v>
      </c>
      <c r="D199" s="7" t="s">
        <v>11867</v>
      </c>
      <c r="E199" s="519">
        <v>258</v>
      </c>
      <c r="F199" s="103">
        <v>407.51</v>
      </c>
      <c r="G199" s="791"/>
    </row>
    <row r="200" spans="1:10">
      <c r="I200" s="444"/>
      <c r="J200" s="444"/>
    </row>
    <row r="201" spans="1:10">
      <c r="A201" s="380">
        <v>42034</v>
      </c>
      <c r="B201" s="4">
        <v>42040</v>
      </c>
      <c r="C201" s="7" t="s">
        <v>896</v>
      </c>
      <c r="D201" s="7" t="s">
        <v>11875</v>
      </c>
      <c r="E201" s="519">
        <v>271</v>
      </c>
      <c r="F201" s="103">
        <v>500</v>
      </c>
      <c r="G201" s="791"/>
    </row>
    <row r="203" spans="1:10">
      <c r="I203" s="444"/>
      <c r="J203" s="444"/>
    </row>
    <row r="204" spans="1:10">
      <c r="A204" s="380">
        <v>42034</v>
      </c>
      <c r="B204" s="4"/>
      <c r="C204" s="7" t="s">
        <v>369</v>
      </c>
      <c r="D204" s="7" t="s">
        <v>11873</v>
      </c>
      <c r="E204" s="519">
        <v>269</v>
      </c>
      <c r="F204" s="103">
        <v>1471.99</v>
      </c>
      <c r="G204" s="791"/>
      <c r="I204" s="444"/>
      <c r="J204" s="444"/>
    </row>
    <row r="205" spans="1:10">
      <c r="A205" s="380">
        <v>42039</v>
      </c>
      <c r="B205" s="4"/>
      <c r="C205" s="7" t="s">
        <v>10742</v>
      </c>
      <c r="D205" s="7" t="s">
        <v>11886</v>
      </c>
      <c r="E205" s="519">
        <v>281</v>
      </c>
      <c r="F205" s="103">
        <v>7000</v>
      </c>
      <c r="G205" s="791"/>
      <c r="I205" s="444"/>
      <c r="J205" s="444"/>
    </row>
    <row r="206" spans="1:10">
      <c r="A206" s="380">
        <v>42039</v>
      </c>
      <c r="B206" s="4"/>
      <c r="C206" s="7" t="s">
        <v>120</v>
      </c>
      <c r="D206" s="7" t="s">
        <v>11884</v>
      </c>
      <c r="E206" s="519">
        <v>265</v>
      </c>
      <c r="F206" s="103">
        <v>5410</v>
      </c>
      <c r="G206" s="791"/>
      <c r="I206" s="444"/>
      <c r="J206" s="444"/>
    </row>
    <row r="207" spans="1:10">
      <c r="A207" s="380">
        <v>42034</v>
      </c>
      <c r="B207" s="4"/>
      <c r="C207" s="7" t="s">
        <v>456</v>
      </c>
      <c r="D207" s="7" t="s">
        <v>11842</v>
      </c>
      <c r="E207" s="519">
        <v>230</v>
      </c>
      <c r="F207" s="103">
        <v>706.56</v>
      </c>
      <c r="G207" s="791"/>
    </row>
    <row r="208" spans="1:10">
      <c r="I208" s="444"/>
      <c r="J208" s="444"/>
    </row>
    <row r="209" spans="1:10">
      <c r="A209" s="380">
        <v>42034</v>
      </c>
      <c r="B209" s="4">
        <v>42040</v>
      </c>
      <c r="C209" s="7" t="s">
        <v>662</v>
      </c>
      <c r="D209" s="7" t="s">
        <v>11879</v>
      </c>
      <c r="E209" s="519">
        <v>278</v>
      </c>
      <c r="F209" s="103">
        <v>224.09</v>
      </c>
      <c r="G209" s="791"/>
      <c r="I209" s="444"/>
      <c r="J209" s="444"/>
    </row>
    <row r="210" spans="1:10">
      <c r="A210" s="380">
        <v>42034</v>
      </c>
      <c r="B210" s="4"/>
      <c r="C210" s="7" t="s">
        <v>367</v>
      </c>
      <c r="D210" s="7" t="s">
        <v>11869</v>
      </c>
      <c r="E210" s="519">
        <v>260</v>
      </c>
      <c r="F210" s="103">
        <v>949.21</v>
      </c>
      <c r="G210" s="791"/>
      <c r="I210" s="444"/>
      <c r="J210" s="444"/>
    </row>
    <row r="211" spans="1:10">
      <c r="A211" s="380">
        <v>42039</v>
      </c>
      <c r="B211" s="4"/>
      <c r="C211" s="7" t="s">
        <v>10364</v>
      </c>
      <c r="D211" s="7" t="s">
        <v>11889</v>
      </c>
      <c r="E211" s="519">
        <v>286</v>
      </c>
      <c r="F211" s="103">
        <v>210.04</v>
      </c>
      <c r="G211" s="791"/>
      <c r="I211" s="444"/>
      <c r="J211" s="444"/>
    </row>
    <row r="212" spans="1:10">
      <c r="A212" s="380">
        <v>42034</v>
      </c>
      <c r="B212" s="4"/>
      <c r="C212" s="7" t="s">
        <v>1043</v>
      </c>
      <c r="D212" s="7" t="s">
        <v>11860</v>
      </c>
      <c r="E212" s="519">
        <v>250</v>
      </c>
      <c r="F212" s="103">
        <v>104</v>
      </c>
      <c r="G212" s="791"/>
      <c r="I212" s="444"/>
      <c r="J212" s="444"/>
    </row>
    <row r="213" spans="1:10">
      <c r="A213" s="380">
        <v>42034</v>
      </c>
      <c r="B213" s="4"/>
      <c r="C213" s="7" t="s">
        <v>10150</v>
      </c>
      <c r="D213" s="7" t="s">
        <v>11839</v>
      </c>
      <c r="E213" s="519">
        <v>227</v>
      </c>
      <c r="F213" s="103">
        <v>922.06</v>
      </c>
      <c r="G213" s="791"/>
      <c r="I213" s="444"/>
      <c r="J213" s="444"/>
    </row>
    <row r="214" spans="1:10">
      <c r="A214" s="380">
        <v>42034</v>
      </c>
      <c r="B214" s="4"/>
      <c r="C214" s="7" t="s">
        <v>10604</v>
      </c>
      <c r="D214" s="7" t="s">
        <v>11851</v>
      </c>
      <c r="E214" s="519">
        <v>241</v>
      </c>
      <c r="F214" s="103">
        <v>156</v>
      </c>
      <c r="G214" s="791"/>
      <c r="H214" s="444" t="s">
        <v>853</v>
      </c>
      <c r="I214" s="444"/>
      <c r="J214" s="444"/>
    </row>
    <row r="215" spans="1:10">
      <c r="A215" s="380">
        <v>42041</v>
      </c>
      <c r="B215" s="4"/>
      <c r="C215" s="7" t="s">
        <v>226</v>
      </c>
      <c r="D215" s="7" t="s">
        <v>11905</v>
      </c>
      <c r="E215" s="519">
        <v>297</v>
      </c>
      <c r="F215" s="103">
        <v>398.97</v>
      </c>
      <c r="G215" s="791"/>
      <c r="I215" s="444"/>
      <c r="J215" s="444"/>
    </row>
    <row r="216" spans="1:10">
      <c r="A216" s="380">
        <v>42040</v>
      </c>
      <c r="B216" s="4"/>
      <c r="C216" s="7" t="s">
        <v>3101</v>
      </c>
      <c r="D216" s="7" t="s">
        <v>11904</v>
      </c>
      <c r="E216" s="519">
        <v>296</v>
      </c>
      <c r="F216" s="103">
        <v>185</v>
      </c>
      <c r="G216" s="791"/>
      <c r="I216" s="444"/>
      <c r="J216" s="444"/>
    </row>
    <row r="217" spans="1:10">
      <c r="A217" s="380">
        <v>42040</v>
      </c>
      <c r="B217" s="4"/>
      <c r="C217" s="7" t="s">
        <v>1727</v>
      </c>
      <c r="D217" s="7" t="s">
        <v>11903</v>
      </c>
      <c r="E217" s="519">
        <v>295</v>
      </c>
      <c r="F217" s="103">
        <v>60</v>
      </c>
      <c r="G217" s="791"/>
      <c r="I217" s="444"/>
      <c r="J217" s="444"/>
    </row>
    <row r="218" spans="1:10">
      <c r="A218" s="380">
        <v>42039</v>
      </c>
      <c r="B218" s="4"/>
      <c r="C218" s="7" t="s">
        <v>11896</v>
      </c>
      <c r="D218" s="7" t="s">
        <v>11898</v>
      </c>
      <c r="E218" s="519">
        <v>291</v>
      </c>
      <c r="F218" s="103">
        <v>30</v>
      </c>
      <c r="G218" s="791"/>
      <c r="I218" s="444"/>
      <c r="J218" s="444"/>
    </row>
    <row r="219" spans="1:10">
      <c r="A219" s="380">
        <v>42034</v>
      </c>
      <c r="B219" s="4">
        <v>42040</v>
      </c>
      <c r="C219" s="7" t="s">
        <v>4430</v>
      </c>
      <c r="D219" s="7" t="s">
        <v>11878</v>
      </c>
      <c r="E219" s="519">
        <v>277</v>
      </c>
      <c r="F219" s="103">
        <v>101.6</v>
      </c>
      <c r="G219" s="791"/>
      <c r="I219" s="444"/>
      <c r="J219" s="444"/>
    </row>
    <row r="220" spans="1:10">
      <c r="A220" s="380">
        <v>42041</v>
      </c>
      <c r="B220" s="4"/>
      <c r="C220" s="7" t="s">
        <v>166</v>
      </c>
      <c r="D220" s="7" t="s">
        <v>11910</v>
      </c>
      <c r="E220" s="519">
        <v>304</v>
      </c>
      <c r="F220" s="103">
        <v>325.12</v>
      </c>
      <c r="G220" s="791"/>
      <c r="I220" s="444"/>
      <c r="J220" s="444"/>
    </row>
    <row r="221" spans="1:10">
      <c r="A221" s="380">
        <v>42034</v>
      </c>
      <c r="B221" s="4"/>
      <c r="C221" s="7" t="s">
        <v>5945</v>
      </c>
      <c r="D221" s="7" t="s">
        <v>11848</v>
      </c>
      <c r="E221" s="519">
        <v>238</v>
      </c>
      <c r="F221" s="103">
        <v>647.67999999999995</v>
      </c>
      <c r="G221" s="791"/>
      <c r="I221" s="444"/>
      <c r="J221" s="444"/>
    </row>
    <row r="222" spans="1:10">
      <c r="A222" s="380">
        <v>42041</v>
      </c>
      <c r="B222" s="4">
        <v>42048</v>
      </c>
      <c r="C222" s="7" t="s">
        <v>9195</v>
      </c>
      <c r="D222" s="7" t="s">
        <v>11906</v>
      </c>
      <c r="E222" s="519">
        <v>299</v>
      </c>
      <c r="F222" s="103">
        <v>743.7</v>
      </c>
      <c r="G222" s="791"/>
      <c r="I222" s="444"/>
      <c r="J222" s="444"/>
    </row>
    <row r="223" spans="1:10">
      <c r="A223" s="380">
        <v>42041</v>
      </c>
      <c r="B223" s="4"/>
      <c r="C223" s="7" t="s">
        <v>10536</v>
      </c>
      <c r="D223" s="7" t="s">
        <v>11908</v>
      </c>
      <c r="E223" s="519">
        <v>302</v>
      </c>
      <c r="F223" s="103">
        <v>1792</v>
      </c>
      <c r="G223" s="791"/>
      <c r="I223" s="444"/>
      <c r="J223" s="444"/>
    </row>
    <row r="224" spans="1:10">
      <c r="A224" s="380">
        <v>42041</v>
      </c>
      <c r="B224" s="4"/>
      <c r="C224" s="7" t="s">
        <v>10536</v>
      </c>
      <c r="D224" s="7" t="s">
        <v>11909</v>
      </c>
      <c r="E224" s="519">
        <v>300</v>
      </c>
      <c r="F224" s="103">
        <v>10000</v>
      </c>
      <c r="G224" s="791"/>
      <c r="I224" s="444"/>
      <c r="J224" s="444"/>
    </row>
    <row r="225" spans="1:10">
      <c r="A225" s="380">
        <v>42041</v>
      </c>
      <c r="B225" s="4"/>
      <c r="C225" s="7" t="s">
        <v>10988</v>
      </c>
      <c r="D225" s="7" t="s">
        <v>11919</v>
      </c>
      <c r="E225" s="519">
        <v>311</v>
      </c>
      <c r="F225" s="103">
        <v>500</v>
      </c>
      <c r="G225" s="791"/>
      <c r="I225" s="444"/>
      <c r="J225" s="444"/>
    </row>
    <row r="226" spans="1:10">
      <c r="A226" s="380">
        <v>42041</v>
      </c>
      <c r="B226" s="4"/>
      <c r="C226" s="7" t="s">
        <v>145</v>
      </c>
      <c r="D226" s="7" t="s">
        <v>11915</v>
      </c>
      <c r="E226" s="519">
        <v>307</v>
      </c>
      <c r="F226" s="103">
        <v>506</v>
      </c>
      <c r="G226" s="791"/>
      <c r="J226" s="444"/>
    </row>
    <row r="227" spans="1:10">
      <c r="A227" s="380">
        <v>42034</v>
      </c>
      <c r="B227" s="4"/>
      <c r="C227" s="7" t="s">
        <v>800</v>
      </c>
      <c r="D227" s="7" t="s">
        <v>11821</v>
      </c>
      <c r="E227" s="519">
        <v>209</v>
      </c>
      <c r="F227" s="103">
        <v>1040.8499999999999</v>
      </c>
      <c r="G227" s="791"/>
      <c r="I227" s="444"/>
      <c r="J227" s="444"/>
    </row>
    <row r="228" spans="1:10">
      <c r="A228" s="380">
        <v>42034</v>
      </c>
      <c r="B228" s="4"/>
      <c r="C228" s="7" t="s">
        <v>9499</v>
      </c>
      <c r="D228" s="7" t="s">
        <v>11845</v>
      </c>
      <c r="E228" s="519">
        <v>234</v>
      </c>
      <c r="F228" s="103">
        <v>739.93</v>
      </c>
      <c r="G228" s="791"/>
      <c r="I228" s="444"/>
      <c r="J228" s="444"/>
    </row>
    <row r="229" spans="1:10">
      <c r="A229" s="380">
        <v>42034</v>
      </c>
      <c r="B229" s="4"/>
      <c r="C229" s="7" t="s">
        <v>11769</v>
      </c>
      <c r="D229" s="7" t="s">
        <v>11870</v>
      </c>
      <c r="E229" s="519">
        <v>263</v>
      </c>
      <c r="F229" s="103">
        <v>2500</v>
      </c>
      <c r="G229" s="791"/>
      <c r="I229" s="444"/>
      <c r="J229" s="444"/>
    </row>
    <row r="230" spans="1:10">
      <c r="A230" s="380">
        <v>42044</v>
      </c>
      <c r="B230" s="4"/>
      <c r="C230" s="7" t="s">
        <v>120</v>
      </c>
      <c r="D230" s="7" t="s">
        <v>10772</v>
      </c>
      <c r="E230" s="519">
        <v>315</v>
      </c>
      <c r="F230" s="103">
        <v>2000</v>
      </c>
      <c r="G230" s="791"/>
      <c r="I230" s="444"/>
      <c r="J230" s="444"/>
    </row>
    <row r="231" spans="1:10">
      <c r="A231" s="380">
        <v>42044</v>
      </c>
      <c r="B231" s="4"/>
      <c r="C231" s="7" t="s">
        <v>2897</v>
      </c>
      <c r="D231" s="7" t="s">
        <v>11922</v>
      </c>
      <c r="E231" s="519">
        <v>316</v>
      </c>
      <c r="F231" s="103">
        <v>2500</v>
      </c>
      <c r="G231" s="791"/>
      <c r="I231" s="444"/>
      <c r="J231" s="444"/>
    </row>
    <row r="232" spans="1:10">
      <c r="A232" s="380">
        <v>42044</v>
      </c>
      <c r="B232" s="4"/>
      <c r="C232" s="7" t="s">
        <v>2897</v>
      </c>
      <c r="D232" s="7" t="s">
        <v>4994</v>
      </c>
      <c r="E232" s="519">
        <v>317</v>
      </c>
      <c r="F232" s="103">
        <v>2000</v>
      </c>
      <c r="G232" s="791"/>
      <c r="J232" s="444"/>
    </row>
    <row r="233" spans="1:10">
      <c r="A233" s="380">
        <v>42034</v>
      </c>
      <c r="B233" s="4"/>
      <c r="C233" s="7" t="s">
        <v>11765</v>
      </c>
      <c r="D233" s="7" t="s">
        <v>11824</v>
      </c>
      <c r="E233" s="519">
        <v>212</v>
      </c>
      <c r="F233" s="103">
        <v>1266.18</v>
      </c>
      <c r="G233" s="791"/>
      <c r="J233" s="444"/>
    </row>
    <row r="234" spans="1:10">
      <c r="A234" s="380">
        <v>42034</v>
      </c>
      <c r="B234" s="4"/>
      <c r="C234" s="7" t="s">
        <v>11378</v>
      </c>
      <c r="D234" s="7" t="s">
        <v>11820</v>
      </c>
      <c r="E234" s="519">
        <v>208</v>
      </c>
      <c r="F234" s="103">
        <v>252.75</v>
      </c>
      <c r="G234" s="791"/>
      <c r="I234" s="444"/>
      <c r="J234" s="444"/>
    </row>
    <row r="235" spans="1:10">
      <c r="A235" s="380">
        <v>42041</v>
      </c>
      <c r="B235" s="4"/>
      <c r="C235" s="7" t="s">
        <v>166</v>
      </c>
      <c r="D235" s="7" t="s">
        <v>11910</v>
      </c>
      <c r="E235" s="519">
        <v>304</v>
      </c>
      <c r="F235" s="103">
        <v>325.12</v>
      </c>
      <c r="G235" s="791"/>
      <c r="I235" s="444"/>
      <c r="J235" s="444"/>
    </row>
    <row r="236" spans="1:10">
      <c r="A236" s="380">
        <v>42034</v>
      </c>
      <c r="B236" s="4"/>
      <c r="C236" s="7" t="s">
        <v>1640</v>
      </c>
      <c r="D236" s="7" t="s">
        <v>11859</v>
      </c>
      <c r="E236" s="519">
        <v>249</v>
      </c>
      <c r="F236" s="103">
        <v>156</v>
      </c>
      <c r="G236" s="791"/>
      <c r="I236" s="444"/>
      <c r="J236" s="444"/>
    </row>
    <row r="237" spans="1:10">
      <c r="A237" s="380">
        <v>42041</v>
      </c>
      <c r="B237" s="4">
        <v>42046</v>
      </c>
      <c r="C237" s="7" t="s">
        <v>9238</v>
      </c>
      <c r="D237" s="7" t="s">
        <v>11914</v>
      </c>
      <c r="E237" s="519">
        <v>306</v>
      </c>
      <c r="F237" s="103">
        <v>400</v>
      </c>
      <c r="G237" s="791"/>
      <c r="I237" s="444"/>
      <c r="J237" s="444"/>
    </row>
    <row r="238" spans="1:10">
      <c r="A238" s="380">
        <v>42041</v>
      </c>
      <c r="B238" s="4"/>
      <c r="C238" s="7" t="s">
        <v>941</v>
      </c>
      <c r="D238" s="7" t="s">
        <v>11907</v>
      </c>
      <c r="E238" s="519">
        <v>301</v>
      </c>
      <c r="F238" s="103">
        <v>2502</v>
      </c>
      <c r="G238" s="791"/>
      <c r="I238" s="444"/>
      <c r="J238" s="444"/>
    </row>
    <row r="239" spans="1:10">
      <c r="C239" s="795"/>
      <c r="D239" s="795"/>
      <c r="I239" s="444"/>
      <c r="J239" s="444"/>
    </row>
    <row r="240" spans="1:10">
      <c r="C240" s="795"/>
      <c r="D240" s="795"/>
      <c r="I240" s="444"/>
      <c r="J240" s="444"/>
    </row>
    <row r="241" spans="1:10">
      <c r="A241" s="784">
        <v>42046</v>
      </c>
      <c r="C241" s="795"/>
      <c r="D241" s="795"/>
      <c r="J241" s="444"/>
    </row>
    <row r="242" spans="1:10">
      <c r="A242" s="380">
        <v>42044</v>
      </c>
      <c r="B242" s="4"/>
      <c r="C242" s="7" t="s">
        <v>11893</v>
      </c>
      <c r="D242" s="7" t="s">
        <v>11926</v>
      </c>
      <c r="E242" s="519">
        <v>321</v>
      </c>
      <c r="F242" s="103">
        <v>29.76</v>
      </c>
      <c r="G242" s="791"/>
      <c r="J242" s="444"/>
    </row>
    <row r="243" spans="1:10">
      <c r="A243" s="380">
        <v>42044</v>
      </c>
      <c r="B243" s="4"/>
      <c r="C243" s="7" t="s">
        <v>11893</v>
      </c>
      <c r="D243" s="7" t="s">
        <v>11925</v>
      </c>
      <c r="E243" s="519">
        <v>320</v>
      </c>
      <c r="F243" s="103">
        <v>198.16</v>
      </c>
      <c r="G243" s="791"/>
      <c r="J243" s="444"/>
    </row>
    <row r="244" spans="1:10">
      <c r="A244" s="380">
        <v>42044</v>
      </c>
      <c r="B244" s="4"/>
      <c r="C244" s="7" t="s">
        <v>3751</v>
      </c>
      <c r="D244" s="7" t="s">
        <v>11924</v>
      </c>
      <c r="E244" s="519">
        <v>319</v>
      </c>
      <c r="F244" s="103">
        <v>244.14</v>
      </c>
      <c r="G244" s="791"/>
      <c r="I244" s="444"/>
      <c r="J244" s="444"/>
    </row>
    <row r="245" spans="1:10">
      <c r="A245" s="380">
        <v>42034</v>
      </c>
      <c r="B245" s="4">
        <v>42040</v>
      </c>
      <c r="C245" s="7" t="s">
        <v>7007</v>
      </c>
      <c r="D245" s="7" t="s">
        <v>11871</v>
      </c>
      <c r="E245" s="519">
        <v>266</v>
      </c>
      <c r="F245" s="103">
        <v>500</v>
      </c>
      <c r="G245" s="791"/>
      <c r="I245" s="444"/>
      <c r="J245" s="444"/>
    </row>
    <row r="246" spans="1:10">
      <c r="A246" s="380">
        <v>42041</v>
      </c>
      <c r="B246" s="4">
        <v>42046</v>
      </c>
      <c r="C246" s="7" t="s">
        <v>11131</v>
      </c>
      <c r="D246" s="7" t="s">
        <v>11916</v>
      </c>
      <c r="E246" s="519">
        <v>308</v>
      </c>
      <c r="F246" s="103">
        <v>800</v>
      </c>
      <c r="G246" s="791"/>
      <c r="I246" s="444"/>
      <c r="J246" s="444"/>
    </row>
    <row r="247" spans="1:10">
      <c r="A247" s="380">
        <v>42040</v>
      </c>
      <c r="B247" s="4"/>
      <c r="C247" s="7" t="s">
        <v>11221</v>
      </c>
      <c r="D247" s="7" t="s">
        <v>11900</v>
      </c>
      <c r="E247" s="519">
        <v>293</v>
      </c>
      <c r="F247" s="103">
        <v>1665</v>
      </c>
      <c r="G247" s="791"/>
      <c r="J247" s="444"/>
    </row>
    <row r="248" spans="1:10">
      <c r="A248" s="380">
        <v>42044</v>
      </c>
      <c r="B248" s="4"/>
      <c r="C248" s="7" t="s">
        <v>10742</v>
      </c>
      <c r="D248" s="7" t="s">
        <v>11923</v>
      </c>
      <c r="E248" s="519">
        <v>318</v>
      </c>
      <c r="F248" s="103">
        <v>7575.41</v>
      </c>
      <c r="G248" s="791"/>
      <c r="J248" s="444"/>
    </row>
    <row r="249" spans="1:10">
      <c r="A249" s="380">
        <v>42046</v>
      </c>
      <c r="B249" s="4"/>
      <c r="C249" s="7" t="s">
        <v>970</v>
      </c>
      <c r="D249" s="7" t="s">
        <v>11934</v>
      </c>
      <c r="E249" s="519">
        <v>327</v>
      </c>
      <c r="F249" s="103">
        <v>24994.639999999999</v>
      </c>
      <c r="G249" s="791"/>
      <c r="J249" s="444"/>
    </row>
    <row r="250" spans="1:10">
      <c r="A250" s="380">
        <v>42045</v>
      </c>
      <c r="B250" s="4"/>
      <c r="C250" s="7" t="s">
        <v>11928</v>
      </c>
      <c r="D250" s="7" t="s">
        <v>11932</v>
      </c>
      <c r="E250" s="519">
        <v>325</v>
      </c>
      <c r="F250" s="103">
        <v>100</v>
      </c>
      <c r="G250" s="791"/>
      <c r="J250" s="444"/>
    </row>
    <row r="251" spans="1:10">
      <c r="A251" s="380">
        <v>42045</v>
      </c>
      <c r="B251" s="4"/>
      <c r="C251" s="7" t="s">
        <v>11929</v>
      </c>
      <c r="D251" s="7" t="s">
        <v>11931</v>
      </c>
      <c r="E251" s="519">
        <v>324</v>
      </c>
      <c r="F251" s="103">
        <v>180</v>
      </c>
      <c r="G251" s="791"/>
      <c r="J251" s="444"/>
    </row>
    <row r="252" spans="1:10">
      <c r="A252" s="380">
        <v>42046</v>
      </c>
      <c r="B252" s="4"/>
      <c r="C252" s="7" t="s">
        <v>11937</v>
      </c>
      <c r="D252" s="7" t="s">
        <v>11935</v>
      </c>
      <c r="E252" s="519">
        <v>328</v>
      </c>
      <c r="F252" s="103">
        <v>201.6</v>
      </c>
      <c r="G252" s="791"/>
      <c r="I252" s="444"/>
      <c r="J252" s="444"/>
    </row>
    <row r="253" spans="1:10">
      <c r="A253" s="380">
        <v>42041</v>
      </c>
      <c r="B253" s="4">
        <v>42046</v>
      </c>
      <c r="C253" s="7" t="s">
        <v>1409</v>
      </c>
      <c r="D253" s="7" t="s">
        <v>11917</v>
      </c>
      <c r="E253" s="519">
        <v>309</v>
      </c>
      <c r="F253" s="103">
        <v>200</v>
      </c>
      <c r="G253" s="791"/>
      <c r="I253" s="444"/>
      <c r="J253" s="444"/>
    </row>
    <row r="254" spans="1:10">
      <c r="A254" s="380">
        <v>42034</v>
      </c>
      <c r="B254" s="4"/>
      <c r="C254" s="7" t="s">
        <v>5614</v>
      </c>
      <c r="D254" s="7" t="s">
        <v>11874</v>
      </c>
      <c r="E254" s="519">
        <v>270</v>
      </c>
      <c r="F254" s="103">
        <v>529.91999999999996</v>
      </c>
      <c r="G254" s="791"/>
      <c r="J254" s="444"/>
    </row>
    <row r="255" spans="1:10">
      <c r="A255" s="380">
        <v>42047</v>
      </c>
      <c r="B255" s="4"/>
      <c r="C255" s="7" t="s">
        <v>2897</v>
      </c>
      <c r="D255" s="7" t="s">
        <v>2190</v>
      </c>
      <c r="E255" s="519">
        <v>334</v>
      </c>
      <c r="F255" s="103">
        <v>2000</v>
      </c>
      <c r="G255" s="791"/>
    </row>
    <row r="257" spans="1:10">
      <c r="J257" s="444"/>
    </row>
    <row r="258" spans="1:10">
      <c r="A258" s="380">
        <v>42047</v>
      </c>
      <c r="B258" s="4"/>
      <c r="C258" s="7" t="s">
        <v>226</v>
      </c>
      <c r="D258" s="7" t="s">
        <v>11943</v>
      </c>
      <c r="E258" s="519">
        <v>336</v>
      </c>
      <c r="F258" s="103">
        <v>300</v>
      </c>
      <c r="G258" s="791"/>
      <c r="J258" s="444"/>
    </row>
    <row r="259" spans="1:10">
      <c r="A259" s="380">
        <v>42047</v>
      </c>
      <c r="B259" s="4"/>
      <c r="C259" s="7" t="s">
        <v>226</v>
      </c>
      <c r="D259" s="7" t="s">
        <v>11946</v>
      </c>
      <c r="E259" s="519">
        <v>338</v>
      </c>
      <c r="F259" s="103">
        <v>403.25</v>
      </c>
      <c r="G259" s="791"/>
      <c r="J259" s="444"/>
    </row>
    <row r="260" spans="1:10">
      <c r="A260" s="380">
        <v>42047</v>
      </c>
      <c r="B260" s="4"/>
      <c r="C260" s="7" t="s">
        <v>10766</v>
      </c>
      <c r="D260" s="7" t="s">
        <v>11947</v>
      </c>
      <c r="E260" s="519">
        <v>339</v>
      </c>
      <c r="F260" s="103">
        <v>652.72</v>
      </c>
      <c r="G260" s="791"/>
      <c r="I260" s="444"/>
      <c r="J260" s="444"/>
    </row>
    <row r="261" spans="1:10">
      <c r="A261" s="380">
        <v>42041</v>
      </c>
      <c r="B261" s="4"/>
      <c r="C261" s="7" t="s">
        <v>1871</v>
      </c>
      <c r="D261" s="7" t="s">
        <v>11911</v>
      </c>
      <c r="E261" s="519">
        <v>305</v>
      </c>
      <c r="F261" s="103">
        <v>115.82</v>
      </c>
      <c r="G261" s="791"/>
      <c r="J261" s="444"/>
    </row>
    <row r="262" spans="1:10">
      <c r="A262" s="380">
        <v>42047</v>
      </c>
      <c r="B262" s="4"/>
      <c r="C262" s="7" t="s">
        <v>100</v>
      </c>
      <c r="D262" s="7" t="s">
        <v>11944</v>
      </c>
      <c r="E262" s="519">
        <v>331</v>
      </c>
      <c r="F262" s="103">
        <v>70</v>
      </c>
      <c r="G262" s="791"/>
      <c r="J262" s="444"/>
    </row>
    <row r="263" spans="1:10">
      <c r="A263" s="380">
        <v>42048</v>
      </c>
      <c r="B263" s="4"/>
      <c r="C263" s="7" t="s">
        <v>2482</v>
      </c>
      <c r="D263" s="7" t="s">
        <v>11953</v>
      </c>
      <c r="E263" s="519">
        <v>343</v>
      </c>
      <c r="F263" s="103">
        <v>500</v>
      </c>
      <c r="G263" s="791"/>
      <c r="I263" s="444"/>
      <c r="J263" s="444"/>
    </row>
    <row r="264" spans="1:10">
      <c r="A264" s="380">
        <v>42041</v>
      </c>
      <c r="B264" s="4">
        <v>42046</v>
      </c>
      <c r="C264" s="7" t="s">
        <v>1288</v>
      </c>
      <c r="D264" s="7" t="s">
        <v>11918</v>
      </c>
      <c r="E264" s="519">
        <v>310</v>
      </c>
      <c r="F264" s="103">
        <v>400</v>
      </c>
      <c r="G264" s="791"/>
      <c r="I264" s="444"/>
      <c r="J264" s="444"/>
    </row>
    <row r="265" spans="1:10">
      <c r="A265" s="380">
        <v>42039</v>
      </c>
      <c r="B265" s="4">
        <v>42046</v>
      </c>
      <c r="C265" s="7" t="s">
        <v>11893</v>
      </c>
      <c r="D265" s="7" t="s">
        <v>11892</v>
      </c>
      <c r="E265" s="519">
        <v>289</v>
      </c>
      <c r="F265" s="103">
        <v>1210.8</v>
      </c>
      <c r="G265" s="791"/>
      <c r="J265" s="444"/>
    </row>
    <row r="266" spans="1:10">
      <c r="A266" s="380">
        <v>42048</v>
      </c>
      <c r="B266" s="4"/>
      <c r="C266" s="7" t="s">
        <v>100</v>
      </c>
      <c r="D266" s="7" t="s">
        <v>11952</v>
      </c>
      <c r="E266" s="519">
        <v>342</v>
      </c>
      <c r="F266" s="103">
        <v>300</v>
      </c>
      <c r="G266" s="791"/>
      <c r="J266" s="444"/>
    </row>
    <row r="267" spans="1:10">
      <c r="A267" s="380">
        <v>42048</v>
      </c>
      <c r="B267" s="4"/>
      <c r="C267" s="7" t="s">
        <v>11131</v>
      </c>
      <c r="D267" s="7" t="s">
        <v>11954</v>
      </c>
      <c r="E267" s="519">
        <v>344</v>
      </c>
      <c r="F267" s="103">
        <v>342.2</v>
      </c>
      <c r="G267" s="791"/>
    </row>
    <row r="269" spans="1:10">
      <c r="J269" s="444"/>
    </row>
    <row r="270" spans="1:10">
      <c r="A270" s="380">
        <v>42054</v>
      </c>
      <c r="B270" s="4"/>
      <c r="C270" s="7" t="s">
        <v>11989</v>
      </c>
      <c r="D270" s="7" t="s">
        <v>11990</v>
      </c>
      <c r="E270" s="519">
        <v>372</v>
      </c>
      <c r="F270" s="103">
        <v>1709.47</v>
      </c>
      <c r="G270" s="791"/>
      <c r="J270" s="444"/>
    </row>
    <row r="271" spans="1:10">
      <c r="A271" s="380">
        <v>42054</v>
      </c>
      <c r="B271" s="4"/>
      <c r="C271" s="7" t="s">
        <v>635</v>
      </c>
      <c r="D271" s="7" t="s">
        <v>11980</v>
      </c>
      <c r="E271" s="519">
        <v>363</v>
      </c>
      <c r="F271" s="103">
        <v>145.19999999999999</v>
      </c>
      <c r="G271" s="791"/>
      <c r="J271" s="444"/>
    </row>
    <row r="272" spans="1:10">
      <c r="A272" s="380">
        <v>42054</v>
      </c>
      <c r="B272" s="4"/>
      <c r="C272" s="7" t="s">
        <v>3775</v>
      </c>
      <c r="D272" s="7" t="s">
        <v>11977</v>
      </c>
      <c r="E272" s="519">
        <v>360</v>
      </c>
      <c r="F272" s="103">
        <v>160</v>
      </c>
      <c r="G272" s="791"/>
      <c r="J272" s="444"/>
    </row>
    <row r="273" spans="1:10">
      <c r="A273" s="380">
        <v>42054</v>
      </c>
      <c r="B273" s="4"/>
      <c r="C273" s="7" t="s">
        <v>632</v>
      </c>
      <c r="D273" s="7" t="s">
        <v>11976</v>
      </c>
      <c r="E273" s="519">
        <v>359</v>
      </c>
      <c r="F273" s="103">
        <v>160</v>
      </c>
      <c r="G273" s="791"/>
      <c r="J273" s="444"/>
    </row>
    <row r="274" spans="1:10">
      <c r="A274" s="380">
        <v>42054</v>
      </c>
      <c r="B274" s="4"/>
      <c r="C274" s="7" t="s">
        <v>192</v>
      </c>
      <c r="D274" s="7" t="s">
        <v>11969</v>
      </c>
      <c r="E274" s="519">
        <v>352</v>
      </c>
      <c r="F274" s="103">
        <v>170.16</v>
      </c>
      <c r="G274" s="791"/>
      <c r="J274" s="444"/>
    </row>
    <row r="275" spans="1:10">
      <c r="A275" s="380">
        <v>42054</v>
      </c>
      <c r="B275" s="4"/>
      <c r="C275" s="7" t="s">
        <v>636</v>
      </c>
      <c r="D275" s="7" t="s">
        <v>11981</v>
      </c>
      <c r="E275" s="519">
        <v>364</v>
      </c>
      <c r="F275" s="103">
        <v>148.02000000000001</v>
      </c>
      <c r="G275" s="791"/>
      <c r="J275" s="444"/>
    </row>
    <row r="276" spans="1:10">
      <c r="A276" s="380">
        <v>42054</v>
      </c>
      <c r="B276" s="4"/>
      <c r="C276" s="7" t="s">
        <v>200</v>
      </c>
      <c r="D276" s="7" t="s">
        <v>11974</v>
      </c>
      <c r="E276" s="519">
        <v>357</v>
      </c>
      <c r="F276" s="103">
        <v>170.16</v>
      </c>
      <c r="G276" s="791"/>
      <c r="J276" s="444"/>
    </row>
    <row r="277" spans="1:10">
      <c r="A277" s="380">
        <v>42054</v>
      </c>
      <c r="B277" s="4"/>
      <c r="C277" s="7" t="s">
        <v>629</v>
      </c>
      <c r="D277" s="7" t="s">
        <v>11965</v>
      </c>
      <c r="E277" s="519">
        <v>348</v>
      </c>
      <c r="F277" s="103">
        <v>141.6</v>
      </c>
      <c r="G277" s="791"/>
      <c r="J277" s="444"/>
    </row>
    <row r="278" spans="1:10">
      <c r="A278" s="380">
        <v>42054</v>
      </c>
      <c r="B278" s="4"/>
      <c r="C278" s="7" t="s">
        <v>11959</v>
      </c>
      <c r="D278" s="7" t="s">
        <v>11963</v>
      </c>
      <c r="E278" s="519">
        <v>346</v>
      </c>
      <c r="F278" s="103">
        <v>117.33</v>
      </c>
      <c r="G278" s="791"/>
      <c r="I278" s="444"/>
      <c r="J278" s="444"/>
    </row>
    <row r="279" spans="1:10">
      <c r="A279" s="380">
        <v>42039</v>
      </c>
      <c r="B279" s="4"/>
      <c r="C279" s="7" t="s">
        <v>761</v>
      </c>
      <c r="D279" s="7" t="s">
        <v>11890</v>
      </c>
      <c r="E279" s="519">
        <v>287</v>
      </c>
      <c r="F279" s="103">
        <v>352.01</v>
      </c>
      <c r="G279" s="791"/>
      <c r="J279" s="444"/>
    </row>
    <row r="280" spans="1:10">
      <c r="A280" s="380">
        <v>42054</v>
      </c>
      <c r="B280" s="4"/>
      <c r="C280" s="7" t="s">
        <v>492</v>
      </c>
      <c r="D280" s="7" t="s">
        <v>11962</v>
      </c>
      <c r="E280" s="519">
        <v>345</v>
      </c>
      <c r="F280" s="103">
        <v>201.26</v>
      </c>
      <c r="G280" s="791"/>
      <c r="J280" s="444"/>
    </row>
    <row r="281" spans="1:10">
      <c r="A281" s="380">
        <v>42054</v>
      </c>
      <c r="B281" s="4"/>
      <c r="C281" s="7" t="s">
        <v>10358</v>
      </c>
      <c r="D281" s="7" t="s">
        <v>11978</v>
      </c>
      <c r="E281" s="519">
        <v>361</v>
      </c>
      <c r="F281" s="103">
        <v>180</v>
      </c>
      <c r="G281" s="791"/>
      <c r="J281" s="444"/>
    </row>
    <row r="282" spans="1:10">
      <c r="A282" s="380">
        <v>42054</v>
      </c>
      <c r="B282" s="4"/>
      <c r="C282" s="7" t="s">
        <v>11756</v>
      </c>
      <c r="D282" s="7" t="s">
        <v>11966</v>
      </c>
      <c r="E282" s="519">
        <v>349</v>
      </c>
      <c r="F282" s="103">
        <v>160</v>
      </c>
      <c r="G282" s="791"/>
      <c r="J282" s="444"/>
    </row>
    <row r="283" spans="1:10">
      <c r="A283" s="380">
        <v>42054</v>
      </c>
      <c r="B283" s="4"/>
      <c r="C283" s="7" t="s">
        <v>2397</v>
      </c>
      <c r="D283" s="7" t="s">
        <v>11975</v>
      </c>
      <c r="E283" s="519">
        <v>358</v>
      </c>
      <c r="F283" s="103">
        <v>148</v>
      </c>
      <c r="G283" s="791"/>
      <c r="J283" s="444"/>
    </row>
    <row r="284" spans="1:10">
      <c r="A284" s="380">
        <v>42054</v>
      </c>
      <c r="B284" s="4"/>
      <c r="C284" s="7" t="s">
        <v>9503</v>
      </c>
      <c r="D284" s="7" t="s">
        <v>11968</v>
      </c>
      <c r="E284" s="519">
        <v>351</v>
      </c>
      <c r="F284" s="103">
        <v>141.6</v>
      </c>
      <c r="G284" s="791"/>
      <c r="J284" s="444"/>
    </row>
    <row r="285" spans="1:10">
      <c r="A285" s="380">
        <v>42054</v>
      </c>
      <c r="B285" s="4"/>
      <c r="C285" s="7" t="s">
        <v>11961</v>
      </c>
      <c r="D285" s="7" t="s">
        <v>11987</v>
      </c>
      <c r="E285" s="519">
        <v>370</v>
      </c>
      <c r="F285" s="103">
        <v>141.6</v>
      </c>
      <c r="G285" s="791"/>
      <c r="J285" s="444"/>
    </row>
    <row r="286" spans="1:10">
      <c r="A286" s="380">
        <v>42054</v>
      </c>
      <c r="B286" s="4"/>
      <c r="C286" s="7" t="s">
        <v>11759</v>
      </c>
      <c r="D286" s="7" t="s">
        <v>11985</v>
      </c>
      <c r="E286" s="519">
        <v>368</v>
      </c>
      <c r="F286" s="103">
        <v>141.6</v>
      </c>
      <c r="G286" s="791"/>
      <c r="J286" s="444"/>
    </row>
    <row r="287" spans="1:10">
      <c r="A287" s="380">
        <v>42054</v>
      </c>
      <c r="B287" s="4"/>
      <c r="C287" s="7" t="s">
        <v>9689</v>
      </c>
      <c r="D287" s="7" t="s">
        <v>11988</v>
      </c>
      <c r="E287" s="519">
        <v>371</v>
      </c>
      <c r="F287" s="103">
        <v>250</v>
      </c>
      <c r="G287" s="791"/>
      <c r="J287" s="444"/>
    </row>
    <row r="288" spans="1:10">
      <c r="A288" s="380">
        <v>42054</v>
      </c>
      <c r="B288" s="4"/>
      <c r="C288" s="7" t="s">
        <v>678</v>
      </c>
      <c r="D288" s="7" t="s">
        <v>11964</v>
      </c>
      <c r="E288" s="519">
        <v>347</v>
      </c>
      <c r="F288" s="103">
        <v>232</v>
      </c>
      <c r="G288" s="791"/>
      <c r="J288" s="444"/>
    </row>
    <row r="289" spans="1:10">
      <c r="A289" s="380">
        <v>42054</v>
      </c>
      <c r="B289" s="4"/>
      <c r="C289" s="7" t="s">
        <v>6866</v>
      </c>
      <c r="D289" s="7" t="s">
        <v>11982</v>
      </c>
      <c r="E289" s="519">
        <v>365</v>
      </c>
      <c r="F289" s="103">
        <v>152</v>
      </c>
      <c r="G289" s="791"/>
    </row>
    <row r="292" spans="1:10">
      <c r="J292" s="444"/>
    </row>
    <row r="293" spans="1:10">
      <c r="A293" s="380">
        <v>42047</v>
      </c>
      <c r="B293" s="4"/>
      <c r="C293" s="7" t="s">
        <v>11948</v>
      </c>
      <c r="D293" s="7" t="s">
        <v>11945</v>
      </c>
      <c r="E293" s="519">
        <v>337</v>
      </c>
      <c r="F293" s="103">
        <v>125.4</v>
      </c>
      <c r="G293" s="791"/>
      <c r="I293" s="444"/>
      <c r="J293" s="444"/>
    </row>
    <row r="294" spans="1:10">
      <c r="A294" s="380">
        <v>42046</v>
      </c>
      <c r="B294" s="4"/>
      <c r="C294" s="7" t="s">
        <v>11938</v>
      </c>
      <c r="D294" s="7" t="s">
        <v>11939</v>
      </c>
      <c r="E294" s="519">
        <v>330</v>
      </c>
      <c r="F294" s="103">
        <v>1380</v>
      </c>
      <c r="G294" s="791"/>
      <c r="I294" s="444"/>
      <c r="J294" s="444"/>
    </row>
    <row r="295" spans="1:10">
      <c r="A295" s="380">
        <v>42054</v>
      </c>
      <c r="B295" s="4"/>
      <c r="C295" s="7" t="s">
        <v>497</v>
      </c>
      <c r="D295" s="7" t="s">
        <v>11970</v>
      </c>
      <c r="E295" s="519">
        <v>353</v>
      </c>
      <c r="F295" s="103">
        <v>160</v>
      </c>
      <c r="G295" s="791"/>
      <c r="I295" s="444"/>
      <c r="J295" s="444"/>
    </row>
    <row r="296" spans="1:10">
      <c r="A296" s="380">
        <v>42054</v>
      </c>
      <c r="B296" s="4"/>
      <c r="C296" s="7" t="s">
        <v>10366</v>
      </c>
      <c r="D296" s="7" t="s">
        <v>11983</v>
      </c>
      <c r="E296" s="519">
        <v>366</v>
      </c>
      <c r="F296" s="103">
        <v>141.6</v>
      </c>
      <c r="G296" s="791"/>
      <c r="I296" s="444"/>
      <c r="J296" s="444"/>
    </row>
    <row r="297" spans="1:10">
      <c r="A297" s="380">
        <v>42054</v>
      </c>
      <c r="B297" s="4"/>
      <c r="C297" s="7" t="s">
        <v>9045</v>
      </c>
      <c r="D297" s="7" t="s">
        <v>11971</v>
      </c>
      <c r="E297" s="519">
        <v>354</v>
      </c>
      <c r="F297" s="103">
        <v>141.6</v>
      </c>
      <c r="G297" s="791"/>
      <c r="I297" s="444"/>
      <c r="J297" s="444"/>
    </row>
    <row r="298" spans="1:10">
      <c r="A298" s="380">
        <v>42054</v>
      </c>
      <c r="B298" s="4"/>
      <c r="C298" s="7" t="s">
        <v>1032</v>
      </c>
      <c r="D298" s="7" t="s">
        <v>11984</v>
      </c>
      <c r="E298" s="519">
        <v>367</v>
      </c>
      <c r="F298" s="103">
        <v>182.51</v>
      </c>
      <c r="G298" s="791"/>
      <c r="I298" s="444"/>
      <c r="J298" s="444"/>
    </row>
    <row r="299" spans="1:10">
      <c r="A299" s="380">
        <v>42054</v>
      </c>
      <c r="B299" s="4"/>
      <c r="C299" s="7" t="s">
        <v>173</v>
      </c>
      <c r="D299" s="7" t="s">
        <v>11979</v>
      </c>
      <c r="E299" s="519">
        <v>362</v>
      </c>
      <c r="F299" s="103">
        <v>268</v>
      </c>
      <c r="G299" s="791"/>
      <c r="I299" s="444"/>
      <c r="J299" s="444"/>
    </row>
    <row r="300" spans="1:10">
      <c r="A300" s="380">
        <v>42054</v>
      </c>
      <c r="B300" s="4"/>
      <c r="C300" s="7" t="s">
        <v>7851</v>
      </c>
      <c r="D300" s="7" t="s">
        <v>11967</v>
      </c>
      <c r="E300" s="519">
        <v>350</v>
      </c>
      <c r="F300" s="103">
        <v>141.6</v>
      </c>
      <c r="G300" s="791"/>
      <c r="I300" s="444"/>
      <c r="J300" s="444"/>
    </row>
    <row r="301" spans="1:10">
      <c r="A301" s="380">
        <v>42054</v>
      </c>
      <c r="B301" s="4"/>
      <c r="C301" s="7" t="s">
        <v>681</v>
      </c>
      <c r="D301" s="7" t="s">
        <v>11973</v>
      </c>
      <c r="E301" s="519">
        <v>356</v>
      </c>
      <c r="F301" s="103">
        <v>232</v>
      </c>
      <c r="G301" s="791"/>
      <c r="I301" s="444"/>
      <c r="J301" s="444"/>
    </row>
    <row r="302" spans="1:10">
      <c r="A302" s="380">
        <v>42044</v>
      </c>
      <c r="B302" s="4"/>
      <c r="C302" s="7" t="s">
        <v>11893</v>
      </c>
      <c r="D302" s="7" t="s">
        <v>11925</v>
      </c>
      <c r="E302" s="519">
        <v>320</v>
      </c>
      <c r="F302" s="103">
        <v>198.16</v>
      </c>
      <c r="G302" s="791"/>
    </row>
    <row r="311" spans="1:10">
      <c r="I311" s="444"/>
      <c r="J311" s="444"/>
    </row>
    <row r="312" spans="1:10">
      <c r="A312" s="380">
        <v>42055</v>
      </c>
      <c r="B312" s="4"/>
      <c r="C312" s="7" t="s">
        <v>410</v>
      </c>
      <c r="D312" s="7" t="s">
        <v>11994</v>
      </c>
      <c r="E312" s="519">
        <v>420</v>
      </c>
      <c r="F312" s="103">
        <v>900</v>
      </c>
      <c r="G312" s="791"/>
      <c r="I312" s="444"/>
      <c r="J312" s="444"/>
    </row>
    <row r="313" spans="1:10">
      <c r="A313" s="380">
        <v>42055</v>
      </c>
      <c r="B313" s="4"/>
      <c r="C313" s="7" t="s">
        <v>100</v>
      </c>
      <c r="D313" s="7" t="s">
        <v>11999</v>
      </c>
      <c r="E313" s="519">
        <v>436</v>
      </c>
      <c r="F313" s="103">
        <v>70</v>
      </c>
      <c r="G313" s="791"/>
      <c r="I313" s="444"/>
      <c r="J313" s="444"/>
    </row>
    <row r="314" spans="1:10">
      <c r="A314" s="380">
        <v>42055</v>
      </c>
      <c r="B314" s="4"/>
      <c r="C314" s="7" t="s">
        <v>226</v>
      </c>
      <c r="D314" s="7" t="s">
        <v>11997</v>
      </c>
      <c r="E314" s="519">
        <v>434</v>
      </c>
      <c r="F314" s="103">
        <v>389.62</v>
      </c>
      <c r="G314" s="791"/>
      <c r="I314" s="444"/>
      <c r="J314" s="444"/>
    </row>
    <row r="315" spans="1:10">
      <c r="A315" s="380">
        <v>42055</v>
      </c>
      <c r="B315" s="4"/>
      <c r="C315" s="7" t="s">
        <v>145</v>
      </c>
      <c r="D315" s="7" t="s">
        <v>11998</v>
      </c>
      <c r="E315" s="519">
        <v>435</v>
      </c>
      <c r="F315" s="103">
        <v>256</v>
      </c>
      <c r="G315" s="791"/>
      <c r="I315" s="444"/>
      <c r="J315" s="444"/>
    </row>
    <row r="316" spans="1:10">
      <c r="A316" s="380">
        <v>42054</v>
      </c>
      <c r="B316" s="4"/>
      <c r="C316" s="7" t="s">
        <v>11960</v>
      </c>
      <c r="D316" s="7" t="s">
        <v>11986</v>
      </c>
      <c r="E316" s="519">
        <v>369</v>
      </c>
      <c r="F316" s="103">
        <v>141.6</v>
      </c>
      <c r="G316" s="791"/>
      <c r="I316" s="444"/>
      <c r="J316" s="444"/>
    </row>
    <row r="317" spans="1:10">
      <c r="A317" s="380">
        <v>42054</v>
      </c>
      <c r="B317" s="4"/>
      <c r="C317" s="7" t="s">
        <v>626</v>
      </c>
      <c r="D317" s="7" t="s">
        <v>11972</v>
      </c>
      <c r="E317" s="519">
        <v>355</v>
      </c>
      <c r="F317" s="103">
        <v>145.19999999999999</v>
      </c>
      <c r="G317" s="791"/>
      <c r="I317" s="444"/>
      <c r="J317" s="444"/>
    </row>
    <row r="318" spans="1:10">
      <c r="A318" s="784">
        <v>42058</v>
      </c>
      <c r="I318" s="444"/>
      <c r="J318" s="444"/>
    </row>
    <row r="319" spans="1:10">
      <c r="A319" s="380">
        <v>42047</v>
      </c>
      <c r="B319" s="4"/>
      <c r="C319" s="7" t="s">
        <v>11940</v>
      </c>
      <c r="D319" s="7" t="s">
        <v>11942</v>
      </c>
      <c r="E319" s="519">
        <v>335</v>
      </c>
      <c r="F319" s="103">
        <v>132</v>
      </c>
      <c r="G319" s="791"/>
      <c r="I319" s="444"/>
      <c r="J319" s="444"/>
    </row>
    <row r="320" spans="1:10">
      <c r="A320" s="380">
        <v>42048</v>
      </c>
      <c r="B320" s="4"/>
      <c r="C320" s="7" t="s">
        <v>10824</v>
      </c>
      <c r="D320" s="7" t="s">
        <v>11950</v>
      </c>
      <c r="E320" s="519">
        <v>340</v>
      </c>
      <c r="F320" s="103">
        <v>150</v>
      </c>
      <c r="G320" s="791"/>
      <c r="I320" s="444"/>
      <c r="J320" s="444"/>
    </row>
    <row r="321" spans="1:10">
      <c r="A321" s="380">
        <v>42055</v>
      </c>
      <c r="B321" s="4"/>
      <c r="C321" s="7" t="s">
        <v>166</v>
      </c>
      <c r="D321" s="7" t="s">
        <v>12000</v>
      </c>
      <c r="E321" s="519">
        <v>437</v>
      </c>
      <c r="F321" s="103">
        <v>471.42</v>
      </c>
      <c r="G321" s="791"/>
      <c r="I321" s="444"/>
      <c r="J321" s="444"/>
    </row>
    <row r="322" spans="1:10">
      <c r="A322" s="380">
        <v>42055</v>
      </c>
      <c r="B322" s="4"/>
      <c r="C322" s="7" t="s">
        <v>11992</v>
      </c>
      <c r="D322" s="7" t="s">
        <v>11995</v>
      </c>
      <c r="E322" s="519">
        <v>421</v>
      </c>
      <c r="F322" s="103">
        <v>250</v>
      </c>
      <c r="G322" s="791"/>
      <c r="I322" s="444"/>
      <c r="J322" s="444"/>
    </row>
    <row r="323" spans="1:10">
      <c r="A323" s="380">
        <v>42058</v>
      </c>
      <c r="B323" s="4"/>
      <c r="C323" s="7" t="s">
        <v>10359</v>
      </c>
      <c r="D323" s="7" t="s">
        <v>12034</v>
      </c>
      <c r="E323" s="519">
        <v>398</v>
      </c>
      <c r="F323" s="103">
        <v>440</v>
      </c>
      <c r="G323" s="791"/>
      <c r="I323" s="444"/>
      <c r="J323" s="444"/>
    </row>
    <row r="324" spans="1:10">
      <c r="A324" s="380">
        <v>42058</v>
      </c>
      <c r="B324" s="4"/>
      <c r="C324" s="7" t="s">
        <v>1703</v>
      </c>
      <c r="D324" s="7" t="s">
        <v>12012</v>
      </c>
      <c r="E324" s="519">
        <v>376</v>
      </c>
      <c r="F324" s="103">
        <v>288.39999999999998</v>
      </c>
      <c r="G324" s="791"/>
      <c r="I324" s="444"/>
      <c r="J324" s="444"/>
    </row>
    <row r="325" spans="1:10">
      <c r="A325" s="380">
        <v>42058</v>
      </c>
      <c r="B325" s="4"/>
      <c r="C325" s="7" t="s">
        <v>519</v>
      </c>
      <c r="D325" s="7" t="s">
        <v>12011</v>
      </c>
      <c r="E325" s="519">
        <v>375</v>
      </c>
      <c r="F325" s="103">
        <v>403.76</v>
      </c>
      <c r="G325" s="444"/>
      <c r="H325" s="693"/>
      <c r="I325" s="444"/>
      <c r="J325" s="444"/>
    </row>
    <row r="326" spans="1:10">
      <c r="A326" s="380">
        <v>42058</v>
      </c>
      <c r="B326" s="4"/>
      <c r="C326" s="7" t="s">
        <v>1727</v>
      </c>
      <c r="D326" s="7" t="s">
        <v>12028</v>
      </c>
      <c r="E326" s="519">
        <v>392</v>
      </c>
      <c r="F326" s="103">
        <v>161.69999999999999</v>
      </c>
      <c r="G326" s="444"/>
      <c r="H326" s="693"/>
      <c r="I326" s="444"/>
      <c r="J326" s="444"/>
    </row>
    <row r="327" spans="1:10">
      <c r="A327" s="380">
        <v>42058</v>
      </c>
      <c r="B327" s="4"/>
      <c r="C327" s="7" t="s">
        <v>12008</v>
      </c>
      <c r="D327" s="7" t="s">
        <v>12045</v>
      </c>
      <c r="E327" s="519">
        <v>413</v>
      </c>
      <c r="F327" s="103">
        <v>1000</v>
      </c>
      <c r="G327" s="444"/>
      <c r="H327" s="693"/>
      <c r="I327" s="444"/>
      <c r="J327" s="444"/>
    </row>
    <row r="328" spans="1:10">
      <c r="A328" s="380">
        <v>42058</v>
      </c>
      <c r="B328" s="4"/>
      <c r="C328" s="7" t="s">
        <v>32</v>
      </c>
      <c r="D328" s="7" t="s">
        <v>12039</v>
      </c>
      <c r="E328" s="519">
        <v>403</v>
      </c>
      <c r="F328" s="103">
        <v>640</v>
      </c>
      <c r="G328" s="444"/>
      <c r="H328" s="693"/>
      <c r="I328" s="444"/>
      <c r="J328" s="444"/>
    </row>
    <row r="329" spans="1:10">
      <c r="A329" s="380">
        <v>42058</v>
      </c>
      <c r="B329" s="4"/>
      <c r="C329" s="7" t="s">
        <v>7852</v>
      </c>
      <c r="D329" s="7" t="s">
        <v>12013</v>
      </c>
      <c r="E329" s="519">
        <v>377</v>
      </c>
      <c r="F329" s="103">
        <v>141.6</v>
      </c>
      <c r="G329" s="444"/>
      <c r="H329" s="693"/>
      <c r="I329" s="444"/>
      <c r="J329" s="444"/>
    </row>
    <row r="330" spans="1:10">
      <c r="A330" s="380">
        <v>42058</v>
      </c>
      <c r="B330" s="4"/>
      <c r="C330" s="7" t="s">
        <v>5113</v>
      </c>
      <c r="D330" s="7" t="s">
        <v>12018</v>
      </c>
      <c r="E330" s="519">
        <v>382</v>
      </c>
      <c r="F330" s="103">
        <v>141.6</v>
      </c>
      <c r="G330" s="791"/>
      <c r="I330" s="444"/>
      <c r="J330" s="444"/>
    </row>
    <row r="331" spans="1:10">
      <c r="A331" s="380">
        <v>42058</v>
      </c>
      <c r="B331" s="4"/>
      <c r="C331" s="7" t="s">
        <v>265</v>
      </c>
      <c r="D331" s="7" t="s">
        <v>12031</v>
      </c>
      <c r="E331" s="519">
        <v>395</v>
      </c>
      <c r="F331" s="103">
        <v>180</v>
      </c>
      <c r="G331" s="791"/>
      <c r="I331" s="444"/>
      <c r="J331" s="444"/>
    </row>
    <row r="332" spans="1:10">
      <c r="A332" s="380">
        <v>42058</v>
      </c>
      <c r="B332" s="4"/>
      <c r="C332" s="7" t="s">
        <v>5297</v>
      </c>
      <c r="D332" s="7" t="s">
        <v>12065</v>
      </c>
      <c r="E332" s="519">
        <v>447</v>
      </c>
      <c r="F332" s="103">
        <v>352</v>
      </c>
      <c r="G332" s="791"/>
      <c r="I332" s="444"/>
      <c r="J332" s="444"/>
    </row>
    <row r="333" spans="1:10">
      <c r="A333" s="380">
        <v>42058</v>
      </c>
      <c r="B333" s="4"/>
      <c r="C333" s="7" t="s">
        <v>558</v>
      </c>
      <c r="D333" s="7" t="s">
        <v>12075</v>
      </c>
      <c r="E333" s="519">
        <v>458</v>
      </c>
      <c r="F333" s="103">
        <v>208</v>
      </c>
      <c r="G333" s="791"/>
      <c r="I333" s="444"/>
      <c r="J333" s="444"/>
    </row>
    <row r="334" spans="1:10">
      <c r="A334" s="380">
        <v>42058</v>
      </c>
      <c r="B334" s="4"/>
      <c r="C334" s="7" t="s">
        <v>354</v>
      </c>
      <c r="D334" s="7" t="s">
        <v>12072</v>
      </c>
      <c r="E334" s="519">
        <v>455</v>
      </c>
      <c r="F334" s="103">
        <v>1364</v>
      </c>
      <c r="G334" s="791"/>
      <c r="I334" s="444"/>
      <c r="J334" s="444"/>
    </row>
    <row r="335" spans="1:10">
      <c r="A335" s="380">
        <v>42058</v>
      </c>
      <c r="B335" s="4"/>
      <c r="C335" s="7" t="s">
        <v>11560</v>
      </c>
      <c r="D335" s="7" t="s">
        <v>12033</v>
      </c>
      <c r="E335" s="519">
        <v>397</v>
      </c>
      <c r="F335" s="103">
        <v>144</v>
      </c>
      <c r="G335" s="444"/>
      <c r="H335" s="693"/>
      <c r="I335" s="444"/>
      <c r="J335" s="444"/>
    </row>
    <row r="336" spans="1:10">
      <c r="A336" s="380">
        <v>42058</v>
      </c>
      <c r="B336" s="4"/>
      <c r="C336" s="7" t="s">
        <v>354</v>
      </c>
      <c r="D336" s="7" t="s">
        <v>12070</v>
      </c>
      <c r="E336" s="519">
        <v>453</v>
      </c>
      <c r="F336" s="103">
        <v>520</v>
      </c>
      <c r="G336" s="444"/>
      <c r="H336" s="693"/>
      <c r="I336" s="444"/>
      <c r="J336" s="444"/>
    </row>
    <row r="337" spans="1:10">
      <c r="A337" s="380">
        <v>42058</v>
      </c>
      <c r="B337" s="4"/>
      <c r="C337" s="7" t="s">
        <v>8247</v>
      </c>
      <c r="D337" s="7" t="s">
        <v>12029</v>
      </c>
      <c r="E337" s="519">
        <v>393</v>
      </c>
      <c r="F337" s="103">
        <v>141.6</v>
      </c>
      <c r="G337" s="444"/>
      <c r="H337" s="693"/>
      <c r="I337" s="444"/>
      <c r="J337" s="444"/>
    </row>
    <row r="338" spans="1:10">
      <c r="A338" s="380">
        <v>42058</v>
      </c>
      <c r="B338" s="4"/>
      <c r="C338" s="7" t="s">
        <v>468</v>
      </c>
      <c r="D338" s="7" t="s">
        <v>12071</v>
      </c>
      <c r="E338" s="519">
        <v>454</v>
      </c>
      <c r="F338" s="103">
        <v>464</v>
      </c>
      <c r="G338" s="444"/>
      <c r="H338" s="693"/>
      <c r="I338" s="444"/>
      <c r="J338" s="444"/>
    </row>
    <row r="339" spans="1:10">
      <c r="A339" s="380">
        <v>42058</v>
      </c>
      <c r="B339" s="4"/>
      <c r="C339" s="7" t="s">
        <v>2013</v>
      </c>
      <c r="D339" s="7" t="s">
        <v>12040</v>
      </c>
      <c r="E339" s="519">
        <v>406</v>
      </c>
      <c r="F339" s="103">
        <v>640</v>
      </c>
      <c r="G339" s="444"/>
      <c r="H339" s="693"/>
      <c r="I339" s="444"/>
      <c r="J339" s="444"/>
    </row>
    <row r="340" spans="1:10">
      <c r="A340" s="380">
        <v>42058</v>
      </c>
      <c r="B340" s="4"/>
      <c r="C340" s="7" t="s">
        <v>5615</v>
      </c>
      <c r="D340" s="7" t="s">
        <v>12051</v>
      </c>
      <c r="E340" s="519">
        <v>423</v>
      </c>
      <c r="F340" s="103">
        <v>240</v>
      </c>
      <c r="G340" s="444"/>
      <c r="H340" s="693"/>
      <c r="I340" s="444"/>
      <c r="J340" s="444"/>
    </row>
    <row r="341" spans="1:10">
      <c r="A341" s="380">
        <v>42058</v>
      </c>
      <c r="B341" s="4"/>
      <c r="C341" s="7" t="s">
        <v>10604</v>
      </c>
      <c r="D341" s="7" t="s">
        <v>12060</v>
      </c>
      <c r="E341" s="519">
        <v>442</v>
      </c>
      <c r="F341" s="103">
        <v>120</v>
      </c>
      <c r="G341" s="444"/>
      <c r="H341" s="693"/>
      <c r="I341" s="444"/>
      <c r="J341" s="444"/>
    </row>
    <row r="342" spans="1:10">
      <c r="A342" s="380">
        <v>42058</v>
      </c>
      <c r="B342" s="4"/>
      <c r="C342" s="7" t="s">
        <v>10825</v>
      </c>
      <c r="D342" s="7" t="s">
        <v>12049</v>
      </c>
      <c r="E342" s="519">
        <v>417</v>
      </c>
      <c r="F342" s="103">
        <v>800</v>
      </c>
      <c r="G342" s="444"/>
      <c r="H342" s="693"/>
      <c r="I342" s="444"/>
      <c r="J342" s="444"/>
    </row>
    <row r="343" spans="1:10">
      <c r="A343" s="380">
        <v>42058</v>
      </c>
      <c r="B343" s="4"/>
      <c r="C343" s="7" t="s">
        <v>3529</v>
      </c>
      <c r="D343" s="7" t="s">
        <v>12055</v>
      </c>
      <c r="E343" s="519">
        <v>429</v>
      </c>
      <c r="F343" s="103">
        <v>440</v>
      </c>
      <c r="G343" s="444"/>
      <c r="H343" s="693"/>
      <c r="I343" s="444"/>
      <c r="J343" s="444"/>
    </row>
    <row r="344" spans="1:10">
      <c r="A344" s="380">
        <v>42058</v>
      </c>
      <c r="B344" s="4"/>
      <c r="C344" s="7" t="s">
        <v>835</v>
      </c>
      <c r="D344" s="7" t="s">
        <v>12079</v>
      </c>
      <c r="E344" s="519">
        <v>462</v>
      </c>
      <c r="F344" s="103">
        <v>2500</v>
      </c>
      <c r="G344" s="444"/>
      <c r="H344" s="693"/>
      <c r="I344" s="444"/>
      <c r="J344" s="444"/>
    </row>
    <row r="345" spans="1:10">
      <c r="A345" s="380">
        <v>42058</v>
      </c>
      <c r="B345" s="4"/>
      <c r="C345" s="7" t="s">
        <v>562</v>
      </c>
      <c r="D345" s="7" t="s">
        <v>12030</v>
      </c>
      <c r="E345" s="519">
        <v>394</v>
      </c>
      <c r="F345" s="103">
        <v>182.7</v>
      </c>
      <c r="G345" s="444"/>
      <c r="H345" s="693"/>
      <c r="I345" s="444"/>
      <c r="J345" s="444"/>
    </row>
    <row r="346" spans="1:10">
      <c r="A346" s="380">
        <v>42058</v>
      </c>
      <c r="B346" s="4"/>
      <c r="C346" s="7" t="s">
        <v>531</v>
      </c>
      <c r="D346" s="7" t="s">
        <v>12038</v>
      </c>
      <c r="E346" s="519">
        <v>402</v>
      </c>
      <c r="F346" s="103">
        <v>560</v>
      </c>
      <c r="G346" s="444"/>
      <c r="H346" s="693"/>
      <c r="I346" s="444"/>
      <c r="J346" s="444"/>
    </row>
    <row r="347" spans="1:10">
      <c r="A347" s="380">
        <v>42058</v>
      </c>
      <c r="B347" s="4"/>
      <c r="C347" s="7" t="s">
        <v>11578</v>
      </c>
      <c r="D347" s="7" t="s">
        <v>12010</v>
      </c>
      <c r="E347" s="519">
        <v>374</v>
      </c>
      <c r="F347" s="103">
        <v>160</v>
      </c>
      <c r="G347" s="444"/>
      <c r="H347" s="693"/>
      <c r="I347" s="444"/>
      <c r="J347" s="444"/>
    </row>
    <row r="348" spans="1:10">
      <c r="A348" s="380">
        <v>42058</v>
      </c>
      <c r="B348" s="4"/>
      <c r="C348" s="7" t="s">
        <v>529</v>
      </c>
      <c r="D348" s="7" t="s">
        <v>12032</v>
      </c>
      <c r="E348" s="519">
        <v>396</v>
      </c>
      <c r="F348" s="103">
        <v>228.9</v>
      </c>
      <c r="G348" s="444"/>
      <c r="H348" s="693"/>
      <c r="I348" s="444"/>
      <c r="J348" s="444"/>
    </row>
    <row r="349" spans="1:10">
      <c r="A349" s="380">
        <v>42058</v>
      </c>
      <c r="B349" s="4"/>
      <c r="C349" s="7" t="s">
        <v>523</v>
      </c>
      <c r="D349" s="7" t="s">
        <v>12020</v>
      </c>
      <c r="E349" s="519">
        <v>384</v>
      </c>
      <c r="F349" s="103">
        <v>411.6</v>
      </c>
      <c r="G349" s="444"/>
      <c r="H349" s="693"/>
      <c r="I349" s="444"/>
      <c r="J349" s="444"/>
    </row>
    <row r="350" spans="1:10">
      <c r="A350" s="380">
        <v>42058</v>
      </c>
      <c r="B350" s="4"/>
      <c r="C350" s="7" t="s">
        <v>559</v>
      </c>
      <c r="D350" s="7" t="s">
        <v>12019</v>
      </c>
      <c r="E350" s="519">
        <v>383</v>
      </c>
      <c r="F350" s="103">
        <v>220</v>
      </c>
      <c r="G350" s="444"/>
      <c r="H350" s="693"/>
      <c r="I350" s="444"/>
      <c r="J350" s="444"/>
    </row>
    <row r="351" spans="1:10">
      <c r="A351" s="380">
        <v>42058</v>
      </c>
      <c r="B351" s="4"/>
      <c r="C351" s="7" t="s">
        <v>12005</v>
      </c>
      <c r="D351" s="7" t="s">
        <v>12023</v>
      </c>
      <c r="E351" s="519">
        <v>387</v>
      </c>
      <c r="F351" s="103">
        <v>164.8</v>
      </c>
      <c r="G351" s="444"/>
      <c r="H351" s="693"/>
      <c r="I351" s="444"/>
      <c r="J351" s="444"/>
    </row>
    <row r="352" spans="1:10">
      <c r="A352" s="380">
        <v>42058</v>
      </c>
      <c r="B352" s="4"/>
      <c r="C352" s="7" t="s">
        <v>518</v>
      </c>
      <c r="D352" s="7" t="s">
        <v>12009</v>
      </c>
      <c r="E352" s="519">
        <v>373</v>
      </c>
      <c r="F352" s="103">
        <v>247.2</v>
      </c>
      <c r="G352" s="444"/>
      <c r="H352" s="693"/>
      <c r="I352" s="444"/>
      <c r="J352" s="444"/>
    </row>
    <row r="353" spans="1:10">
      <c r="A353" s="380">
        <v>42058</v>
      </c>
      <c r="B353" s="4"/>
      <c r="C353" s="7" t="s">
        <v>8926</v>
      </c>
      <c r="D353" s="7" t="s">
        <v>12022</v>
      </c>
      <c r="E353" s="519">
        <v>386</v>
      </c>
      <c r="F353" s="103">
        <v>160</v>
      </c>
      <c r="G353" s="444"/>
      <c r="H353" s="693"/>
      <c r="I353" s="444"/>
      <c r="J353" s="444"/>
    </row>
    <row r="354" spans="1:10">
      <c r="A354" s="380">
        <v>42058</v>
      </c>
      <c r="B354" s="4"/>
      <c r="C354" s="7" t="s">
        <v>9054</v>
      </c>
      <c r="D354" s="7" t="s">
        <v>12027</v>
      </c>
      <c r="E354" s="519">
        <v>391</v>
      </c>
      <c r="F354" s="103">
        <v>180</v>
      </c>
      <c r="G354" s="444"/>
      <c r="H354" s="693"/>
      <c r="I354" s="444"/>
      <c r="J354" s="444"/>
    </row>
    <row r="355" spans="1:10">
      <c r="A355" s="380">
        <v>42058</v>
      </c>
      <c r="B355" s="4"/>
      <c r="C355" s="7" t="s">
        <v>1734</v>
      </c>
      <c r="D355" s="7" t="s">
        <v>12024</v>
      </c>
      <c r="E355" s="519">
        <v>388</v>
      </c>
      <c r="F355" s="103">
        <v>240</v>
      </c>
      <c r="G355" s="444"/>
      <c r="H355" s="693"/>
      <c r="I355" s="444"/>
      <c r="J355" s="444"/>
    </row>
    <row r="356" spans="1:10">
      <c r="A356" s="380">
        <v>42058</v>
      </c>
      <c r="B356" s="4"/>
      <c r="C356" s="7" t="s">
        <v>2147</v>
      </c>
      <c r="D356" s="7" t="s">
        <v>12021</v>
      </c>
      <c r="E356" s="519">
        <v>385</v>
      </c>
      <c r="F356" s="103">
        <v>240</v>
      </c>
      <c r="G356" s="444"/>
      <c r="H356" s="693"/>
      <c r="I356" s="444"/>
      <c r="J356" s="444"/>
    </row>
    <row r="357" spans="1:10">
      <c r="A357" s="380">
        <v>42058</v>
      </c>
      <c r="B357" s="4"/>
      <c r="C357" s="7" t="s">
        <v>9368</v>
      </c>
      <c r="D357" s="7" t="s">
        <v>12054</v>
      </c>
      <c r="E357" s="519">
        <v>428</v>
      </c>
      <c r="F357" s="103">
        <v>750.97</v>
      </c>
      <c r="G357" s="444"/>
      <c r="H357" s="693"/>
      <c r="I357" s="444"/>
      <c r="J357" s="444"/>
    </row>
    <row r="358" spans="1:10">
      <c r="A358" s="380">
        <v>42058</v>
      </c>
      <c r="B358" s="4"/>
      <c r="C358" s="7" t="s">
        <v>7850</v>
      </c>
      <c r="D358" s="7" t="s">
        <v>12047</v>
      </c>
      <c r="E358" s="519">
        <v>415</v>
      </c>
      <c r="F358" s="103">
        <v>576</v>
      </c>
      <c r="G358" s="444"/>
      <c r="H358" s="693"/>
      <c r="I358" s="444"/>
      <c r="J358" s="444"/>
    </row>
    <row r="359" spans="1:10">
      <c r="A359" s="380">
        <v>42055</v>
      </c>
      <c r="B359" s="4"/>
      <c r="C359" s="7" t="s">
        <v>388</v>
      </c>
      <c r="D359" s="7" t="s">
        <v>11993</v>
      </c>
      <c r="E359" s="519">
        <v>419</v>
      </c>
      <c r="F359" s="103">
        <v>500</v>
      </c>
      <c r="G359" s="444"/>
      <c r="H359" s="693"/>
      <c r="I359" s="444"/>
      <c r="J359" s="444"/>
    </row>
    <row r="360" spans="1:10">
      <c r="A360" s="380">
        <v>42055</v>
      </c>
      <c r="B360" s="4">
        <v>42062</v>
      </c>
      <c r="C360" s="7" t="s">
        <v>9238</v>
      </c>
      <c r="D360" s="7" t="s">
        <v>12002</v>
      </c>
      <c r="E360" s="519">
        <v>439</v>
      </c>
      <c r="F360" s="103">
        <v>300</v>
      </c>
      <c r="G360" s="444"/>
      <c r="H360" s="693"/>
      <c r="I360" s="444"/>
      <c r="J360" s="444"/>
    </row>
    <row r="361" spans="1:10">
      <c r="A361" s="380">
        <v>42058</v>
      </c>
      <c r="B361" s="4"/>
      <c r="C361" s="7" t="s">
        <v>9501</v>
      </c>
      <c r="D361" s="7" t="s">
        <v>12044</v>
      </c>
      <c r="E361" s="519">
        <v>412</v>
      </c>
      <c r="F361" s="103">
        <v>240</v>
      </c>
      <c r="G361" s="444"/>
      <c r="H361" s="693"/>
      <c r="I361" s="444"/>
      <c r="J361" s="444"/>
    </row>
    <row r="362" spans="1:10">
      <c r="A362" s="380">
        <v>42058</v>
      </c>
      <c r="B362" s="4"/>
      <c r="C362" s="7" t="s">
        <v>457</v>
      </c>
      <c r="D362" s="7" t="s">
        <v>12078</v>
      </c>
      <c r="E362" s="519">
        <v>461</v>
      </c>
      <c r="F362" s="103">
        <v>1000</v>
      </c>
      <c r="G362" s="444"/>
      <c r="H362" s="693"/>
      <c r="I362" s="444"/>
      <c r="J362" s="444"/>
    </row>
    <row r="363" spans="1:10">
      <c r="A363" s="380">
        <v>42058</v>
      </c>
      <c r="B363" s="4"/>
      <c r="C363" s="7" t="s">
        <v>4500</v>
      </c>
      <c r="D363" s="7" t="s">
        <v>12063</v>
      </c>
      <c r="E363" s="519">
        <v>445</v>
      </c>
      <c r="F363" s="103">
        <v>460</v>
      </c>
      <c r="G363" s="444"/>
      <c r="H363" s="693"/>
      <c r="I363" s="444"/>
      <c r="J363" s="444"/>
    </row>
    <row r="364" spans="1:10">
      <c r="A364" s="380">
        <v>42058</v>
      </c>
      <c r="C364" s="815" t="s">
        <v>8929</v>
      </c>
      <c r="D364" s="7" t="s">
        <v>12093</v>
      </c>
      <c r="E364" s="593">
        <v>405</v>
      </c>
      <c r="F364" s="103">
        <v>1000</v>
      </c>
      <c r="G364" s="444"/>
      <c r="H364" s="693"/>
      <c r="I364" s="444"/>
      <c r="J364" s="444"/>
    </row>
    <row r="365" spans="1:10">
      <c r="A365" s="380">
        <v>42058</v>
      </c>
      <c r="B365" s="4"/>
      <c r="C365" s="7" t="s">
        <v>8662</v>
      </c>
      <c r="D365" s="7" t="s">
        <v>12050</v>
      </c>
      <c r="E365" s="519">
        <v>418</v>
      </c>
      <c r="F365" s="103">
        <v>1000</v>
      </c>
      <c r="G365" s="444"/>
      <c r="H365" s="693"/>
      <c r="I365" s="444"/>
      <c r="J365" s="444"/>
    </row>
    <row r="366" spans="1:10">
      <c r="A366" s="380">
        <v>42058</v>
      </c>
      <c r="B366" s="4"/>
      <c r="C366" s="7" t="s">
        <v>233</v>
      </c>
      <c r="D366" s="7" t="s">
        <v>12041</v>
      </c>
      <c r="E366" s="519">
        <v>407</v>
      </c>
      <c r="F366" s="103">
        <v>400</v>
      </c>
      <c r="G366" s="444"/>
      <c r="H366" s="693"/>
      <c r="I366" s="444"/>
      <c r="J366" s="444"/>
    </row>
    <row r="367" spans="1:10">
      <c r="A367" s="380">
        <v>42058</v>
      </c>
      <c r="B367" s="4"/>
      <c r="C367" s="7" t="s">
        <v>4367</v>
      </c>
      <c r="D367" s="7" t="s">
        <v>12062</v>
      </c>
      <c r="E367" s="519">
        <v>444</v>
      </c>
      <c r="F367" s="103">
        <v>240</v>
      </c>
      <c r="G367" s="444"/>
      <c r="H367" s="693"/>
      <c r="I367" s="444"/>
      <c r="J367" s="444"/>
    </row>
    <row r="368" spans="1:10">
      <c r="A368" s="380">
        <v>42058</v>
      </c>
      <c r="B368" s="4"/>
      <c r="C368" s="7" t="s">
        <v>75</v>
      </c>
      <c r="D368" s="7" t="s">
        <v>12069</v>
      </c>
      <c r="E368" s="519">
        <v>452</v>
      </c>
      <c r="F368" s="103">
        <v>120</v>
      </c>
      <c r="G368" s="444"/>
      <c r="H368" s="693"/>
      <c r="I368" s="444"/>
      <c r="J368" s="444"/>
    </row>
    <row r="369" spans="1:10">
      <c r="A369" s="380">
        <v>42058</v>
      </c>
      <c r="C369" s="7" t="s">
        <v>75</v>
      </c>
      <c r="D369" s="7" t="s">
        <v>12094</v>
      </c>
      <c r="E369" s="593">
        <v>425</v>
      </c>
      <c r="F369" s="103">
        <v>310.8</v>
      </c>
      <c r="G369" s="444"/>
      <c r="H369" s="693"/>
      <c r="I369" s="444"/>
      <c r="J369" s="444"/>
    </row>
    <row r="370" spans="1:10">
      <c r="A370" s="380">
        <v>42058</v>
      </c>
      <c r="B370" s="4"/>
      <c r="C370" s="7" t="s">
        <v>525</v>
      </c>
      <c r="D370" s="7" t="s">
        <v>12025</v>
      </c>
      <c r="E370" s="519">
        <v>389</v>
      </c>
      <c r="F370" s="103">
        <v>260</v>
      </c>
      <c r="G370" s="444"/>
      <c r="H370" s="693"/>
      <c r="I370" s="444"/>
      <c r="J370" s="444"/>
    </row>
    <row r="371" spans="1:10">
      <c r="A371" s="380">
        <v>42058</v>
      </c>
      <c r="B371" s="4"/>
      <c r="C371" s="7" t="s">
        <v>563</v>
      </c>
      <c r="D371" s="7" t="s">
        <v>12059</v>
      </c>
      <c r="E371" s="519">
        <v>433</v>
      </c>
      <c r="F371" s="103">
        <v>560</v>
      </c>
      <c r="G371" s="444"/>
      <c r="H371" s="693"/>
      <c r="I371" s="444"/>
      <c r="J371" s="444"/>
    </row>
    <row r="372" spans="1:10">
      <c r="A372" s="380">
        <v>42058</v>
      </c>
      <c r="B372" s="4"/>
      <c r="C372" s="7" t="s">
        <v>5298</v>
      </c>
      <c r="D372" s="7" t="s">
        <v>12066</v>
      </c>
      <c r="E372" s="519">
        <v>449</v>
      </c>
      <c r="F372" s="103">
        <v>120</v>
      </c>
      <c r="G372" s="444"/>
      <c r="H372" s="693"/>
      <c r="I372" s="444"/>
      <c r="J372" s="444"/>
    </row>
    <row r="373" spans="1:10">
      <c r="A373" s="380">
        <v>42058</v>
      </c>
      <c r="B373" s="4"/>
      <c r="C373" s="7" t="s">
        <v>369</v>
      </c>
      <c r="D373" s="7" t="s">
        <v>12077</v>
      </c>
      <c r="E373" s="519">
        <v>460</v>
      </c>
      <c r="F373" s="103">
        <v>780</v>
      </c>
      <c r="G373" s="444"/>
      <c r="H373" s="693"/>
      <c r="I373" s="444"/>
      <c r="J373" s="444"/>
    </row>
    <row r="374" spans="1:10">
      <c r="A374" s="380">
        <v>42058</v>
      </c>
      <c r="B374" s="4"/>
      <c r="C374" s="7" t="s">
        <v>10824</v>
      </c>
      <c r="D374" s="7" t="s">
        <v>12098</v>
      </c>
      <c r="E374" s="519">
        <v>410</v>
      </c>
      <c r="F374" s="103">
        <v>800</v>
      </c>
      <c r="G374" s="444"/>
      <c r="H374" s="693"/>
      <c r="I374" s="444"/>
      <c r="J374" s="444"/>
    </row>
    <row r="375" spans="1:10">
      <c r="A375" s="380">
        <v>42058</v>
      </c>
      <c r="B375" s="4"/>
      <c r="C375" s="7" t="s">
        <v>10826</v>
      </c>
      <c r="D375" s="7" t="s">
        <v>12053</v>
      </c>
      <c r="E375" s="519">
        <v>426</v>
      </c>
      <c r="F375" s="103">
        <v>1000</v>
      </c>
      <c r="G375" s="444"/>
      <c r="H375" s="693"/>
      <c r="I375" s="444"/>
      <c r="J375" s="444"/>
    </row>
    <row r="376" spans="1:10">
      <c r="A376" s="380">
        <v>42058</v>
      </c>
      <c r="B376" s="4"/>
      <c r="C376" s="7" t="s">
        <v>5458</v>
      </c>
      <c r="D376" s="7" t="s">
        <v>12074</v>
      </c>
      <c r="E376" s="519">
        <v>457</v>
      </c>
      <c r="F376" s="103">
        <v>1280</v>
      </c>
      <c r="G376" s="444"/>
      <c r="H376" s="693"/>
      <c r="I376" s="444"/>
      <c r="J376" s="444"/>
    </row>
    <row r="377" spans="1:10">
      <c r="A377" s="380">
        <v>42058</v>
      </c>
      <c r="B377" s="4"/>
      <c r="C377" s="7" t="s">
        <v>11378</v>
      </c>
      <c r="D377" s="7" t="s">
        <v>12035</v>
      </c>
      <c r="E377" s="519">
        <v>399</v>
      </c>
      <c r="F377" s="103">
        <v>200</v>
      </c>
      <c r="G377" s="444"/>
      <c r="H377" s="693"/>
      <c r="I377" s="444"/>
      <c r="J377" s="444"/>
    </row>
    <row r="378" spans="1:10">
      <c r="A378" s="380">
        <v>42058</v>
      </c>
      <c r="B378" s="4"/>
      <c r="C378" s="7" t="s">
        <v>9897</v>
      </c>
      <c r="D378" s="7" t="s">
        <v>12017</v>
      </c>
      <c r="E378" s="519">
        <v>381</v>
      </c>
      <c r="F378" s="103">
        <v>160</v>
      </c>
      <c r="G378" s="444"/>
      <c r="H378" s="693"/>
      <c r="I378" s="444"/>
      <c r="J378" s="444"/>
    </row>
    <row r="379" spans="1:10">
      <c r="A379" s="380">
        <v>42058</v>
      </c>
      <c r="B379" s="4"/>
      <c r="C379" s="7" t="s">
        <v>1707</v>
      </c>
      <c r="D379" s="7" t="s">
        <v>12043</v>
      </c>
      <c r="E379" s="519">
        <v>411</v>
      </c>
      <c r="F379" s="103">
        <v>315</v>
      </c>
      <c r="G379" s="444"/>
      <c r="H379" s="693"/>
      <c r="I379" s="444"/>
      <c r="J379" s="444"/>
    </row>
    <row r="380" spans="1:10">
      <c r="A380" s="380">
        <v>42058</v>
      </c>
      <c r="C380" s="7" t="s">
        <v>9499</v>
      </c>
      <c r="D380" s="7" t="s">
        <v>12092</v>
      </c>
      <c r="E380" s="519">
        <v>427</v>
      </c>
      <c r="F380" s="103">
        <v>800</v>
      </c>
      <c r="G380" s="444"/>
      <c r="H380" s="693"/>
      <c r="I380" s="444"/>
      <c r="J380" s="444"/>
    </row>
    <row r="381" spans="1:10">
      <c r="A381" s="380">
        <v>42058</v>
      </c>
      <c r="B381" s="4"/>
      <c r="C381" s="7" t="s">
        <v>9499</v>
      </c>
      <c r="D381" s="7" t="s">
        <v>12061</v>
      </c>
      <c r="E381" s="519">
        <v>443</v>
      </c>
      <c r="F381" s="103">
        <v>120</v>
      </c>
      <c r="G381" s="444"/>
      <c r="H381" s="693"/>
      <c r="I381" s="444"/>
      <c r="J381" s="444"/>
    </row>
    <row r="382" spans="1:10">
      <c r="A382" s="380">
        <v>42058</v>
      </c>
      <c r="B382" s="4"/>
      <c r="C382" s="7" t="s">
        <v>8242</v>
      </c>
      <c r="D382" s="7" t="s">
        <v>12042</v>
      </c>
      <c r="E382" s="519">
        <v>409</v>
      </c>
      <c r="F382" s="103">
        <v>600</v>
      </c>
      <c r="G382" s="444"/>
      <c r="H382" s="693"/>
      <c r="I382" s="444"/>
      <c r="J382" s="444"/>
    </row>
    <row r="383" spans="1:10">
      <c r="A383" s="380">
        <v>42058</v>
      </c>
      <c r="B383" s="4"/>
      <c r="C383" s="7" t="s">
        <v>3924</v>
      </c>
      <c r="D383" s="7" t="s">
        <v>12015</v>
      </c>
      <c r="E383" s="519">
        <v>379</v>
      </c>
      <c r="F383" s="103">
        <v>220</v>
      </c>
      <c r="G383" s="444"/>
      <c r="H383" s="693"/>
      <c r="I383" s="444"/>
      <c r="J383" s="444"/>
    </row>
    <row r="384" spans="1:10">
      <c r="A384" s="380">
        <v>42034</v>
      </c>
      <c r="B384" s="4">
        <v>42040</v>
      </c>
      <c r="C384" s="7" t="s">
        <v>7007</v>
      </c>
      <c r="D384" s="7" t="s">
        <v>11871</v>
      </c>
      <c r="E384" s="519">
        <v>266</v>
      </c>
      <c r="F384" s="103">
        <v>500</v>
      </c>
      <c r="G384" s="444"/>
      <c r="H384" s="693"/>
      <c r="I384" s="444"/>
      <c r="J384" s="444"/>
    </row>
    <row r="385" spans="1:10">
      <c r="A385" s="380">
        <v>42058</v>
      </c>
      <c r="B385" s="4"/>
      <c r="C385" s="7" t="s">
        <v>9715</v>
      </c>
      <c r="D385" s="7" t="s">
        <v>12097</v>
      </c>
      <c r="E385" s="519">
        <v>408</v>
      </c>
      <c r="F385" s="103">
        <v>400</v>
      </c>
      <c r="G385" s="444"/>
      <c r="H385" s="693"/>
      <c r="I385" s="444"/>
      <c r="J385" s="444"/>
    </row>
    <row r="386" spans="1:10">
      <c r="A386" s="380">
        <v>42058</v>
      </c>
      <c r="B386" s="4"/>
      <c r="C386" s="7" t="s">
        <v>1043</v>
      </c>
      <c r="D386" s="7" t="s">
        <v>12068</v>
      </c>
      <c r="E386" s="519">
        <v>451</v>
      </c>
      <c r="F386" s="103">
        <v>80</v>
      </c>
      <c r="G386" s="444"/>
      <c r="H386" s="693"/>
      <c r="I386" s="444"/>
      <c r="J386" s="444"/>
    </row>
    <row r="387" spans="1:10">
      <c r="A387" s="380">
        <v>42058</v>
      </c>
      <c r="B387" s="4"/>
      <c r="C387" s="7" t="s">
        <v>456</v>
      </c>
      <c r="D387" s="7" t="s">
        <v>12080</v>
      </c>
      <c r="E387" s="519">
        <v>463</v>
      </c>
      <c r="F387" s="103">
        <v>480</v>
      </c>
      <c r="G387" s="444"/>
      <c r="H387" s="693"/>
      <c r="I387" s="444"/>
      <c r="J387" s="444"/>
    </row>
    <row r="388" spans="1:10">
      <c r="A388" s="380">
        <v>42058</v>
      </c>
      <c r="B388" s="4"/>
      <c r="C388" s="7" t="s">
        <v>530</v>
      </c>
      <c r="D388" s="7" t="s">
        <v>12036</v>
      </c>
      <c r="E388" s="519">
        <v>400</v>
      </c>
      <c r="F388" s="103">
        <v>720</v>
      </c>
      <c r="G388" s="444"/>
      <c r="H388" s="693"/>
      <c r="I388" s="444"/>
      <c r="J388" s="444"/>
    </row>
    <row r="389" spans="1:10">
      <c r="A389" s="380">
        <v>42059</v>
      </c>
      <c r="B389" s="4"/>
      <c r="C389" s="7" t="s">
        <v>1727</v>
      </c>
      <c r="D389" s="7" t="s">
        <v>12088</v>
      </c>
      <c r="E389" s="519">
        <v>466</v>
      </c>
      <c r="F389" s="103">
        <v>100</v>
      </c>
      <c r="G389" s="444"/>
      <c r="H389" s="693"/>
    </row>
    <row r="390" spans="1:10">
      <c r="I390" s="444"/>
      <c r="J390" s="444"/>
    </row>
    <row r="391" spans="1:10">
      <c r="A391" s="784">
        <v>42060</v>
      </c>
      <c r="I391" s="444"/>
      <c r="J391" s="444"/>
    </row>
    <row r="392" spans="1:10">
      <c r="A392" s="380">
        <v>42058</v>
      </c>
      <c r="B392" s="4"/>
      <c r="C392" s="7" t="s">
        <v>367</v>
      </c>
      <c r="D392" s="7" t="s">
        <v>12076</v>
      </c>
      <c r="E392" s="519">
        <v>459</v>
      </c>
      <c r="F392" s="103">
        <v>708</v>
      </c>
      <c r="G392" s="444"/>
      <c r="H392" s="693"/>
      <c r="I392" s="444"/>
      <c r="J392" s="444"/>
    </row>
    <row r="393" spans="1:10">
      <c r="A393" s="380">
        <v>42058</v>
      </c>
      <c r="B393" s="4"/>
      <c r="C393" s="7" t="s">
        <v>538</v>
      </c>
      <c r="D393" s="7" t="s">
        <v>12046</v>
      </c>
      <c r="E393" s="519">
        <v>414</v>
      </c>
      <c r="F393" s="103">
        <v>640</v>
      </c>
      <c r="G393" s="444"/>
      <c r="H393" s="693"/>
      <c r="I393" s="444"/>
      <c r="J393" s="444"/>
    </row>
    <row r="394" spans="1:10">
      <c r="A394" s="380">
        <v>42058</v>
      </c>
      <c r="B394" s="4"/>
      <c r="C394" s="7" t="s">
        <v>5617</v>
      </c>
      <c r="D394" s="7" t="s">
        <v>12064</v>
      </c>
      <c r="E394" s="519">
        <v>446</v>
      </c>
      <c r="F394" s="103">
        <v>312</v>
      </c>
      <c r="G394" s="444"/>
      <c r="H394" s="693"/>
      <c r="I394" s="444"/>
      <c r="J394" s="444"/>
    </row>
    <row r="395" spans="1:10">
      <c r="A395" s="380">
        <v>42058</v>
      </c>
      <c r="B395" s="4"/>
      <c r="C395" s="7" t="s">
        <v>5296</v>
      </c>
      <c r="D395" s="7" t="s">
        <v>12014</v>
      </c>
      <c r="E395" s="519">
        <v>378</v>
      </c>
      <c r="F395" s="103">
        <v>200</v>
      </c>
      <c r="G395" s="444"/>
      <c r="H395" s="693"/>
      <c r="I395" s="444"/>
      <c r="J395" s="444"/>
    </row>
    <row r="396" spans="1:10">
      <c r="A396" s="380">
        <v>42058</v>
      </c>
      <c r="B396" s="4"/>
      <c r="C396" s="7" t="s">
        <v>10605</v>
      </c>
      <c r="D396" s="7" t="s">
        <v>12016</v>
      </c>
      <c r="E396" s="519">
        <v>380</v>
      </c>
      <c r="F396" s="103">
        <v>144</v>
      </c>
      <c r="G396" s="444"/>
      <c r="H396" s="693"/>
      <c r="I396" s="444"/>
      <c r="J396" s="444"/>
    </row>
    <row r="397" spans="1:10">
      <c r="A397" s="380">
        <v>42058</v>
      </c>
      <c r="B397" s="4"/>
      <c r="C397" s="7" t="s">
        <v>12006</v>
      </c>
      <c r="D397" s="7" t="s">
        <v>12026</v>
      </c>
      <c r="E397" s="519">
        <v>390</v>
      </c>
      <c r="F397" s="103">
        <v>200</v>
      </c>
      <c r="G397" s="444"/>
      <c r="H397" s="693"/>
      <c r="I397" s="444"/>
      <c r="J397" s="444"/>
    </row>
    <row r="398" spans="1:10">
      <c r="A398" s="380">
        <v>42058</v>
      </c>
      <c r="B398" s="4"/>
      <c r="C398" s="7" t="s">
        <v>12007</v>
      </c>
      <c r="D398" s="7" t="s">
        <v>12037</v>
      </c>
      <c r="E398" s="519">
        <v>401</v>
      </c>
      <c r="F398" s="103">
        <v>346.67</v>
      </c>
      <c r="G398" s="444"/>
      <c r="H398" s="693"/>
      <c r="I398" s="444"/>
      <c r="J398" s="444"/>
    </row>
    <row r="399" spans="1:10">
      <c r="A399" s="380">
        <v>42059</v>
      </c>
      <c r="B399" s="4"/>
      <c r="C399" s="7" t="s">
        <v>226</v>
      </c>
      <c r="D399" s="7" t="s">
        <v>12087</v>
      </c>
      <c r="E399" s="519">
        <v>465</v>
      </c>
      <c r="F399" s="103">
        <v>400</v>
      </c>
      <c r="G399" s="444"/>
      <c r="H399" s="693"/>
      <c r="I399" s="444"/>
      <c r="J399" s="444"/>
    </row>
    <row r="400" spans="1:10">
      <c r="A400" s="380">
        <v>42058</v>
      </c>
      <c r="B400" s="4"/>
      <c r="C400" s="7" t="s">
        <v>12096</v>
      </c>
      <c r="D400" s="7" t="s">
        <v>12095</v>
      </c>
      <c r="E400" s="519">
        <v>404</v>
      </c>
      <c r="F400" s="103">
        <v>400</v>
      </c>
      <c r="G400" s="444"/>
      <c r="H400" s="693"/>
      <c r="I400" s="444"/>
      <c r="J400" s="444"/>
    </row>
    <row r="401" spans="1:10">
      <c r="A401" s="380">
        <v>42058</v>
      </c>
      <c r="B401" s="4"/>
      <c r="C401" s="7" t="s">
        <v>6376</v>
      </c>
      <c r="D401" s="7" t="s">
        <v>12073</v>
      </c>
      <c r="E401" s="519">
        <v>456</v>
      </c>
      <c r="F401" s="103">
        <v>700</v>
      </c>
      <c r="G401" s="444"/>
      <c r="H401" s="693"/>
      <c r="I401" s="444"/>
      <c r="J401" s="444"/>
    </row>
    <row r="402" spans="1:10">
      <c r="A402" s="380">
        <v>42058</v>
      </c>
      <c r="B402" s="4"/>
      <c r="C402" s="7" t="s">
        <v>8678</v>
      </c>
      <c r="D402" s="7" t="s">
        <v>12058</v>
      </c>
      <c r="E402" s="519">
        <v>432</v>
      </c>
      <c r="F402" s="103">
        <v>480</v>
      </c>
      <c r="G402" s="444"/>
      <c r="H402" s="693"/>
      <c r="I402" s="444"/>
      <c r="J402" s="444"/>
    </row>
    <row r="403" spans="1:10">
      <c r="A403" s="380">
        <v>42058</v>
      </c>
      <c r="B403" s="4"/>
      <c r="C403" s="7" t="s">
        <v>1633</v>
      </c>
      <c r="D403" s="7" t="s">
        <v>12048</v>
      </c>
      <c r="E403" s="519">
        <v>416</v>
      </c>
      <c r="F403" s="103">
        <v>247.44</v>
      </c>
      <c r="G403" s="444"/>
      <c r="H403" s="693"/>
      <c r="I403" s="444"/>
      <c r="J403" s="444"/>
    </row>
    <row r="404" spans="1:10">
      <c r="A404" s="380">
        <v>42058</v>
      </c>
      <c r="B404" s="4"/>
      <c r="C404" s="7" t="s">
        <v>1640</v>
      </c>
      <c r="D404" s="7" t="s">
        <v>12067</v>
      </c>
      <c r="E404" s="519">
        <v>450</v>
      </c>
      <c r="F404" s="103">
        <v>120</v>
      </c>
      <c r="G404" s="444"/>
      <c r="H404" s="693"/>
    </row>
    <row r="405" spans="1:10">
      <c r="I405" s="444"/>
      <c r="J405" s="444"/>
    </row>
    <row r="406" spans="1:10">
      <c r="A406" s="784">
        <v>42061</v>
      </c>
      <c r="I406" s="444"/>
      <c r="J406" s="444"/>
    </row>
    <row r="407" spans="1:10">
      <c r="A407" s="380">
        <v>42059</v>
      </c>
      <c r="B407" s="4"/>
      <c r="C407" s="7" t="s">
        <v>1595</v>
      </c>
      <c r="D407" s="7" t="s">
        <v>12090</v>
      </c>
      <c r="E407" s="519">
        <v>468</v>
      </c>
      <c r="F407" s="103">
        <v>203.2</v>
      </c>
      <c r="G407" s="444"/>
      <c r="H407" s="693"/>
      <c r="I407" s="444"/>
      <c r="J407" s="444"/>
    </row>
    <row r="408" spans="1:10">
      <c r="A408" s="380">
        <v>42048</v>
      </c>
      <c r="B408" s="4"/>
      <c r="C408" s="7" t="s">
        <v>11949</v>
      </c>
      <c r="D408" s="7" t="s">
        <v>11951</v>
      </c>
      <c r="E408" s="519">
        <v>341</v>
      </c>
      <c r="F408" s="103">
        <v>288.66000000000003</v>
      </c>
      <c r="G408" s="444"/>
      <c r="H408" s="693"/>
      <c r="I408" s="444"/>
      <c r="J408" s="444"/>
    </row>
    <row r="409" spans="1:10">
      <c r="A409" s="380">
        <v>42060</v>
      </c>
      <c r="B409" s="4"/>
      <c r="C409" s="7" t="s">
        <v>12107</v>
      </c>
      <c r="D409" s="7" t="s">
        <v>12106</v>
      </c>
      <c r="E409" s="519">
        <v>473</v>
      </c>
      <c r="F409" s="103">
        <v>100.66</v>
      </c>
      <c r="G409" s="444"/>
      <c r="H409" s="693"/>
      <c r="I409" s="444"/>
      <c r="J409" s="444"/>
    </row>
    <row r="410" spans="1:10">
      <c r="A410" s="380">
        <v>42061</v>
      </c>
      <c r="B410" s="4"/>
      <c r="C410" s="7" t="s">
        <v>2897</v>
      </c>
      <c r="D410" s="7" t="s">
        <v>2190</v>
      </c>
      <c r="E410" s="519">
        <v>474</v>
      </c>
      <c r="F410" s="103">
        <v>1200</v>
      </c>
      <c r="G410" s="444"/>
      <c r="H410" s="693"/>
      <c r="I410" s="444"/>
      <c r="J410" s="444"/>
    </row>
    <row r="411" spans="1:10">
      <c r="A411" s="380">
        <v>42059</v>
      </c>
      <c r="B411" s="4"/>
      <c r="C411" s="7" t="s">
        <v>12085</v>
      </c>
      <c r="D411" s="7" t="s">
        <v>12091</v>
      </c>
      <c r="E411" s="519">
        <v>469</v>
      </c>
      <c r="F411" s="103">
        <v>319.63</v>
      </c>
      <c r="G411" s="444"/>
      <c r="H411" s="693"/>
      <c r="I411" s="444"/>
      <c r="J411" s="444"/>
    </row>
    <row r="412" spans="1:10">
      <c r="A412" s="380">
        <v>42061</v>
      </c>
      <c r="B412" s="4"/>
      <c r="C412" s="7" t="s">
        <v>12109</v>
      </c>
      <c r="D412" s="7" t="s">
        <v>12108</v>
      </c>
      <c r="E412" s="519">
        <v>481</v>
      </c>
      <c r="F412" s="103">
        <v>110</v>
      </c>
      <c r="G412" s="444"/>
      <c r="H412" s="693"/>
    </row>
    <row r="413" spans="1:10">
      <c r="I413" s="444"/>
      <c r="J413" s="444"/>
    </row>
    <row r="414" spans="1:10">
      <c r="A414" s="784">
        <v>42062</v>
      </c>
      <c r="I414" s="444"/>
      <c r="J414" s="444"/>
    </row>
    <row r="415" spans="1:10">
      <c r="A415" s="380">
        <v>42055</v>
      </c>
      <c r="B415" s="4">
        <v>42062</v>
      </c>
      <c r="C415" s="7" t="s">
        <v>11131</v>
      </c>
      <c r="D415" s="7" t="s">
        <v>12004</v>
      </c>
      <c r="E415" s="519">
        <v>441</v>
      </c>
      <c r="F415" s="103">
        <v>800</v>
      </c>
      <c r="G415" s="444"/>
      <c r="H415" s="693"/>
      <c r="I415" s="444"/>
      <c r="J415" s="444"/>
    </row>
    <row r="416" spans="1:10">
      <c r="A416" s="380">
        <v>42061</v>
      </c>
      <c r="B416" s="4"/>
      <c r="C416" s="7" t="s">
        <v>896</v>
      </c>
      <c r="D416" s="7" t="s">
        <v>12102</v>
      </c>
      <c r="E416" s="519">
        <v>477</v>
      </c>
      <c r="F416" s="103">
        <v>500</v>
      </c>
      <c r="G416" s="444"/>
      <c r="H416" s="693"/>
      <c r="I416" s="444"/>
      <c r="J416" s="444"/>
    </row>
    <row r="417" spans="1:10">
      <c r="A417" s="380">
        <v>42058</v>
      </c>
      <c r="B417" s="4"/>
      <c r="C417" s="7" t="s">
        <v>4696</v>
      </c>
      <c r="D417" s="7" t="s">
        <v>12057</v>
      </c>
      <c r="E417" s="519">
        <v>431</v>
      </c>
      <c r="F417" s="103">
        <v>440</v>
      </c>
      <c r="G417" s="444"/>
      <c r="H417" s="693"/>
      <c r="I417" s="444"/>
      <c r="J417" s="444"/>
    </row>
    <row r="418" spans="1:10">
      <c r="A418" s="380">
        <v>42061</v>
      </c>
      <c r="B418" s="4"/>
      <c r="C418" s="7" t="s">
        <v>1288</v>
      </c>
      <c r="D418" s="7" t="s">
        <v>12101</v>
      </c>
      <c r="E418" s="519">
        <v>476</v>
      </c>
      <c r="F418" s="103">
        <v>400</v>
      </c>
      <c r="G418" s="444"/>
      <c r="H418" s="693"/>
      <c r="I418" s="444"/>
      <c r="J418" s="444"/>
    </row>
    <row r="419" spans="1:10">
      <c r="A419" s="380">
        <v>42048</v>
      </c>
      <c r="B419" s="4"/>
      <c r="C419" s="7" t="s">
        <v>11930</v>
      </c>
      <c r="D419" s="7" t="s">
        <v>11933</v>
      </c>
      <c r="E419" s="519">
        <v>326</v>
      </c>
      <c r="F419" s="103">
        <v>288.66000000000003</v>
      </c>
      <c r="G419" s="444"/>
      <c r="H419" s="693"/>
      <c r="I419" s="444"/>
      <c r="J419" s="444"/>
    </row>
    <row r="420" spans="1:10">
      <c r="A420" s="380">
        <v>42062</v>
      </c>
      <c r="B420" s="4"/>
      <c r="C420" s="7" t="s">
        <v>761</v>
      </c>
      <c r="D420" s="7" t="s">
        <v>12110</v>
      </c>
      <c r="E420" s="519">
        <v>483</v>
      </c>
      <c r="F420" s="103">
        <v>91.65</v>
      </c>
      <c r="I420" s="444"/>
      <c r="J420" s="444"/>
    </row>
    <row r="421" spans="1:10">
      <c r="A421" s="380">
        <v>42061</v>
      </c>
      <c r="B421" s="4"/>
      <c r="C421" s="7" t="s">
        <v>2439</v>
      </c>
      <c r="D421" s="7" t="s">
        <v>12103</v>
      </c>
      <c r="E421" s="519">
        <v>478</v>
      </c>
      <c r="F421" s="103">
        <v>380</v>
      </c>
      <c r="G421" s="444"/>
      <c r="H421" s="693"/>
      <c r="I421" s="444"/>
      <c r="J421" s="444"/>
    </row>
    <row r="422" spans="1:10">
      <c r="A422" s="380">
        <v>42059</v>
      </c>
      <c r="B422" s="4"/>
      <c r="C422" s="7" t="s">
        <v>2897</v>
      </c>
      <c r="D422" s="7" t="s">
        <v>12086</v>
      </c>
      <c r="E422" s="519">
        <v>464</v>
      </c>
      <c r="F422" s="103">
        <v>800</v>
      </c>
      <c r="G422" s="444"/>
      <c r="H422" s="693"/>
      <c r="I422" s="444"/>
      <c r="J422" s="444"/>
    </row>
    <row r="423" spans="1:10">
      <c r="A423" s="380">
        <v>42058</v>
      </c>
      <c r="B423" s="4"/>
      <c r="C423" s="7" t="s">
        <v>11769</v>
      </c>
      <c r="D423" s="7" t="s">
        <v>12052</v>
      </c>
      <c r="E423" s="519">
        <v>424</v>
      </c>
      <c r="F423" s="103">
        <v>1104.3599999999999</v>
      </c>
      <c r="I423" s="444"/>
      <c r="J423" s="444"/>
    </row>
    <row r="424" spans="1:10">
      <c r="A424" s="380">
        <v>42182</v>
      </c>
      <c r="B424" s="4"/>
      <c r="C424" s="7" t="s">
        <v>145</v>
      </c>
      <c r="D424" s="7" t="s">
        <v>12116</v>
      </c>
      <c r="E424" s="519">
        <v>487</v>
      </c>
      <c r="F424" s="103">
        <v>74</v>
      </c>
      <c r="I424" s="444"/>
      <c r="J424" s="444"/>
    </row>
    <row r="425" spans="1:10">
      <c r="A425" s="380">
        <v>42182</v>
      </c>
      <c r="B425" s="4"/>
      <c r="C425" s="7" t="s">
        <v>226</v>
      </c>
      <c r="D425" s="7" t="s">
        <v>12115</v>
      </c>
      <c r="E425" s="519">
        <v>486</v>
      </c>
      <c r="F425" s="103">
        <v>432.13</v>
      </c>
      <c r="G425" s="444"/>
      <c r="H425" s="693"/>
      <c r="I425" s="444"/>
      <c r="J425" s="444"/>
    </row>
    <row r="426" spans="1:10">
      <c r="A426" s="380">
        <v>42182</v>
      </c>
      <c r="B426" s="4"/>
      <c r="C426" s="7" t="s">
        <v>145</v>
      </c>
      <c r="D426" s="7" t="s">
        <v>12114</v>
      </c>
      <c r="E426" s="519">
        <v>485</v>
      </c>
      <c r="F426" s="103">
        <v>311</v>
      </c>
      <c r="I426" s="444"/>
      <c r="J426" s="444"/>
    </row>
    <row r="427" spans="1:10">
      <c r="A427" s="380">
        <v>42045</v>
      </c>
      <c r="B427" s="4">
        <v>42062</v>
      </c>
      <c r="C427" s="7" t="s">
        <v>10536</v>
      </c>
      <c r="D427" s="7" t="s">
        <v>11927</v>
      </c>
      <c r="E427" s="519">
        <v>323</v>
      </c>
      <c r="F427" s="103">
        <v>6415.55</v>
      </c>
      <c r="I427" s="444"/>
      <c r="J427" s="444"/>
    </row>
    <row r="428" spans="1:10">
      <c r="A428" s="380">
        <v>42061</v>
      </c>
      <c r="B428" s="4"/>
      <c r="C428" s="7" t="s">
        <v>12085</v>
      </c>
      <c r="D428" s="7" t="s">
        <v>12100</v>
      </c>
      <c r="E428" s="519">
        <v>475</v>
      </c>
      <c r="F428" s="103">
        <v>319.63</v>
      </c>
      <c r="I428" s="444"/>
      <c r="J428" s="444"/>
    </row>
    <row r="429" spans="1:10">
      <c r="A429" s="380">
        <v>42059</v>
      </c>
      <c r="B429" s="4"/>
      <c r="C429" s="7" t="s">
        <v>12084</v>
      </c>
      <c r="D429" s="7" t="s">
        <v>12089</v>
      </c>
      <c r="E429" s="519">
        <v>467</v>
      </c>
      <c r="F429" s="103">
        <v>300</v>
      </c>
      <c r="I429" s="444"/>
      <c r="J429" s="444"/>
    </row>
    <row r="430" spans="1:10">
      <c r="F430" s="2"/>
      <c r="G430" s="444"/>
      <c r="H430" s="2"/>
      <c r="I430" s="444"/>
      <c r="J430" s="444"/>
    </row>
    <row r="431" spans="1:10">
      <c r="A431" s="784">
        <v>42065</v>
      </c>
      <c r="F431" s="2"/>
      <c r="G431" s="444"/>
      <c r="H431" s="2"/>
      <c r="I431" s="444"/>
      <c r="J431" s="444"/>
    </row>
    <row r="432" spans="1:10">
      <c r="A432" s="380">
        <v>42065</v>
      </c>
      <c r="B432" s="4"/>
      <c r="C432" s="7" t="s">
        <v>681</v>
      </c>
      <c r="D432" s="7" t="s">
        <v>12130</v>
      </c>
      <c r="E432" s="519">
        <v>499</v>
      </c>
      <c r="F432" s="103">
        <v>341.5</v>
      </c>
      <c r="I432" s="444"/>
      <c r="J432" s="444"/>
    </row>
    <row r="433" spans="1:10">
      <c r="A433" s="380">
        <v>42065</v>
      </c>
      <c r="B433" s="4"/>
      <c r="C433" s="7" t="s">
        <v>636</v>
      </c>
      <c r="D433" s="7" t="s">
        <v>12138</v>
      </c>
      <c r="E433" s="519">
        <v>507</v>
      </c>
      <c r="F433" s="103">
        <v>217.89</v>
      </c>
      <c r="I433" s="444"/>
      <c r="J433" s="444"/>
    </row>
    <row r="434" spans="1:10">
      <c r="A434" s="380">
        <v>42065</v>
      </c>
      <c r="B434" s="4"/>
      <c r="C434" s="7" t="s">
        <v>2397</v>
      </c>
      <c r="D434" s="7" t="s">
        <v>12132</v>
      </c>
      <c r="E434" s="519">
        <v>501</v>
      </c>
      <c r="F434" s="103">
        <v>217.86</v>
      </c>
      <c r="I434" s="444"/>
      <c r="J434" s="444"/>
    </row>
    <row r="435" spans="1:10">
      <c r="A435" s="380">
        <v>42065</v>
      </c>
      <c r="B435" s="4"/>
      <c r="C435" s="7" t="s">
        <v>9045</v>
      </c>
      <c r="D435" s="7" t="s">
        <v>12129</v>
      </c>
      <c r="E435" s="519">
        <v>497</v>
      </c>
      <c r="F435" s="103">
        <v>182.96</v>
      </c>
      <c r="I435" s="444"/>
      <c r="J435" s="444"/>
    </row>
    <row r="436" spans="1:10">
      <c r="A436" s="380">
        <v>42065</v>
      </c>
      <c r="B436" s="4"/>
      <c r="C436" s="7" t="s">
        <v>10358</v>
      </c>
      <c r="D436" s="7" t="s">
        <v>12135</v>
      </c>
      <c r="E436" s="519">
        <v>504</v>
      </c>
      <c r="F436" s="103">
        <v>264.95999999999998</v>
      </c>
      <c r="I436" s="444"/>
      <c r="J436" s="444"/>
    </row>
    <row r="437" spans="1:10">
      <c r="A437" s="380">
        <v>42065</v>
      </c>
      <c r="B437" s="4"/>
      <c r="C437" s="7" t="s">
        <v>11961</v>
      </c>
      <c r="D437" s="7" t="s">
        <v>12144</v>
      </c>
      <c r="E437" s="519">
        <v>513</v>
      </c>
      <c r="F437" s="103">
        <v>205.32</v>
      </c>
      <c r="I437" s="444"/>
      <c r="J437" s="444"/>
    </row>
    <row r="438" spans="1:10">
      <c r="A438" s="380">
        <v>42065</v>
      </c>
      <c r="B438" s="4"/>
      <c r="C438" s="7" t="s">
        <v>492</v>
      </c>
      <c r="D438" s="7" t="s">
        <v>12120</v>
      </c>
      <c r="E438" s="519">
        <v>488</v>
      </c>
      <c r="F438" s="103">
        <v>254.34</v>
      </c>
      <c r="G438" s="444"/>
      <c r="I438" s="444"/>
      <c r="J438" s="444"/>
    </row>
    <row r="439" spans="1:10">
      <c r="A439" s="380">
        <v>42065</v>
      </c>
      <c r="B439" s="4"/>
      <c r="C439" s="7" t="s">
        <v>12118</v>
      </c>
      <c r="D439" s="7" t="s">
        <v>12145</v>
      </c>
      <c r="E439" s="519">
        <v>514</v>
      </c>
      <c r="F439" s="103">
        <v>80.95</v>
      </c>
      <c r="G439" s="444"/>
      <c r="I439" s="444"/>
      <c r="J439" s="444"/>
    </row>
    <row r="440" spans="1:10">
      <c r="A440" s="380">
        <v>42065</v>
      </c>
      <c r="B440" s="4"/>
      <c r="C440" s="7" t="s">
        <v>3775</v>
      </c>
      <c r="D440" s="7" t="s">
        <v>12134</v>
      </c>
      <c r="E440" s="519">
        <v>503</v>
      </c>
      <c r="F440" s="103">
        <v>235.52</v>
      </c>
      <c r="G440" s="444"/>
      <c r="I440" s="444"/>
      <c r="J440" s="444"/>
    </row>
    <row r="441" spans="1:10">
      <c r="A441" s="380">
        <v>42065</v>
      </c>
      <c r="B441" s="4"/>
      <c r="C441" s="7" t="s">
        <v>632</v>
      </c>
      <c r="D441" s="7" t="s">
        <v>12133</v>
      </c>
      <c r="E441" s="519">
        <v>502</v>
      </c>
      <c r="F441" s="103">
        <v>235.52</v>
      </c>
      <c r="G441" s="444"/>
      <c r="I441" s="444"/>
      <c r="J441" s="444"/>
    </row>
    <row r="442" spans="1:10">
      <c r="A442" s="380">
        <v>42065</v>
      </c>
      <c r="B442" s="4"/>
      <c r="C442" s="7" t="s">
        <v>6866</v>
      </c>
      <c r="D442" s="7" t="s">
        <v>12139</v>
      </c>
      <c r="E442" s="519">
        <v>508</v>
      </c>
      <c r="F442" s="103">
        <v>193.74</v>
      </c>
      <c r="G442" s="444"/>
      <c r="I442" s="444"/>
      <c r="J442" s="444"/>
    </row>
    <row r="443" spans="1:10">
      <c r="A443" s="380">
        <v>42065</v>
      </c>
      <c r="B443" s="4"/>
      <c r="C443" s="7" t="s">
        <v>200</v>
      </c>
      <c r="D443" s="7" t="s">
        <v>12131</v>
      </c>
      <c r="E443" s="519">
        <v>500</v>
      </c>
      <c r="F443" s="103">
        <v>202.11</v>
      </c>
      <c r="G443" s="444"/>
      <c r="I443" s="444"/>
      <c r="J443" s="444"/>
    </row>
    <row r="444" spans="1:10">
      <c r="A444" s="380">
        <v>42065</v>
      </c>
      <c r="B444" s="4"/>
      <c r="C444" s="7" t="s">
        <v>12117</v>
      </c>
      <c r="D444" s="7" t="s">
        <v>12121</v>
      </c>
      <c r="E444" s="519">
        <v>489</v>
      </c>
      <c r="F444" s="103">
        <v>172.71</v>
      </c>
      <c r="G444" s="444"/>
      <c r="I444" s="444"/>
      <c r="J444" s="444"/>
    </row>
    <row r="445" spans="1:10">
      <c r="A445" s="380">
        <v>42065</v>
      </c>
      <c r="B445" s="4"/>
      <c r="C445" s="7" t="s">
        <v>1994</v>
      </c>
      <c r="D445" s="7" t="s">
        <v>12141</v>
      </c>
      <c r="E445" s="519">
        <v>510</v>
      </c>
      <c r="F445" s="103">
        <v>230.65</v>
      </c>
      <c r="G445" s="444"/>
      <c r="I445" s="444"/>
      <c r="J445" s="444"/>
    </row>
    <row r="446" spans="1:10">
      <c r="A446" s="380">
        <v>42065</v>
      </c>
      <c r="B446" s="4"/>
      <c r="C446" s="7" t="s">
        <v>11960</v>
      </c>
      <c r="D446" s="7" t="s">
        <v>12143</v>
      </c>
      <c r="E446" s="519">
        <v>512</v>
      </c>
      <c r="F446" s="103">
        <v>159.06</v>
      </c>
      <c r="G446" s="444"/>
      <c r="I446" s="444"/>
      <c r="J446" s="444"/>
    </row>
    <row r="447" spans="1:10">
      <c r="A447" s="380">
        <v>42065</v>
      </c>
      <c r="B447" s="4"/>
      <c r="C447" s="7" t="s">
        <v>10366</v>
      </c>
      <c r="D447" s="7" t="s">
        <v>12140</v>
      </c>
      <c r="E447" s="519">
        <v>509</v>
      </c>
      <c r="F447" s="103">
        <v>182.96</v>
      </c>
      <c r="G447" s="444"/>
      <c r="I447" s="444"/>
      <c r="J447" s="444"/>
    </row>
    <row r="448" spans="1:10">
      <c r="A448" s="380">
        <v>42065</v>
      </c>
      <c r="B448" s="4"/>
      <c r="C448" s="7" t="s">
        <v>629</v>
      </c>
      <c r="D448" s="7" t="s">
        <v>12123</v>
      </c>
      <c r="E448" s="519">
        <v>491</v>
      </c>
      <c r="F448" s="103">
        <v>72.099999999999994</v>
      </c>
      <c r="G448" s="444"/>
      <c r="I448" s="444"/>
      <c r="J448" s="444"/>
    </row>
    <row r="449" spans="1:10">
      <c r="A449" s="380">
        <v>42182</v>
      </c>
      <c r="B449" s="4"/>
      <c r="C449" s="7" t="s">
        <v>761</v>
      </c>
      <c r="D449" s="7" t="s">
        <v>12112</v>
      </c>
      <c r="E449" s="519">
        <v>483</v>
      </c>
      <c r="F449" s="103">
        <v>91.65</v>
      </c>
      <c r="G449" s="444"/>
      <c r="I449" s="444"/>
      <c r="J449" s="444"/>
    </row>
    <row r="450" spans="1:10">
      <c r="A450" s="380">
        <v>42065</v>
      </c>
      <c r="B450" s="4"/>
      <c r="C450" s="7" t="s">
        <v>192</v>
      </c>
      <c r="D450" s="7" t="s">
        <v>12127</v>
      </c>
      <c r="E450" s="519">
        <v>495</v>
      </c>
      <c r="F450" s="103">
        <v>250.47</v>
      </c>
      <c r="G450" s="444"/>
      <c r="I450" s="444"/>
      <c r="J450" s="444"/>
    </row>
    <row r="451" spans="1:10">
      <c r="A451" s="380">
        <v>42065</v>
      </c>
      <c r="B451" s="4"/>
      <c r="C451" s="7" t="s">
        <v>1992</v>
      </c>
      <c r="D451" s="7" t="s">
        <v>12122</v>
      </c>
      <c r="E451" s="519">
        <v>490</v>
      </c>
      <c r="F451" s="103">
        <v>341.5</v>
      </c>
      <c r="G451" s="444"/>
      <c r="I451" s="444"/>
      <c r="J451" s="444"/>
    </row>
    <row r="452" spans="1:10">
      <c r="A452" s="380">
        <v>42065</v>
      </c>
      <c r="B452" s="4"/>
      <c r="C452" s="7" t="s">
        <v>11756</v>
      </c>
      <c r="D452" s="7" t="s">
        <v>12124</v>
      </c>
      <c r="E452" s="519">
        <v>492</v>
      </c>
      <c r="F452" s="103">
        <v>202.2</v>
      </c>
      <c r="G452" s="444"/>
      <c r="I452" s="444"/>
      <c r="J452" s="444"/>
    </row>
    <row r="453" spans="1:10">
      <c r="A453" s="380">
        <v>42065</v>
      </c>
      <c r="B453" s="4"/>
      <c r="C453" s="7" t="s">
        <v>173</v>
      </c>
      <c r="D453" s="7" t="s">
        <v>12136</v>
      </c>
      <c r="E453" s="519">
        <v>505</v>
      </c>
      <c r="F453" s="103">
        <v>394.5</v>
      </c>
      <c r="G453" s="444"/>
      <c r="I453" s="444"/>
      <c r="J453" s="444"/>
    </row>
    <row r="454" spans="1:10">
      <c r="A454" s="380">
        <v>42065</v>
      </c>
      <c r="B454" s="4"/>
      <c r="C454" s="7" t="s">
        <v>635</v>
      </c>
      <c r="D454" s="7" t="s">
        <v>12137</v>
      </c>
      <c r="E454" s="519">
        <v>506</v>
      </c>
      <c r="F454" s="103">
        <v>213.73</v>
      </c>
      <c r="I454" s="444"/>
      <c r="J454" s="444"/>
    </row>
    <row r="455" spans="1:10">
      <c r="A455" s="380">
        <v>42055</v>
      </c>
      <c r="B455" s="4"/>
      <c r="C455" s="7" t="s">
        <v>1871</v>
      </c>
      <c r="D455" s="7" t="s">
        <v>12001</v>
      </c>
      <c r="E455" s="519">
        <v>438</v>
      </c>
      <c r="F455" s="103">
        <v>54.86</v>
      </c>
      <c r="I455" s="444"/>
      <c r="J455" s="444"/>
    </row>
    <row r="456" spans="1:10">
      <c r="A456" s="380">
        <v>42066</v>
      </c>
      <c r="B456" s="4"/>
      <c r="C456" s="7" t="s">
        <v>9238</v>
      </c>
      <c r="D456" s="7" t="s">
        <v>12238</v>
      </c>
      <c r="E456" s="519">
        <v>540</v>
      </c>
      <c r="F456" s="103">
        <v>400</v>
      </c>
      <c r="H456" s="444">
        <v>300</v>
      </c>
      <c r="I456" s="444"/>
      <c r="J456" s="444"/>
    </row>
    <row r="457" spans="1:10">
      <c r="A457" s="380">
        <v>42061</v>
      </c>
      <c r="B457" s="4"/>
      <c r="C457" s="7" t="s">
        <v>12099</v>
      </c>
      <c r="D457" s="7" t="s">
        <v>12105</v>
      </c>
      <c r="E457" s="519">
        <v>480</v>
      </c>
      <c r="F457" s="103">
        <v>364.32</v>
      </c>
    </row>
    <row r="459" spans="1:10">
      <c r="I459" s="444"/>
      <c r="J459" s="444"/>
    </row>
    <row r="460" spans="1:10">
      <c r="A460" s="784">
        <v>42066</v>
      </c>
      <c r="I460" s="444"/>
      <c r="J460" s="444"/>
    </row>
    <row r="461" spans="1:10">
      <c r="A461" s="380">
        <v>42055</v>
      </c>
      <c r="B461" s="4">
        <v>42062</v>
      </c>
      <c r="C461" s="7" t="s">
        <v>662</v>
      </c>
      <c r="D461" s="7" t="s">
        <v>12003</v>
      </c>
      <c r="E461" s="519">
        <v>440</v>
      </c>
      <c r="F461" s="103">
        <v>250</v>
      </c>
      <c r="I461" s="444"/>
      <c r="J461" s="444"/>
    </row>
    <row r="462" spans="1:10">
      <c r="A462" s="380">
        <v>42065</v>
      </c>
      <c r="B462" s="4"/>
      <c r="C462" s="7" t="s">
        <v>497</v>
      </c>
      <c r="D462" s="7" t="s">
        <v>12128</v>
      </c>
      <c r="E462" s="519">
        <v>496</v>
      </c>
      <c r="F462" s="103">
        <v>235.52</v>
      </c>
      <c r="I462" s="444"/>
      <c r="J462" s="444"/>
    </row>
    <row r="463" spans="1:10">
      <c r="A463" s="380">
        <v>42065</v>
      </c>
      <c r="B463" s="4"/>
      <c r="C463" s="7" t="s">
        <v>9503</v>
      </c>
      <c r="D463" s="7" t="s">
        <v>12126</v>
      </c>
      <c r="E463" s="519">
        <v>494</v>
      </c>
      <c r="F463" s="103">
        <v>194.76</v>
      </c>
    </row>
    <row r="468" spans="1:10">
      <c r="I468" s="444"/>
      <c r="J468" s="444"/>
    </row>
    <row r="469" spans="1:10">
      <c r="A469" s="784">
        <v>42067</v>
      </c>
      <c r="I469" s="444"/>
      <c r="J469" s="444"/>
    </row>
    <row r="470" spans="1:10">
      <c r="A470" s="380">
        <v>42065</v>
      </c>
      <c r="B470" s="4"/>
      <c r="C470" s="7" t="s">
        <v>1703</v>
      </c>
      <c r="D470" s="7" t="s">
        <v>12156</v>
      </c>
      <c r="E470" s="519">
        <v>519</v>
      </c>
      <c r="F470" s="103">
        <v>424.52</v>
      </c>
      <c r="G470" s="444"/>
      <c r="I470" s="444"/>
      <c r="J470" s="444"/>
    </row>
    <row r="471" spans="1:10">
      <c r="A471" s="380">
        <v>42065</v>
      </c>
      <c r="B471" s="4"/>
      <c r="C471" s="7" t="s">
        <v>11759</v>
      </c>
      <c r="D471" s="7" t="s">
        <v>12142</v>
      </c>
      <c r="E471" s="519">
        <v>511</v>
      </c>
      <c r="F471" s="103">
        <v>205.32</v>
      </c>
      <c r="G471" s="444"/>
      <c r="I471" s="444"/>
      <c r="J471" s="444"/>
    </row>
    <row r="472" spans="1:10">
      <c r="A472" s="380">
        <v>42066</v>
      </c>
      <c r="B472" s="4"/>
      <c r="C472" s="7" t="s">
        <v>12007</v>
      </c>
      <c r="D472" s="7" t="s">
        <v>12185</v>
      </c>
      <c r="E472" s="519">
        <v>560</v>
      </c>
      <c r="F472" s="103">
        <v>438.1</v>
      </c>
      <c r="G472" s="444"/>
      <c r="I472" s="444"/>
      <c r="J472" s="444"/>
    </row>
    <row r="473" spans="1:10">
      <c r="A473" s="380">
        <v>42066</v>
      </c>
      <c r="B473" s="4"/>
      <c r="C473" s="7" t="s">
        <v>12150</v>
      </c>
      <c r="D473" s="7" t="s">
        <v>12176</v>
      </c>
      <c r="E473" s="519">
        <v>551</v>
      </c>
      <c r="F473" s="103">
        <v>173.6</v>
      </c>
      <c r="G473" s="444"/>
      <c r="I473" s="444"/>
      <c r="J473" s="444"/>
    </row>
    <row r="474" spans="1:10">
      <c r="A474" s="380">
        <v>42066</v>
      </c>
      <c r="B474" s="4"/>
      <c r="C474" s="7" t="s">
        <v>12149</v>
      </c>
      <c r="D474" s="7" t="s">
        <v>12125</v>
      </c>
      <c r="E474" s="519">
        <v>541</v>
      </c>
      <c r="F474" s="103">
        <v>182.96</v>
      </c>
      <c r="G474" s="444"/>
      <c r="I474" s="444"/>
      <c r="J474" s="444"/>
    </row>
    <row r="475" spans="1:10">
      <c r="A475" s="380">
        <v>42066</v>
      </c>
      <c r="B475" s="4"/>
      <c r="C475" s="7" t="s">
        <v>1727</v>
      </c>
      <c r="D475" s="7" t="s">
        <v>12175</v>
      </c>
      <c r="E475" s="519">
        <v>550</v>
      </c>
      <c r="F475" s="103">
        <v>238.02</v>
      </c>
      <c r="G475" s="444"/>
      <c r="I475" s="444"/>
      <c r="J475" s="444"/>
    </row>
    <row r="476" spans="1:10">
      <c r="A476" s="380">
        <v>42066</v>
      </c>
      <c r="B476" s="4"/>
      <c r="C476" s="7" t="s">
        <v>529</v>
      </c>
      <c r="D476" s="7" t="s">
        <v>12180</v>
      </c>
      <c r="E476" s="519">
        <v>555</v>
      </c>
      <c r="F476" s="103">
        <v>286.94</v>
      </c>
      <c r="G476" s="444"/>
      <c r="I476" s="444"/>
      <c r="J476" s="444"/>
    </row>
    <row r="477" spans="1:10">
      <c r="A477" s="380">
        <v>42066</v>
      </c>
      <c r="B477" s="4"/>
      <c r="C477" s="7" t="s">
        <v>562</v>
      </c>
      <c r="D477" s="7" t="s">
        <v>12178</v>
      </c>
      <c r="E477" s="519">
        <v>553</v>
      </c>
      <c r="F477" s="103">
        <v>268.93</v>
      </c>
      <c r="G477" s="444"/>
      <c r="I477" s="444"/>
      <c r="J477" s="444"/>
    </row>
    <row r="478" spans="1:10">
      <c r="A478" s="380">
        <v>42065</v>
      </c>
      <c r="B478" s="4"/>
      <c r="C478" s="7" t="s">
        <v>11578</v>
      </c>
      <c r="D478" s="7" t="s">
        <v>12154</v>
      </c>
      <c r="E478" s="519">
        <v>517</v>
      </c>
      <c r="F478" s="103">
        <v>202.2</v>
      </c>
      <c r="G478" s="444"/>
      <c r="I478" s="444"/>
      <c r="J478" s="444"/>
    </row>
    <row r="479" spans="1:10">
      <c r="A479" s="380">
        <v>42066</v>
      </c>
      <c r="B479" s="4"/>
      <c r="C479" s="7" t="s">
        <v>3529</v>
      </c>
      <c r="D479" s="7" t="s">
        <v>12205</v>
      </c>
      <c r="E479" s="519">
        <v>584</v>
      </c>
      <c r="F479" s="103">
        <v>647.67999999999995</v>
      </c>
      <c r="G479" s="444"/>
      <c r="I479" s="444"/>
      <c r="J479" s="444"/>
    </row>
    <row r="480" spans="1:10">
      <c r="A480" s="380">
        <v>42065</v>
      </c>
      <c r="B480" s="4"/>
      <c r="C480" s="7" t="s">
        <v>12147</v>
      </c>
      <c r="D480" s="7" t="s">
        <v>12155</v>
      </c>
      <c r="E480" s="519">
        <v>518</v>
      </c>
      <c r="F480" s="103">
        <v>594.33000000000004</v>
      </c>
      <c r="G480" s="444"/>
      <c r="I480" s="444"/>
      <c r="J480" s="444"/>
    </row>
    <row r="481" spans="1:10">
      <c r="A481" s="380">
        <v>42066</v>
      </c>
      <c r="B481" s="4"/>
      <c r="C481" s="7" t="s">
        <v>10150</v>
      </c>
      <c r="D481" s="7" t="s">
        <v>12196</v>
      </c>
      <c r="E481" s="519">
        <v>575</v>
      </c>
      <c r="F481" s="103">
        <v>922.06</v>
      </c>
      <c r="G481" s="444"/>
      <c r="I481" s="444"/>
      <c r="J481" s="444"/>
    </row>
    <row r="482" spans="1:10">
      <c r="A482" s="380">
        <v>42065</v>
      </c>
      <c r="B482" s="4"/>
      <c r="C482" s="7" t="s">
        <v>5296</v>
      </c>
      <c r="D482" s="7" t="s">
        <v>12159</v>
      </c>
      <c r="E482" s="519">
        <v>522</v>
      </c>
      <c r="F482" s="103">
        <v>294.39999999999998</v>
      </c>
      <c r="G482" s="444"/>
      <c r="I482" s="444"/>
      <c r="J482" s="444"/>
    </row>
    <row r="483" spans="1:10">
      <c r="A483" s="380">
        <v>42065</v>
      </c>
      <c r="B483" s="4"/>
      <c r="C483" s="7" t="s">
        <v>10605</v>
      </c>
      <c r="D483" s="7" t="s">
        <v>12160</v>
      </c>
      <c r="E483" s="519">
        <v>523</v>
      </c>
      <c r="F483" s="103">
        <v>183.25</v>
      </c>
      <c r="G483" s="444"/>
      <c r="I483" s="444"/>
      <c r="J483" s="444"/>
    </row>
    <row r="484" spans="1:10">
      <c r="A484" s="380">
        <v>42066</v>
      </c>
      <c r="B484" s="4"/>
      <c r="C484" s="7" t="s">
        <v>2147</v>
      </c>
      <c r="D484" s="7" t="s">
        <v>12169</v>
      </c>
      <c r="E484" s="519">
        <v>544</v>
      </c>
      <c r="F484" s="103">
        <v>353.28</v>
      </c>
      <c r="G484" s="444"/>
      <c r="I484" s="444"/>
      <c r="J484" s="444"/>
    </row>
    <row r="485" spans="1:10">
      <c r="A485" s="380">
        <v>42066</v>
      </c>
      <c r="B485" s="4"/>
      <c r="C485" s="7" t="s">
        <v>11560</v>
      </c>
      <c r="D485" s="7" t="s">
        <v>12181</v>
      </c>
      <c r="E485" s="519">
        <v>556</v>
      </c>
      <c r="F485" s="103">
        <v>183.25</v>
      </c>
      <c r="G485" s="444"/>
    </row>
    <row r="486" spans="1:10">
      <c r="A486" s="380">
        <v>42066</v>
      </c>
      <c r="B486" s="4"/>
      <c r="C486" s="7" t="s">
        <v>1734</v>
      </c>
      <c r="D486" s="7" t="s">
        <v>12171</v>
      </c>
      <c r="E486" s="519">
        <v>546</v>
      </c>
      <c r="F486" s="103">
        <v>353.28</v>
      </c>
      <c r="I486" s="444"/>
      <c r="J486" s="444"/>
    </row>
    <row r="487" spans="1:10">
      <c r="A487" s="380">
        <v>42065</v>
      </c>
      <c r="B487" s="4"/>
      <c r="C487" s="7" t="s">
        <v>12119</v>
      </c>
      <c r="D487" s="7" t="s">
        <v>12146</v>
      </c>
      <c r="E487" s="519">
        <v>515</v>
      </c>
      <c r="F487" s="103">
        <v>80.95</v>
      </c>
      <c r="I487" s="444"/>
      <c r="J487" s="444"/>
    </row>
    <row r="488" spans="1:10">
      <c r="A488" s="380">
        <v>42066</v>
      </c>
      <c r="B488" s="4"/>
      <c r="C488" s="7" t="s">
        <v>9501</v>
      </c>
      <c r="D488" s="7" t="s">
        <v>12168</v>
      </c>
      <c r="E488" s="519">
        <v>543</v>
      </c>
      <c r="F488" s="103">
        <v>303.3</v>
      </c>
    </row>
    <row r="489" spans="1:10">
      <c r="A489" s="380">
        <v>42065</v>
      </c>
      <c r="B489" s="4"/>
      <c r="C489" s="7" t="s">
        <v>5113</v>
      </c>
      <c r="D489" s="7" t="s">
        <v>12163</v>
      </c>
      <c r="E489" s="519">
        <v>526</v>
      </c>
      <c r="F489" s="103">
        <v>185.65</v>
      </c>
    </row>
    <row r="490" spans="1:10">
      <c r="A490" s="380">
        <v>42066</v>
      </c>
      <c r="B490" s="4"/>
      <c r="C490" s="7" t="s">
        <v>9054</v>
      </c>
      <c r="D490" s="7" t="s">
        <v>12174</v>
      </c>
      <c r="E490" s="519">
        <v>549</v>
      </c>
      <c r="F490" s="103">
        <v>227.48</v>
      </c>
    </row>
    <row r="491" spans="1:10">
      <c r="A491" s="380"/>
      <c r="B491" s="4"/>
      <c r="C491" s="7" t="s">
        <v>2244</v>
      </c>
      <c r="D491" s="7" t="s">
        <v>12240</v>
      </c>
      <c r="E491" s="519">
        <v>610</v>
      </c>
      <c r="F491" s="103">
        <v>440</v>
      </c>
    </row>
    <row r="492" spans="1:10">
      <c r="A492" s="380">
        <v>42182</v>
      </c>
      <c r="B492" s="4"/>
      <c r="C492" s="7" t="s">
        <v>130</v>
      </c>
      <c r="D492" s="7" t="s">
        <v>12111</v>
      </c>
      <c r="E492" s="519">
        <v>482</v>
      </c>
      <c r="F492" s="103">
        <v>975</v>
      </c>
    </row>
    <row r="493" spans="1:10">
      <c r="A493" s="380">
        <v>42066</v>
      </c>
      <c r="B493" s="4"/>
      <c r="C493" s="7" t="s">
        <v>1046</v>
      </c>
      <c r="D493" s="7" t="s">
        <v>12194</v>
      </c>
      <c r="E493" s="519">
        <v>572</v>
      </c>
      <c r="F493" s="103">
        <v>941.72</v>
      </c>
    </row>
    <row r="494" spans="1:10">
      <c r="A494" s="380">
        <v>42065</v>
      </c>
      <c r="B494" s="4">
        <v>42067</v>
      </c>
      <c r="C494" s="7" t="s">
        <v>11131</v>
      </c>
      <c r="D494" s="7" t="s">
        <v>12230</v>
      </c>
      <c r="E494" s="519">
        <v>530</v>
      </c>
      <c r="F494" s="103">
        <v>800</v>
      </c>
    </row>
    <row r="495" spans="1:10">
      <c r="A495" s="380">
        <v>42066</v>
      </c>
      <c r="B495" s="4"/>
      <c r="C495" s="7" t="s">
        <v>9368</v>
      </c>
      <c r="D495" s="7" t="s">
        <v>12204</v>
      </c>
      <c r="E495" s="519">
        <v>583</v>
      </c>
      <c r="F495" s="103">
        <v>129.36000000000001</v>
      </c>
    </row>
    <row r="496" spans="1:10">
      <c r="A496" s="380">
        <v>42066</v>
      </c>
      <c r="B496" s="4"/>
      <c r="C496" s="7" t="s">
        <v>8242</v>
      </c>
      <c r="D496" s="7" t="s">
        <v>12191</v>
      </c>
      <c r="E496" s="519">
        <v>568</v>
      </c>
      <c r="F496" s="103">
        <v>724.76</v>
      </c>
    </row>
    <row r="497" spans="1:10">
      <c r="A497" s="380">
        <v>42065</v>
      </c>
      <c r="B497" s="4"/>
      <c r="C497" s="7" t="s">
        <v>8679</v>
      </c>
      <c r="D497" s="7" t="s">
        <v>12161</v>
      </c>
      <c r="E497" s="519">
        <v>524</v>
      </c>
      <c r="F497" s="103">
        <v>278.02999999999997</v>
      </c>
    </row>
    <row r="498" spans="1:10">
      <c r="A498" s="380">
        <v>42066</v>
      </c>
      <c r="B498" s="4"/>
      <c r="C498" s="7" t="s">
        <v>233</v>
      </c>
      <c r="D498" s="7" t="s">
        <v>12190</v>
      </c>
      <c r="E498" s="519">
        <v>566</v>
      </c>
      <c r="F498" s="103">
        <v>588.79999999999995</v>
      </c>
    </row>
    <row r="499" spans="1:10">
      <c r="A499" s="380">
        <v>42066</v>
      </c>
      <c r="B499" s="4"/>
      <c r="C499" s="7" t="s">
        <v>8662</v>
      </c>
      <c r="D499" s="7" t="s">
        <v>12197</v>
      </c>
      <c r="E499" s="519">
        <v>576</v>
      </c>
      <c r="F499" s="103">
        <v>1521.79</v>
      </c>
    </row>
    <row r="500" spans="1:10">
      <c r="A500" s="380">
        <v>42066</v>
      </c>
      <c r="B500" s="4"/>
      <c r="C500" s="7" t="s">
        <v>8661</v>
      </c>
      <c r="D500" s="7" t="s">
        <v>12188</v>
      </c>
      <c r="E500" s="519">
        <v>564</v>
      </c>
      <c r="F500" s="103">
        <v>1521.79</v>
      </c>
    </row>
    <row r="501" spans="1:10">
      <c r="A501" s="380">
        <v>42066</v>
      </c>
      <c r="B501" s="4"/>
      <c r="C501" s="7" t="s">
        <v>531</v>
      </c>
      <c r="D501" s="7" t="s">
        <v>12186</v>
      </c>
      <c r="E501" s="519">
        <v>561</v>
      </c>
      <c r="F501" s="103">
        <v>799.88</v>
      </c>
      <c r="I501" s="444"/>
      <c r="J501" s="444"/>
    </row>
    <row r="502" spans="1:10">
      <c r="A502" s="380">
        <v>42066</v>
      </c>
      <c r="B502" s="4"/>
      <c r="C502" s="7" t="s">
        <v>10823</v>
      </c>
      <c r="D502" s="7" t="s">
        <v>12173</v>
      </c>
      <c r="E502" s="519">
        <v>548</v>
      </c>
      <c r="F502" s="103">
        <v>231.18</v>
      </c>
      <c r="G502" s="444"/>
      <c r="I502" s="444"/>
      <c r="J502" s="444"/>
    </row>
    <row r="503" spans="1:10">
      <c r="A503" s="380">
        <v>42066</v>
      </c>
      <c r="B503" s="4"/>
      <c r="C503" s="7" t="s">
        <v>5615</v>
      </c>
      <c r="D503" s="7" t="s">
        <v>12198</v>
      </c>
      <c r="E503" s="519">
        <v>577</v>
      </c>
      <c r="F503" s="103">
        <v>303.3</v>
      </c>
      <c r="G503" s="444"/>
      <c r="I503" s="444"/>
      <c r="J503" s="444"/>
    </row>
    <row r="504" spans="1:10">
      <c r="A504" s="380">
        <v>42182</v>
      </c>
      <c r="B504" s="4"/>
      <c r="C504" s="7" t="s">
        <v>100</v>
      </c>
      <c r="D504" s="7" t="s">
        <v>12113</v>
      </c>
      <c r="E504" s="519">
        <v>484</v>
      </c>
      <c r="F504" s="103">
        <v>500</v>
      </c>
      <c r="G504" s="444"/>
      <c r="I504" s="444"/>
      <c r="J504" s="444"/>
    </row>
    <row r="505" spans="1:10">
      <c r="A505" s="380">
        <v>42066</v>
      </c>
      <c r="B505" s="4"/>
      <c r="C505" s="7" t="s">
        <v>9367</v>
      </c>
      <c r="D505" s="7" t="s">
        <v>12182</v>
      </c>
      <c r="E505" s="519">
        <v>557</v>
      </c>
      <c r="F505" s="103">
        <v>556.04999999999995</v>
      </c>
      <c r="G505" s="444"/>
    </row>
    <row r="509" spans="1:10">
      <c r="I509" s="444"/>
      <c r="J509" s="444"/>
    </row>
    <row r="510" spans="1:10">
      <c r="A510" s="380">
        <v>42065</v>
      </c>
      <c r="B510" s="4"/>
      <c r="C510" s="7" t="s">
        <v>9897</v>
      </c>
      <c r="D510" s="7" t="s">
        <v>12162</v>
      </c>
      <c r="E510" s="519">
        <v>525</v>
      </c>
      <c r="F510" s="103">
        <v>202.2</v>
      </c>
      <c r="G510" s="444"/>
      <c r="I510" s="444"/>
      <c r="J510" s="444"/>
    </row>
    <row r="511" spans="1:10">
      <c r="A511" s="380">
        <v>42058</v>
      </c>
      <c r="B511" s="4"/>
      <c r="C511" s="7" t="s">
        <v>5614</v>
      </c>
      <c r="D511" s="7" t="s">
        <v>12056</v>
      </c>
      <c r="E511" s="519">
        <v>430</v>
      </c>
      <c r="F511" s="103">
        <v>360</v>
      </c>
      <c r="G511" s="444"/>
      <c r="I511" s="444"/>
      <c r="J511" s="444"/>
    </row>
    <row r="512" spans="1:10">
      <c r="A512" s="380">
        <v>42066</v>
      </c>
      <c r="B512" s="4"/>
      <c r="C512" s="7" t="s">
        <v>5614</v>
      </c>
      <c r="D512" s="7" t="s">
        <v>12206</v>
      </c>
      <c r="E512" s="519">
        <v>585</v>
      </c>
      <c r="F512" s="103">
        <v>529.91999999999996</v>
      </c>
      <c r="G512" s="444"/>
      <c r="I512" s="444"/>
      <c r="J512" s="444"/>
    </row>
    <row r="513" spans="1:10">
      <c r="A513" s="380">
        <v>42066</v>
      </c>
      <c r="B513" s="4"/>
      <c r="C513" s="7" t="s">
        <v>11769</v>
      </c>
      <c r="D513" s="7" t="s">
        <v>12200</v>
      </c>
      <c r="E513" s="519">
        <v>579</v>
      </c>
      <c r="F513" s="103">
        <v>1395.64</v>
      </c>
      <c r="G513" s="444"/>
      <c r="I513" s="444"/>
      <c r="J513" s="444"/>
    </row>
    <row r="514" spans="1:10">
      <c r="A514" s="380">
        <v>42066</v>
      </c>
      <c r="B514" s="4"/>
      <c r="C514" s="7" t="s">
        <v>265</v>
      </c>
      <c r="D514" s="7" t="s">
        <v>12179</v>
      </c>
      <c r="E514" s="519">
        <v>554</v>
      </c>
      <c r="F514" s="103">
        <v>264.95999999999998</v>
      </c>
      <c r="G514" s="444"/>
      <c r="I514" s="444"/>
      <c r="J514" s="444"/>
    </row>
    <row r="515" spans="1:10">
      <c r="A515" s="380">
        <v>42065</v>
      </c>
      <c r="B515" s="4"/>
      <c r="C515" s="7" t="s">
        <v>7852</v>
      </c>
      <c r="D515" s="7" t="s">
        <v>12158</v>
      </c>
      <c r="E515" s="519">
        <v>521</v>
      </c>
      <c r="F515" s="103">
        <v>185.65</v>
      </c>
      <c r="G515" s="444"/>
      <c r="I515" s="444"/>
      <c r="J515" s="444"/>
    </row>
    <row r="516" spans="1:10">
      <c r="A516" s="380">
        <v>42066</v>
      </c>
      <c r="B516" s="4"/>
      <c r="C516" s="7" t="s">
        <v>917</v>
      </c>
      <c r="D516" s="7" t="s">
        <v>12228</v>
      </c>
      <c r="E516" s="519">
        <v>608</v>
      </c>
      <c r="F516" s="103">
        <v>1471.99</v>
      </c>
      <c r="G516" s="444"/>
      <c r="I516" s="444"/>
      <c r="J516" s="444"/>
    </row>
    <row r="517" spans="1:10">
      <c r="A517" s="380">
        <v>42066</v>
      </c>
      <c r="B517" s="4"/>
      <c r="C517" s="7" t="s">
        <v>568</v>
      </c>
      <c r="D517" s="7" t="s">
        <v>12208</v>
      </c>
      <c r="E517" s="519">
        <v>588</v>
      </c>
      <c r="F517" s="103">
        <v>824.32</v>
      </c>
      <c r="G517" s="444"/>
      <c r="J517" s="444"/>
    </row>
    <row r="518" spans="1:10">
      <c r="A518" s="380">
        <v>42065</v>
      </c>
      <c r="B518" s="4"/>
      <c r="C518" s="7" t="s">
        <v>559</v>
      </c>
      <c r="D518" s="7" t="s">
        <v>12164</v>
      </c>
      <c r="E518" s="519">
        <v>527</v>
      </c>
      <c r="F518" s="103">
        <v>278.02999999999997</v>
      </c>
      <c r="J518" s="444"/>
    </row>
    <row r="519" spans="1:10">
      <c r="A519" s="380">
        <v>42065</v>
      </c>
      <c r="B519" s="4"/>
      <c r="C519" s="7" t="s">
        <v>518</v>
      </c>
      <c r="D519" s="7" t="s">
        <v>12153</v>
      </c>
      <c r="E519" s="519">
        <v>516</v>
      </c>
      <c r="F519" s="103">
        <v>298.06</v>
      </c>
      <c r="J519" s="444"/>
    </row>
    <row r="520" spans="1:10">
      <c r="A520" s="380">
        <v>42066</v>
      </c>
      <c r="B520" s="4"/>
      <c r="C520" s="7" t="s">
        <v>11438</v>
      </c>
      <c r="D520" s="7" t="s">
        <v>12193</v>
      </c>
      <c r="E520" s="519">
        <v>571</v>
      </c>
      <c r="F520" s="103">
        <v>1514.4</v>
      </c>
      <c r="J520" s="444"/>
    </row>
    <row r="521" spans="1:10">
      <c r="A521" s="380">
        <v>42066</v>
      </c>
      <c r="B521" s="4"/>
      <c r="C521" s="7" t="s">
        <v>1485</v>
      </c>
      <c r="D521" s="7" t="s">
        <v>12201</v>
      </c>
      <c r="E521" s="519">
        <v>580</v>
      </c>
      <c r="F521" s="103">
        <v>199.1</v>
      </c>
      <c r="J521" s="444"/>
    </row>
    <row r="522" spans="1:10">
      <c r="A522" s="380">
        <v>42066</v>
      </c>
      <c r="B522" s="4"/>
      <c r="C522" s="7" t="s">
        <v>558</v>
      </c>
      <c r="D522" s="7" t="s">
        <v>12226</v>
      </c>
      <c r="E522" s="519">
        <v>606</v>
      </c>
      <c r="F522" s="103">
        <v>449.21</v>
      </c>
      <c r="J522" s="444"/>
    </row>
    <row r="523" spans="1:10">
      <c r="A523" s="380">
        <v>42066</v>
      </c>
      <c r="B523" s="4"/>
      <c r="C523" s="7" t="s">
        <v>1707</v>
      </c>
      <c r="D523" s="7" t="s">
        <v>12221</v>
      </c>
      <c r="E523" s="519">
        <v>601</v>
      </c>
      <c r="F523" s="103">
        <v>463.68</v>
      </c>
      <c r="J523" s="444"/>
    </row>
    <row r="524" spans="1:10">
      <c r="A524" s="380">
        <v>42066</v>
      </c>
      <c r="B524" s="4"/>
      <c r="C524" s="7" t="s">
        <v>3778</v>
      </c>
      <c r="D524" s="7" t="s">
        <v>12170</v>
      </c>
      <c r="E524" s="519">
        <v>545</v>
      </c>
      <c r="F524" s="103">
        <v>242.59</v>
      </c>
      <c r="J524" s="444"/>
    </row>
    <row r="525" spans="1:10">
      <c r="A525" s="380">
        <v>42066</v>
      </c>
      <c r="B525" s="4"/>
      <c r="C525" s="7" t="s">
        <v>2013</v>
      </c>
      <c r="D525" s="7" t="s">
        <v>12189</v>
      </c>
      <c r="E525" s="519">
        <v>565</v>
      </c>
      <c r="F525" s="103">
        <v>443.71</v>
      </c>
      <c r="J525" s="444"/>
    </row>
    <row r="526" spans="1:10">
      <c r="A526" s="380">
        <v>42066</v>
      </c>
      <c r="B526" s="4"/>
      <c r="C526" s="7" t="s">
        <v>32</v>
      </c>
      <c r="D526" s="7" t="s">
        <v>12187</v>
      </c>
      <c r="E526" s="519">
        <v>562</v>
      </c>
      <c r="F526" s="103">
        <v>899.24</v>
      </c>
      <c r="I526" s="444"/>
      <c r="J526" s="444"/>
    </row>
    <row r="527" spans="1:10">
      <c r="A527" s="380">
        <v>42039</v>
      </c>
      <c r="B527" s="4">
        <v>42067</v>
      </c>
      <c r="C527" s="7" t="s">
        <v>133</v>
      </c>
      <c r="D527" s="7" t="s">
        <v>11888</v>
      </c>
      <c r="E527" s="519">
        <v>284</v>
      </c>
      <c r="F527" s="103">
        <v>1171.26</v>
      </c>
      <c r="J527" s="444"/>
    </row>
    <row r="528" spans="1:10">
      <c r="A528" s="380">
        <v>42066</v>
      </c>
      <c r="B528" s="4"/>
      <c r="C528" s="7" t="s">
        <v>530</v>
      </c>
      <c r="D528" s="7" t="s">
        <v>12184</v>
      </c>
      <c r="E528" s="519">
        <v>559</v>
      </c>
      <c r="F528" s="103">
        <v>1049.03</v>
      </c>
      <c r="J528" s="444"/>
    </row>
    <row r="529" spans="1:10">
      <c r="A529" s="380">
        <v>42066</v>
      </c>
      <c r="B529" s="4"/>
      <c r="C529" s="7" t="s">
        <v>367</v>
      </c>
      <c r="D529" s="7" t="s">
        <v>12227</v>
      </c>
      <c r="E529" s="519">
        <v>607</v>
      </c>
      <c r="F529" s="103">
        <v>949.21</v>
      </c>
      <c r="J529" s="444"/>
    </row>
    <row r="530" spans="1:10">
      <c r="A530" s="380">
        <v>42066</v>
      </c>
      <c r="B530" s="4"/>
      <c r="C530" s="7" t="s">
        <v>8678</v>
      </c>
      <c r="D530" s="7" t="s">
        <v>12207</v>
      </c>
      <c r="E530" s="519">
        <v>587</v>
      </c>
      <c r="F530" s="103">
        <v>606.6</v>
      </c>
      <c r="J530" s="444"/>
    </row>
    <row r="531" spans="1:10">
      <c r="A531" s="380">
        <v>42065</v>
      </c>
      <c r="B531" s="4">
        <v>42067</v>
      </c>
      <c r="C531" s="7" t="s">
        <v>1124</v>
      </c>
      <c r="D531" s="7" t="s">
        <v>12231</v>
      </c>
      <c r="E531" s="519">
        <v>531</v>
      </c>
      <c r="F531" s="103">
        <v>500</v>
      </c>
      <c r="J531" s="444"/>
    </row>
    <row r="532" spans="1:10">
      <c r="A532" s="380">
        <v>42065</v>
      </c>
      <c r="B532" s="4">
        <v>42067</v>
      </c>
      <c r="C532" s="7" t="s">
        <v>7007</v>
      </c>
      <c r="D532" s="7" t="s">
        <v>12166</v>
      </c>
      <c r="E532" s="519">
        <v>529</v>
      </c>
      <c r="F532" s="103">
        <v>300</v>
      </c>
      <c r="J532" s="444"/>
    </row>
    <row r="533" spans="1:10">
      <c r="A533" s="380">
        <v>42066</v>
      </c>
      <c r="B533" s="4"/>
      <c r="C533" s="7" t="s">
        <v>12151</v>
      </c>
      <c r="D533" s="7" t="s">
        <v>12177</v>
      </c>
      <c r="E533" s="519">
        <v>552</v>
      </c>
      <c r="F533" s="103">
        <v>177.98</v>
      </c>
      <c r="I533" s="444"/>
      <c r="J533" s="444"/>
    </row>
    <row r="534" spans="1:10">
      <c r="A534" s="380">
        <v>42065</v>
      </c>
      <c r="B534" s="4">
        <v>42067</v>
      </c>
      <c r="C534" s="7" t="s">
        <v>662</v>
      </c>
      <c r="D534" s="7" t="s">
        <v>12237</v>
      </c>
      <c r="E534" s="519">
        <v>539</v>
      </c>
      <c r="F534" s="103">
        <v>150</v>
      </c>
      <c r="G534" s="444"/>
      <c r="I534" s="444"/>
      <c r="J534" s="444"/>
    </row>
    <row r="535" spans="1:10">
      <c r="A535" s="380">
        <v>42066</v>
      </c>
      <c r="B535" s="4"/>
      <c r="C535" s="7" t="s">
        <v>10826</v>
      </c>
      <c r="D535" s="7" t="s">
        <v>12202</v>
      </c>
      <c r="E535" s="519">
        <v>581</v>
      </c>
      <c r="F535" s="103">
        <v>1560.87</v>
      </c>
      <c r="G535" s="444"/>
      <c r="I535" s="444"/>
      <c r="J535" s="444"/>
    </row>
    <row r="536" spans="1:10">
      <c r="A536" s="784">
        <v>42068</v>
      </c>
      <c r="G536" s="444"/>
      <c r="I536" s="444"/>
      <c r="J536" s="444"/>
    </row>
    <row r="537" spans="1:10">
      <c r="A537" s="380">
        <v>42066</v>
      </c>
      <c r="B537" s="4"/>
      <c r="C537" s="7" t="s">
        <v>354</v>
      </c>
      <c r="D537" s="7" t="s">
        <v>12223</v>
      </c>
      <c r="E537" s="519">
        <v>603</v>
      </c>
      <c r="F537" s="103">
        <v>2242.59</v>
      </c>
      <c r="G537" s="444"/>
      <c r="I537" s="444"/>
      <c r="J537" s="444"/>
    </row>
    <row r="538" spans="1:10">
      <c r="A538" s="380">
        <v>42066</v>
      </c>
      <c r="B538" s="4"/>
      <c r="C538" s="7" t="s">
        <v>354</v>
      </c>
      <c r="D538" s="7" t="s">
        <v>12215</v>
      </c>
      <c r="E538" s="519">
        <v>595</v>
      </c>
      <c r="F538" s="103">
        <v>676</v>
      </c>
      <c r="G538" s="444"/>
      <c r="I538" s="444"/>
      <c r="J538" s="444"/>
    </row>
    <row r="539" spans="1:10">
      <c r="A539" s="380">
        <v>42066</v>
      </c>
      <c r="B539" s="4"/>
      <c r="C539" s="7" t="s">
        <v>9715</v>
      </c>
      <c r="D539" s="7" t="s">
        <v>12250</v>
      </c>
      <c r="E539" s="519">
        <v>567</v>
      </c>
      <c r="F539" s="103">
        <v>502.22</v>
      </c>
      <c r="G539" s="444"/>
      <c r="I539" s="444"/>
      <c r="J539" s="444"/>
    </row>
    <row r="540" spans="1:10">
      <c r="A540" s="380">
        <v>42066</v>
      </c>
      <c r="B540" s="4"/>
      <c r="C540" s="7" t="s">
        <v>10824</v>
      </c>
      <c r="D540" s="7" t="s">
        <v>12192</v>
      </c>
      <c r="E540" s="519">
        <v>569</v>
      </c>
      <c r="F540" s="103">
        <v>1001.34</v>
      </c>
      <c r="G540" s="444"/>
      <c r="I540" s="444"/>
      <c r="J540" s="444"/>
    </row>
    <row r="541" spans="1:10">
      <c r="A541" s="380">
        <v>42065</v>
      </c>
      <c r="B541" s="4"/>
      <c r="C541" s="7" t="s">
        <v>523</v>
      </c>
      <c r="D541" s="7" t="s">
        <v>12165</v>
      </c>
      <c r="E541" s="519">
        <v>528</v>
      </c>
      <c r="F541" s="103">
        <v>605.88</v>
      </c>
      <c r="G541" s="444"/>
      <c r="I541" s="444"/>
      <c r="J541" s="444"/>
    </row>
    <row r="542" spans="1:10">
      <c r="A542" s="380">
        <v>42067</v>
      </c>
      <c r="B542" s="4"/>
      <c r="C542" s="7" t="s">
        <v>1419</v>
      </c>
      <c r="D542" s="7" t="s">
        <v>12245</v>
      </c>
      <c r="E542" s="519">
        <v>614</v>
      </c>
      <c r="F542" s="103">
        <v>639.73</v>
      </c>
      <c r="G542" s="444"/>
      <c r="I542" s="444"/>
      <c r="J542" s="444"/>
    </row>
    <row r="543" spans="1:10">
      <c r="A543" s="380">
        <v>42067</v>
      </c>
      <c r="B543" s="4"/>
      <c r="C543" s="7" t="s">
        <v>10038</v>
      </c>
      <c r="D543" s="7" t="s">
        <v>12244</v>
      </c>
      <c r="E543" s="519">
        <v>613</v>
      </c>
      <c r="F543" s="103">
        <v>140</v>
      </c>
      <c r="G543" s="444"/>
      <c r="I543" s="444"/>
      <c r="J543" s="444"/>
    </row>
    <row r="544" spans="1:10">
      <c r="A544" s="380">
        <v>42066</v>
      </c>
      <c r="B544" s="4"/>
      <c r="C544" s="7" t="s">
        <v>12152</v>
      </c>
      <c r="D544" s="7" t="s">
        <v>12220</v>
      </c>
      <c r="E544" s="519">
        <v>600</v>
      </c>
      <c r="F544" s="103">
        <v>470.71</v>
      </c>
      <c r="G544" s="444"/>
      <c r="I544" s="444"/>
      <c r="J544" s="444"/>
    </row>
    <row r="545" spans="1:10">
      <c r="A545" s="380">
        <v>42066</v>
      </c>
      <c r="B545" s="4"/>
      <c r="C545" s="7" t="s">
        <v>5297</v>
      </c>
      <c r="D545" s="7" t="s">
        <v>12214</v>
      </c>
      <c r="E545" s="519">
        <v>594</v>
      </c>
      <c r="F545" s="103">
        <v>457.6</v>
      </c>
      <c r="G545" s="444"/>
      <c r="I545" s="444"/>
      <c r="J545" s="444"/>
    </row>
    <row r="546" spans="1:10">
      <c r="A546" s="380">
        <v>42066</v>
      </c>
      <c r="B546" s="4"/>
      <c r="C546" s="7" t="s">
        <v>5298</v>
      </c>
      <c r="D546" s="7" t="s">
        <v>12216</v>
      </c>
      <c r="E546" s="519">
        <v>596</v>
      </c>
      <c r="F546" s="103">
        <v>156</v>
      </c>
      <c r="G546" s="444"/>
      <c r="I546" s="444"/>
      <c r="J546" s="444"/>
    </row>
    <row r="547" spans="1:10">
      <c r="A547" s="380">
        <v>42066</v>
      </c>
      <c r="B547" s="4"/>
      <c r="C547" s="7" t="s">
        <v>4367</v>
      </c>
      <c r="D547" s="7" t="s">
        <v>12211</v>
      </c>
      <c r="E547" s="519">
        <v>591</v>
      </c>
      <c r="F547" s="103">
        <v>312</v>
      </c>
      <c r="G547" s="444"/>
      <c r="I547" s="444"/>
      <c r="J547" s="444"/>
    </row>
    <row r="548" spans="1:10" ht="15.75" customHeight="1">
      <c r="A548" s="380">
        <v>42065</v>
      </c>
      <c r="B548" s="4"/>
      <c r="C548" s="7" t="s">
        <v>626</v>
      </c>
      <c r="D548" s="7" t="s">
        <v>12241</v>
      </c>
      <c r="E548" s="519">
        <v>498</v>
      </c>
      <c r="F548" s="103">
        <v>213.73</v>
      </c>
      <c r="G548" s="444"/>
      <c r="I548" s="444"/>
      <c r="J548" s="444"/>
    </row>
    <row r="549" spans="1:10">
      <c r="A549" s="380">
        <v>42066</v>
      </c>
      <c r="B549" s="4"/>
      <c r="C549" s="7" t="s">
        <v>5613</v>
      </c>
      <c r="D549" s="7" t="s">
        <v>12225</v>
      </c>
      <c r="E549" s="519">
        <v>605</v>
      </c>
      <c r="F549" s="103">
        <v>1808.15</v>
      </c>
      <c r="G549" s="444"/>
      <c r="J549" s="444"/>
    </row>
    <row r="550" spans="1:10">
      <c r="A550" s="380">
        <v>42066</v>
      </c>
      <c r="B550" s="4"/>
      <c r="C550" s="7" t="s">
        <v>468</v>
      </c>
      <c r="D550" s="7" t="s">
        <v>12222</v>
      </c>
      <c r="E550" s="519">
        <v>602</v>
      </c>
      <c r="F550" s="103">
        <v>531.38</v>
      </c>
      <c r="J550" s="444"/>
    </row>
    <row r="551" spans="1:10">
      <c r="A551" s="380">
        <v>42067</v>
      </c>
      <c r="B551" s="4"/>
      <c r="C551" s="7" t="s">
        <v>835</v>
      </c>
      <c r="D551" s="7" t="s">
        <v>7991</v>
      </c>
      <c r="E551" s="519">
        <v>611</v>
      </c>
      <c r="F551" s="103">
        <v>1822.23</v>
      </c>
      <c r="J551" s="444"/>
    </row>
    <row r="552" spans="1:10">
      <c r="A552" s="380">
        <v>42066</v>
      </c>
      <c r="B552" s="4"/>
      <c r="C552" s="7" t="s">
        <v>457</v>
      </c>
      <c r="D552" s="7" t="s">
        <v>12229</v>
      </c>
      <c r="E552" s="519">
        <v>609</v>
      </c>
      <c r="F552" s="103">
        <v>1460.06</v>
      </c>
      <c r="J552" s="444"/>
    </row>
    <row r="553" spans="1:10">
      <c r="A553" s="380">
        <v>42066</v>
      </c>
      <c r="B553" s="4"/>
      <c r="C553" s="7" t="s">
        <v>4500</v>
      </c>
      <c r="D553" s="7" t="s">
        <v>12212</v>
      </c>
      <c r="E553" s="519">
        <v>592</v>
      </c>
      <c r="F553" s="103">
        <v>460</v>
      </c>
      <c r="J553" s="444"/>
    </row>
    <row r="554" spans="1:10">
      <c r="A554" s="380">
        <v>42065</v>
      </c>
      <c r="B554" s="4">
        <v>42067</v>
      </c>
      <c r="C554" s="7" t="s">
        <v>10988</v>
      </c>
      <c r="D554" s="7" t="s">
        <v>12236</v>
      </c>
      <c r="E554" s="519">
        <v>538</v>
      </c>
      <c r="F554" s="103">
        <v>200</v>
      </c>
    </row>
    <row r="555" spans="1:10">
      <c r="J555" s="444"/>
    </row>
    <row r="556" spans="1:10">
      <c r="A556" s="784">
        <v>42069</v>
      </c>
      <c r="J556" s="444"/>
    </row>
    <row r="557" spans="1:10">
      <c r="A557" s="380">
        <v>42066</v>
      </c>
      <c r="B557" s="33"/>
      <c r="C557" s="7" t="s">
        <v>1633</v>
      </c>
      <c r="D557" s="7" t="s">
        <v>12251</v>
      </c>
      <c r="E557" s="519">
        <v>574</v>
      </c>
      <c r="F557" s="103">
        <v>777.28</v>
      </c>
      <c r="I557" s="444"/>
      <c r="J557" s="444"/>
    </row>
    <row r="558" spans="1:10">
      <c r="A558" s="380" t="s">
        <v>11901</v>
      </c>
      <c r="B558" s="4">
        <v>42068</v>
      </c>
      <c r="C558" s="7" t="s">
        <v>133</v>
      </c>
      <c r="D558" s="7" t="s">
        <v>11899</v>
      </c>
      <c r="E558" s="519">
        <v>292</v>
      </c>
      <c r="F558" s="103">
        <v>769.23</v>
      </c>
      <c r="J558" s="444"/>
    </row>
    <row r="559" spans="1:10">
      <c r="A559" s="380">
        <v>42066</v>
      </c>
      <c r="B559" s="4"/>
      <c r="C559" s="7" t="s">
        <v>4696</v>
      </c>
      <c r="D559" s="7" t="s">
        <v>12252</v>
      </c>
      <c r="E559" s="519">
        <v>586</v>
      </c>
      <c r="F559" s="103">
        <v>647.67999999999995</v>
      </c>
      <c r="J559" s="444"/>
    </row>
    <row r="560" spans="1:10">
      <c r="A560" s="380">
        <v>42066</v>
      </c>
      <c r="B560" s="4"/>
      <c r="C560" s="7" t="s">
        <v>5617</v>
      </c>
      <c r="D560" s="7" t="s">
        <v>12213</v>
      </c>
      <c r="E560" s="519">
        <v>593</v>
      </c>
      <c r="F560" s="103">
        <v>405.6</v>
      </c>
      <c r="J560" s="444"/>
    </row>
    <row r="561" spans="1:10">
      <c r="A561" s="380">
        <v>42067</v>
      </c>
      <c r="B561" s="4"/>
      <c r="C561" s="7" t="s">
        <v>11893</v>
      </c>
      <c r="D561" s="7" t="s">
        <v>12248</v>
      </c>
      <c r="E561" s="519">
        <v>622</v>
      </c>
      <c r="F561" s="103">
        <v>384.64</v>
      </c>
      <c r="J561" s="444"/>
    </row>
    <row r="562" spans="1:10">
      <c r="A562" s="380">
        <v>42066</v>
      </c>
      <c r="B562" s="4"/>
      <c r="C562" s="7" t="s">
        <v>1640</v>
      </c>
      <c r="D562" s="7" t="s">
        <v>12217</v>
      </c>
      <c r="E562" s="519">
        <v>597</v>
      </c>
      <c r="F562" s="103">
        <v>156</v>
      </c>
      <c r="J562" s="444"/>
    </row>
    <row r="563" spans="1:10">
      <c r="A563" s="380">
        <v>42065</v>
      </c>
      <c r="B563" s="4">
        <v>42067</v>
      </c>
      <c r="C563" s="7" t="s">
        <v>4197</v>
      </c>
      <c r="D563" s="7" t="s">
        <v>12232</v>
      </c>
      <c r="E563" s="519">
        <v>533</v>
      </c>
      <c r="F563" s="103">
        <v>150</v>
      </c>
      <c r="J563" s="444"/>
    </row>
    <row r="564" spans="1:10">
      <c r="A564" s="380">
        <v>42067</v>
      </c>
      <c r="B564" s="4"/>
      <c r="C564" s="7" t="s">
        <v>12242</v>
      </c>
      <c r="D564" s="7" t="s">
        <v>12247</v>
      </c>
      <c r="E564" s="519">
        <v>621</v>
      </c>
      <c r="F564" s="103">
        <v>60.23</v>
      </c>
      <c r="J564" s="444"/>
    </row>
    <row r="565" spans="1:10">
      <c r="A565" s="380">
        <v>42066</v>
      </c>
      <c r="B565" s="4"/>
      <c r="C565" s="7" t="s">
        <v>75</v>
      </c>
      <c r="D565" s="7" t="s">
        <v>12219</v>
      </c>
      <c r="E565" s="519">
        <v>599</v>
      </c>
      <c r="F565" s="792">
        <v>156</v>
      </c>
      <c r="I565" s="444"/>
      <c r="J565" s="444"/>
    </row>
    <row r="566" spans="1:10">
      <c r="A566" s="380">
        <v>42069</v>
      </c>
      <c r="B566" s="4"/>
      <c r="C566" s="7" t="s">
        <v>226</v>
      </c>
      <c r="D566" s="7" t="s">
        <v>12269</v>
      </c>
      <c r="E566" s="519">
        <v>632</v>
      </c>
      <c r="F566" s="103">
        <v>391.28</v>
      </c>
      <c r="G566" s="444"/>
      <c r="I566" s="444"/>
      <c r="J566" s="444"/>
    </row>
    <row r="567" spans="1:10">
      <c r="A567" s="380">
        <v>42069</v>
      </c>
      <c r="B567" s="4"/>
      <c r="C567" s="7" t="s">
        <v>895</v>
      </c>
      <c r="D567" s="7" t="s">
        <v>12263</v>
      </c>
      <c r="E567" s="519">
        <v>626</v>
      </c>
      <c r="F567" s="103">
        <v>57.44</v>
      </c>
      <c r="G567" s="444"/>
      <c r="I567" s="444"/>
      <c r="J567" s="444"/>
    </row>
    <row r="568" spans="1:10">
      <c r="A568" s="380">
        <v>42069</v>
      </c>
      <c r="B568" s="4"/>
      <c r="C568" s="7" t="s">
        <v>2897</v>
      </c>
      <c r="D568" s="7" t="s">
        <v>1463</v>
      </c>
      <c r="E568" s="519">
        <v>615</v>
      </c>
      <c r="F568" s="103">
        <v>1000</v>
      </c>
      <c r="G568" s="444"/>
      <c r="I568" s="444"/>
      <c r="J568" s="444"/>
    </row>
    <row r="569" spans="1:10">
      <c r="A569" s="380">
        <v>42069</v>
      </c>
      <c r="B569" s="4"/>
      <c r="C569" s="7" t="s">
        <v>2482</v>
      </c>
      <c r="D569" s="7" t="s">
        <v>11164</v>
      </c>
      <c r="E569" s="519">
        <v>624</v>
      </c>
      <c r="F569" s="103">
        <v>1000</v>
      </c>
      <c r="G569" s="444"/>
      <c r="I569" s="444"/>
      <c r="J569" s="444"/>
    </row>
    <row r="570" spans="1:10">
      <c r="A570" s="380">
        <v>42069</v>
      </c>
      <c r="B570" s="4"/>
      <c r="C570" s="7" t="s">
        <v>12007</v>
      </c>
      <c r="D570" s="7" t="s">
        <v>12262</v>
      </c>
      <c r="E570" s="519">
        <v>623</v>
      </c>
      <c r="F570" s="103">
        <v>100</v>
      </c>
      <c r="G570" s="444"/>
      <c r="I570" s="444"/>
      <c r="J570" s="444"/>
    </row>
    <row r="571" spans="1:10">
      <c r="A571" s="380">
        <v>42069</v>
      </c>
      <c r="B571" s="4"/>
      <c r="C571" s="7" t="s">
        <v>1419</v>
      </c>
      <c r="D571" s="7" t="s">
        <v>12261</v>
      </c>
      <c r="E571" s="519">
        <v>618</v>
      </c>
      <c r="F571" s="103">
        <v>2244.83</v>
      </c>
      <c r="G571" s="444"/>
      <c r="I571" s="444"/>
      <c r="J571" s="444"/>
    </row>
    <row r="572" spans="1:10">
      <c r="A572" s="380">
        <v>42069</v>
      </c>
      <c r="B572" s="4"/>
      <c r="C572" s="7" t="s">
        <v>1419</v>
      </c>
      <c r="D572" s="7" t="s">
        <v>12277</v>
      </c>
      <c r="E572" s="519">
        <v>640</v>
      </c>
      <c r="F572" s="103">
        <v>264.05</v>
      </c>
      <c r="G572" s="444"/>
      <c r="I572" s="444"/>
      <c r="J572" s="444"/>
    </row>
    <row r="573" spans="1:10">
      <c r="A573" s="380">
        <v>42069</v>
      </c>
      <c r="B573" s="4"/>
      <c r="C573" s="7" t="s">
        <v>145</v>
      </c>
      <c r="D573" s="7" t="s">
        <v>12276</v>
      </c>
      <c r="E573" s="519">
        <v>639</v>
      </c>
      <c r="F573" s="103">
        <v>295</v>
      </c>
      <c r="G573" s="444"/>
      <c r="I573" s="444"/>
      <c r="J573" s="444"/>
    </row>
    <row r="574" spans="1:10">
      <c r="A574" s="380">
        <v>42069</v>
      </c>
      <c r="B574" s="4"/>
      <c r="C574" s="7" t="s">
        <v>10742</v>
      </c>
      <c r="D574" s="7" t="s">
        <v>12259</v>
      </c>
      <c r="E574" s="519">
        <v>616</v>
      </c>
      <c r="F574" s="103">
        <v>2000</v>
      </c>
      <c r="G574" s="444"/>
      <c r="I574" s="444"/>
      <c r="J574" s="444"/>
    </row>
    <row r="575" spans="1:10">
      <c r="A575" s="380">
        <v>42065</v>
      </c>
      <c r="B575" s="4"/>
      <c r="C575" s="7" t="s">
        <v>12148</v>
      </c>
      <c r="D575" s="7" t="s">
        <v>12157</v>
      </c>
      <c r="E575" s="519">
        <v>520</v>
      </c>
      <c r="F575" s="103">
        <v>1968.33</v>
      </c>
      <c r="G575" s="444"/>
      <c r="I575" s="444"/>
      <c r="J575" s="444"/>
    </row>
    <row r="576" spans="1:10">
      <c r="A576" s="380">
        <v>42067</v>
      </c>
      <c r="B576" s="4"/>
      <c r="C576" s="7" t="s">
        <v>11493</v>
      </c>
      <c r="D576" s="7" t="s">
        <v>12243</v>
      </c>
      <c r="E576" s="519">
        <v>612</v>
      </c>
      <c r="F576" s="103">
        <v>1380</v>
      </c>
      <c r="G576" s="444"/>
      <c r="I576" s="444"/>
      <c r="J576" s="444"/>
    </row>
    <row r="577" spans="1:10">
      <c r="A577" s="380">
        <v>42066</v>
      </c>
      <c r="B577" s="4"/>
      <c r="C577" s="7" t="s">
        <v>6376</v>
      </c>
      <c r="D577" s="7" t="s">
        <v>12224</v>
      </c>
      <c r="E577" s="519">
        <v>604</v>
      </c>
      <c r="F577" s="103">
        <v>407.51</v>
      </c>
      <c r="G577" s="444"/>
    </row>
    <row r="578" spans="1:10">
      <c r="I578" s="444"/>
      <c r="J578" s="444"/>
    </row>
    <row r="579" spans="1:10">
      <c r="A579" s="784">
        <v>42070</v>
      </c>
      <c r="G579" s="444"/>
      <c r="I579" s="444"/>
      <c r="J579" s="444"/>
    </row>
    <row r="580" spans="1:10">
      <c r="A580" s="380">
        <v>42069</v>
      </c>
      <c r="B580" s="4"/>
      <c r="C580" s="7" t="s">
        <v>166</v>
      </c>
      <c r="D580" s="7" t="s">
        <v>12267</v>
      </c>
      <c r="E580" s="519">
        <v>630</v>
      </c>
      <c r="F580" s="103">
        <v>341.38</v>
      </c>
      <c r="G580" s="444"/>
      <c r="I580" s="444"/>
      <c r="J580" s="444"/>
    </row>
    <row r="581" spans="1:10">
      <c r="A581" s="380">
        <v>42066</v>
      </c>
      <c r="B581" s="4"/>
      <c r="C581" s="7" t="s">
        <v>8926</v>
      </c>
      <c r="D581" s="7" t="s">
        <v>12167</v>
      </c>
      <c r="E581" s="519">
        <v>542</v>
      </c>
      <c r="F581" s="103">
        <v>132.19999999999999</v>
      </c>
      <c r="G581" s="444"/>
      <c r="I581" s="444"/>
      <c r="J581" s="444"/>
    </row>
    <row r="582" spans="1:10">
      <c r="A582" s="380">
        <v>42066</v>
      </c>
      <c r="B582" s="4"/>
      <c r="C582" s="7" t="s">
        <v>9499</v>
      </c>
      <c r="D582" s="7" t="s">
        <v>12210</v>
      </c>
      <c r="E582" s="519">
        <v>590</v>
      </c>
      <c r="F582" s="103">
        <v>156</v>
      </c>
      <c r="G582" s="444"/>
      <c r="I582" s="444"/>
      <c r="J582" s="444"/>
    </row>
    <row r="583" spans="1:10">
      <c r="A583" s="380">
        <v>42072</v>
      </c>
      <c r="B583" s="4"/>
      <c r="C583" s="7" t="s">
        <v>2897</v>
      </c>
      <c r="D583" s="7" t="s">
        <v>12288</v>
      </c>
      <c r="E583" s="519">
        <v>653</v>
      </c>
      <c r="F583" s="103">
        <v>1000</v>
      </c>
      <c r="G583" s="444"/>
      <c r="I583" s="444"/>
      <c r="J583" s="444"/>
    </row>
    <row r="584" spans="1:10">
      <c r="A584" s="380">
        <v>42069</v>
      </c>
      <c r="B584" s="4"/>
      <c r="C584" s="7" t="s">
        <v>10270</v>
      </c>
      <c r="D584" s="7" t="s">
        <v>12281</v>
      </c>
      <c r="E584" s="519">
        <v>647</v>
      </c>
      <c r="F584" s="103">
        <v>100</v>
      </c>
      <c r="G584" s="444"/>
      <c r="I584" s="444"/>
      <c r="J584" s="444"/>
    </row>
    <row r="585" spans="1:10">
      <c r="A585" s="380">
        <v>42069</v>
      </c>
      <c r="B585" s="4"/>
      <c r="C585" s="7" t="s">
        <v>10824</v>
      </c>
      <c r="D585" s="7" t="s">
        <v>12275</v>
      </c>
      <c r="E585" s="519">
        <v>638</v>
      </c>
      <c r="F585" s="103">
        <v>600</v>
      </c>
      <c r="G585" s="444"/>
      <c r="I585" s="444"/>
      <c r="J585" s="444"/>
    </row>
    <row r="586" spans="1:10">
      <c r="A586" s="380">
        <v>42066</v>
      </c>
      <c r="B586" s="4"/>
      <c r="C586" s="7" t="s">
        <v>7850</v>
      </c>
      <c r="D586" s="7" t="s">
        <v>12195</v>
      </c>
      <c r="E586" s="519">
        <v>573</v>
      </c>
      <c r="F586" s="103">
        <v>727.92</v>
      </c>
      <c r="G586" s="444"/>
      <c r="I586" s="444"/>
      <c r="J586" s="444"/>
    </row>
    <row r="587" spans="1:10">
      <c r="A587" s="380">
        <v>42066</v>
      </c>
      <c r="B587" s="4"/>
      <c r="C587" s="7" t="s">
        <v>10604</v>
      </c>
      <c r="D587" s="7" t="s">
        <v>12209</v>
      </c>
      <c r="E587" s="519">
        <v>589</v>
      </c>
      <c r="F587" s="103">
        <v>156</v>
      </c>
      <c r="G587" s="444"/>
      <c r="I587" s="444"/>
      <c r="J587" s="444"/>
    </row>
    <row r="588" spans="1:10">
      <c r="A588" s="380">
        <v>42066</v>
      </c>
      <c r="B588" s="4"/>
      <c r="C588" s="7" t="s">
        <v>525</v>
      </c>
      <c r="D588" s="7" t="s">
        <v>12172</v>
      </c>
      <c r="E588" s="519">
        <v>547</v>
      </c>
      <c r="F588" s="103">
        <v>432.16</v>
      </c>
      <c r="G588" s="444"/>
    </row>
    <row r="589" spans="1:10">
      <c r="A589" s="784">
        <v>42073</v>
      </c>
      <c r="I589" s="444"/>
      <c r="J589" s="444"/>
    </row>
    <row r="590" spans="1:10">
      <c r="A590" s="380">
        <v>42072</v>
      </c>
      <c r="B590" s="4"/>
      <c r="C590" s="7" t="s">
        <v>10742</v>
      </c>
      <c r="D590" s="7" t="s">
        <v>12287</v>
      </c>
      <c r="E590" s="519">
        <v>652</v>
      </c>
      <c r="F590" s="103">
        <v>3500</v>
      </c>
      <c r="G590" s="444"/>
      <c r="I590" s="444"/>
      <c r="J590" s="444"/>
    </row>
    <row r="591" spans="1:10">
      <c r="A591" s="380">
        <v>42069</v>
      </c>
      <c r="B591" s="4">
        <v>42074</v>
      </c>
      <c r="C591" s="7" t="s">
        <v>11131</v>
      </c>
      <c r="D591" s="7" t="s">
        <v>12285</v>
      </c>
      <c r="E591" s="519">
        <v>651</v>
      </c>
      <c r="F591" s="103">
        <v>800</v>
      </c>
      <c r="G591" s="444"/>
      <c r="I591" s="444"/>
      <c r="J591" s="444"/>
    </row>
    <row r="592" spans="1:10">
      <c r="A592" s="380">
        <v>42069</v>
      </c>
      <c r="B592" s="4"/>
      <c r="C592" s="7" t="s">
        <v>8618</v>
      </c>
      <c r="D592" s="7" t="s">
        <v>12284</v>
      </c>
      <c r="E592" s="519">
        <v>650</v>
      </c>
      <c r="F592" s="103">
        <v>509.49</v>
      </c>
      <c r="G592" s="444"/>
      <c r="I592" s="444"/>
      <c r="J592" s="444"/>
    </row>
    <row r="593" spans="1:10">
      <c r="A593" s="380">
        <v>42069</v>
      </c>
      <c r="B593" s="4">
        <v>42074</v>
      </c>
      <c r="C593" s="7" t="s">
        <v>9238</v>
      </c>
      <c r="D593" s="7" t="s">
        <v>12278</v>
      </c>
      <c r="E593" s="519">
        <v>643</v>
      </c>
      <c r="F593" s="103">
        <v>400</v>
      </c>
      <c r="G593" s="444"/>
      <c r="I593" s="444"/>
      <c r="J593" s="444"/>
    </row>
    <row r="594" spans="1:10">
      <c r="A594" s="380">
        <v>42069</v>
      </c>
      <c r="B594" s="4"/>
      <c r="C594" s="7" t="s">
        <v>12255</v>
      </c>
      <c r="D594" s="7" t="s">
        <v>12271</v>
      </c>
      <c r="E594" s="519">
        <v>634</v>
      </c>
      <c r="F594" s="103">
        <v>390</v>
      </c>
      <c r="G594" s="444"/>
      <c r="I594" s="444"/>
      <c r="J594" s="444"/>
    </row>
    <row r="595" spans="1:10">
      <c r="A595" s="380">
        <v>42069</v>
      </c>
      <c r="B595" s="4"/>
      <c r="C595" s="7" t="s">
        <v>12256</v>
      </c>
      <c r="D595" s="7" t="s">
        <v>12272</v>
      </c>
      <c r="E595" s="519">
        <v>635</v>
      </c>
      <c r="F595" s="103">
        <v>312</v>
      </c>
      <c r="G595" s="444"/>
      <c r="I595" s="444"/>
      <c r="J595" s="444"/>
    </row>
    <row r="596" spans="1:10">
      <c r="A596" s="380">
        <v>42069</v>
      </c>
      <c r="B596" s="4"/>
      <c r="C596" s="7" t="s">
        <v>12258</v>
      </c>
      <c r="D596" s="7" t="s">
        <v>12274</v>
      </c>
      <c r="E596" s="519">
        <v>637</v>
      </c>
      <c r="F596" s="103">
        <v>300</v>
      </c>
      <c r="G596" s="444"/>
      <c r="I596" s="444"/>
      <c r="J596" s="444"/>
    </row>
    <row r="597" spans="1:10">
      <c r="A597" s="380">
        <v>42069</v>
      </c>
      <c r="B597" s="4"/>
      <c r="C597" s="7" t="s">
        <v>348</v>
      </c>
      <c r="D597" s="7" t="s">
        <v>12279</v>
      </c>
      <c r="E597" s="519">
        <v>644</v>
      </c>
      <c r="F597" s="103">
        <v>200</v>
      </c>
      <c r="G597" s="444"/>
      <c r="I597" s="444"/>
      <c r="J597" s="444"/>
    </row>
    <row r="598" spans="1:10">
      <c r="A598" s="380">
        <v>42069</v>
      </c>
      <c r="B598" s="4"/>
      <c r="C598" s="7" t="s">
        <v>11893</v>
      </c>
      <c r="D598" s="7" t="s">
        <v>12266</v>
      </c>
      <c r="E598" s="519">
        <v>629</v>
      </c>
      <c r="F598" s="103">
        <v>143.88</v>
      </c>
      <c r="G598" s="444"/>
      <c r="I598" s="444"/>
      <c r="J598" s="444"/>
    </row>
    <row r="599" spans="1:10">
      <c r="A599" s="380">
        <v>42073</v>
      </c>
      <c r="B599" s="4"/>
      <c r="C599" s="7" t="s">
        <v>1727</v>
      </c>
      <c r="D599" s="7" t="s">
        <v>12299</v>
      </c>
      <c r="E599" s="519">
        <v>661</v>
      </c>
      <c r="F599" s="103">
        <v>30</v>
      </c>
      <c r="G599" s="444"/>
      <c r="I599" s="444"/>
      <c r="J599" s="444"/>
    </row>
    <row r="600" spans="1:10">
      <c r="A600" s="380">
        <v>42073</v>
      </c>
      <c r="B600" s="4"/>
      <c r="C600" s="7" t="s">
        <v>145</v>
      </c>
      <c r="D600" s="7" t="s">
        <v>12300</v>
      </c>
      <c r="E600" s="519">
        <v>662</v>
      </c>
      <c r="F600" s="103">
        <v>173</v>
      </c>
      <c r="G600" s="444"/>
      <c r="I600" s="444"/>
      <c r="J600" s="444"/>
    </row>
    <row r="601" spans="1:10">
      <c r="A601" s="380">
        <v>42073</v>
      </c>
      <c r="B601" s="4"/>
      <c r="C601" s="7" t="s">
        <v>2897</v>
      </c>
      <c r="D601" s="7" t="s">
        <v>12304</v>
      </c>
      <c r="E601" s="519">
        <v>666</v>
      </c>
      <c r="F601" s="103">
        <v>500</v>
      </c>
      <c r="G601" s="444"/>
      <c r="I601" s="444"/>
      <c r="J601" s="444"/>
    </row>
    <row r="602" spans="1:10">
      <c r="A602" s="380">
        <v>42073</v>
      </c>
      <c r="B602" s="4"/>
      <c r="C602" s="7" t="s">
        <v>9</v>
      </c>
      <c r="D602" s="7" t="s">
        <v>12302</v>
      </c>
      <c r="E602" s="519">
        <v>664</v>
      </c>
      <c r="F602" s="103">
        <v>1500</v>
      </c>
      <c r="G602" s="444"/>
      <c r="I602" s="444"/>
      <c r="J602" s="444"/>
    </row>
    <row r="603" spans="1:10">
      <c r="A603" s="380">
        <v>42073</v>
      </c>
      <c r="B603" s="4"/>
      <c r="C603" s="7" t="s">
        <v>10742</v>
      </c>
      <c r="D603" s="7" t="s">
        <v>12303</v>
      </c>
      <c r="E603" s="519">
        <v>665</v>
      </c>
      <c r="F603" s="103">
        <v>1520</v>
      </c>
      <c r="G603" s="444"/>
      <c r="I603" s="444"/>
      <c r="J603" s="444"/>
    </row>
    <row r="604" spans="1:10">
      <c r="A604" s="380">
        <v>42073</v>
      </c>
      <c r="B604" s="4"/>
      <c r="C604" s="7" t="s">
        <v>1419</v>
      </c>
      <c r="D604" s="7" t="s">
        <v>12308</v>
      </c>
      <c r="E604" s="519">
        <v>670</v>
      </c>
      <c r="F604" s="103">
        <v>6167.9</v>
      </c>
      <c r="G604" s="444"/>
      <c r="I604" s="444"/>
      <c r="J604" s="444"/>
    </row>
    <row r="605" spans="1:10">
      <c r="A605" s="380">
        <v>42066</v>
      </c>
      <c r="B605" s="4"/>
      <c r="C605" s="7" t="s">
        <v>456</v>
      </c>
      <c r="D605" s="7" t="s">
        <v>12199</v>
      </c>
      <c r="E605" s="519">
        <v>578</v>
      </c>
      <c r="F605" s="103">
        <v>706.56</v>
      </c>
      <c r="G605" s="444"/>
      <c r="I605" s="444"/>
      <c r="J605" s="444"/>
    </row>
    <row r="606" spans="1:10">
      <c r="A606" s="380">
        <v>42072</v>
      </c>
      <c r="B606" s="4"/>
      <c r="C606" s="7" t="s">
        <v>12291</v>
      </c>
      <c r="D606" s="7" t="s">
        <v>12296</v>
      </c>
      <c r="E606" s="519">
        <v>659</v>
      </c>
      <c r="F606" s="103">
        <v>113.4</v>
      </c>
      <c r="G606" s="444"/>
    </row>
    <row r="607" spans="1:10">
      <c r="A607" s="784">
        <v>42074</v>
      </c>
      <c r="I607" s="444"/>
      <c r="J607" s="444"/>
    </row>
    <row r="608" spans="1:10">
      <c r="A608" s="380">
        <v>42072</v>
      </c>
      <c r="B608" s="4"/>
      <c r="C608" s="7" t="s">
        <v>12286</v>
      </c>
      <c r="D608" s="7" t="s">
        <v>12289</v>
      </c>
      <c r="E608" s="519">
        <v>654</v>
      </c>
      <c r="F608" s="103">
        <v>3367.98</v>
      </c>
      <c r="G608" s="444"/>
      <c r="I608" s="444"/>
      <c r="J608" s="444"/>
    </row>
    <row r="609" spans="1:10">
      <c r="A609" s="380">
        <v>42069</v>
      </c>
      <c r="B609" s="4"/>
      <c r="C609" s="7" t="s">
        <v>12253</v>
      </c>
      <c r="D609" s="7" t="s">
        <v>12260</v>
      </c>
      <c r="E609" s="519">
        <v>617</v>
      </c>
      <c r="F609" s="103">
        <v>561.20000000000005</v>
      </c>
      <c r="G609" s="444"/>
      <c r="I609" s="444"/>
      <c r="J609" s="444"/>
    </row>
    <row r="610" spans="1:10">
      <c r="A610" s="380">
        <v>42072</v>
      </c>
      <c r="B610" s="4"/>
      <c r="C610" s="7" t="s">
        <v>4958</v>
      </c>
      <c r="D610" s="7" t="s">
        <v>12294</v>
      </c>
      <c r="E610" s="519">
        <v>656</v>
      </c>
      <c r="F610" s="103">
        <v>500</v>
      </c>
      <c r="G610" s="444"/>
      <c r="I610" s="444"/>
      <c r="J610" s="444"/>
    </row>
    <row r="611" spans="1:10">
      <c r="A611" s="380">
        <v>42073</v>
      </c>
      <c r="B611" s="4"/>
      <c r="C611" s="7" t="s">
        <v>1356</v>
      </c>
      <c r="D611" s="7" t="s">
        <v>12307</v>
      </c>
      <c r="E611" s="519">
        <v>669</v>
      </c>
      <c r="F611" s="103">
        <v>400</v>
      </c>
      <c r="G611" s="444"/>
      <c r="I611" s="444"/>
      <c r="J611" s="444"/>
    </row>
    <row r="612" spans="1:10">
      <c r="A612" s="380">
        <v>42072</v>
      </c>
      <c r="B612" s="4"/>
      <c r="C612" s="7" t="s">
        <v>12099</v>
      </c>
      <c r="D612" s="7" t="s">
        <v>12105</v>
      </c>
      <c r="E612" s="519">
        <v>658</v>
      </c>
      <c r="F612" s="103">
        <v>364.32</v>
      </c>
      <c r="G612" s="444"/>
      <c r="I612" s="444"/>
      <c r="J612" s="444"/>
    </row>
    <row r="613" spans="1:10">
      <c r="A613" s="380">
        <v>42061</v>
      </c>
      <c r="B613" s="4"/>
      <c r="C613" s="7" t="s">
        <v>10297</v>
      </c>
      <c r="D613" s="7" t="s">
        <v>12104</v>
      </c>
      <c r="E613" s="519">
        <v>479</v>
      </c>
      <c r="F613" s="103">
        <v>256</v>
      </c>
      <c r="G613" s="444"/>
      <c r="J613" s="444"/>
    </row>
    <row r="614" spans="1:10">
      <c r="A614" s="380">
        <v>42074</v>
      </c>
      <c r="B614" s="4"/>
      <c r="C614" s="7" t="s">
        <v>10742</v>
      </c>
      <c r="D614" s="7" t="s">
        <v>12309</v>
      </c>
      <c r="E614" s="519">
        <v>671</v>
      </c>
      <c r="F614" s="103">
        <v>1500.36</v>
      </c>
      <c r="G614" s="444"/>
      <c r="J614" s="444"/>
    </row>
    <row r="615" spans="1:10">
      <c r="A615" s="623">
        <v>42074</v>
      </c>
      <c r="B615" s="609"/>
      <c r="C615" s="610" t="s">
        <v>761</v>
      </c>
      <c r="D615" s="610" t="s">
        <v>12313</v>
      </c>
      <c r="E615" s="611">
        <v>675</v>
      </c>
      <c r="F615" s="792">
        <v>1600</v>
      </c>
      <c r="G615" s="444"/>
      <c r="I615" s="444"/>
      <c r="J615" s="444"/>
    </row>
    <row r="616" spans="1:10">
      <c r="A616" s="380">
        <v>42066</v>
      </c>
      <c r="B616" s="4"/>
      <c r="C616" s="7" t="s">
        <v>11378</v>
      </c>
      <c r="D616" s="7" t="s">
        <v>12183</v>
      </c>
      <c r="E616" s="519">
        <v>558</v>
      </c>
      <c r="F616" s="103">
        <v>252.75</v>
      </c>
      <c r="G616" s="444"/>
    </row>
    <row r="617" spans="1:10">
      <c r="A617" s="380">
        <v>42073</v>
      </c>
      <c r="B617" s="4"/>
      <c r="C617" s="7" t="s">
        <v>11221</v>
      </c>
      <c r="D617" s="7" t="s">
        <v>12301</v>
      </c>
      <c r="E617" s="519">
        <v>663</v>
      </c>
      <c r="F617" s="792">
        <v>1665</v>
      </c>
      <c r="G617" s="444"/>
      <c r="J617" s="444"/>
    </row>
    <row r="618" spans="1:10">
      <c r="A618" s="380">
        <v>42073</v>
      </c>
      <c r="B618" s="4"/>
      <c r="C618" s="7" t="s">
        <v>5221</v>
      </c>
      <c r="D618" s="7" t="s">
        <v>12306</v>
      </c>
      <c r="E618" s="519">
        <v>668</v>
      </c>
      <c r="F618" s="103">
        <v>574.08000000000004</v>
      </c>
      <c r="G618" s="444"/>
      <c r="J618" s="444"/>
    </row>
    <row r="619" spans="1:10">
      <c r="A619" s="380">
        <v>42074</v>
      </c>
      <c r="B619" s="4"/>
      <c r="C619" s="7" t="s">
        <v>99</v>
      </c>
      <c r="D619" s="7" t="s">
        <v>12312</v>
      </c>
      <c r="E619" s="519">
        <v>674</v>
      </c>
      <c r="F619" s="103">
        <v>452.49</v>
      </c>
      <c r="G619" s="444"/>
      <c r="J619" s="444"/>
    </row>
    <row r="620" spans="1:10">
      <c r="A620" s="380">
        <v>42072</v>
      </c>
      <c r="B620" s="4"/>
      <c r="C620" s="7" t="s">
        <v>10542</v>
      </c>
      <c r="D620" s="7" t="s">
        <v>12295</v>
      </c>
      <c r="E620" s="519">
        <v>657</v>
      </c>
      <c r="F620" s="103">
        <v>375.6</v>
      </c>
      <c r="G620" s="444"/>
      <c r="I620" s="444"/>
      <c r="J620" s="444"/>
    </row>
    <row r="621" spans="1:10">
      <c r="A621" s="380">
        <v>42073</v>
      </c>
      <c r="B621" s="4"/>
      <c r="C621" s="7" t="s">
        <v>12298</v>
      </c>
      <c r="D621" s="7" t="s">
        <v>12305</v>
      </c>
      <c r="E621" s="519">
        <v>667</v>
      </c>
      <c r="F621" s="103">
        <v>300</v>
      </c>
      <c r="G621" s="444"/>
      <c r="J621" s="444"/>
    </row>
    <row r="622" spans="1:10">
      <c r="A622" s="380">
        <v>42069</v>
      </c>
      <c r="B622" s="4">
        <v>42074</v>
      </c>
      <c r="C622" s="7" t="s">
        <v>11236</v>
      </c>
      <c r="D622" s="7" t="s">
        <v>12280</v>
      </c>
      <c r="E622" s="519">
        <v>645</v>
      </c>
      <c r="F622" s="103">
        <v>150</v>
      </c>
      <c r="G622" s="444"/>
      <c r="I622" s="444"/>
      <c r="J622" s="444"/>
    </row>
    <row r="623" spans="1:10">
      <c r="A623" s="380">
        <v>42065</v>
      </c>
      <c r="B623" s="4">
        <v>42067</v>
      </c>
      <c r="C623" s="7" t="s">
        <v>11236</v>
      </c>
      <c r="D623" s="7" t="s">
        <v>12235</v>
      </c>
      <c r="E623" s="519">
        <v>536</v>
      </c>
      <c r="F623" s="103">
        <v>150</v>
      </c>
      <c r="G623" s="444"/>
      <c r="I623" s="444"/>
      <c r="J623" s="444"/>
    </row>
    <row r="624" spans="1:10">
      <c r="A624" s="380">
        <v>42069</v>
      </c>
      <c r="B624" s="4">
        <v>42074</v>
      </c>
      <c r="C624" s="7" t="s">
        <v>662</v>
      </c>
      <c r="D624" s="7" t="s">
        <v>12282</v>
      </c>
      <c r="E624" s="519">
        <v>648</v>
      </c>
      <c r="F624" s="103">
        <v>150</v>
      </c>
      <c r="G624" s="444"/>
      <c r="I624" s="444"/>
      <c r="J624" s="444"/>
    </row>
    <row r="625" spans="1:10">
      <c r="A625" s="784">
        <v>42076</v>
      </c>
      <c r="C625" s="444"/>
      <c r="D625" s="444"/>
      <c r="G625" s="444"/>
    </row>
    <row r="626" spans="1:10">
      <c r="A626" s="380">
        <v>42047</v>
      </c>
      <c r="B626" s="4">
        <v>42075</v>
      </c>
      <c r="C626" s="7" t="s">
        <v>133</v>
      </c>
      <c r="D626" s="7" t="s">
        <v>11941</v>
      </c>
      <c r="E626" s="519">
        <v>332</v>
      </c>
      <c r="F626" s="103">
        <v>1538.95</v>
      </c>
      <c r="G626" s="444">
        <v>333</v>
      </c>
      <c r="I626" s="444"/>
    </row>
    <row r="627" spans="1:10">
      <c r="A627" s="380">
        <v>42044</v>
      </c>
      <c r="B627" s="4"/>
      <c r="C627" s="7" t="s">
        <v>11920</v>
      </c>
      <c r="D627" s="7" t="s">
        <v>11921</v>
      </c>
      <c r="E627" s="519">
        <v>314</v>
      </c>
      <c r="F627" s="103">
        <v>639.94000000000005</v>
      </c>
      <c r="G627" s="444"/>
      <c r="I627" s="444"/>
      <c r="J627" s="444"/>
    </row>
    <row r="628" spans="1:10">
      <c r="A628" s="380">
        <v>42069</v>
      </c>
      <c r="B628" s="4"/>
      <c r="C628" s="7" t="s">
        <v>12257</v>
      </c>
      <c r="D628" s="7" t="s">
        <v>12273</v>
      </c>
      <c r="E628" s="519">
        <v>636</v>
      </c>
      <c r="F628" s="103">
        <v>300</v>
      </c>
      <c r="G628" s="444"/>
      <c r="J628" s="444"/>
    </row>
    <row r="629" spans="1:10">
      <c r="A629" s="380">
        <v>42075</v>
      </c>
      <c r="B629" s="4"/>
      <c r="C629" s="7" t="s">
        <v>166</v>
      </c>
      <c r="D629" s="7" t="s">
        <v>12318</v>
      </c>
      <c r="E629" s="519">
        <v>681</v>
      </c>
      <c r="F629" s="103">
        <v>186.95</v>
      </c>
      <c r="G629" s="444"/>
      <c r="J629" s="444"/>
    </row>
    <row r="630" spans="1:10">
      <c r="A630" s="380">
        <v>42074</v>
      </c>
      <c r="B630" s="4"/>
      <c r="C630" s="7" t="s">
        <v>6086</v>
      </c>
      <c r="D630" s="7" t="s">
        <v>12310</v>
      </c>
      <c r="E630" s="519">
        <v>672</v>
      </c>
      <c r="F630" s="103">
        <v>127</v>
      </c>
      <c r="G630" s="444"/>
      <c r="J630" s="444"/>
    </row>
    <row r="631" spans="1:10">
      <c r="A631" s="380">
        <v>42075</v>
      </c>
      <c r="B631" s="4"/>
      <c r="C631" s="7" t="s">
        <v>8346</v>
      </c>
      <c r="D631" s="7" t="s">
        <v>12319</v>
      </c>
      <c r="E631" s="519">
        <v>682</v>
      </c>
      <c r="F631" s="103">
        <v>92.12</v>
      </c>
      <c r="G631" s="444"/>
    </row>
    <row r="632" spans="1:10">
      <c r="A632" s="380">
        <v>42075</v>
      </c>
      <c r="B632" s="4"/>
      <c r="C632" s="7" t="s">
        <v>835</v>
      </c>
      <c r="D632" s="7" t="s">
        <v>12335</v>
      </c>
      <c r="E632" s="519">
        <v>685</v>
      </c>
      <c r="F632" s="103">
        <v>67.069999999999993</v>
      </c>
      <c r="J632" s="444"/>
    </row>
    <row r="633" spans="1:10">
      <c r="A633" s="380">
        <v>42074</v>
      </c>
      <c r="B633" s="4"/>
      <c r="C633" s="7" t="s">
        <v>10988</v>
      </c>
      <c r="D633" s="7" t="s">
        <v>12311</v>
      </c>
      <c r="E633" s="519">
        <v>673</v>
      </c>
      <c r="F633" s="103">
        <v>500</v>
      </c>
      <c r="G633" s="444"/>
      <c r="J633" s="444"/>
    </row>
    <row r="634" spans="1:10">
      <c r="A634" s="380">
        <v>42076</v>
      </c>
      <c r="B634" s="4"/>
      <c r="C634" s="7" t="s">
        <v>389</v>
      </c>
      <c r="D634" s="7" t="s">
        <v>12327</v>
      </c>
      <c r="E634" s="519">
        <v>692</v>
      </c>
      <c r="F634" s="103">
        <v>134</v>
      </c>
      <c r="G634" s="444"/>
      <c r="J634" s="444"/>
    </row>
    <row r="635" spans="1:10">
      <c r="A635" s="380">
        <v>42076</v>
      </c>
      <c r="B635" s="4"/>
      <c r="C635" s="7" t="s">
        <v>120</v>
      </c>
      <c r="D635" s="7" t="s">
        <v>10772</v>
      </c>
      <c r="E635" s="519">
        <v>694</v>
      </c>
      <c r="F635" s="103">
        <v>800</v>
      </c>
      <c r="G635" s="444"/>
      <c r="J635" s="444"/>
    </row>
    <row r="636" spans="1:10">
      <c r="A636" s="380">
        <v>42076</v>
      </c>
      <c r="B636" s="4"/>
      <c r="C636" s="7" t="s">
        <v>226</v>
      </c>
      <c r="D636" s="7" t="s">
        <v>12328</v>
      </c>
      <c r="E636" s="519">
        <v>693</v>
      </c>
      <c r="F636" s="103">
        <v>375.91</v>
      </c>
      <c r="G636" s="444"/>
      <c r="J636" s="444"/>
    </row>
    <row r="637" spans="1:10">
      <c r="A637" s="380">
        <v>42076</v>
      </c>
      <c r="B637" s="4"/>
      <c r="C637" s="7" t="s">
        <v>247</v>
      </c>
      <c r="D637" s="7" t="s">
        <v>12325</v>
      </c>
      <c r="E637" s="519">
        <v>690</v>
      </c>
      <c r="F637" s="103">
        <v>270</v>
      </c>
      <c r="G637" s="444"/>
      <c r="J637" s="444"/>
    </row>
    <row r="638" spans="1:10">
      <c r="A638" s="380">
        <v>42076</v>
      </c>
      <c r="B638" s="4"/>
      <c r="C638" s="7" t="s">
        <v>145</v>
      </c>
      <c r="D638" s="7" t="s">
        <v>12326</v>
      </c>
      <c r="E638" s="519">
        <v>691</v>
      </c>
      <c r="F638" s="103">
        <v>386</v>
      </c>
      <c r="G638" s="444"/>
      <c r="I638" s="444"/>
      <c r="J638" s="444"/>
    </row>
    <row r="639" spans="1:10">
      <c r="A639" s="380">
        <v>42072</v>
      </c>
      <c r="B639" s="4"/>
      <c r="C639" s="7" t="s">
        <v>12290</v>
      </c>
      <c r="D639" s="7" t="s">
        <v>12293</v>
      </c>
      <c r="E639" s="519">
        <v>655</v>
      </c>
      <c r="F639" s="103">
        <v>320.16000000000003</v>
      </c>
      <c r="G639" s="444"/>
      <c r="J639" s="444"/>
    </row>
    <row r="640" spans="1:10">
      <c r="A640" s="380">
        <v>42076</v>
      </c>
      <c r="B640" s="4"/>
      <c r="C640" s="7" t="s">
        <v>7007</v>
      </c>
      <c r="D640" s="7" t="s">
        <v>12323</v>
      </c>
      <c r="E640" s="519">
        <v>688</v>
      </c>
      <c r="F640" s="103">
        <v>200</v>
      </c>
      <c r="G640" s="444"/>
      <c r="J640" s="444"/>
    </row>
    <row r="641" spans="1:10">
      <c r="A641" s="380">
        <v>42074</v>
      </c>
      <c r="B641" s="4"/>
      <c r="C641" s="7" t="s">
        <v>7007</v>
      </c>
      <c r="D641" s="7" t="s">
        <v>12314</v>
      </c>
      <c r="E641" s="519">
        <v>676</v>
      </c>
      <c r="F641" s="103">
        <v>171.63</v>
      </c>
      <c r="G641" s="444"/>
      <c r="I641" s="444"/>
      <c r="J641" s="444"/>
    </row>
    <row r="642" spans="1:10">
      <c r="A642" s="380">
        <v>42069</v>
      </c>
      <c r="B642" s="4"/>
      <c r="C642" s="7" t="s">
        <v>583</v>
      </c>
      <c r="D642" s="7" t="s">
        <v>12265</v>
      </c>
      <c r="E642" s="519">
        <v>628</v>
      </c>
      <c r="F642" s="103">
        <v>80</v>
      </c>
      <c r="G642" s="444"/>
      <c r="I642" s="444"/>
      <c r="J642" s="444"/>
    </row>
    <row r="643" spans="1:10">
      <c r="A643" s="380">
        <v>42069</v>
      </c>
      <c r="B643" s="4"/>
      <c r="C643" s="7" t="s">
        <v>1871</v>
      </c>
      <c r="D643" s="7" t="s">
        <v>12268</v>
      </c>
      <c r="E643" s="519">
        <v>631</v>
      </c>
      <c r="F643" s="103">
        <v>93.47</v>
      </c>
      <c r="G643" s="444"/>
    </row>
    <row r="647" spans="1:10">
      <c r="A647" s="784">
        <v>42079</v>
      </c>
      <c r="I647" s="444"/>
      <c r="J647" s="444"/>
    </row>
    <row r="648" spans="1:10">
      <c r="A648" s="380">
        <v>42069</v>
      </c>
      <c r="B648" s="4"/>
      <c r="C648" s="7" t="s">
        <v>100</v>
      </c>
      <c r="D648" s="7" t="s">
        <v>10772</v>
      </c>
      <c r="E648" s="519">
        <v>625</v>
      </c>
      <c r="F648" s="103">
        <v>700</v>
      </c>
      <c r="G648" s="444"/>
      <c r="I648" s="444"/>
      <c r="J648" s="444"/>
    </row>
    <row r="649" spans="1:10">
      <c r="A649" s="380">
        <v>42066</v>
      </c>
      <c r="B649" s="4"/>
      <c r="C649" s="7" t="s">
        <v>1043</v>
      </c>
      <c r="D649" s="7" t="s">
        <v>12218</v>
      </c>
      <c r="E649" s="519">
        <v>598</v>
      </c>
      <c r="F649" s="103">
        <v>104</v>
      </c>
      <c r="G649" s="444"/>
      <c r="J649" s="444"/>
    </row>
    <row r="650" spans="1:10">
      <c r="A650" s="380">
        <v>42080</v>
      </c>
      <c r="B650" s="4"/>
      <c r="C650" s="7" t="s">
        <v>2897</v>
      </c>
      <c r="D650" s="7" t="s">
        <v>2190</v>
      </c>
      <c r="E650" s="519">
        <v>792</v>
      </c>
      <c r="F650" s="103">
        <v>700</v>
      </c>
      <c r="G650" s="444"/>
      <c r="J650" s="444"/>
    </row>
    <row r="651" spans="1:10">
      <c r="A651" s="380">
        <v>42079</v>
      </c>
      <c r="B651" s="4"/>
      <c r="C651" s="7" t="s">
        <v>678</v>
      </c>
      <c r="D651" s="7" t="s">
        <v>12347</v>
      </c>
      <c r="E651" s="519">
        <v>701</v>
      </c>
      <c r="F651" s="103">
        <v>354</v>
      </c>
      <c r="G651" s="444"/>
      <c r="J651" s="444"/>
    </row>
    <row r="652" spans="1:10">
      <c r="A652" s="380">
        <v>42079</v>
      </c>
      <c r="B652" s="4"/>
      <c r="C652" s="7" t="s">
        <v>633</v>
      </c>
      <c r="D652" s="7" t="s">
        <v>12359</v>
      </c>
      <c r="E652" s="611">
        <v>723</v>
      </c>
      <c r="F652" s="103">
        <v>354</v>
      </c>
      <c r="G652" s="444"/>
      <c r="J652" s="444"/>
    </row>
    <row r="653" spans="1:10">
      <c r="A653" s="380">
        <v>42079</v>
      </c>
      <c r="B653" s="4"/>
      <c r="C653" s="7" t="s">
        <v>11756</v>
      </c>
      <c r="D653" s="7" t="s">
        <v>12348</v>
      </c>
      <c r="E653" s="519">
        <v>702</v>
      </c>
      <c r="F653" s="103">
        <v>58.02</v>
      </c>
      <c r="G653" s="444"/>
      <c r="J653" s="444"/>
    </row>
    <row r="654" spans="1:10">
      <c r="A654" s="380">
        <v>42079</v>
      </c>
      <c r="B654" s="4"/>
      <c r="C654" s="7" t="s">
        <v>1994</v>
      </c>
      <c r="D654" s="7" t="s">
        <v>12364</v>
      </c>
      <c r="E654" s="519">
        <v>729</v>
      </c>
      <c r="F654" s="103">
        <v>280.25</v>
      </c>
      <c r="G654" s="444"/>
      <c r="J654" s="444"/>
    </row>
    <row r="655" spans="1:10">
      <c r="A655" s="380">
        <v>42079</v>
      </c>
      <c r="B655" s="4"/>
      <c r="C655" s="7" t="s">
        <v>200</v>
      </c>
      <c r="D655" s="7" t="s">
        <v>12356</v>
      </c>
      <c r="E655" s="519">
        <v>719</v>
      </c>
      <c r="F655" s="103">
        <v>354</v>
      </c>
      <c r="G655" s="444"/>
      <c r="J655" s="444"/>
    </row>
    <row r="656" spans="1:10">
      <c r="A656" s="380">
        <v>42079</v>
      </c>
      <c r="B656" s="4"/>
      <c r="C656" s="7" t="s">
        <v>9045</v>
      </c>
      <c r="D656" s="7" t="s">
        <v>12353</v>
      </c>
      <c r="E656" s="519">
        <v>716</v>
      </c>
      <c r="F656" s="103">
        <v>58.02</v>
      </c>
      <c r="G656" s="444"/>
      <c r="J656" s="444"/>
    </row>
    <row r="657" spans="1:10">
      <c r="A657" s="380">
        <v>42079</v>
      </c>
      <c r="B657" s="4"/>
      <c r="C657" s="7" t="s">
        <v>636</v>
      </c>
      <c r="D657" s="7" t="s">
        <v>12361</v>
      </c>
      <c r="E657" s="519">
        <v>726</v>
      </c>
      <c r="F657" s="103">
        <v>354</v>
      </c>
      <c r="G657" s="444"/>
      <c r="J657" s="444"/>
    </row>
    <row r="658" spans="1:10">
      <c r="A658" s="380">
        <v>42079</v>
      </c>
      <c r="B658" s="4"/>
      <c r="C658" s="7" t="s">
        <v>492</v>
      </c>
      <c r="D658" s="7" t="s">
        <v>12345</v>
      </c>
      <c r="E658" s="519">
        <v>699</v>
      </c>
      <c r="F658" s="103">
        <v>354</v>
      </c>
      <c r="G658" s="444"/>
      <c r="J658" s="444"/>
    </row>
    <row r="659" spans="1:10">
      <c r="A659" s="380">
        <v>42079</v>
      </c>
      <c r="B659" s="4"/>
      <c r="C659" s="7" t="s">
        <v>2397</v>
      </c>
      <c r="D659" s="7" t="s">
        <v>12357</v>
      </c>
      <c r="E659" s="519">
        <v>720</v>
      </c>
      <c r="F659" s="103">
        <v>354</v>
      </c>
      <c r="G659" s="444"/>
      <c r="J659" s="444"/>
    </row>
    <row r="660" spans="1:10">
      <c r="A660" s="380">
        <v>42079</v>
      </c>
      <c r="B660" s="4"/>
      <c r="C660" s="7" t="s">
        <v>192</v>
      </c>
      <c r="D660" s="7" t="s">
        <v>12351</v>
      </c>
      <c r="E660" s="519">
        <v>705</v>
      </c>
      <c r="F660" s="103">
        <v>354</v>
      </c>
      <c r="G660" s="444"/>
      <c r="J660" s="444"/>
    </row>
    <row r="661" spans="1:10">
      <c r="A661" s="380">
        <v>42079</v>
      </c>
      <c r="B661" s="4"/>
      <c r="C661" s="7" t="s">
        <v>2520</v>
      </c>
      <c r="D661" s="7" t="s">
        <v>12362</v>
      </c>
      <c r="E661" s="519">
        <v>727</v>
      </c>
      <c r="F661" s="103">
        <v>354</v>
      </c>
      <c r="G661" s="444"/>
      <c r="J661" s="444"/>
    </row>
    <row r="662" spans="1:10">
      <c r="A662" s="380">
        <v>42079</v>
      </c>
      <c r="B662" s="4"/>
      <c r="C662" s="7" t="s">
        <v>3775</v>
      </c>
      <c r="D662" s="7" t="s">
        <v>12366</v>
      </c>
      <c r="E662" s="519">
        <v>735</v>
      </c>
      <c r="F662" s="103">
        <v>354</v>
      </c>
      <c r="G662" s="444"/>
      <c r="J662" s="444"/>
    </row>
    <row r="663" spans="1:10">
      <c r="A663" s="380">
        <v>42079</v>
      </c>
      <c r="B663" s="4"/>
      <c r="C663" s="7" t="s">
        <v>632</v>
      </c>
      <c r="D663" s="7" t="s">
        <v>12358</v>
      </c>
      <c r="E663" s="519">
        <v>721</v>
      </c>
      <c r="F663" s="103">
        <v>354</v>
      </c>
      <c r="G663" s="444"/>
      <c r="J663" s="444"/>
    </row>
    <row r="664" spans="1:10">
      <c r="A664" s="380">
        <v>42079</v>
      </c>
      <c r="B664" s="4"/>
      <c r="C664" s="7" t="s">
        <v>173</v>
      </c>
      <c r="D664" s="7" t="s">
        <v>12360</v>
      </c>
      <c r="E664" s="519">
        <v>724</v>
      </c>
      <c r="F664" s="103">
        <v>354</v>
      </c>
      <c r="G664" s="444"/>
      <c r="J664" s="444"/>
    </row>
    <row r="665" spans="1:10">
      <c r="A665" s="380">
        <v>42079</v>
      </c>
      <c r="B665" s="4"/>
      <c r="C665" s="7" t="s">
        <v>635</v>
      </c>
      <c r="D665" s="7" t="s">
        <v>12365</v>
      </c>
      <c r="E665" s="519">
        <v>734</v>
      </c>
      <c r="F665" s="103">
        <v>354</v>
      </c>
      <c r="G665" s="444"/>
      <c r="J665" s="444"/>
    </row>
    <row r="666" spans="1:10">
      <c r="A666" s="380">
        <v>42075</v>
      </c>
      <c r="B666" s="4"/>
      <c r="C666" s="7" t="s">
        <v>1871</v>
      </c>
      <c r="D666" s="7" t="s">
        <v>12317</v>
      </c>
      <c r="E666" s="519">
        <v>680</v>
      </c>
      <c r="F666" s="103">
        <v>26.42</v>
      </c>
      <c r="G666" s="444"/>
      <c r="J666" s="444"/>
    </row>
    <row r="667" spans="1:10">
      <c r="A667" s="380">
        <v>42072</v>
      </c>
      <c r="B667" s="4"/>
      <c r="C667" s="7" t="s">
        <v>12292</v>
      </c>
      <c r="D667" s="7" t="s">
        <v>12297</v>
      </c>
      <c r="E667" s="519">
        <v>660</v>
      </c>
      <c r="F667" s="103">
        <v>352</v>
      </c>
      <c r="G667" s="444"/>
      <c r="I667" s="444"/>
      <c r="J667" s="444"/>
    </row>
    <row r="668" spans="1:10">
      <c r="A668" s="380">
        <v>42066</v>
      </c>
      <c r="B668" s="4"/>
      <c r="C668" s="7" t="s">
        <v>9499</v>
      </c>
      <c r="D668" s="7" t="s">
        <v>12203</v>
      </c>
      <c r="E668" s="519">
        <v>582</v>
      </c>
      <c r="F668" s="177"/>
      <c r="G668" s="178">
        <v>852.47</v>
      </c>
      <c r="H668" s="139"/>
      <c r="I668" s="444"/>
      <c r="J668" s="444"/>
    </row>
    <row r="670" spans="1:10">
      <c r="A670" s="784">
        <v>42080</v>
      </c>
    </row>
    <row r="671" spans="1:10">
      <c r="A671" s="380">
        <v>42076</v>
      </c>
      <c r="B671" s="4"/>
      <c r="C671" s="7" t="s">
        <v>4197</v>
      </c>
      <c r="D671" s="7" t="s">
        <v>12322</v>
      </c>
      <c r="E671" s="519">
        <v>687</v>
      </c>
      <c r="F671" s="103">
        <v>100</v>
      </c>
      <c r="G671" s="444"/>
      <c r="J671" s="444"/>
    </row>
    <row r="672" spans="1:10">
      <c r="A672" s="380">
        <v>42076</v>
      </c>
      <c r="B672" s="4">
        <v>42083</v>
      </c>
      <c r="C672" s="7" t="s">
        <v>9238</v>
      </c>
      <c r="D672" s="7" t="s">
        <v>12340</v>
      </c>
      <c r="E672" s="519">
        <v>707</v>
      </c>
      <c r="F672" s="103">
        <v>400</v>
      </c>
      <c r="G672" s="444"/>
      <c r="J672" s="444"/>
    </row>
    <row r="673" spans="1:10">
      <c r="A673" s="380">
        <v>42075</v>
      </c>
      <c r="B673" s="4"/>
      <c r="C673" s="7" t="s">
        <v>2218</v>
      </c>
      <c r="D673" s="7" t="s">
        <v>12320</v>
      </c>
      <c r="E673" s="519">
        <v>683</v>
      </c>
      <c r="F673" s="103">
        <v>1317.16</v>
      </c>
      <c r="G673" s="444"/>
      <c r="J673" s="444"/>
    </row>
    <row r="674" spans="1:10">
      <c r="A674" s="380">
        <v>42076</v>
      </c>
      <c r="B674" s="4"/>
      <c r="C674" s="7" t="s">
        <v>12330</v>
      </c>
      <c r="D674" s="7" t="s">
        <v>12331</v>
      </c>
      <c r="E674" s="519">
        <v>684</v>
      </c>
      <c r="F674" s="103">
        <v>1000</v>
      </c>
      <c r="G674" s="444"/>
      <c r="J674" s="444"/>
    </row>
    <row r="675" spans="1:10">
      <c r="A675" s="380">
        <v>42076</v>
      </c>
      <c r="B675" s="4"/>
      <c r="C675" s="7" t="s">
        <v>348</v>
      </c>
      <c r="D675" s="7" t="s">
        <v>12321</v>
      </c>
      <c r="E675" s="519">
        <v>686</v>
      </c>
      <c r="F675" s="103">
        <v>200</v>
      </c>
      <c r="G675" s="444"/>
      <c r="J675" s="444"/>
    </row>
    <row r="676" spans="1:10">
      <c r="A676" s="623">
        <v>42069</v>
      </c>
      <c r="B676" s="609">
        <v>42076</v>
      </c>
      <c r="C676" s="610" t="s">
        <v>9195</v>
      </c>
      <c r="D676" s="610" t="s">
        <v>12283</v>
      </c>
      <c r="E676" s="611">
        <v>649</v>
      </c>
      <c r="F676" s="103">
        <v>3111</v>
      </c>
      <c r="G676" s="444"/>
      <c r="J676" s="444"/>
    </row>
    <row r="677" spans="1:10">
      <c r="A677" s="380">
        <v>42065</v>
      </c>
      <c r="B677" s="4">
        <v>42067</v>
      </c>
      <c r="C677" s="7" t="s">
        <v>5073</v>
      </c>
      <c r="D677" s="7" t="s">
        <v>12234</v>
      </c>
      <c r="E677" s="519">
        <v>535</v>
      </c>
      <c r="F677" s="103">
        <v>190</v>
      </c>
      <c r="G677" s="444"/>
      <c r="J677" s="444"/>
    </row>
    <row r="678" spans="1:10">
      <c r="A678" s="380">
        <v>42079</v>
      </c>
      <c r="B678" s="4"/>
      <c r="C678" s="7" t="s">
        <v>12117</v>
      </c>
      <c r="D678" s="7" t="s">
        <v>12346</v>
      </c>
      <c r="E678" s="519">
        <v>700</v>
      </c>
      <c r="F678" s="103">
        <v>21.63</v>
      </c>
      <c r="G678" s="444"/>
    </row>
    <row r="679" spans="1:10">
      <c r="A679" s="380">
        <v>42079</v>
      </c>
      <c r="B679" s="4"/>
      <c r="C679" s="7" t="s">
        <v>10366</v>
      </c>
      <c r="D679" s="7" t="s">
        <v>12363</v>
      </c>
      <c r="E679" s="519">
        <v>728</v>
      </c>
      <c r="F679" s="103">
        <v>58.02</v>
      </c>
      <c r="G679" s="444"/>
      <c r="J679" s="444"/>
    </row>
    <row r="680" spans="1:10">
      <c r="A680" s="380">
        <v>42079</v>
      </c>
      <c r="B680" s="4"/>
      <c r="C680" s="7" t="s">
        <v>7851</v>
      </c>
      <c r="D680" s="7" t="s">
        <v>12349</v>
      </c>
      <c r="E680" s="519">
        <v>703</v>
      </c>
      <c r="F680" s="103">
        <v>58.02</v>
      </c>
      <c r="G680" s="444"/>
      <c r="J680" s="444"/>
    </row>
    <row r="681" spans="1:10">
      <c r="A681" s="380">
        <v>42076</v>
      </c>
      <c r="B681" s="4"/>
      <c r="C681" s="7" t="s">
        <v>9688</v>
      </c>
      <c r="D681" s="7" t="s">
        <v>12332</v>
      </c>
      <c r="E681" s="519">
        <v>696</v>
      </c>
      <c r="F681" s="103">
        <v>100</v>
      </c>
      <c r="G681" s="444"/>
      <c r="J681" s="444"/>
    </row>
    <row r="682" spans="1:10">
      <c r="A682" s="380">
        <v>42079</v>
      </c>
      <c r="B682" s="4"/>
      <c r="C682" s="7" t="s">
        <v>519</v>
      </c>
      <c r="D682" s="7" t="s">
        <v>12377</v>
      </c>
      <c r="E682" s="519">
        <v>732</v>
      </c>
      <c r="F682" s="103">
        <v>354</v>
      </c>
      <c r="G682" s="444"/>
    </row>
    <row r="683" spans="1:10">
      <c r="A683" s="380">
        <v>42079</v>
      </c>
      <c r="B683" s="4"/>
      <c r="C683" s="7" t="s">
        <v>11560</v>
      </c>
      <c r="D683" s="7" t="s">
        <v>12397</v>
      </c>
      <c r="E683" s="519">
        <v>756</v>
      </c>
      <c r="F683" s="103">
        <v>58.02</v>
      </c>
      <c r="G683" s="444"/>
      <c r="J683" s="444"/>
    </row>
    <row r="684" spans="1:10">
      <c r="A684" s="380">
        <v>42079</v>
      </c>
      <c r="B684" s="4"/>
      <c r="C684" s="7" t="s">
        <v>8247</v>
      </c>
      <c r="D684" s="7" t="s">
        <v>12392</v>
      </c>
      <c r="E684" s="519">
        <v>751</v>
      </c>
      <c r="F684" s="103">
        <v>58.02</v>
      </c>
      <c r="G684" s="444"/>
    </row>
    <row r="685" spans="1:10">
      <c r="A685" s="623">
        <v>42079</v>
      </c>
      <c r="B685" s="609"/>
      <c r="C685" s="610" t="s">
        <v>9054</v>
      </c>
      <c r="D685" s="610" t="s">
        <v>12391</v>
      </c>
      <c r="E685" s="611">
        <v>749</v>
      </c>
      <c r="F685" s="103">
        <v>147.5</v>
      </c>
      <c r="G685" s="444"/>
    </row>
    <row r="686" spans="1:10">
      <c r="A686" s="623">
        <v>42079</v>
      </c>
      <c r="B686" s="609"/>
      <c r="C686" s="610" t="s">
        <v>1734</v>
      </c>
      <c r="D686" s="610" t="s">
        <v>12388</v>
      </c>
      <c r="E686" s="611">
        <v>746</v>
      </c>
      <c r="F686" s="103">
        <v>354</v>
      </c>
      <c r="G686" s="444"/>
      <c r="J686" s="444"/>
    </row>
    <row r="687" spans="1:10">
      <c r="A687" s="623">
        <v>42079</v>
      </c>
      <c r="B687" s="609"/>
      <c r="C687" s="610" t="s">
        <v>2147</v>
      </c>
      <c r="D687" s="610" t="s">
        <v>12385</v>
      </c>
      <c r="E687" s="611">
        <v>743</v>
      </c>
      <c r="F687" s="103">
        <v>354</v>
      </c>
      <c r="G687" s="444"/>
      <c r="J687" s="444"/>
    </row>
    <row r="688" spans="1:10">
      <c r="A688" s="380">
        <v>42079</v>
      </c>
      <c r="B688" s="4"/>
      <c r="C688" s="7" t="s">
        <v>1703</v>
      </c>
      <c r="D688" s="7" t="s">
        <v>12378</v>
      </c>
      <c r="E688" s="519">
        <v>733</v>
      </c>
      <c r="F688" s="103">
        <v>354</v>
      </c>
      <c r="G688" s="444"/>
      <c r="J688" s="444"/>
    </row>
    <row r="689" spans="1:10">
      <c r="A689" s="380">
        <v>42079</v>
      </c>
      <c r="B689" s="4"/>
      <c r="C689" s="7" t="s">
        <v>1727</v>
      </c>
      <c r="D689" s="7" t="s">
        <v>12424</v>
      </c>
      <c r="E689" s="519">
        <v>791</v>
      </c>
      <c r="F689" s="103">
        <v>354</v>
      </c>
      <c r="G689" s="444"/>
    </row>
    <row r="690" spans="1:10">
      <c r="A690" s="380">
        <v>42079</v>
      </c>
      <c r="B690" s="4"/>
      <c r="C690" s="7" t="s">
        <v>3529</v>
      </c>
      <c r="D690" s="7" t="s">
        <v>12419</v>
      </c>
      <c r="E690" s="519">
        <v>778</v>
      </c>
      <c r="F690" s="103">
        <v>354</v>
      </c>
      <c r="G690" s="444"/>
    </row>
    <row r="691" spans="1:10">
      <c r="A691" s="380">
        <v>42079</v>
      </c>
      <c r="B691" s="4"/>
      <c r="C691" s="7" t="s">
        <v>1485</v>
      </c>
      <c r="D691" s="7" t="s">
        <v>12417</v>
      </c>
      <c r="E691" s="519">
        <v>776</v>
      </c>
      <c r="F691" s="103">
        <v>354</v>
      </c>
      <c r="G691" s="444"/>
      <c r="J691" s="444"/>
    </row>
    <row r="692" spans="1:10">
      <c r="A692" s="380">
        <v>42079</v>
      </c>
      <c r="B692" s="4"/>
      <c r="C692" s="7" t="s">
        <v>5113</v>
      </c>
      <c r="D692" s="7" t="s">
        <v>12382</v>
      </c>
      <c r="E692" s="519">
        <v>740</v>
      </c>
      <c r="F692" s="103">
        <v>324.5</v>
      </c>
      <c r="G692" s="444"/>
    </row>
    <row r="693" spans="1:10">
      <c r="A693" s="380">
        <v>42079</v>
      </c>
      <c r="B693" s="4"/>
      <c r="C693" s="7" t="s">
        <v>2013</v>
      </c>
      <c r="D693" s="7" t="s">
        <v>12405</v>
      </c>
      <c r="E693" s="519">
        <v>764</v>
      </c>
      <c r="F693" s="103">
        <v>354</v>
      </c>
      <c r="G693" s="444"/>
    </row>
    <row r="694" spans="1:10">
      <c r="A694" s="380">
        <v>42079</v>
      </c>
      <c r="B694" s="4"/>
      <c r="C694" s="7" t="s">
        <v>10143</v>
      </c>
      <c r="D694" s="7" t="s">
        <v>12404</v>
      </c>
      <c r="E694" s="519">
        <v>763</v>
      </c>
      <c r="F694" s="103">
        <v>189.78</v>
      </c>
      <c r="G694" s="444"/>
    </row>
    <row r="695" spans="1:10">
      <c r="A695" s="380">
        <v>42079</v>
      </c>
      <c r="B695" s="4"/>
      <c r="C695" s="7" t="s">
        <v>5296</v>
      </c>
      <c r="D695" s="7" t="s">
        <v>12425</v>
      </c>
      <c r="E695" s="519">
        <v>736</v>
      </c>
      <c r="F695" s="103">
        <v>354</v>
      </c>
      <c r="G695" s="444"/>
      <c r="J695" s="444"/>
    </row>
    <row r="696" spans="1:10">
      <c r="A696" s="380">
        <v>42079</v>
      </c>
      <c r="B696" s="4"/>
      <c r="C696" s="7" t="s">
        <v>562</v>
      </c>
      <c r="D696" s="7" t="s">
        <v>12394</v>
      </c>
      <c r="E696" s="519">
        <v>753</v>
      </c>
      <c r="F696" s="103">
        <v>354</v>
      </c>
      <c r="G696" s="444"/>
      <c r="J696" s="444"/>
    </row>
    <row r="697" spans="1:10">
      <c r="A697" s="380">
        <v>42079</v>
      </c>
      <c r="B697" s="4"/>
      <c r="C697" s="7" t="s">
        <v>9503</v>
      </c>
      <c r="D697" s="7" t="s">
        <v>12350</v>
      </c>
      <c r="E697" s="519">
        <v>704</v>
      </c>
      <c r="F697" s="103">
        <v>58.02</v>
      </c>
      <c r="G697" s="444"/>
      <c r="J697" s="444"/>
    </row>
    <row r="698" spans="1:10">
      <c r="A698" s="380">
        <v>42079</v>
      </c>
      <c r="B698" s="4"/>
      <c r="C698" s="7" t="s">
        <v>529</v>
      </c>
      <c r="D698" s="7" t="s">
        <v>12396</v>
      </c>
      <c r="E698" s="519">
        <v>755</v>
      </c>
      <c r="F698" s="103">
        <v>354</v>
      </c>
      <c r="G698" s="444"/>
      <c r="J698" s="444"/>
    </row>
    <row r="699" spans="1:10">
      <c r="A699" s="380">
        <v>42079</v>
      </c>
      <c r="B699" s="4"/>
      <c r="C699" s="7" t="s">
        <v>11578</v>
      </c>
      <c r="D699" s="7" t="s">
        <v>12375</v>
      </c>
      <c r="E699" s="519">
        <v>730</v>
      </c>
      <c r="F699" s="103">
        <v>58.02</v>
      </c>
      <c r="G699" s="444"/>
    </row>
    <row r="700" spans="1:10">
      <c r="A700" s="380">
        <v>42079</v>
      </c>
      <c r="B700" s="4"/>
      <c r="C700" s="7" t="s">
        <v>626</v>
      </c>
      <c r="D700" s="7" t="s">
        <v>12354</v>
      </c>
      <c r="E700" s="519">
        <v>717</v>
      </c>
      <c r="F700" s="103">
        <v>354</v>
      </c>
      <c r="G700" s="444"/>
      <c r="J700" s="444"/>
    </row>
    <row r="701" spans="1:10">
      <c r="A701" s="380">
        <v>42079</v>
      </c>
      <c r="B701" s="4"/>
      <c r="C701" s="7" t="s">
        <v>531</v>
      </c>
      <c r="D701" s="7" t="s">
        <v>12402</v>
      </c>
      <c r="E701" s="519">
        <v>761</v>
      </c>
      <c r="F701" s="103">
        <v>354</v>
      </c>
      <c r="G701" s="444"/>
      <c r="J701" s="444"/>
    </row>
    <row r="702" spans="1:10">
      <c r="A702" s="380">
        <v>42079</v>
      </c>
      <c r="B702" s="4"/>
      <c r="C702" s="7" t="s">
        <v>518</v>
      </c>
      <c r="D702" s="7" t="s">
        <v>12376</v>
      </c>
      <c r="E702" s="519">
        <v>731</v>
      </c>
      <c r="F702" s="103">
        <v>354</v>
      </c>
      <c r="G702" s="444"/>
    </row>
    <row r="703" spans="1:10">
      <c r="A703" s="380">
        <v>42079</v>
      </c>
      <c r="B703" s="4"/>
      <c r="C703" s="7" t="s">
        <v>3778</v>
      </c>
      <c r="D703" s="7" t="s">
        <v>12387</v>
      </c>
      <c r="E703" s="519">
        <v>745</v>
      </c>
      <c r="F703" s="103">
        <v>354</v>
      </c>
      <c r="G703" s="444"/>
      <c r="J703" s="444"/>
    </row>
    <row r="704" spans="1:10">
      <c r="A704" s="380">
        <v>42079</v>
      </c>
      <c r="B704" s="4"/>
      <c r="C704" s="7" t="s">
        <v>497</v>
      </c>
      <c r="D704" s="7" t="s">
        <v>12352</v>
      </c>
      <c r="E704" s="519">
        <v>715</v>
      </c>
      <c r="F704" s="103">
        <v>354</v>
      </c>
      <c r="G704" s="444"/>
      <c r="J704" s="444"/>
    </row>
    <row r="705" spans="1:10">
      <c r="A705" s="380">
        <v>42079</v>
      </c>
      <c r="B705" s="4"/>
      <c r="C705" s="7" t="s">
        <v>8926</v>
      </c>
      <c r="D705" s="7" t="s">
        <v>12386</v>
      </c>
      <c r="E705" s="519">
        <v>744</v>
      </c>
      <c r="F705" s="103">
        <v>6</v>
      </c>
      <c r="G705" s="444"/>
      <c r="J705" s="444"/>
    </row>
    <row r="706" spans="1:10">
      <c r="A706" s="380">
        <v>42079</v>
      </c>
      <c r="B706" s="4"/>
      <c r="C706" s="7" t="s">
        <v>233</v>
      </c>
      <c r="D706" s="7" t="s">
        <v>12406</v>
      </c>
      <c r="E706" s="519">
        <v>765</v>
      </c>
      <c r="F706" s="103">
        <v>354</v>
      </c>
      <c r="G706" s="444"/>
    </row>
    <row r="707" spans="1:10">
      <c r="A707" s="380">
        <v>42079</v>
      </c>
      <c r="B707" s="4"/>
      <c r="C707" s="7" t="s">
        <v>3924</v>
      </c>
      <c r="D707" s="7" t="s">
        <v>12379</v>
      </c>
      <c r="E707" s="519">
        <v>737</v>
      </c>
      <c r="F707" s="103">
        <v>147.5</v>
      </c>
      <c r="G707" s="444"/>
      <c r="J707" s="444"/>
    </row>
    <row r="708" spans="1:10">
      <c r="A708" s="380">
        <v>42076</v>
      </c>
      <c r="B708" s="4"/>
      <c r="C708" s="7" t="s">
        <v>7850</v>
      </c>
      <c r="D708" s="7" t="s">
        <v>12337</v>
      </c>
      <c r="E708" s="519">
        <v>697</v>
      </c>
      <c r="F708" s="103">
        <v>177</v>
      </c>
      <c r="G708" s="444"/>
      <c r="J708" s="444"/>
    </row>
    <row r="709" spans="1:10">
      <c r="A709" s="380">
        <v>42076</v>
      </c>
      <c r="B709" s="4"/>
      <c r="C709" s="7" t="s">
        <v>7850</v>
      </c>
      <c r="D709" s="7" t="s">
        <v>12338</v>
      </c>
      <c r="E709" s="519">
        <v>698</v>
      </c>
      <c r="F709" s="103">
        <v>651.96</v>
      </c>
      <c r="G709" s="444"/>
      <c r="J709" s="444"/>
    </row>
    <row r="710" spans="1:10">
      <c r="A710" s="380">
        <v>42076</v>
      </c>
      <c r="B710" s="4"/>
      <c r="C710" s="7" t="s">
        <v>12333</v>
      </c>
      <c r="D710" s="7" t="s">
        <v>12334</v>
      </c>
      <c r="E710" s="519">
        <v>695</v>
      </c>
      <c r="F710" s="103">
        <v>153.96</v>
      </c>
      <c r="G710" s="444"/>
      <c r="J710" s="444"/>
    </row>
    <row r="711" spans="1:10">
      <c r="A711" s="380">
        <v>42079</v>
      </c>
      <c r="B711" s="4"/>
      <c r="C711" s="7" t="s">
        <v>558</v>
      </c>
      <c r="D711" s="7" t="s">
        <v>12430</v>
      </c>
      <c r="E711" s="519">
        <v>787</v>
      </c>
      <c r="F711" s="103">
        <v>354</v>
      </c>
      <c r="G711" s="444"/>
      <c r="J711" s="444"/>
    </row>
    <row r="712" spans="1:10">
      <c r="A712" s="380">
        <v>42079</v>
      </c>
      <c r="B712" s="4"/>
      <c r="C712" s="7" t="s">
        <v>10605</v>
      </c>
      <c r="D712" s="7" t="s">
        <v>12380</v>
      </c>
      <c r="E712" s="519">
        <v>738</v>
      </c>
      <c r="F712" s="103">
        <v>58.02</v>
      </c>
      <c r="G712" s="444"/>
      <c r="J712" s="444"/>
    </row>
    <row r="715" spans="1:10">
      <c r="A715" s="784">
        <v>42081</v>
      </c>
    </row>
    <row r="716" spans="1:10">
      <c r="A716" s="380">
        <v>42079</v>
      </c>
      <c r="B716" s="4"/>
      <c r="C716" s="7" t="s">
        <v>354</v>
      </c>
      <c r="D716" s="7" t="s">
        <v>12427</v>
      </c>
      <c r="E716" s="519">
        <v>784</v>
      </c>
      <c r="F716" s="103">
        <v>354</v>
      </c>
      <c r="G716" s="444"/>
      <c r="J716" s="444"/>
    </row>
    <row r="717" spans="1:10">
      <c r="A717" s="380">
        <v>42079</v>
      </c>
      <c r="B717" s="4"/>
      <c r="C717" s="7" t="s">
        <v>10823</v>
      </c>
      <c r="D717" s="7" t="s">
        <v>12390</v>
      </c>
      <c r="E717" s="519">
        <v>748</v>
      </c>
      <c r="F717" s="103">
        <v>115.05</v>
      </c>
      <c r="G717" s="444"/>
      <c r="J717" s="444"/>
    </row>
    <row r="718" spans="1:10">
      <c r="A718" s="380">
        <v>42079</v>
      </c>
      <c r="B718" s="4"/>
      <c r="C718" s="7" t="s">
        <v>457</v>
      </c>
      <c r="D718" s="7" t="s">
        <v>12432</v>
      </c>
      <c r="E718" s="519">
        <v>789</v>
      </c>
      <c r="F718" s="103">
        <v>354</v>
      </c>
      <c r="G718" s="444"/>
      <c r="J718" s="444"/>
    </row>
    <row r="719" spans="1:10">
      <c r="A719" s="627">
        <v>42074</v>
      </c>
      <c r="B719" s="275">
        <v>42079</v>
      </c>
      <c r="C719" s="316" t="s">
        <v>9368</v>
      </c>
      <c r="D719" s="316" t="s">
        <v>12315</v>
      </c>
      <c r="E719" s="524">
        <v>677</v>
      </c>
      <c r="F719" s="103">
        <v>216.33</v>
      </c>
      <c r="G719" s="444"/>
      <c r="J719" s="444"/>
    </row>
    <row r="720" spans="1:10">
      <c r="A720" s="627">
        <v>42074</v>
      </c>
      <c r="B720" s="275">
        <v>42081</v>
      </c>
      <c r="C720" s="316" t="s">
        <v>9368</v>
      </c>
      <c r="D720" s="316" t="s">
        <v>12316</v>
      </c>
      <c r="E720" s="524">
        <v>678</v>
      </c>
      <c r="F720" s="103">
        <v>850</v>
      </c>
      <c r="G720" s="444"/>
      <c r="J720" s="444"/>
    </row>
    <row r="721" spans="1:10">
      <c r="A721" s="627">
        <v>42079</v>
      </c>
      <c r="B721" s="275"/>
      <c r="C721" s="316" t="s">
        <v>11378</v>
      </c>
      <c r="D721" s="316" t="s">
        <v>12399</v>
      </c>
      <c r="E721" s="524">
        <v>758</v>
      </c>
      <c r="F721" s="103">
        <v>88.5</v>
      </c>
      <c r="G721" s="444"/>
      <c r="J721" s="444"/>
    </row>
    <row r="722" spans="1:10">
      <c r="A722" s="627">
        <v>42079</v>
      </c>
      <c r="B722" s="275"/>
      <c r="C722" s="316" t="s">
        <v>12374</v>
      </c>
      <c r="D722" s="316" t="s">
        <v>12423</v>
      </c>
      <c r="E722" s="524">
        <v>782</v>
      </c>
      <c r="F722" s="103">
        <v>354</v>
      </c>
      <c r="G722" s="444"/>
      <c r="J722" s="444"/>
    </row>
    <row r="723" spans="1:10">
      <c r="A723" s="627">
        <v>42079</v>
      </c>
      <c r="B723" s="275"/>
      <c r="C723" s="316" t="s">
        <v>6376</v>
      </c>
      <c r="D723" s="316" t="s">
        <v>12428</v>
      </c>
      <c r="E723" s="524">
        <v>785</v>
      </c>
      <c r="F723" s="103">
        <v>354</v>
      </c>
      <c r="G723" s="444"/>
      <c r="J723" s="444"/>
    </row>
    <row r="724" spans="1:10">
      <c r="A724" s="627">
        <v>42079</v>
      </c>
      <c r="B724" s="275"/>
      <c r="C724" s="316" t="s">
        <v>369</v>
      </c>
      <c r="D724" s="316" t="s">
        <v>12434</v>
      </c>
      <c r="E724" s="524">
        <v>783</v>
      </c>
      <c r="F724" s="103">
        <v>354</v>
      </c>
      <c r="G724" s="444"/>
    </row>
    <row r="725" spans="1:10">
      <c r="A725" s="627">
        <v>42079</v>
      </c>
      <c r="B725" s="275"/>
      <c r="C725" s="316" t="s">
        <v>9897</v>
      </c>
      <c r="D725" s="316" t="s">
        <v>12381</v>
      </c>
      <c r="E725" s="524">
        <v>739</v>
      </c>
      <c r="F725" s="103">
        <v>58.02</v>
      </c>
      <c r="G725" s="444"/>
    </row>
    <row r="726" spans="1:10">
      <c r="A726" s="627">
        <v>42079</v>
      </c>
      <c r="B726" s="275"/>
      <c r="C726" s="316" t="s">
        <v>12373</v>
      </c>
      <c r="D726" s="316" t="s">
        <v>12414</v>
      </c>
      <c r="E726" s="524">
        <v>773</v>
      </c>
      <c r="F726" s="103">
        <v>155.37</v>
      </c>
      <c r="G726" s="444"/>
      <c r="J726" s="444"/>
    </row>
    <row r="727" spans="1:10">
      <c r="A727" s="627">
        <v>42079</v>
      </c>
      <c r="B727" s="275"/>
      <c r="C727" s="316" t="s">
        <v>10824</v>
      </c>
      <c r="D727" s="316" t="s">
        <v>12409</v>
      </c>
      <c r="E727" s="524">
        <v>768</v>
      </c>
      <c r="F727" s="103">
        <v>113.08</v>
      </c>
      <c r="G727" s="444"/>
      <c r="J727" s="444"/>
    </row>
    <row r="728" spans="1:10">
      <c r="A728" s="627">
        <v>42079</v>
      </c>
      <c r="B728" s="275"/>
      <c r="C728" s="316" t="s">
        <v>32</v>
      </c>
      <c r="D728" s="316" t="s">
        <v>12403</v>
      </c>
      <c r="E728" s="524">
        <v>762</v>
      </c>
      <c r="F728" s="103">
        <v>354</v>
      </c>
      <c r="G728" s="444"/>
      <c r="J728" s="444"/>
    </row>
    <row r="729" spans="1:10">
      <c r="A729" s="627">
        <v>42079</v>
      </c>
      <c r="B729" s="275"/>
      <c r="C729" s="316" t="s">
        <v>9367</v>
      </c>
      <c r="D729" s="316" t="s">
        <v>12398</v>
      </c>
      <c r="E729" s="524">
        <v>757</v>
      </c>
      <c r="F729" s="103">
        <v>236</v>
      </c>
      <c r="G729" s="444"/>
      <c r="J729" s="444"/>
    </row>
    <row r="730" spans="1:10">
      <c r="A730" s="627">
        <v>42081</v>
      </c>
      <c r="B730" s="275"/>
      <c r="C730" s="316" t="s">
        <v>12438</v>
      </c>
      <c r="D730" s="316" t="s">
        <v>12437</v>
      </c>
      <c r="E730" s="524">
        <v>871</v>
      </c>
      <c r="F730" s="103">
        <v>101.98</v>
      </c>
      <c r="G730" s="444"/>
    </row>
    <row r="731" spans="1:10">
      <c r="A731" s="627">
        <v>42081</v>
      </c>
      <c r="B731" s="275"/>
      <c r="C731" s="316" t="s">
        <v>10592</v>
      </c>
      <c r="D731" s="316" t="s">
        <v>12436</v>
      </c>
      <c r="E731" s="524">
        <v>870</v>
      </c>
      <c r="F731" s="103">
        <v>140</v>
      </c>
      <c r="G731" s="444"/>
    </row>
    <row r="732" spans="1:10">
      <c r="A732" s="627">
        <v>42079</v>
      </c>
      <c r="B732" s="275"/>
      <c r="C732" s="316" t="s">
        <v>5615</v>
      </c>
      <c r="D732" s="316" t="s">
        <v>12415</v>
      </c>
      <c r="E732" s="524">
        <v>774</v>
      </c>
      <c r="F732" s="103">
        <v>29.01</v>
      </c>
      <c r="G732" s="444"/>
      <c r="J732" s="444"/>
    </row>
    <row r="733" spans="1:10">
      <c r="A733" s="627">
        <v>42055</v>
      </c>
      <c r="B733" s="275">
        <v>42081</v>
      </c>
      <c r="C733" s="316" t="s">
        <v>158</v>
      </c>
      <c r="D733" s="316" t="s">
        <v>11996</v>
      </c>
      <c r="E733" s="524">
        <v>422</v>
      </c>
      <c r="F733" s="103">
        <v>4729.57</v>
      </c>
      <c r="G733" s="444"/>
    </row>
    <row r="734" spans="1:10">
      <c r="A734" s="627">
        <v>42080</v>
      </c>
      <c r="B734" s="275"/>
      <c r="C734" s="316" t="s">
        <v>19</v>
      </c>
      <c r="D734" s="316" t="s">
        <v>12426</v>
      </c>
      <c r="E734" s="524">
        <v>866</v>
      </c>
      <c r="F734" s="103">
        <v>1500</v>
      </c>
      <c r="G734" s="444"/>
      <c r="J734" s="444"/>
    </row>
    <row r="735" spans="1:10">
      <c r="A735" s="380">
        <v>42069</v>
      </c>
      <c r="B735" s="4"/>
      <c r="C735" s="7" t="s">
        <v>3222</v>
      </c>
      <c r="D735" s="7" t="s">
        <v>12264</v>
      </c>
      <c r="E735" s="519">
        <v>627</v>
      </c>
      <c r="F735" s="103">
        <v>507.49</v>
      </c>
      <c r="G735" s="444"/>
      <c r="I735" s="444"/>
      <c r="J735" s="444"/>
    </row>
    <row r="736" spans="1:10">
      <c r="A736" s="380">
        <v>42079</v>
      </c>
      <c r="B736" s="4"/>
      <c r="C736" s="7" t="s">
        <v>538</v>
      </c>
      <c r="D736" s="7" t="s">
        <v>12412</v>
      </c>
      <c r="E736" s="519">
        <v>771</v>
      </c>
      <c r="F736" s="103">
        <v>354</v>
      </c>
      <c r="G736" s="444"/>
      <c r="J736" s="444"/>
    </row>
    <row r="737" spans="1:10">
      <c r="A737" s="380">
        <v>42079</v>
      </c>
      <c r="B737" s="4"/>
      <c r="C737" s="7" t="s">
        <v>559</v>
      </c>
      <c r="D737" s="7" t="s">
        <v>12383</v>
      </c>
      <c r="E737" s="519">
        <v>741</v>
      </c>
      <c r="F737" s="103">
        <v>354</v>
      </c>
      <c r="G737" s="444"/>
    </row>
    <row r="738" spans="1:10">
      <c r="A738" s="380">
        <v>42079</v>
      </c>
      <c r="B738" s="4"/>
      <c r="C738" s="7" t="s">
        <v>468</v>
      </c>
      <c r="D738" s="7" t="s">
        <v>12433</v>
      </c>
      <c r="E738" s="519">
        <v>790</v>
      </c>
      <c r="F738" s="103">
        <v>354</v>
      </c>
      <c r="G738" s="444"/>
      <c r="I738" s="444"/>
      <c r="J738" s="444"/>
    </row>
    <row r="739" spans="1:10">
      <c r="A739" s="380">
        <v>42079</v>
      </c>
      <c r="B739" s="4"/>
      <c r="C739" s="7" t="s">
        <v>530</v>
      </c>
      <c r="D739" s="7" t="s">
        <v>12400</v>
      </c>
      <c r="E739" s="519">
        <v>759</v>
      </c>
      <c r="F739" s="103">
        <v>354</v>
      </c>
      <c r="G739" s="444"/>
      <c r="J739" s="444"/>
    </row>
    <row r="740" spans="1:10">
      <c r="A740" s="380">
        <v>42079</v>
      </c>
      <c r="B740" s="4"/>
      <c r="C740" s="7" t="s">
        <v>523</v>
      </c>
      <c r="D740" s="7" t="s">
        <v>12384</v>
      </c>
      <c r="E740" s="519">
        <v>742</v>
      </c>
      <c r="F740" s="103">
        <v>354</v>
      </c>
      <c r="G740" s="444"/>
      <c r="J740" s="444"/>
    </row>
    <row r="741" spans="1:10">
      <c r="A741" s="380">
        <v>42079</v>
      </c>
      <c r="B741" s="4"/>
      <c r="C741" s="7" t="s">
        <v>12007</v>
      </c>
      <c r="D741" s="7" t="s">
        <v>12401</v>
      </c>
      <c r="E741" s="519">
        <v>760</v>
      </c>
      <c r="F741" s="103">
        <v>25.57</v>
      </c>
      <c r="G741" s="444"/>
      <c r="J741" s="444"/>
    </row>
    <row r="742" spans="1:10">
      <c r="A742" s="380">
        <v>42079</v>
      </c>
      <c r="B742" s="4"/>
      <c r="C742" s="7" t="s">
        <v>8242</v>
      </c>
      <c r="D742" s="7" t="s">
        <v>12408</v>
      </c>
      <c r="E742" s="519">
        <v>767</v>
      </c>
      <c r="F742" s="103">
        <v>147.5</v>
      </c>
      <c r="G742" s="444"/>
      <c r="J742" s="444"/>
    </row>
    <row r="743" spans="1:10">
      <c r="A743" s="380">
        <v>42079</v>
      </c>
      <c r="B743" s="4"/>
      <c r="C743" s="7" t="s">
        <v>9499</v>
      </c>
      <c r="D743" s="7" t="s">
        <v>12418</v>
      </c>
      <c r="E743" s="519">
        <v>777</v>
      </c>
      <c r="F743" s="103">
        <v>236</v>
      </c>
      <c r="G743" s="444"/>
    </row>
    <row r="744" spans="1:10">
      <c r="A744" s="380">
        <v>42079</v>
      </c>
      <c r="B744" s="4"/>
      <c r="C744" s="7" t="s">
        <v>5613</v>
      </c>
      <c r="D744" s="7" t="s">
        <v>12429</v>
      </c>
      <c r="E744" s="519">
        <v>786</v>
      </c>
      <c r="F744" s="103">
        <v>354</v>
      </c>
      <c r="G744" s="444"/>
      <c r="J744" s="444"/>
    </row>
    <row r="745" spans="1:10">
      <c r="C745" s="444"/>
      <c r="D745" s="444"/>
      <c r="G745" s="444"/>
      <c r="J745" s="444"/>
    </row>
    <row r="746" spans="1:10">
      <c r="A746" s="784">
        <v>42082</v>
      </c>
      <c r="G746" s="444"/>
      <c r="J746" s="444"/>
    </row>
    <row r="747" spans="1:10">
      <c r="A747" s="380">
        <v>42080</v>
      </c>
      <c r="B747" s="4"/>
      <c r="C747" s="7" t="s">
        <v>3157</v>
      </c>
      <c r="D747" s="7" t="s">
        <v>12371</v>
      </c>
      <c r="E747" s="519">
        <v>865</v>
      </c>
      <c r="F747" s="103">
        <v>1446.1</v>
      </c>
      <c r="G747" s="444"/>
      <c r="J747" s="444"/>
    </row>
    <row r="748" spans="1:10">
      <c r="A748" s="380">
        <v>42079</v>
      </c>
      <c r="B748" s="4"/>
      <c r="C748" s="7" t="s">
        <v>4696</v>
      </c>
      <c r="D748" s="7" t="s">
        <v>12421</v>
      </c>
      <c r="E748" s="519">
        <v>780</v>
      </c>
      <c r="F748" s="103">
        <v>354</v>
      </c>
      <c r="G748" s="444"/>
      <c r="J748" s="444"/>
    </row>
    <row r="749" spans="1:10">
      <c r="A749" s="380">
        <v>42079</v>
      </c>
      <c r="B749" s="4"/>
      <c r="C749" s="7" t="s">
        <v>265</v>
      </c>
      <c r="D749" s="7" t="s">
        <v>12395</v>
      </c>
      <c r="E749" s="519">
        <v>754</v>
      </c>
      <c r="F749" s="103">
        <v>354</v>
      </c>
      <c r="G749" s="444"/>
    </row>
    <row r="750" spans="1:10">
      <c r="A750" s="380">
        <v>42079</v>
      </c>
      <c r="B750" s="4"/>
      <c r="C750" s="7" t="s">
        <v>8678</v>
      </c>
      <c r="D750" s="7" t="s">
        <v>12422</v>
      </c>
      <c r="E750" s="519">
        <v>781</v>
      </c>
      <c r="F750" s="103">
        <v>294.02</v>
      </c>
      <c r="G750" s="444"/>
      <c r="J750" s="444"/>
    </row>
    <row r="751" spans="1:10">
      <c r="A751" s="380">
        <v>42079</v>
      </c>
      <c r="B751" s="4"/>
      <c r="C751" s="7" t="s">
        <v>12372</v>
      </c>
      <c r="D751" s="7" t="s">
        <v>12411</v>
      </c>
      <c r="E751" s="519">
        <v>770</v>
      </c>
      <c r="F751" s="103">
        <v>147.5</v>
      </c>
    </row>
    <row r="752" spans="1:10">
      <c r="A752" s="380">
        <v>42079</v>
      </c>
      <c r="B752" s="4"/>
      <c r="C752" s="7" t="s">
        <v>367</v>
      </c>
      <c r="D752" s="7" t="s">
        <v>12431</v>
      </c>
      <c r="E752" s="519">
        <v>788</v>
      </c>
      <c r="F752" s="103">
        <v>354</v>
      </c>
    </row>
    <row r="753" spans="1:10">
      <c r="A753" s="380">
        <v>42079</v>
      </c>
      <c r="B753" s="4"/>
      <c r="C753" s="7" t="s">
        <v>1633</v>
      </c>
      <c r="D753" s="7" t="s">
        <v>12413</v>
      </c>
      <c r="E753" s="519">
        <v>772</v>
      </c>
      <c r="F753" s="103">
        <v>354</v>
      </c>
    </row>
    <row r="754" spans="1:10">
      <c r="A754" s="380">
        <v>42082</v>
      </c>
      <c r="B754" s="4"/>
      <c r="C754" s="7" t="s">
        <v>12440</v>
      </c>
      <c r="D754" s="7" t="s">
        <v>12439</v>
      </c>
      <c r="E754" s="519">
        <v>872</v>
      </c>
      <c r="F754" s="103">
        <v>189.92</v>
      </c>
    </row>
    <row r="755" spans="1:10">
      <c r="A755" s="784">
        <v>42083</v>
      </c>
    </row>
    <row r="756" spans="1:10">
      <c r="A756" s="380">
        <v>42079</v>
      </c>
      <c r="B756" s="4"/>
      <c r="C756" s="7" t="s">
        <v>1707</v>
      </c>
      <c r="D756" s="7" t="s">
        <v>12410</v>
      </c>
      <c r="E756" s="519">
        <v>769</v>
      </c>
      <c r="F756" s="103">
        <v>354</v>
      </c>
      <c r="J756" s="444"/>
    </row>
    <row r="757" spans="1:10">
      <c r="A757" s="380">
        <v>42079</v>
      </c>
      <c r="B757" s="4"/>
      <c r="C757" s="7" t="s">
        <v>9896</v>
      </c>
      <c r="D757" s="7" t="s">
        <v>12477</v>
      </c>
      <c r="E757" s="519">
        <v>814</v>
      </c>
      <c r="F757" s="103">
        <v>101.98</v>
      </c>
    </row>
    <row r="758" spans="1:10">
      <c r="A758" s="380">
        <v>42079</v>
      </c>
      <c r="B758" s="4"/>
      <c r="C758" s="7" t="s">
        <v>12454</v>
      </c>
      <c r="D758" s="7" t="s">
        <v>12475</v>
      </c>
      <c r="E758" s="519">
        <v>812</v>
      </c>
      <c r="F758" s="103">
        <v>155.76</v>
      </c>
    </row>
    <row r="759" spans="1:10">
      <c r="A759" s="380">
        <v>42079</v>
      </c>
      <c r="B759" s="4"/>
      <c r="C759" s="7" t="s">
        <v>12452</v>
      </c>
      <c r="D759" s="7" t="s">
        <v>12465</v>
      </c>
      <c r="E759" s="519">
        <v>801</v>
      </c>
      <c r="F759" s="103">
        <v>138.37</v>
      </c>
    </row>
    <row r="760" spans="1:10">
      <c r="A760" s="380">
        <v>42079</v>
      </c>
      <c r="B760" s="4"/>
      <c r="C760" s="7" t="s">
        <v>11560</v>
      </c>
      <c r="D760" s="7" t="s">
        <v>12489</v>
      </c>
      <c r="E760" s="519">
        <v>826</v>
      </c>
      <c r="F760" s="103">
        <v>86.54</v>
      </c>
    </row>
    <row r="761" spans="1:10">
      <c r="A761" s="380">
        <v>42079</v>
      </c>
      <c r="B761" s="4"/>
      <c r="C761" s="7" t="s">
        <v>11756</v>
      </c>
      <c r="D761" s="7" t="s">
        <v>12466</v>
      </c>
      <c r="E761" s="519">
        <v>802</v>
      </c>
      <c r="F761" s="103">
        <v>101.98</v>
      </c>
    </row>
    <row r="762" spans="1:10">
      <c r="A762" s="380">
        <v>42079</v>
      </c>
      <c r="B762" s="4"/>
      <c r="C762" s="7" t="s">
        <v>519</v>
      </c>
      <c r="D762" s="7" t="s">
        <v>12478</v>
      </c>
      <c r="E762" s="519">
        <v>815</v>
      </c>
      <c r="F762" s="103">
        <v>49.76</v>
      </c>
    </row>
    <row r="763" spans="1:10">
      <c r="A763" s="380">
        <v>42079</v>
      </c>
      <c r="B763" s="4"/>
      <c r="C763" s="7" t="s">
        <v>10823</v>
      </c>
      <c r="D763" s="7" t="s">
        <v>12485</v>
      </c>
      <c r="E763" s="519">
        <v>822</v>
      </c>
      <c r="F763" s="103">
        <v>84.95</v>
      </c>
    </row>
    <row r="764" spans="1:10">
      <c r="A764" s="380">
        <v>42079</v>
      </c>
      <c r="B764" s="4"/>
      <c r="C764" s="7" t="s">
        <v>12455</v>
      </c>
      <c r="D764" s="7" t="s">
        <v>12480</v>
      </c>
      <c r="E764" s="519">
        <v>817</v>
      </c>
      <c r="F764" s="103">
        <v>86.54</v>
      </c>
    </row>
    <row r="765" spans="1:10">
      <c r="A765" s="380">
        <v>42079</v>
      </c>
      <c r="B765" s="4"/>
      <c r="C765" s="7" t="s">
        <v>12453</v>
      </c>
      <c r="D765" s="7" t="s">
        <v>12474</v>
      </c>
      <c r="E765" s="519">
        <v>811</v>
      </c>
      <c r="F765" s="103">
        <v>118</v>
      </c>
    </row>
    <row r="766" spans="1:10">
      <c r="A766" s="380">
        <v>42079</v>
      </c>
      <c r="B766" s="4"/>
      <c r="C766" s="7" t="s">
        <v>8247</v>
      </c>
      <c r="D766" s="7" t="s">
        <v>12487</v>
      </c>
      <c r="E766" s="519">
        <v>824</v>
      </c>
      <c r="F766" s="103">
        <v>86.54</v>
      </c>
    </row>
    <row r="767" spans="1:10">
      <c r="A767" s="380">
        <v>42079</v>
      </c>
      <c r="B767" s="4"/>
      <c r="C767" s="7" t="s">
        <v>12118</v>
      </c>
      <c r="D767" s="7" t="s">
        <v>12473</v>
      </c>
      <c r="E767" s="519">
        <v>810</v>
      </c>
      <c r="F767" s="103">
        <v>141.6</v>
      </c>
    </row>
    <row r="768" spans="1:10">
      <c r="A768" s="380">
        <v>42079</v>
      </c>
      <c r="B768" s="4"/>
      <c r="C768" s="7" t="s">
        <v>7851</v>
      </c>
      <c r="D768" s="7" t="s">
        <v>12467</v>
      </c>
      <c r="E768" s="519">
        <v>803</v>
      </c>
      <c r="F768" s="103">
        <v>85.35</v>
      </c>
    </row>
    <row r="769" spans="1:6">
      <c r="A769" s="380">
        <v>42079</v>
      </c>
      <c r="B769" s="4"/>
      <c r="C769" s="7" t="s">
        <v>12119</v>
      </c>
      <c r="D769" s="7" t="s">
        <v>12476</v>
      </c>
      <c r="E769" s="519">
        <v>813</v>
      </c>
      <c r="F769" s="103">
        <v>141.6</v>
      </c>
    </row>
    <row r="770" spans="1:6">
      <c r="A770" s="380">
        <v>42079</v>
      </c>
      <c r="B770" s="4"/>
      <c r="C770" s="7" t="s">
        <v>12007</v>
      </c>
      <c r="D770" s="7" t="s">
        <v>12493</v>
      </c>
      <c r="E770" s="519">
        <v>830</v>
      </c>
      <c r="F770" s="103">
        <v>374.43</v>
      </c>
    </row>
    <row r="771" spans="1:6">
      <c r="A771" s="380">
        <v>42083</v>
      </c>
      <c r="B771" s="4"/>
      <c r="C771" s="7" t="s">
        <v>226</v>
      </c>
      <c r="D771" s="7" t="s">
        <v>12530</v>
      </c>
      <c r="E771" s="519">
        <v>885</v>
      </c>
      <c r="F771" s="103">
        <v>364.25</v>
      </c>
    </row>
    <row r="772" spans="1:6">
      <c r="A772" s="380">
        <v>42083</v>
      </c>
      <c r="B772" s="4"/>
      <c r="C772" s="7" t="s">
        <v>145</v>
      </c>
      <c r="D772" s="7" t="s">
        <v>12529</v>
      </c>
      <c r="E772" s="519">
        <v>884</v>
      </c>
      <c r="F772" s="103">
        <v>356</v>
      </c>
    </row>
    <row r="773" spans="1:6">
      <c r="A773" s="380">
        <v>42079</v>
      </c>
      <c r="B773" s="4"/>
      <c r="C773" s="7" t="s">
        <v>11759</v>
      </c>
      <c r="D773" s="7" t="s">
        <v>12471</v>
      </c>
      <c r="E773" s="519">
        <v>808</v>
      </c>
      <c r="F773" s="103">
        <v>141.6</v>
      </c>
    </row>
    <row r="774" spans="1:6">
      <c r="A774" s="380">
        <v>42083</v>
      </c>
      <c r="B774" s="4"/>
      <c r="C774" s="7" t="s">
        <v>10270</v>
      </c>
      <c r="D774" s="7" t="s">
        <v>12450</v>
      </c>
      <c r="E774" s="519">
        <v>882</v>
      </c>
      <c r="F774" s="103">
        <v>100</v>
      </c>
    </row>
    <row r="775" spans="1:6">
      <c r="A775" s="380">
        <v>42079</v>
      </c>
      <c r="B775" s="4"/>
      <c r="C775" s="7" t="s">
        <v>10366</v>
      </c>
      <c r="D775" s="7" t="s">
        <v>12470</v>
      </c>
      <c r="E775" s="519">
        <v>807</v>
      </c>
      <c r="F775" s="103">
        <v>85.35</v>
      </c>
    </row>
    <row r="776" spans="1:6">
      <c r="A776" s="380">
        <v>42079</v>
      </c>
      <c r="B776" s="4"/>
      <c r="C776" s="7" t="s">
        <v>9367</v>
      </c>
      <c r="D776" s="7" t="s">
        <v>12490</v>
      </c>
      <c r="E776" s="519">
        <v>827</v>
      </c>
      <c r="F776" s="103">
        <v>204</v>
      </c>
    </row>
    <row r="777" spans="1:6">
      <c r="A777" s="380">
        <v>42079</v>
      </c>
      <c r="B777" s="4"/>
      <c r="C777" s="7" t="s">
        <v>9897</v>
      </c>
      <c r="D777" s="7" t="s">
        <v>12481</v>
      </c>
      <c r="E777" s="519">
        <v>818</v>
      </c>
      <c r="F777" s="103">
        <v>101.98</v>
      </c>
    </row>
    <row r="778" spans="1:6">
      <c r="A778" s="380">
        <v>42079</v>
      </c>
      <c r="B778" s="4"/>
      <c r="C778" s="7" t="s">
        <v>9054</v>
      </c>
      <c r="D778" s="7" t="s">
        <v>12486</v>
      </c>
      <c r="E778" s="519">
        <v>823</v>
      </c>
      <c r="F778" s="103">
        <v>32.5</v>
      </c>
    </row>
    <row r="779" spans="1:6">
      <c r="A779" s="380">
        <v>42079</v>
      </c>
      <c r="B779" s="4"/>
      <c r="C779" s="7" t="s">
        <v>12372</v>
      </c>
      <c r="D779" s="7" t="s">
        <v>12502</v>
      </c>
      <c r="E779" s="519">
        <v>840</v>
      </c>
      <c r="F779" s="103">
        <v>140.5</v>
      </c>
    </row>
    <row r="780" spans="1:6">
      <c r="A780" s="380">
        <v>42079</v>
      </c>
      <c r="B780" s="4"/>
      <c r="C780" s="7" t="s">
        <v>9045</v>
      </c>
      <c r="D780" s="7" t="s">
        <v>12469</v>
      </c>
      <c r="E780" s="519">
        <v>805</v>
      </c>
      <c r="F780" s="103">
        <v>85.35</v>
      </c>
    </row>
    <row r="781" spans="1:6">
      <c r="A781" s="380">
        <v>42079</v>
      </c>
      <c r="B781" s="4"/>
      <c r="C781" s="7" t="s">
        <v>3529</v>
      </c>
      <c r="D781" s="7" t="s">
        <v>12512</v>
      </c>
      <c r="E781" s="519">
        <v>850</v>
      </c>
      <c r="F781" s="103">
        <v>86</v>
      </c>
    </row>
    <row r="782" spans="1:6">
      <c r="A782" s="380">
        <v>42079</v>
      </c>
      <c r="B782" s="4"/>
      <c r="C782" s="7" t="s">
        <v>531</v>
      </c>
      <c r="D782" s="7" t="s">
        <v>12494</v>
      </c>
      <c r="E782" s="519">
        <v>831</v>
      </c>
      <c r="F782" s="103">
        <v>206</v>
      </c>
    </row>
    <row r="783" spans="1:6">
      <c r="A783" s="380">
        <v>42079</v>
      </c>
      <c r="B783" s="4"/>
      <c r="C783" s="7" t="s">
        <v>8661</v>
      </c>
      <c r="D783" s="7" t="s">
        <v>12497</v>
      </c>
      <c r="E783" s="519">
        <v>834</v>
      </c>
      <c r="F783" s="103">
        <v>1000</v>
      </c>
    </row>
    <row r="784" spans="1:6">
      <c r="A784" s="380">
        <v>42079</v>
      </c>
      <c r="B784" s="4"/>
      <c r="C784" s="7" t="s">
        <v>8662</v>
      </c>
      <c r="D784" s="7" t="s">
        <v>12506</v>
      </c>
      <c r="E784" s="519">
        <v>844</v>
      </c>
      <c r="F784" s="103">
        <v>1000</v>
      </c>
    </row>
    <row r="785" spans="1:10">
      <c r="A785" s="380">
        <v>42079</v>
      </c>
      <c r="B785" s="4"/>
      <c r="C785" s="7" t="s">
        <v>3924</v>
      </c>
      <c r="D785" s="7" t="s">
        <v>12479</v>
      </c>
      <c r="E785" s="519">
        <v>816</v>
      </c>
      <c r="F785" s="103">
        <v>72.5</v>
      </c>
    </row>
    <row r="786" spans="1:10">
      <c r="A786" s="380">
        <v>42079</v>
      </c>
      <c r="B786" s="4"/>
      <c r="C786" s="7" t="s">
        <v>525</v>
      </c>
      <c r="D786" s="7" t="s">
        <v>12389</v>
      </c>
      <c r="E786" s="519">
        <v>747</v>
      </c>
      <c r="F786" s="103">
        <v>354</v>
      </c>
      <c r="J786" s="444"/>
    </row>
    <row r="787" spans="1:10">
      <c r="A787" s="380">
        <v>42079</v>
      </c>
      <c r="B787" s="4"/>
      <c r="C787" s="7" t="s">
        <v>681</v>
      </c>
      <c r="D787" s="7" t="s">
        <v>12355</v>
      </c>
      <c r="E787" s="519">
        <v>718</v>
      </c>
      <c r="F787" s="178">
        <v>354</v>
      </c>
      <c r="G787" s="444"/>
      <c r="J787" s="444"/>
    </row>
    <row r="788" spans="1:10">
      <c r="A788" s="380">
        <v>42079</v>
      </c>
      <c r="B788" s="4"/>
      <c r="C788" s="7" t="s">
        <v>9503</v>
      </c>
      <c r="D788" s="7" t="s">
        <v>12468</v>
      </c>
      <c r="E788" s="519">
        <v>804</v>
      </c>
      <c r="F788" s="178">
        <v>85.35</v>
      </c>
      <c r="G788" s="444"/>
    </row>
    <row r="789" spans="1:10">
      <c r="A789" s="380">
        <v>42079</v>
      </c>
      <c r="B789" s="4"/>
      <c r="C789" s="7" t="s">
        <v>11438</v>
      </c>
      <c r="D789" s="7" t="s">
        <v>12503</v>
      </c>
      <c r="E789" s="519">
        <v>841</v>
      </c>
      <c r="F789" s="178">
        <v>1000</v>
      </c>
      <c r="G789" s="444"/>
    </row>
    <row r="790" spans="1:10">
      <c r="A790" s="380">
        <v>42079</v>
      </c>
      <c r="B790" s="4"/>
      <c r="C790" s="7" t="s">
        <v>7169</v>
      </c>
      <c r="D790" s="7" t="s">
        <v>12507</v>
      </c>
      <c r="E790" s="519">
        <v>845</v>
      </c>
      <c r="F790" s="178">
        <v>210.99</v>
      </c>
      <c r="G790" s="444"/>
    </row>
    <row r="793" spans="1:10">
      <c r="A793" s="784">
        <v>42086</v>
      </c>
    </row>
    <row r="794" spans="1:10">
      <c r="A794" s="380">
        <v>42083</v>
      </c>
      <c r="B794" s="4"/>
      <c r="C794" s="7" t="s">
        <v>7007</v>
      </c>
      <c r="D794" s="7" t="s">
        <v>12451</v>
      </c>
      <c r="E794" s="519">
        <v>883</v>
      </c>
      <c r="F794" s="103">
        <v>200</v>
      </c>
    </row>
    <row r="795" spans="1:10">
      <c r="A795" s="380">
        <v>42083</v>
      </c>
      <c r="B795" s="4"/>
      <c r="C795" s="7" t="s">
        <v>166</v>
      </c>
      <c r="D795" s="7" t="s">
        <v>12445</v>
      </c>
      <c r="E795" s="519">
        <v>877</v>
      </c>
      <c r="F795" s="103">
        <v>367.79</v>
      </c>
    </row>
    <row r="796" spans="1:10">
      <c r="A796" s="380">
        <v>42076</v>
      </c>
      <c r="B796" s="4">
        <v>42083</v>
      </c>
      <c r="C796" s="7" t="s">
        <v>11131</v>
      </c>
      <c r="D796" s="7" t="s">
        <v>12339</v>
      </c>
      <c r="E796" s="519">
        <v>706</v>
      </c>
      <c r="F796" s="139">
        <v>800</v>
      </c>
      <c r="G796" s="444"/>
      <c r="J796" s="444"/>
    </row>
    <row r="797" spans="1:10">
      <c r="A797" s="380">
        <v>42076</v>
      </c>
      <c r="B797" s="4">
        <v>42083</v>
      </c>
      <c r="C797" s="7" t="s">
        <v>1124</v>
      </c>
      <c r="D797" s="7" t="s">
        <v>12343</v>
      </c>
      <c r="E797" s="519">
        <v>711</v>
      </c>
      <c r="F797" s="103">
        <v>400</v>
      </c>
      <c r="J797" s="444"/>
    </row>
    <row r="798" spans="1:10">
      <c r="A798" s="380">
        <v>42076</v>
      </c>
      <c r="B798" s="4">
        <v>42083</v>
      </c>
      <c r="C798" s="7" t="s">
        <v>12336</v>
      </c>
      <c r="D798" s="7" t="s">
        <v>12344</v>
      </c>
      <c r="E798" s="519">
        <v>712</v>
      </c>
      <c r="F798" s="139">
        <v>488.6</v>
      </c>
      <c r="G798" s="444"/>
      <c r="J798" s="444"/>
    </row>
    <row r="799" spans="1:10">
      <c r="A799" s="380">
        <v>42083</v>
      </c>
      <c r="B799" s="4"/>
      <c r="C799" s="7" t="s">
        <v>4241</v>
      </c>
      <c r="D799" s="7" t="s">
        <v>12442</v>
      </c>
      <c r="E799" s="519">
        <v>874</v>
      </c>
      <c r="F799" s="139">
        <v>840</v>
      </c>
      <c r="G799" s="444"/>
    </row>
    <row r="800" spans="1:10">
      <c r="A800" s="380">
        <v>42083</v>
      </c>
      <c r="B800" s="4"/>
      <c r="C800" s="7" t="s">
        <v>12441</v>
      </c>
      <c r="D800" s="7" t="s">
        <v>12442</v>
      </c>
      <c r="E800" s="519">
        <v>873</v>
      </c>
      <c r="F800" s="139">
        <v>840</v>
      </c>
      <c r="G800" s="444"/>
    </row>
    <row r="801" spans="1:7">
      <c r="A801" s="380">
        <v>42086</v>
      </c>
      <c r="B801" s="4"/>
      <c r="C801" s="7" t="s">
        <v>2502</v>
      </c>
      <c r="D801" s="7" t="s">
        <v>12535</v>
      </c>
      <c r="E801" s="519">
        <v>892</v>
      </c>
      <c r="F801" s="139">
        <v>2675</v>
      </c>
      <c r="G801" s="444"/>
    </row>
    <row r="802" spans="1:7">
      <c r="A802" s="380">
        <v>42079</v>
      </c>
      <c r="B802" s="4"/>
      <c r="C802" s="7" t="s">
        <v>8926</v>
      </c>
      <c r="D802" s="7" t="s">
        <v>12483</v>
      </c>
      <c r="E802" s="519">
        <v>820</v>
      </c>
      <c r="F802" s="139">
        <v>154</v>
      </c>
      <c r="G802" s="444"/>
    </row>
    <row r="803" spans="1:7">
      <c r="A803" s="380">
        <v>42080</v>
      </c>
      <c r="B803" s="4"/>
      <c r="C803" s="7" t="s">
        <v>10824</v>
      </c>
      <c r="D803" s="7" t="s">
        <v>12527</v>
      </c>
      <c r="E803" s="519">
        <v>867</v>
      </c>
      <c r="F803" s="139">
        <v>686.92</v>
      </c>
      <c r="G803" s="444"/>
    </row>
    <row r="804" spans="1:7">
      <c r="A804" s="380">
        <v>42079</v>
      </c>
      <c r="B804" s="4"/>
      <c r="C804" s="7" t="s">
        <v>10150</v>
      </c>
      <c r="D804" s="7" t="s">
        <v>12505</v>
      </c>
      <c r="E804" s="519">
        <v>843</v>
      </c>
      <c r="F804" s="139">
        <v>644.63</v>
      </c>
      <c r="G804" s="444"/>
    </row>
    <row r="805" spans="1:7">
      <c r="A805" s="380">
        <v>42079</v>
      </c>
      <c r="B805" s="4"/>
      <c r="C805" s="7" t="s">
        <v>538</v>
      </c>
      <c r="D805" s="7" t="s">
        <v>12504</v>
      </c>
      <c r="E805" s="519">
        <v>842</v>
      </c>
      <c r="F805" s="139">
        <v>286</v>
      </c>
      <c r="G805" s="444"/>
    </row>
    <row r="806" spans="1:7">
      <c r="A806" s="380">
        <v>42079</v>
      </c>
      <c r="B806" s="4"/>
      <c r="C806" s="7" t="s">
        <v>11378</v>
      </c>
      <c r="D806" s="7" t="s">
        <v>12491</v>
      </c>
      <c r="E806" s="519">
        <v>828</v>
      </c>
      <c r="F806" s="139">
        <v>111.5</v>
      </c>
      <c r="G806" s="444"/>
    </row>
    <row r="807" spans="1:7">
      <c r="A807" s="380">
        <v>42079</v>
      </c>
      <c r="B807" s="4"/>
      <c r="C807" s="7" t="s">
        <v>8242</v>
      </c>
      <c r="D807" s="7" t="s">
        <v>12501</v>
      </c>
      <c r="E807" s="519">
        <v>838</v>
      </c>
      <c r="F807" s="139">
        <v>452.5</v>
      </c>
      <c r="G807" s="444"/>
    </row>
    <row r="808" spans="1:7">
      <c r="A808" s="380">
        <v>42079</v>
      </c>
      <c r="B808" s="4"/>
      <c r="C808" s="7" t="s">
        <v>4367</v>
      </c>
      <c r="D808" s="7" t="s">
        <v>12518</v>
      </c>
      <c r="E808" s="519">
        <v>856</v>
      </c>
      <c r="F808" s="139">
        <v>240</v>
      </c>
      <c r="G808" s="444"/>
    </row>
    <row r="809" spans="1:7">
      <c r="A809" s="380">
        <v>42079</v>
      </c>
      <c r="B809" s="4"/>
      <c r="C809" s="7" t="s">
        <v>530</v>
      </c>
      <c r="D809" s="7" t="s">
        <v>12492</v>
      </c>
      <c r="E809" s="519">
        <v>829</v>
      </c>
      <c r="F809" s="139">
        <v>366</v>
      </c>
      <c r="G809" s="444"/>
    </row>
    <row r="810" spans="1:7">
      <c r="A810" s="380">
        <v>42087</v>
      </c>
      <c r="B810" s="4"/>
      <c r="C810" s="7" t="s">
        <v>3157</v>
      </c>
      <c r="D810" s="7" t="s">
        <v>12542</v>
      </c>
      <c r="E810" s="593">
        <v>900</v>
      </c>
      <c r="F810" s="139">
        <v>1000</v>
      </c>
      <c r="G810" s="444"/>
    </row>
    <row r="811" spans="1:7">
      <c r="A811" s="380">
        <v>42086</v>
      </c>
      <c r="B811" s="4"/>
      <c r="C811" s="7" t="s">
        <v>10592</v>
      </c>
      <c r="D811" s="7" t="s">
        <v>12536</v>
      </c>
      <c r="E811" s="519">
        <v>895</v>
      </c>
      <c r="F811" s="139">
        <v>120</v>
      </c>
      <c r="G811" s="444"/>
    </row>
    <row r="812" spans="1:7">
      <c r="A812" s="380">
        <v>42087</v>
      </c>
      <c r="B812" s="4"/>
      <c r="C812" s="7" t="s">
        <v>3157</v>
      </c>
      <c r="D812" s="7" t="s">
        <v>12542</v>
      </c>
      <c r="E812" s="524">
        <v>898</v>
      </c>
      <c r="F812" s="139">
        <v>1000</v>
      </c>
      <c r="G812" s="444"/>
    </row>
    <row r="813" spans="1:7">
      <c r="A813" s="380">
        <v>42087</v>
      </c>
      <c r="B813" s="4"/>
      <c r="C813" s="7" t="s">
        <v>3157</v>
      </c>
      <c r="D813" s="7" t="s">
        <v>12542</v>
      </c>
      <c r="E813" s="524">
        <v>896</v>
      </c>
      <c r="F813" s="139">
        <v>1000</v>
      </c>
      <c r="G813" s="444"/>
    </row>
    <row r="814" spans="1:7">
      <c r="A814" s="380">
        <v>42087</v>
      </c>
      <c r="B814" s="4"/>
      <c r="C814" s="7" t="s">
        <v>3157</v>
      </c>
      <c r="D814" s="7" t="s">
        <v>12542</v>
      </c>
      <c r="E814" s="524">
        <v>897</v>
      </c>
      <c r="F814" s="139">
        <v>1000</v>
      </c>
      <c r="G814" s="444"/>
    </row>
    <row r="815" spans="1:7">
      <c r="A815" s="380">
        <v>42087</v>
      </c>
      <c r="B815" s="4"/>
      <c r="C815" s="7" t="s">
        <v>3157</v>
      </c>
      <c r="D815" s="7" t="s">
        <v>12542</v>
      </c>
      <c r="E815" s="524">
        <v>899</v>
      </c>
      <c r="F815" s="139">
        <v>1000</v>
      </c>
      <c r="G815" s="444"/>
    </row>
    <row r="816" spans="1:7">
      <c r="A816" s="380">
        <v>42079</v>
      </c>
      <c r="B816" s="4"/>
      <c r="C816" s="7" t="s">
        <v>523</v>
      </c>
      <c r="D816" s="7" t="s">
        <v>12482</v>
      </c>
      <c r="E816" s="519">
        <v>819</v>
      </c>
      <c r="F816" s="139">
        <v>57.6</v>
      </c>
      <c r="G816" s="444"/>
    </row>
    <row r="817" spans="1:10">
      <c r="A817" s="380">
        <v>42083</v>
      </c>
      <c r="B817" s="4"/>
      <c r="C817" s="7" t="s">
        <v>410</v>
      </c>
      <c r="D817" s="7" t="s">
        <v>12447</v>
      </c>
      <c r="E817" s="519">
        <v>879</v>
      </c>
      <c r="F817" s="139">
        <v>900</v>
      </c>
      <c r="G817" s="444"/>
    </row>
    <row r="818" spans="1:10">
      <c r="A818" s="380">
        <v>42083</v>
      </c>
      <c r="B818" s="4"/>
      <c r="C818" s="7" t="s">
        <v>8542</v>
      </c>
      <c r="D818" s="7" t="s">
        <v>12444</v>
      </c>
      <c r="E818" s="519">
        <v>876</v>
      </c>
      <c r="F818" s="139">
        <v>690</v>
      </c>
      <c r="G818" s="444"/>
    </row>
    <row r="819" spans="1:10">
      <c r="A819" s="380">
        <v>42080</v>
      </c>
      <c r="B819" s="4">
        <v>42083</v>
      </c>
      <c r="C819" s="7" t="s">
        <v>8618</v>
      </c>
      <c r="D819" s="7" t="s">
        <v>12367</v>
      </c>
      <c r="E819" s="524">
        <v>793</v>
      </c>
      <c r="F819" s="139">
        <v>509.49</v>
      </c>
      <c r="G819" s="444"/>
      <c r="J819" s="444"/>
    </row>
    <row r="820" spans="1:10">
      <c r="A820" s="380">
        <v>42083</v>
      </c>
      <c r="B820" s="4">
        <v>42090</v>
      </c>
      <c r="C820" s="7" t="s">
        <v>9238</v>
      </c>
      <c r="D820" s="7" t="s">
        <v>12533</v>
      </c>
      <c r="E820" s="519">
        <v>888</v>
      </c>
      <c r="F820" s="139">
        <v>400</v>
      </c>
      <c r="G820" s="444"/>
    </row>
    <row r="821" spans="1:10">
      <c r="A821" s="380">
        <v>42083</v>
      </c>
      <c r="B821" s="4"/>
      <c r="C821" s="7" t="s">
        <v>3421</v>
      </c>
      <c r="D821" s="7" t="s">
        <v>12443</v>
      </c>
      <c r="E821" s="519">
        <v>875</v>
      </c>
      <c r="F821" s="139">
        <v>275</v>
      </c>
      <c r="G821" s="444"/>
    </row>
    <row r="822" spans="1:10">
      <c r="A822" s="380">
        <v>42083</v>
      </c>
      <c r="B822" s="4"/>
      <c r="C822" s="7" t="s">
        <v>348</v>
      </c>
      <c r="D822" s="7" t="s">
        <v>12448</v>
      </c>
      <c r="E822" s="519">
        <v>880</v>
      </c>
      <c r="F822" s="139">
        <v>200</v>
      </c>
      <c r="G822" s="444"/>
    </row>
    <row r="823" spans="1:10">
      <c r="A823" s="380">
        <v>42079</v>
      </c>
      <c r="B823" s="4"/>
      <c r="C823" s="7" t="s">
        <v>12151</v>
      </c>
      <c r="D823" s="7" t="s">
        <v>12488</v>
      </c>
      <c r="E823" s="519">
        <v>825</v>
      </c>
      <c r="F823" s="139">
        <v>168.2</v>
      </c>
      <c r="G823" s="444"/>
    </row>
    <row r="824" spans="1:10">
      <c r="A824" s="380">
        <v>42080</v>
      </c>
      <c r="B824" s="4"/>
      <c r="C824" s="7" t="s">
        <v>3751</v>
      </c>
      <c r="D824" s="7" t="s">
        <v>12370</v>
      </c>
      <c r="E824" s="519">
        <v>714</v>
      </c>
      <c r="F824" s="139">
        <v>124.3</v>
      </c>
      <c r="G824" s="444"/>
    </row>
    <row r="829" spans="1:10">
      <c r="A829" s="784">
        <v>42087</v>
      </c>
    </row>
    <row r="830" spans="1:10">
      <c r="A830" s="380">
        <v>42083</v>
      </c>
      <c r="B830" s="4"/>
      <c r="C830" s="7" t="s">
        <v>4197</v>
      </c>
      <c r="D830" s="7" t="s">
        <v>12449</v>
      </c>
      <c r="E830" s="519">
        <v>881</v>
      </c>
      <c r="F830" s="139">
        <v>100</v>
      </c>
      <c r="G830" s="444"/>
    </row>
    <row r="831" spans="1:10">
      <c r="A831" s="380">
        <v>42079</v>
      </c>
      <c r="B831" s="4"/>
      <c r="C831" s="7" t="s">
        <v>12151</v>
      </c>
      <c r="D831" s="7" t="s">
        <v>12393</v>
      </c>
      <c r="E831" s="519">
        <v>752</v>
      </c>
      <c r="F831" s="139">
        <v>11.8</v>
      </c>
      <c r="G831" s="444"/>
    </row>
    <row r="832" spans="1:10">
      <c r="A832" s="380">
        <v>42079</v>
      </c>
      <c r="B832" s="4"/>
      <c r="C832" s="7" t="s">
        <v>2769</v>
      </c>
      <c r="D832" s="7" t="s">
        <v>12498</v>
      </c>
      <c r="E832" s="519">
        <v>835</v>
      </c>
      <c r="F832" s="139">
        <v>286</v>
      </c>
      <c r="G832" s="444"/>
    </row>
    <row r="833" spans="1:7">
      <c r="A833" s="380">
        <v>42079</v>
      </c>
      <c r="B833" s="4"/>
      <c r="C833" s="7" t="s">
        <v>9499</v>
      </c>
      <c r="D833" s="7" t="s">
        <v>12517</v>
      </c>
      <c r="E833" s="519">
        <v>855</v>
      </c>
      <c r="F833" s="139">
        <v>120</v>
      </c>
      <c r="G833" s="444"/>
    </row>
    <row r="834" spans="1:7">
      <c r="A834" s="380">
        <v>42079</v>
      </c>
      <c r="B834" s="4"/>
      <c r="C834" s="7" t="s">
        <v>9049</v>
      </c>
      <c r="D834" s="7" t="s">
        <v>12509</v>
      </c>
      <c r="E834" s="519">
        <v>847</v>
      </c>
      <c r="F834" s="139">
        <v>564</v>
      </c>
      <c r="G834" s="444"/>
    </row>
    <row r="835" spans="1:7">
      <c r="A835" s="380">
        <v>42079</v>
      </c>
      <c r="B835" s="4"/>
      <c r="C835" s="7" t="s">
        <v>354</v>
      </c>
      <c r="D835" s="7" t="s">
        <v>12522</v>
      </c>
      <c r="E835" s="519">
        <v>860</v>
      </c>
      <c r="F835" s="139">
        <v>520</v>
      </c>
      <c r="G835" s="444"/>
    </row>
    <row r="836" spans="1:7">
      <c r="A836" s="380">
        <v>42079</v>
      </c>
      <c r="B836" s="4"/>
      <c r="C836" s="7" t="s">
        <v>32</v>
      </c>
      <c r="D836" s="7" t="s">
        <v>12495</v>
      </c>
      <c r="E836" s="519">
        <v>832</v>
      </c>
      <c r="F836" s="139">
        <v>286</v>
      </c>
      <c r="G836" s="444"/>
    </row>
    <row r="837" spans="1:7">
      <c r="A837" s="380">
        <v>42079</v>
      </c>
      <c r="B837" s="4"/>
      <c r="C837" s="7" t="s">
        <v>354</v>
      </c>
      <c r="D837" s="7" t="s">
        <v>12459</v>
      </c>
      <c r="E837" s="519">
        <v>795</v>
      </c>
      <c r="F837" s="139">
        <v>1010</v>
      </c>
      <c r="G837" s="444"/>
    </row>
    <row r="838" spans="1:7">
      <c r="A838" s="380">
        <v>42079</v>
      </c>
      <c r="B838" s="4"/>
      <c r="C838" s="7" t="s">
        <v>457</v>
      </c>
      <c r="D838" s="7" t="s">
        <v>12519</v>
      </c>
      <c r="E838" s="519">
        <v>857</v>
      </c>
      <c r="F838" s="139">
        <v>460</v>
      </c>
      <c r="G838" s="444"/>
    </row>
    <row r="839" spans="1:7">
      <c r="A839" s="380">
        <v>42079</v>
      </c>
      <c r="B839" s="4"/>
      <c r="C839" s="7" t="s">
        <v>457</v>
      </c>
      <c r="D839" s="7" t="s">
        <v>12464</v>
      </c>
      <c r="E839" s="519">
        <v>800</v>
      </c>
      <c r="F839" s="139">
        <v>646</v>
      </c>
      <c r="G839" s="444"/>
    </row>
    <row r="840" spans="1:7">
      <c r="A840" s="380">
        <v>42079</v>
      </c>
      <c r="B840" s="4"/>
      <c r="C840" s="7" t="s">
        <v>12456</v>
      </c>
      <c r="D840" s="7" t="s">
        <v>12484</v>
      </c>
      <c r="E840" s="519">
        <v>821</v>
      </c>
      <c r="F840" s="139">
        <v>166.67</v>
      </c>
      <c r="G840" s="444"/>
    </row>
    <row r="841" spans="1:7">
      <c r="A841" s="380">
        <v>42087</v>
      </c>
      <c r="B841" s="4"/>
      <c r="C841" s="7" t="s">
        <v>761</v>
      </c>
      <c r="D841" s="7" t="s">
        <v>12538</v>
      </c>
      <c r="E841" s="519">
        <v>901</v>
      </c>
      <c r="F841" s="139">
        <v>91.65</v>
      </c>
      <c r="G841" s="444"/>
    </row>
    <row r="842" spans="1:7">
      <c r="A842" s="380">
        <v>42087</v>
      </c>
      <c r="B842" s="4"/>
      <c r="C842" s="7" t="s">
        <v>8168</v>
      </c>
      <c r="D842" s="7" t="s">
        <v>12539</v>
      </c>
      <c r="E842" s="519">
        <v>902</v>
      </c>
      <c r="F842" s="139">
        <v>100</v>
      </c>
      <c r="G842" s="444"/>
    </row>
    <row r="843" spans="1:7">
      <c r="A843" s="380">
        <v>42087</v>
      </c>
      <c r="B843" s="4"/>
      <c r="C843" s="7" t="s">
        <v>3157</v>
      </c>
      <c r="D843" s="7" t="s">
        <v>12540</v>
      </c>
      <c r="E843" s="519">
        <v>903</v>
      </c>
      <c r="F843" s="139">
        <v>3000</v>
      </c>
      <c r="G843" s="444"/>
    </row>
    <row r="844" spans="1:7">
      <c r="A844" s="380">
        <v>42087</v>
      </c>
      <c r="B844" s="4"/>
      <c r="C844" s="7" t="s">
        <v>3157</v>
      </c>
      <c r="D844" s="7" t="s">
        <v>12540</v>
      </c>
      <c r="E844" s="519">
        <v>904</v>
      </c>
      <c r="F844" s="139">
        <v>3000</v>
      </c>
      <c r="G844" s="444"/>
    </row>
    <row r="845" spans="1:7" ht="21.75" customHeight="1">
      <c r="A845" s="380">
        <v>42087</v>
      </c>
      <c r="B845" s="4"/>
      <c r="C845" s="7" t="s">
        <v>12537</v>
      </c>
      <c r="D845" s="7" t="s">
        <v>12541</v>
      </c>
      <c r="E845" s="519">
        <v>905</v>
      </c>
      <c r="F845" s="139">
        <v>350</v>
      </c>
      <c r="G845" s="444"/>
    </row>
    <row r="846" spans="1:7">
      <c r="A846" s="380">
        <v>42087</v>
      </c>
      <c r="B846" s="4"/>
      <c r="C846" s="7" t="s">
        <v>761</v>
      </c>
      <c r="D846" s="7" t="s">
        <v>12543</v>
      </c>
      <c r="E846" s="519">
        <v>908</v>
      </c>
      <c r="F846" s="139">
        <v>90</v>
      </c>
      <c r="G846" s="444"/>
    </row>
    <row r="847" spans="1:7">
      <c r="A847" s="380">
        <v>42079</v>
      </c>
      <c r="B847" s="4"/>
      <c r="C847" s="7" t="s">
        <v>8678</v>
      </c>
      <c r="D847" s="7" t="s">
        <v>12514</v>
      </c>
      <c r="E847" s="519">
        <v>852</v>
      </c>
      <c r="F847" s="139">
        <v>185.98</v>
      </c>
      <c r="G847" s="444"/>
    </row>
    <row r="848" spans="1:7">
      <c r="A848" s="380">
        <v>42079</v>
      </c>
      <c r="B848" s="4"/>
      <c r="C848" s="7" t="s">
        <v>5298</v>
      </c>
      <c r="D848" s="7" t="s">
        <v>12523</v>
      </c>
      <c r="E848" s="519">
        <v>861</v>
      </c>
      <c r="F848" s="139">
        <v>120</v>
      </c>
      <c r="G848" s="444"/>
    </row>
    <row r="849" spans="1:10">
      <c r="A849" s="380">
        <v>42079</v>
      </c>
      <c r="B849" s="4"/>
      <c r="C849" s="7" t="s">
        <v>369</v>
      </c>
      <c r="D849" s="7" t="s">
        <v>12463</v>
      </c>
      <c r="E849" s="519">
        <v>799</v>
      </c>
      <c r="F849" s="139">
        <v>426</v>
      </c>
      <c r="G849" s="444"/>
    </row>
    <row r="850" spans="1:10">
      <c r="A850" s="380">
        <v>42079</v>
      </c>
      <c r="B850" s="4"/>
      <c r="C850" s="7" t="s">
        <v>10826</v>
      </c>
      <c r="D850" s="7" t="s">
        <v>12511</v>
      </c>
      <c r="E850" s="519">
        <v>849</v>
      </c>
      <c r="F850" s="139">
        <v>1000</v>
      </c>
      <c r="G850" s="444"/>
    </row>
    <row r="851" spans="1:10">
      <c r="A851" s="380">
        <v>42079</v>
      </c>
      <c r="B851" s="4"/>
      <c r="C851" s="7" t="s">
        <v>10604</v>
      </c>
      <c r="D851" s="7" t="s">
        <v>12516</v>
      </c>
      <c r="E851" s="519">
        <v>854</v>
      </c>
      <c r="F851" s="139">
        <v>120</v>
      </c>
      <c r="G851" s="444"/>
    </row>
    <row r="852" spans="1:10">
      <c r="A852" s="380">
        <v>42087</v>
      </c>
      <c r="B852" s="4"/>
      <c r="C852" s="7" t="s">
        <v>3157</v>
      </c>
      <c r="D852" s="7" t="s">
        <v>12542</v>
      </c>
      <c r="E852" s="519">
        <v>907</v>
      </c>
      <c r="F852" s="139">
        <v>2535</v>
      </c>
      <c r="G852" s="444"/>
    </row>
    <row r="853" spans="1:10">
      <c r="A853" s="380">
        <v>42087</v>
      </c>
      <c r="B853" s="4"/>
      <c r="C853" s="7" t="s">
        <v>3157</v>
      </c>
      <c r="D853" s="7" t="s">
        <v>12542</v>
      </c>
      <c r="E853" s="519">
        <v>906</v>
      </c>
      <c r="F853" s="139">
        <v>2500</v>
      </c>
      <c r="G853" s="444"/>
    </row>
    <row r="854" spans="1:10">
      <c r="A854" s="380">
        <v>42079</v>
      </c>
      <c r="B854" s="4"/>
      <c r="C854" s="7" t="s">
        <v>5297</v>
      </c>
      <c r="D854" s="7" t="s">
        <v>12521</v>
      </c>
      <c r="E854" s="519">
        <v>859</v>
      </c>
      <c r="F854" s="139">
        <v>352</v>
      </c>
      <c r="G854" s="444"/>
    </row>
    <row r="855" spans="1:10">
      <c r="A855" s="380">
        <v>42079</v>
      </c>
      <c r="B855" s="4"/>
      <c r="C855" s="7" t="s">
        <v>9715</v>
      </c>
      <c r="D855" s="7" t="s">
        <v>12500</v>
      </c>
      <c r="E855" s="519">
        <v>837</v>
      </c>
      <c r="F855" s="139">
        <v>311.5</v>
      </c>
      <c r="G855" s="444"/>
    </row>
    <row r="856" spans="1:10">
      <c r="A856" s="380">
        <v>42079</v>
      </c>
      <c r="B856" s="4"/>
      <c r="C856" s="7" t="s">
        <v>9715</v>
      </c>
      <c r="D856" s="7" t="s">
        <v>12407</v>
      </c>
      <c r="E856" s="519">
        <v>766</v>
      </c>
      <c r="F856" s="139">
        <v>88.5</v>
      </c>
      <c r="G856" s="444"/>
      <c r="J856" s="444"/>
    </row>
    <row r="857" spans="1:10">
      <c r="A857" s="380">
        <v>42079</v>
      </c>
      <c r="B857" s="4"/>
      <c r="C857" s="7" t="s">
        <v>563</v>
      </c>
      <c r="D857" s="7" t="s">
        <v>12515</v>
      </c>
      <c r="E857" s="519">
        <v>853</v>
      </c>
      <c r="F857" s="139">
        <v>206</v>
      </c>
      <c r="G857" s="444"/>
    </row>
    <row r="858" spans="1:10">
      <c r="A858" s="380">
        <v>42080</v>
      </c>
      <c r="B858" s="4">
        <v>42086</v>
      </c>
      <c r="C858" s="7" t="s">
        <v>12286</v>
      </c>
      <c r="D858" s="7" t="s">
        <v>12368</v>
      </c>
      <c r="E858" s="519">
        <v>806</v>
      </c>
      <c r="F858" s="139">
        <v>3367.98</v>
      </c>
      <c r="G858" s="444"/>
      <c r="J858" s="444"/>
    </row>
    <row r="859" spans="1:10">
      <c r="A859" s="380">
        <v>42079</v>
      </c>
      <c r="B859" s="4"/>
      <c r="C859" s="7" t="s">
        <v>6376</v>
      </c>
      <c r="D859" s="7" t="s">
        <v>12460</v>
      </c>
      <c r="E859" s="519">
        <v>796</v>
      </c>
      <c r="F859" s="139">
        <v>846</v>
      </c>
      <c r="G859" s="444"/>
    </row>
    <row r="860" spans="1:10">
      <c r="A860" s="380">
        <v>42083</v>
      </c>
      <c r="B860" s="4"/>
      <c r="C860" s="7" t="s">
        <v>388</v>
      </c>
      <c r="D860" s="7" t="s">
        <v>12446</v>
      </c>
      <c r="E860" s="519">
        <v>878</v>
      </c>
      <c r="F860" s="139">
        <v>500</v>
      </c>
      <c r="G860" s="444"/>
    </row>
    <row r="861" spans="1:10">
      <c r="A861" s="380">
        <v>42079</v>
      </c>
      <c r="B861" s="4"/>
      <c r="C861" s="7" t="s">
        <v>367</v>
      </c>
      <c r="D861" s="7" t="s">
        <v>12462</v>
      </c>
      <c r="E861" s="519">
        <v>798</v>
      </c>
      <c r="F861" s="139">
        <v>354</v>
      </c>
      <c r="G861" s="444"/>
    </row>
    <row r="862" spans="1:10">
      <c r="A862" s="380">
        <v>42079</v>
      </c>
      <c r="B862" s="4"/>
      <c r="C862" s="7" t="s">
        <v>5617</v>
      </c>
      <c r="D862" s="7" t="s">
        <v>12520</v>
      </c>
      <c r="E862" s="519">
        <v>858</v>
      </c>
      <c r="F862" s="139">
        <v>312</v>
      </c>
      <c r="G862" s="444"/>
    </row>
    <row r="863" spans="1:10">
      <c r="A863" s="380">
        <v>42076</v>
      </c>
      <c r="B863" s="4">
        <v>42083</v>
      </c>
      <c r="C863" s="7" t="s">
        <v>1409</v>
      </c>
      <c r="D863" s="7" t="s">
        <v>12341</v>
      </c>
      <c r="E863" s="519">
        <v>708</v>
      </c>
      <c r="F863" s="139">
        <v>150</v>
      </c>
      <c r="G863" s="444"/>
      <c r="J863" s="444"/>
    </row>
    <row r="864" spans="1:10">
      <c r="A864" s="380">
        <v>42079</v>
      </c>
      <c r="B864" s="4"/>
      <c r="C864" s="7" t="s">
        <v>4696</v>
      </c>
      <c r="D864" s="7" t="s">
        <v>12513</v>
      </c>
      <c r="E864" s="519">
        <v>851</v>
      </c>
      <c r="F864" s="139">
        <v>86</v>
      </c>
      <c r="G864" s="444"/>
    </row>
    <row r="867" spans="1:10">
      <c r="A867" s="380">
        <v>42079</v>
      </c>
      <c r="B867" s="4"/>
      <c r="C867" s="7" t="s">
        <v>10360</v>
      </c>
      <c r="D867" s="7" t="s">
        <v>12496</v>
      </c>
      <c r="E867" s="519">
        <v>833</v>
      </c>
      <c r="F867" s="139">
        <v>210.22</v>
      </c>
      <c r="G867" s="444"/>
    </row>
    <row r="868" spans="1:10">
      <c r="A868" s="380">
        <v>42087</v>
      </c>
      <c r="B868" s="4"/>
      <c r="C868" s="7" t="s">
        <v>12545</v>
      </c>
      <c r="D868" s="7" t="s">
        <v>12544</v>
      </c>
      <c r="E868" s="519">
        <v>909</v>
      </c>
      <c r="F868" s="139">
        <v>350</v>
      </c>
      <c r="G868" s="444"/>
    </row>
    <row r="869" spans="1:10">
      <c r="A869" s="380">
        <v>42079</v>
      </c>
      <c r="B869" s="4"/>
      <c r="C869" s="7" t="s">
        <v>75</v>
      </c>
      <c r="D869" s="7" t="s">
        <v>12526</v>
      </c>
      <c r="E869" s="519">
        <v>864</v>
      </c>
      <c r="F869" s="139">
        <v>120</v>
      </c>
      <c r="G869" s="444"/>
    </row>
    <row r="871" spans="1:10">
      <c r="A871" s="380">
        <v>42079</v>
      </c>
      <c r="B871" s="4"/>
      <c r="C871" s="7" t="s">
        <v>1640</v>
      </c>
      <c r="D871" s="7" t="s">
        <v>12524</v>
      </c>
      <c r="E871" s="519">
        <v>862</v>
      </c>
      <c r="F871" s="139">
        <v>120</v>
      </c>
      <c r="G871" s="444"/>
    </row>
    <row r="872" spans="1:10">
      <c r="A872" s="380">
        <v>42076</v>
      </c>
      <c r="B872" s="4"/>
      <c r="C872" s="7" t="s">
        <v>12329</v>
      </c>
      <c r="D872" s="7" t="s">
        <v>12324</v>
      </c>
      <c r="E872" s="519">
        <v>689</v>
      </c>
      <c r="F872" s="139">
        <v>103.7</v>
      </c>
      <c r="G872" s="444"/>
      <c r="J872" s="444"/>
    </row>
    <row r="873" spans="1:10">
      <c r="A873" s="823">
        <v>42079</v>
      </c>
      <c r="B873" s="824"/>
      <c r="C873" s="825" t="s">
        <v>5613</v>
      </c>
      <c r="D873" s="825" t="s">
        <v>12461</v>
      </c>
      <c r="E873" s="826">
        <v>797</v>
      </c>
      <c r="F873" s="827">
        <v>926</v>
      </c>
    </row>
    <row r="874" spans="1:10">
      <c r="A874" s="380">
        <v>42083</v>
      </c>
      <c r="B874" s="4">
        <v>42088</v>
      </c>
      <c r="C874" s="7" t="s">
        <v>11131</v>
      </c>
      <c r="D874" s="7" t="s">
        <v>12532</v>
      </c>
      <c r="E874" s="519">
        <v>887</v>
      </c>
      <c r="F874" s="139">
        <v>800</v>
      </c>
      <c r="G874" s="444"/>
    </row>
    <row r="875" spans="1:10">
      <c r="A875" s="380">
        <v>42080</v>
      </c>
      <c r="B875" s="4"/>
      <c r="C875" s="7" t="s">
        <v>835</v>
      </c>
      <c r="D875" s="7" t="s">
        <v>7991</v>
      </c>
      <c r="E875" s="519">
        <v>868</v>
      </c>
      <c r="F875" s="139">
        <v>2624.62</v>
      </c>
      <c r="G875" s="444"/>
    </row>
    <row r="876" spans="1:10">
      <c r="A876" s="380">
        <v>42079</v>
      </c>
      <c r="B876" s="4"/>
      <c r="C876" s="7" t="s">
        <v>468</v>
      </c>
      <c r="D876" s="7" t="s">
        <v>12458</v>
      </c>
      <c r="E876" s="519">
        <v>794</v>
      </c>
      <c r="F876" s="139">
        <v>464</v>
      </c>
      <c r="G876" s="444"/>
    </row>
    <row r="877" spans="1:10">
      <c r="A877" s="380">
        <v>42079</v>
      </c>
      <c r="B877" s="4"/>
      <c r="C877" s="7" t="s">
        <v>1043</v>
      </c>
      <c r="D877" s="7" t="s">
        <v>12525</v>
      </c>
      <c r="E877" s="519">
        <v>863</v>
      </c>
      <c r="F877" s="139">
        <v>80</v>
      </c>
      <c r="G877" s="444"/>
    </row>
    <row r="878" spans="1:10">
      <c r="A878" s="380">
        <v>42089</v>
      </c>
      <c r="B878" s="4"/>
      <c r="C878" s="7" t="s">
        <v>348</v>
      </c>
      <c r="D878" s="7" t="s">
        <v>12546</v>
      </c>
      <c r="E878" s="519">
        <v>912</v>
      </c>
      <c r="F878" s="139">
        <v>97.68</v>
      </c>
      <c r="G878" s="444"/>
    </row>
    <row r="879" spans="1:10">
      <c r="A879" s="380">
        <v>42090</v>
      </c>
      <c r="B879" s="4"/>
      <c r="C879" s="7" t="s">
        <v>2897</v>
      </c>
      <c r="D879" s="7" t="s">
        <v>12549</v>
      </c>
      <c r="E879" s="519">
        <v>914</v>
      </c>
      <c r="F879" s="139">
        <v>500</v>
      </c>
      <c r="G879" s="444"/>
    </row>
    <row r="880" spans="1:10">
      <c r="A880" s="380">
        <v>42079</v>
      </c>
      <c r="B880" s="4"/>
      <c r="C880" s="7" t="s">
        <v>11769</v>
      </c>
      <c r="D880" s="7" t="s">
        <v>12510</v>
      </c>
      <c r="E880" s="519">
        <v>848</v>
      </c>
      <c r="F880" s="139">
        <v>1104.3599999999999</v>
      </c>
      <c r="G880" s="444"/>
    </row>
    <row r="881" spans="1:7">
      <c r="A881" s="380">
        <v>42090</v>
      </c>
      <c r="B881" s="4"/>
      <c r="C881" s="7" t="s">
        <v>11769</v>
      </c>
      <c r="D881" s="7" t="s">
        <v>12550</v>
      </c>
      <c r="E881" s="519">
        <v>915</v>
      </c>
      <c r="F881" s="139">
        <v>1395.64</v>
      </c>
      <c r="G881" s="444"/>
    </row>
    <row r="882" spans="1:7">
      <c r="A882" s="380">
        <v>42086</v>
      </c>
      <c r="B882" s="4"/>
      <c r="C882" s="7" t="s">
        <v>12569</v>
      </c>
      <c r="D882" s="7" t="s">
        <v>12570</v>
      </c>
      <c r="E882" s="519">
        <v>891</v>
      </c>
      <c r="F882" s="139">
        <v>552</v>
      </c>
      <c r="G882" s="444"/>
    </row>
    <row r="883" spans="1:7">
      <c r="A883" s="380">
        <v>42090</v>
      </c>
      <c r="B883" s="4"/>
      <c r="C883" s="7" t="s">
        <v>145</v>
      </c>
      <c r="D883" s="7" t="s">
        <v>12551</v>
      </c>
      <c r="E883" s="519">
        <v>916</v>
      </c>
      <c r="F883" s="139">
        <v>67</v>
      </c>
      <c r="G883" s="444"/>
    </row>
    <row r="884" spans="1:7">
      <c r="A884" s="380">
        <v>42090</v>
      </c>
      <c r="B884" s="4"/>
      <c r="C884" s="7" t="s">
        <v>145</v>
      </c>
      <c r="D884" s="7" t="s">
        <v>12552</v>
      </c>
      <c r="E884" s="519">
        <v>917</v>
      </c>
      <c r="F884" s="139">
        <v>401</v>
      </c>
      <c r="G884" s="444"/>
    </row>
    <row r="885" spans="1:7">
      <c r="A885" s="380">
        <v>42090</v>
      </c>
      <c r="B885" s="4"/>
      <c r="C885" s="7" t="s">
        <v>226</v>
      </c>
      <c r="D885" s="7" t="s">
        <v>12554</v>
      </c>
      <c r="E885" s="519">
        <v>919</v>
      </c>
      <c r="F885" s="139">
        <v>382.49</v>
      </c>
      <c r="G885" s="444"/>
    </row>
    <row r="886" spans="1:7">
      <c r="A886" s="380">
        <v>42090</v>
      </c>
      <c r="B886" s="4"/>
      <c r="C886" s="7" t="s">
        <v>2482</v>
      </c>
      <c r="D886" s="7" t="s">
        <v>12565</v>
      </c>
      <c r="E886" s="519">
        <v>931</v>
      </c>
      <c r="F886" s="139">
        <v>1000</v>
      </c>
      <c r="G886" s="444"/>
    </row>
  </sheetData>
  <hyperlinks>
    <hyperlink ref="B3" location="INICIO!A1" display="INICIO"/>
  </hyperlinks>
  <pageMargins left="0.70866141732283472" right="0.70866141732283472" top="0.74803149606299213" bottom="0.74803149606299213" header="0.31496062992125984" footer="0.31496062992125984"/>
  <pageSetup paperSize="9" scale="10" orientation="landscape" verticalDpi="72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9"/>
  <dimension ref="A2:I60"/>
  <sheetViews>
    <sheetView workbookViewId="0">
      <selection activeCell="C43" sqref="C43"/>
    </sheetView>
  </sheetViews>
  <sheetFormatPr baseColWidth="10" defaultRowHeight="15"/>
  <cols>
    <col min="1" max="1" width="10.7109375" bestFit="1" customWidth="1"/>
    <col min="2" max="2" width="37.140625" bestFit="1" customWidth="1"/>
    <col min="3" max="3" width="70.5703125" customWidth="1"/>
    <col min="4" max="4" width="8.28515625" bestFit="1" customWidth="1"/>
    <col min="5" max="5" width="10.140625" bestFit="1" customWidth="1"/>
    <col min="6" max="6" width="12.7109375" bestFit="1" customWidth="1"/>
  </cols>
  <sheetData>
    <row r="2" spans="1:9" ht="15.75" thickBot="1"/>
    <row r="3" spans="1:9" ht="15.75" thickBot="1">
      <c r="A3" s="328" t="s">
        <v>102</v>
      </c>
      <c r="B3" s="329" t="s">
        <v>2</v>
      </c>
      <c r="C3" s="329" t="s">
        <v>1</v>
      </c>
      <c r="D3" s="330" t="s">
        <v>4</v>
      </c>
      <c r="E3" s="347" t="s">
        <v>1882</v>
      </c>
      <c r="F3" s="346" t="s">
        <v>1883</v>
      </c>
    </row>
    <row r="4" spans="1:9">
      <c r="A4" s="320">
        <v>41138</v>
      </c>
      <c r="B4" s="356" t="s">
        <v>619</v>
      </c>
      <c r="C4" s="321" t="s">
        <v>1849</v>
      </c>
      <c r="D4" s="327">
        <v>2745</v>
      </c>
      <c r="E4" s="348">
        <v>736</v>
      </c>
      <c r="F4" s="841" t="s">
        <v>408</v>
      </c>
      <c r="H4" s="16"/>
    </row>
    <row r="5" spans="1:9">
      <c r="A5" s="323">
        <v>41138</v>
      </c>
      <c r="B5" s="355" t="s">
        <v>670</v>
      </c>
      <c r="C5" s="28" t="s">
        <v>1851</v>
      </c>
      <c r="D5" s="319">
        <v>2747</v>
      </c>
      <c r="E5" s="349">
        <v>594.92999999999995</v>
      </c>
      <c r="F5" s="842"/>
    </row>
    <row r="6" spans="1:9">
      <c r="A6" s="323">
        <v>41141</v>
      </c>
      <c r="B6" s="28" t="s">
        <v>767</v>
      </c>
      <c r="C6" s="28" t="s">
        <v>1874</v>
      </c>
      <c r="D6" s="319">
        <v>2764</v>
      </c>
      <c r="E6" s="349">
        <v>550.54999999999995</v>
      </c>
      <c r="F6" s="842"/>
    </row>
    <row r="7" spans="1:9">
      <c r="A7" s="323">
        <v>41138</v>
      </c>
      <c r="B7" s="28" t="s">
        <v>1122</v>
      </c>
      <c r="C7" s="28" t="s">
        <v>1860</v>
      </c>
      <c r="D7" s="319">
        <v>2759</v>
      </c>
      <c r="E7" s="350">
        <v>1086</v>
      </c>
      <c r="F7" s="842"/>
    </row>
    <row r="8" spans="1:9">
      <c r="A8" s="323">
        <v>41141</v>
      </c>
      <c r="B8" s="355" t="s">
        <v>130</v>
      </c>
      <c r="C8" s="28" t="s">
        <v>1879</v>
      </c>
      <c r="D8" s="225">
        <v>2761</v>
      </c>
      <c r="E8" s="492">
        <v>1923.04</v>
      </c>
      <c r="F8" s="842"/>
    </row>
    <row r="9" spans="1:9">
      <c r="A9" s="323">
        <v>41137</v>
      </c>
      <c r="B9" s="28" t="s">
        <v>558</v>
      </c>
      <c r="C9" s="28" t="s">
        <v>1830</v>
      </c>
      <c r="D9" s="225">
        <v>2726</v>
      </c>
      <c r="E9" s="351">
        <v>960</v>
      </c>
      <c r="F9" s="842"/>
    </row>
    <row r="10" spans="1:9">
      <c r="A10" s="323">
        <v>41127</v>
      </c>
      <c r="B10" s="355" t="s">
        <v>1770</v>
      </c>
      <c r="C10" s="28" t="s">
        <v>1779</v>
      </c>
      <c r="D10" s="225">
        <v>2646</v>
      </c>
      <c r="E10" s="351">
        <v>515.20000000000005</v>
      </c>
      <c r="F10" s="842"/>
    </row>
    <row r="11" spans="1:9">
      <c r="A11" s="323">
        <v>41137</v>
      </c>
      <c r="B11" s="355" t="s">
        <v>1635</v>
      </c>
      <c r="C11" s="28" t="s">
        <v>1830</v>
      </c>
      <c r="D11" s="225">
        <v>2721</v>
      </c>
      <c r="E11" s="351">
        <v>480</v>
      </c>
      <c r="F11" s="842"/>
    </row>
    <row r="12" spans="1:9">
      <c r="A12" s="323">
        <v>41137</v>
      </c>
      <c r="B12" s="355" t="s">
        <v>1483</v>
      </c>
      <c r="C12" s="28" t="s">
        <v>1830</v>
      </c>
      <c r="D12" s="225">
        <v>2706</v>
      </c>
      <c r="E12" s="351">
        <v>440</v>
      </c>
      <c r="F12" s="842"/>
    </row>
    <row r="13" spans="1:9">
      <c r="A13" s="323">
        <v>41137</v>
      </c>
      <c r="B13" s="28" t="s">
        <v>1637</v>
      </c>
      <c r="C13" s="28" t="s">
        <v>1832</v>
      </c>
      <c r="D13" s="225">
        <v>2734</v>
      </c>
      <c r="E13" s="351">
        <v>301.94</v>
      </c>
      <c r="F13" s="842"/>
    </row>
    <row r="14" spans="1:9">
      <c r="A14" s="323">
        <v>41121</v>
      </c>
      <c r="B14" s="355" t="s">
        <v>1459</v>
      </c>
      <c r="C14" s="28" t="s">
        <v>1881</v>
      </c>
      <c r="D14" s="225">
        <v>2625</v>
      </c>
      <c r="E14" s="351">
        <v>300</v>
      </c>
      <c r="F14" s="842"/>
      <c r="I14">
        <v>3000</v>
      </c>
    </row>
    <row r="15" spans="1:9">
      <c r="A15" s="323">
        <v>41138</v>
      </c>
      <c r="B15" s="355" t="s">
        <v>1843</v>
      </c>
      <c r="C15" s="28" t="s">
        <v>1854</v>
      </c>
      <c r="D15" s="225">
        <v>2750</v>
      </c>
      <c r="E15" s="351">
        <v>220.8</v>
      </c>
      <c r="F15" s="842"/>
      <c r="I15">
        <f>+I14*30%</f>
        <v>900</v>
      </c>
    </row>
    <row r="16" spans="1:9">
      <c r="A16" s="323">
        <v>41137</v>
      </c>
      <c r="B16" s="355" t="s">
        <v>518</v>
      </c>
      <c r="C16" s="28" t="s">
        <v>1827</v>
      </c>
      <c r="D16" s="225">
        <v>2668</v>
      </c>
      <c r="E16" s="351">
        <v>200</v>
      </c>
      <c r="F16" s="842"/>
      <c r="I16">
        <v>774.14</v>
      </c>
    </row>
    <row r="17" spans="1:9">
      <c r="A17" s="331">
        <v>41137</v>
      </c>
      <c r="B17" s="355" t="s">
        <v>456</v>
      </c>
      <c r="C17" s="332" t="s">
        <v>1829</v>
      </c>
      <c r="D17" s="333">
        <v>2685</v>
      </c>
      <c r="E17" s="352">
        <v>320</v>
      </c>
      <c r="F17" s="842"/>
      <c r="I17">
        <f>+I15-I16</f>
        <v>125.86000000000001</v>
      </c>
    </row>
    <row r="18" spans="1:9">
      <c r="A18" s="323">
        <v>41137</v>
      </c>
      <c r="B18" s="355" t="s">
        <v>367</v>
      </c>
      <c r="C18" s="28" t="s">
        <v>1830</v>
      </c>
      <c r="D18" s="222">
        <v>2727</v>
      </c>
      <c r="E18" s="351">
        <v>960</v>
      </c>
      <c r="F18" s="842"/>
    </row>
    <row r="19" spans="1:9" ht="15.75" thickBot="1">
      <c r="A19" s="324">
        <v>41137</v>
      </c>
      <c r="B19" s="357" t="s">
        <v>1627</v>
      </c>
      <c r="C19" s="325" t="s">
        <v>1828</v>
      </c>
      <c r="D19" s="342">
        <v>2700</v>
      </c>
      <c r="E19" s="353">
        <v>160</v>
      </c>
      <c r="F19" s="843"/>
    </row>
    <row r="20" spans="1:9">
      <c r="A20" s="320">
        <v>41137</v>
      </c>
      <c r="B20" s="356" t="s">
        <v>1705</v>
      </c>
      <c r="C20" s="321" t="s">
        <v>1827</v>
      </c>
      <c r="D20" s="322">
        <v>2675</v>
      </c>
      <c r="E20" s="343">
        <v>200</v>
      </c>
      <c r="F20" s="838" t="s">
        <v>1886</v>
      </c>
    </row>
    <row r="21" spans="1:9">
      <c r="A21" s="323">
        <v>41137</v>
      </c>
      <c r="B21" s="355" t="s">
        <v>562</v>
      </c>
      <c r="C21" s="28" t="s">
        <v>1827</v>
      </c>
      <c r="D21" s="223">
        <v>2765</v>
      </c>
      <c r="E21" s="214">
        <v>140</v>
      </c>
      <c r="F21" s="839"/>
    </row>
    <row r="22" spans="1:9">
      <c r="A22" s="323">
        <v>41137</v>
      </c>
      <c r="B22" s="355" t="s">
        <v>1482</v>
      </c>
      <c r="C22" s="28" t="s">
        <v>1827</v>
      </c>
      <c r="D22" s="223">
        <v>2698</v>
      </c>
      <c r="E22" s="214">
        <v>140</v>
      </c>
      <c r="F22" s="839"/>
    </row>
    <row r="23" spans="1:9">
      <c r="A23" s="323">
        <v>41137</v>
      </c>
      <c r="B23" s="355" t="s">
        <v>1629</v>
      </c>
      <c r="C23" s="28" t="s">
        <v>1827</v>
      </c>
      <c r="D23" s="223">
        <v>2708</v>
      </c>
      <c r="E23" s="214">
        <v>400</v>
      </c>
      <c r="F23" s="839"/>
    </row>
    <row r="24" spans="1:9">
      <c r="A24" s="323">
        <v>41137</v>
      </c>
      <c r="B24" s="355" t="s">
        <v>468</v>
      </c>
      <c r="C24" s="28" t="s">
        <v>1827</v>
      </c>
      <c r="D24" s="223">
        <v>2723</v>
      </c>
      <c r="E24" s="214">
        <v>1680</v>
      </c>
      <c r="F24" s="839"/>
    </row>
    <row r="25" spans="1:9">
      <c r="A25" s="323">
        <v>41137</v>
      </c>
      <c r="B25" s="28" t="s">
        <v>354</v>
      </c>
      <c r="C25" s="28" t="s">
        <v>1827</v>
      </c>
      <c r="D25" s="223">
        <v>2724</v>
      </c>
      <c r="E25" s="214">
        <v>1560</v>
      </c>
      <c r="F25" s="839"/>
      <c r="G25" t="s">
        <v>1939</v>
      </c>
    </row>
    <row r="26" spans="1:9">
      <c r="A26" s="323">
        <v>41137</v>
      </c>
      <c r="B26" s="355" t="s">
        <v>595</v>
      </c>
      <c r="C26" s="28" t="s">
        <v>1827</v>
      </c>
      <c r="D26" s="223">
        <v>2725</v>
      </c>
      <c r="E26" s="214">
        <v>1440</v>
      </c>
      <c r="F26" s="839"/>
    </row>
    <row r="27" spans="1:9" ht="15.75" thickBot="1">
      <c r="A27" s="331">
        <v>41137</v>
      </c>
      <c r="B27" s="355" t="s">
        <v>372</v>
      </c>
      <c r="C27" s="332" t="s">
        <v>1930</v>
      </c>
      <c r="D27" s="344">
        <v>2732</v>
      </c>
      <c r="E27" s="305">
        <v>2089.71</v>
      </c>
      <c r="F27" s="840"/>
    </row>
    <row r="28" spans="1:9" ht="13.5" customHeight="1">
      <c r="A28" s="320">
        <v>41137</v>
      </c>
      <c r="B28" s="356" t="s">
        <v>560</v>
      </c>
      <c r="C28" s="321" t="s">
        <v>1827</v>
      </c>
      <c r="D28" s="322">
        <v>2680</v>
      </c>
      <c r="E28" s="343">
        <v>200</v>
      </c>
      <c r="F28" s="835" t="s">
        <v>1885</v>
      </c>
      <c r="H28" s="309">
        <v>1000</v>
      </c>
    </row>
    <row r="29" spans="1:9" ht="15" customHeight="1">
      <c r="A29" s="323">
        <v>41138</v>
      </c>
      <c r="B29" s="355" t="s">
        <v>1768</v>
      </c>
      <c r="C29" s="28" t="s">
        <v>1370</v>
      </c>
      <c r="D29" s="222">
        <v>2741</v>
      </c>
      <c r="E29" s="100">
        <v>552</v>
      </c>
      <c r="F29" s="836"/>
      <c r="H29" s="309">
        <v>1360</v>
      </c>
    </row>
    <row r="30" spans="1:9">
      <c r="A30" s="323">
        <v>41138</v>
      </c>
      <c r="B30" s="355" t="s">
        <v>1253</v>
      </c>
      <c r="C30" s="28" t="s">
        <v>1855</v>
      </c>
      <c r="D30" s="222">
        <v>2751</v>
      </c>
      <c r="E30" s="102">
        <v>414</v>
      </c>
      <c r="F30" s="836"/>
      <c r="H30" s="309"/>
    </row>
    <row r="31" spans="1:9">
      <c r="A31" s="323">
        <v>41138</v>
      </c>
      <c r="B31" s="355" t="s">
        <v>1640</v>
      </c>
      <c r="C31" s="28" t="s">
        <v>1858</v>
      </c>
      <c r="D31" s="222">
        <v>2754</v>
      </c>
      <c r="E31" s="100">
        <v>300</v>
      </c>
      <c r="F31" s="836"/>
      <c r="H31" s="309"/>
    </row>
    <row r="32" spans="1:9">
      <c r="A32" s="323">
        <v>41138</v>
      </c>
      <c r="B32" s="355" t="s">
        <v>1638</v>
      </c>
      <c r="C32" s="28" t="s">
        <v>1934</v>
      </c>
      <c r="D32" s="222">
        <v>2755</v>
      </c>
      <c r="E32" s="100">
        <v>220.8</v>
      </c>
      <c r="F32" s="836"/>
      <c r="H32" s="309"/>
    </row>
    <row r="33" spans="1:8">
      <c r="A33" s="323">
        <v>41141</v>
      </c>
      <c r="B33" s="355" t="s">
        <v>1870</v>
      </c>
      <c r="C33" s="28" t="s">
        <v>1812</v>
      </c>
      <c r="D33" s="222">
        <v>2763</v>
      </c>
      <c r="E33" s="214">
        <v>280</v>
      </c>
      <c r="F33" s="836"/>
      <c r="H33" s="309"/>
    </row>
    <row r="34" spans="1:8" ht="16.5" customHeight="1">
      <c r="A34" s="323">
        <v>41138</v>
      </c>
      <c r="B34" s="355" t="s">
        <v>1597</v>
      </c>
      <c r="C34" s="28" t="s">
        <v>1856</v>
      </c>
      <c r="D34" s="222">
        <v>2752</v>
      </c>
      <c r="E34" s="100">
        <v>500</v>
      </c>
      <c r="F34" s="836"/>
    </row>
    <row r="35" spans="1:8" ht="15" customHeight="1">
      <c r="A35" s="323">
        <v>41138</v>
      </c>
      <c r="B35" s="355" t="s">
        <v>974</v>
      </c>
      <c r="C35" s="28" t="s">
        <v>1847</v>
      </c>
      <c r="D35" s="222">
        <v>2743</v>
      </c>
      <c r="E35" s="100">
        <v>640</v>
      </c>
      <c r="F35" s="836"/>
    </row>
    <row r="36" spans="1:8" ht="15.75" thickBot="1">
      <c r="A36" s="324">
        <v>41138</v>
      </c>
      <c r="B36" s="357" t="s">
        <v>1842</v>
      </c>
      <c r="C36" s="325" t="s">
        <v>1853</v>
      </c>
      <c r="D36" s="342">
        <v>2749</v>
      </c>
      <c r="E36" s="326">
        <v>294.39999999999998</v>
      </c>
      <c r="F36" s="837"/>
    </row>
    <row r="37" spans="1:8" ht="14.25" customHeight="1">
      <c r="A37" s="334">
        <v>41138</v>
      </c>
      <c r="B37" s="335" t="s">
        <v>1639</v>
      </c>
      <c r="C37" s="335" t="s">
        <v>1859</v>
      </c>
      <c r="D37" s="336">
        <v>2756</v>
      </c>
      <c r="E37" s="345">
        <v>300</v>
      </c>
      <c r="F37" s="354" t="s">
        <v>1887</v>
      </c>
    </row>
    <row r="42" spans="1:8">
      <c r="E42" s="309">
        <v>136.69999999999999</v>
      </c>
    </row>
    <row r="43" spans="1:8">
      <c r="B43" s="86"/>
      <c r="E43" s="309">
        <v>571.28</v>
      </c>
    </row>
    <row r="44" spans="1:8">
      <c r="B44" s="86"/>
      <c r="E44" s="309">
        <v>186.04</v>
      </c>
    </row>
    <row r="45" spans="1:8">
      <c r="A45" s="358"/>
      <c r="B45" s="359"/>
      <c r="C45" s="360"/>
      <c r="D45" s="257"/>
      <c r="E45" s="607">
        <v>315.14</v>
      </c>
    </row>
    <row r="46" spans="1:8">
      <c r="A46" s="358"/>
      <c r="B46" s="359"/>
      <c r="C46" s="360"/>
      <c r="D46" s="257"/>
      <c r="E46" s="607">
        <v>158.33000000000001</v>
      </c>
    </row>
    <row r="47" spans="1:8">
      <c r="A47" s="358"/>
      <c r="B47" s="359"/>
      <c r="C47" s="360"/>
      <c r="D47" s="257"/>
      <c r="E47" s="607">
        <v>25288.91</v>
      </c>
      <c r="F47" s="1"/>
    </row>
    <row r="48" spans="1:8">
      <c r="A48" s="358"/>
      <c r="B48" s="359"/>
      <c r="C48" s="360"/>
      <c r="D48" s="257"/>
      <c r="E48" s="608">
        <v>17966.8</v>
      </c>
      <c r="F48" s="1" t="s">
        <v>8635</v>
      </c>
    </row>
    <row r="49" spans="1:5">
      <c r="A49" s="358"/>
      <c r="B49" s="359"/>
      <c r="C49" s="360"/>
      <c r="D49" s="257"/>
      <c r="E49" s="607"/>
    </row>
    <row r="50" spans="1:5">
      <c r="A50" s="358"/>
      <c r="B50" s="359"/>
      <c r="C50" s="360"/>
      <c r="D50" s="257"/>
      <c r="E50" s="361"/>
    </row>
    <row r="51" spans="1:5">
      <c r="A51" s="358"/>
      <c r="B51" s="359"/>
      <c r="C51" s="360"/>
      <c r="D51" s="257"/>
      <c r="E51" s="361"/>
    </row>
    <row r="52" spans="1:5">
      <c r="A52" s="358"/>
      <c r="B52" s="359"/>
      <c r="C52" s="360"/>
      <c r="D52" s="257"/>
      <c r="E52" s="361"/>
    </row>
    <row r="53" spans="1:5">
      <c r="A53" s="358"/>
      <c r="B53" s="359"/>
      <c r="C53" s="360"/>
      <c r="D53" s="361"/>
      <c r="E53" s="361"/>
    </row>
    <row r="54" spans="1:5">
      <c r="A54" s="358"/>
      <c r="B54" s="359"/>
      <c r="C54" s="360"/>
      <c r="D54" s="361"/>
      <c r="E54" s="361"/>
    </row>
    <row r="55" spans="1:5">
      <c r="A55" s="358"/>
      <c r="B55" s="359"/>
      <c r="C55" s="360"/>
      <c r="D55" s="361"/>
      <c r="E55" s="361"/>
    </row>
    <row r="56" spans="1:5">
      <c r="B56" s="86"/>
    </row>
    <row r="57" spans="1:5">
      <c r="B57" s="86"/>
    </row>
    <row r="58" spans="1:5">
      <c r="B58" s="86"/>
    </row>
    <row r="59" spans="1:5">
      <c r="B59" s="86"/>
    </row>
    <row r="60" spans="1:5">
      <c r="B60" s="86"/>
    </row>
  </sheetData>
  <autoFilter ref="A3:F37">
    <filterColumn colId="1"/>
  </autoFilter>
  <mergeCells count="3">
    <mergeCell ref="F28:F36"/>
    <mergeCell ref="F20:F27"/>
    <mergeCell ref="F4:F19"/>
  </mergeCells>
  <pageMargins left="0.15748031496062992" right="0.15748031496062992" top="0.46" bottom="0.31" header="0.31496062992125984" footer="0.16"/>
  <pageSetup paperSize="9" scale="95" orientation="landscape" verticalDpi="72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0"/>
  <dimension ref="A1:J60"/>
  <sheetViews>
    <sheetView workbookViewId="0">
      <selection activeCell="E8" sqref="E7:E8"/>
    </sheetView>
  </sheetViews>
  <sheetFormatPr baseColWidth="10" defaultRowHeight="15"/>
  <cols>
    <col min="1" max="1" width="29" customWidth="1"/>
    <col min="2" max="2" width="13.28515625" customWidth="1"/>
    <col min="3" max="3" width="10.42578125" customWidth="1"/>
    <col min="8" max="8" width="14.28515625" style="309" customWidth="1"/>
  </cols>
  <sheetData>
    <row r="1" spans="1:3">
      <c r="A1" t="s">
        <v>1884</v>
      </c>
    </row>
    <row r="2" spans="1:3" ht="8.25" customHeight="1"/>
    <row r="3" spans="1:3">
      <c r="A3" s="127" t="s">
        <v>1827</v>
      </c>
    </row>
    <row r="4" spans="1:3" ht="6.75" customHeight="1">
      <c r="A4" s="127"/>
    </row>
    <row r="5" spans="1:3">
      <c r="A5" s="6" t="s">
        <v>2</v>
      </c>
      <c r="B5" s="224" t="s">
        <v>4</v>
      </c>
      <c r="C5" s="175" t="s">
        <v>1882</v>
      </c>
    </row>
    <row r="6" spans="1:3">
      <c r="A6" s="28" t="s">
        <v>1705</v>
      </c>
      <c r="B6" s="223">
        <v>2675</v>
      </c>
      <c r="C6" s="214">
        <v>200</v>
      </c>
    </row>
    <row r="7" spans="1:3">
      <c r="A7" s="28" t="s">
        <v>560</v>
      </c>
      <c r="B7" s="223">
        <v>2680</v>
      </c>
      <c r="C7" s="214">
        <v>200</v>
      </c>
    </row>
    <row r="8" spans="1:3">
      <c r="A8" s="28" t="s">
        <v>562</v>
      </c>
      <c r="B8" s="223">
        <v>2765</v>
      </c>
      <c r="C8" s="214">
        <v>140</v>
      </c>
    </row>
    <row r="9" spans="1:3">
      <c r="A9" s="28" t="s">
        <v>1482</v>
      </c>
      <c r="B9" s="223">
        <v>2698</v>
      </c>
      <c r="C9" s="214">
        <v>140</v>
      </c>
    </row>
    <row r="10" spans="1:3">
      <c r="A10" s="28" t="s">
        <v>1629</v>
      </c>
      <c r="B10" s="223">
        <v>2708</v>
      </c>
      <c r="C10" s="214">
        <v>400</v>
      </c>
    </row>
    <row r="11" spans="1:3">
      <c r="A11" s="28" t="s">
        <v>468</v>
      </c>
      <c r="B11" s="223">
        <v>2723</v>
      </c>
      <c r="C11" s="214">
        <v>1680</v>
      </c>
    </row>
    <row r="12" spans="1:3">
      <c r="A12" s="28" t="s">
        <v>354</v>
      </c>
      <c r="B12" s="223">
        <v>2724</v>
      </c>
      <c r="C12" s="214">
        <v>1560</v>
      </c>
    </row>
    <row r="13" spans="1:3">
      <c r="A13" s="28" t="s">
        <v>595</v>
      </c>
      <c r="B13" s="223">
        <v>2725</v>
      </c>
      <c r="C13" s="214">
        <v>1440</v>
      </c>
    </row>
    <row r="14" spans="1:3">
      <c r="A14" s="28" t="s">
        <v>372</v>
      </c>
      <c r="B14" s="223">
        <v>2732</v>
      </c>
      <c r="C14" s="214">
        <v>2089.71</v>
      </c>
    </row>
    <row r="15" spans="1:3">
      <c r="A15" s="28" t="s">
        <v>367</v>
      </c>
      <c r="B15" s="337">
        <v>2727</v>
      </c>
      <c r="C15" s="338">
        <v>960</v>
      </c>
    </row>
    <row r="16" spans="1:3">
      <c r="A16" s="28" t="s">
        <v>558</v>
      </c>
      <c r="B16" s="337">
        <v>2726</v>
      </c>
      <c r="C16" s="338">
        <v>960</v>
      </c>
    </row>
    <row r="17" spans="1:10">
      <c r="A17" s="28" t="s">
        <v>1635</v>
      </c>
      <c r="B17" s="337">
        <v>2721</v>
      </c>
      <c r="C17" s="338">
        <v>480</v>
      </c>
    </row>
    <row r="18" spans="1:10">
      <c r="A18" s="28" t="s">
        <v>1483</v>
      </c>
      <c r="B18" s="337">
        <v>2706</v>
      </c>
      <c r="C18" s="338">
        <v>440</v>
      </c>
    </row>
    <row r="19" spans="1:10">
      <c r="A19" s="28" t="s">
        <v>1637</v>
      </c>
      <c r="B19" s="337">
        <v>2734</v>
      </c>
      <c r="C19" s="338">
        <v>301.94</v>
      </c>
    </row>
    <row r="20" spans="1:10">
      <c r="A20" s="28" t="s">
        <v>518</v>
      </c>
      <c r="B20" s="337">
        <v>2668</v>
      </c>
      <c r="C20" s="338">
        <v>200</v>
      </c>
    </row>
    <row r="21" spans="1:10">
      <c r="A21" s="28" t="s">
        <v>1627</v>
      </c>
      <c r="B21" s="337">
        <v>2700</v>
      </c>
      <c r="C21" s="339">
        <v>160</v>
      </c>
    </row>
    <row r="22" spans="1:10">
      <c r="A22" s="28" t="s">
        <v>456</v>
      </c>
      <c r="B22" s="340">
        <v>2685</v>
      </c>
      <c r="C22" s="338">
        <v>320</v>
      </c>
    </row>
    <row r="23" spans="1:10" ht="15.75" thickBot="1">
      <c r="C23" s="341">
        <f>SUM(C6:C22)</f>
        <v>11671.65</v>
      </c>
    </row>
    <row r="24" spans="1:10" ht="15.75" thickTop="1"/>
    <row r="26" spans="1:10">
      <c r="J26" s="444"/>
    </row>
    <row r="36" spans="1:2">
      <c r="A36" s="844" t="s">
        <v>5257</v>
      </c>
      <c r="B36" s="844"/>
    </row>
    <row r="37" spans="1:2">
      <c r="A37" s="315">
        <v>41526</v>
      </c>
      <c r="B37" s="494">
        <f>690+552+690+736</f>
        <v>2668</v>
      </c>
    </row>
    <row r="38" spans="1:2">
      <c r="A38" s="315">
        <v>41527</v>
      </c>
      <c r="B38" s="494">
        <f>496.77+552+588.8+690+147.2+3500</f>
        <v>5974.7699999999995</v>
      </c>
    </row>
    <row r="39" spans="1:2">
      <c r="A39" s="315">
        <v>41528</v>
      </c>
      <c r="B39" s="494">
        <f>1291.34+552+300+354.6+300+400+300+400+151.18+400+400+9900</f>
        <v>14749.119999999999</v>
      </c>
    </row>
    <row r="40" spans="1:2">
      <c r="A40" s="315">
        <v>41529</v>
      </c>
      <c r="B40" s="494">
        <f>1307.33+508.08+110.28+515.97+550.34+294.4+1000+1000</f>
        <v>5286.4</v>
      </c>
    </row>
    <row r="41" spans="1:2">
      <c r="A41" s="315">
        <v>41530</v>
      </c>
      <c r="B41" s="494">
        <f>1500+1840.5</f>
        <v>3340.5</v>
      </c>
    </row>
    <row r="42" spans="1:2">
      <c r="A42" s="315">
        <v>41531</v>
      </c>
      <c r="B42" s="494" t="s">
        <v>5258</v>
      </c>
    </row>
    <row r="43" spans="1:2">
      <c r="A43" s="315">
        <v>41532</v>
      </c>
      <c r="B43" s="494">
        <f>668.84+2000</f>
        <v>2668.84</v>
      </c>
    </row>
    <row r="44" spans="1:2">
      <c r="A44" s="315">
        <v>41533</v>
      </c>
      <c r="B44" s="494">
        <f>975</f>
        <v>975</v>
      </c>
    </row>
    <row r="45" spans="1:2">
      <c r="A45" s="315">
        <v>41534</v>
      </c>
      <c r="B45" s="494">
        <v>800</v>
      </c>
    </row>
    <row r="46" spans="1:2">
      <c r="A46" s="315">
        <v>41535</v>
      </c>
      <c r="B46" s="494">
        <f>2180.59+416.25+10000</f>
        <v>12596.84</v>
      </c>
    </row>
    <row r="47" spans="1:2">
      <c r="A47" s="315">
        <v>41536</v>
      </c>
      <c r="B47" s="494" t="s">
        <v>5258</v>
      </c>
    </row>
    <row r="48" spans="1:2">
      <c r="A48" s="315">
        <v>41537</v>
      </c>
      <c r="B48" s="494">
        <f>10000+812.16+1408.2+320+980.4+500</f>
        <v>14020.76</v>
      </c>
    </row>
    <row r="49" spans="1:2">
      <c r="A49" s="315">
        <v>41538</v>
      </c>
      <c r="B49" s="494" t="s">
        <v>5258</v>
      </c>
    </row>
    <row r="50" spans="1:2">
      <c r="A50" s="315">
        <v>41539</v>
      </c>
      <c r="B50" s="494">
        <v>600</v>
      </c>
    </row>
    <row r="51" spans="1:2">
      <c r="A51" s="315">
        <v>41540</v>
      </c>
      <c r="B51" s="494">
        <f>2000+1231.45</f>
        <v>3231.45</v>
      </c>
    </row>
    <row r="52" spans="1:2">
      <c r="A52" s="315">
        <v>41541</v>
      </c>
      <c r="B52" s="494" t="s">
        <v>5258</v>
      </c>
    </row>
    <row r="53" spans="1:2">
      <c r="A53" s="315">
        <v>41542</v>
      </c>
      <c r="B53" s="494" t="s">
        <v>5258</v>
      </c>
    </row>
    <row r="54" spans="1:2">
      <c r="A54" s="315">
        <v>41543</v>
      </c>
      <c r="B54" s="494">
        <f>2889.1+1383.95</f>
        <v>4273.05</v>
      </c>
    </row>
    <row r="55" spans="1:2">
      <c r="A55" s="315">
        <v>41544</v>
      </c>
      <c r="B55" s="494">
        <f>6500+6500+600+1000</f>
        <v>14600</v>
      </c>
    </row>
    <row r="56" spans="1:2">
      <c r="A56" s="315">
        <v>41545</v>
      </c>
      <c r="B56" s="494" t="s">
        <v>5258</v>
      </c>
    </row>
    <row r="57" spans="1:2">
      <c r="A57" s="315">
        <v>41546</v>
      </c>
      <c r="B57" s="494" t="s">
        <v>5258</v>
      </c>
    </row>
    <row r="58" spans="1:2">
      <c r="A58" s="315">
        <v>41547</v>
      </c>
      <c r="B58" s="494">
        <f>1500+4892.16+322.64</f>
        <v>6714.8</v>
      </c>
    </row>
    <row r="59" spans="1:2" ht="15.75" thickBot="1">
      <c r="A59" s="444"/>
      <c r="B59" s="495">
        <f>SUM(B37:B58)</f>
        <v>92499.530000000013</v>
      </c>
    </row>
    <row r="60" spans="1:2" ht="15.75" thickTop="1"/>
  </sheetData>
  <mergeCells count="1">
    <mergeCell ref="A36:B36"/>
  </mergeCells>
  <pageMargins left="0.70866141732283472" right="0.70866141732283472" top="0.74803149606299213" bottom="0.74803149606299213" header="0.31496062992125984" footer="0.31496062992125984"/>
  <pageSetup paperSize="9" scale="120" orientation="portrait" verticalDpi="72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1"/>
  <dimension ref="A9:AA267"/>
  <sheetViews>
    <sheetView topLeftCell="A10" workbookViewId="0">
      <selection activeCell="E25" sqref="E25"/>
    </sheetView>
  </sheetViews>
  <sheetFormatPr baseColWidth="10" defaultRowHeight="15"/>
  <cols>
    <col min="1" max="1" width="10.85546875" customWidth="1"/>
    <col min="2" max="2" width="30.140625" customWidth="1"/>
    <col min="3" max="3" width="37" customWidth="1"/>
    <col min="4" max="4" width="16.140625" customWidth="1"/>
    <col min="5" max="5" width="8.7109375" customWidth="1"/>
    <col min="7" max="7" width="16.5703125" customWidth="1"/>
    <col min="8" max="8" width="19.42578125" bestFit="1" customWidth="1"/>
    <col min="9" max="9" width="48.85546875" customWidth="1"/>
    <col min="10" max="10" width="1.85546875" customWidth="1"/>
    <col min="11" max="11" width="19.7109375" customWidth="1"/>
    <col min="13" max="13" width="2.140625" customWidth="1"/>
  </cols>
  <sheetData>
    <row r="9" spans="4:4">
      <c r="D9" s="309"/>
    </row>
    <row r="10" spans="4:4">
      <c r="D10" s="309"/>
    </row>
    <row r="11" spans="4:4">
      <c r="D11" s="309"/>
    </row>
    <row r="12" spans="4:4">
      <c r="D12" s="309"/>
    </row>
    <row r="13" spans="4:4">
      <c r="D13" s="309"/>
    </row>
    <row r="14" spans="4:4">
      <c r="D14" s="309"/>
    </row>
    <row r="15" spans="4:4">
      <c r="D15" s="309"/>
    </row>
    <row r="16" spans="4:4">
      <c r="D16" s="309"/>
    </row>
    <row r="17" spans="3:7">
      <c r="D17" s="309"/>
    </row>
    <row r="18" spans="3:7">
      <c r="D18" s="309"/>
    </row>
    <row r="19" spans="3:7">
      <c r="D19" s="309"/>
    </row>
    <row r="22" spans="3:7">
      <c r="D22" s="309"/>
    </row>
    <row r="23" spans="3:7" ht="15.75" thickBot="1">
      <c r="C23" t="s">
        <v>2669</v>
      </c>
      <c r="D23" s="309"/>
    </row>
    <row r="24" spans="3:7" ht="15.75" thickBot="1">
      <c r="C24" s="422" t="s">
        <v>94</v>
      </c>
      <c r="D24" s="423" t="s">
        <v>2666</v>
      </c>
      <c r="E24" s="424" t="s">
        <v>2667</v>
      </c>
      <c r="F24" s="425" t="s">
        <v>2668</v>
      </c>
    </row>
    <row r="25" spans="3:7" ht="28.5" customHeight="1">
      <c r="C25" s="413">
        <v>41247</v>
      </c>
      <c r="D25" s="414" t="s">
        <v>2665</v>
      </c>
      <c r="E25" s="415">
        <v>7344372</v>
      </c>
      <c r="F25" s="416">
        <v>140</v>
      </c>
      <c r="G25" s="407"/>
    </row>
    <row r="26" spans="3:7" ht="30.75" thickBot="1">
      <c r="C26" s="409">
        <v>41246</v>
      </c>
      <c r="D26" s="410" t="s">
        <v>2665</v>
      </c>
      <c r="E26" s="411">
        <v>14148526</v>
      </c>
      <c r="F26" s="412">
        <v>737.7</v>
      </c>
    </row>
    <row r="27" spans="3:7">
      <c r="C27" s="417"/>
      <c r="D27" s="418"/>
      <c r="E27" s="419"/>
      <c r="F27" s="420"/>
    </row>
    <row r="28" spans="3:7" ht="15.75" thickBot="1">
      <c r="D28" s="309"/>
      <c r="F28" s="421">
        <f>+F25+F26</f>
        <v>877.7</v>
      </c>
    </row>
    <row r="29" spans="3:7" ht="15.75" thickTop="1">
      <c r="D29" s="309"/>
      <c r="F29" s="408"/>
    </row>
    <row r="30" spans="3:7">
      <c r="D30" s="309"/>
    </row>
    <row r="31" spans="3:7">
      <c r="D31" s="309"/>
    </row>
    <row r="32" spans="3:7">
      <c r="D32" s="309"/>
    </row>
    <row r="33" spans="4:12">
      <c r="D33" s="309"/>
      <c r="J33" s="1"/>
    </row>
    <row r="34" spans="4:12">
      <c r="D34" s="309"/>
      <c r="G34" s="1" t="s">
        <v>2791</v>
      </c>
    </row>
    <row r="35" spans="4:12">
      <c r="D35" s="309"/>
      <c r="G35" s="382">
        <v>41257</v>
      </c>
      <c r="H35" s="75" t="s">
        <v>468</v>
      </c>
      <c r="I35" s="75" t="s">
        <v>2744</v>
      </c>
      <c r="J35" s="80">
        <v>12492</v>
      </c>
      <c r="K35" s="178">
        <v>235.79</v>
      </c>
    </row>
    <row r="36" spans="4:12">
      <c r="D36" s="309"/>
      <c r="G36" s="382">
        <v>41257</v>
      </c>
      <c r="H36" s="75" t="s">
        <v>354</v>
      </c>
      <c r="I36" s="75" t="s">
        <v>2744</v>
      </c>
      <c r="J36" s="80">
        <v>12493</v>
      </c>
      <c r="K36" s="178">
        <v>1560</v>
      </c>
    </row>
    <row r="37" spans="4:12">
      <c r="D37" s="309"/>
      <c r="G37" s="382">
        <v>41257</v>
      </c>
      <c r="H37" s="75" t="s">
        <v>741</v>
      </c>
      <c r="I37" s="75" t="s">
        <v>2744</v>
      </c>
      <c r="J37" s="80">
        <v>12537</v>
      </c>
      <c r="K37" s="178">
        <v>1440</v>
      </c>
    </row>
    <row r="38" spans="4:12">
      <c r="D38" s="309"/>
      <c r="G38" s="382">
        <v>41257</v>
      </c>
      <c r="H38" s="75" t="s">
        <v>372</v>
      </c>
      <c r="I38" s="75" t="s">
        <v>2774</v>
      </c>
      <c r="J38" s="80">
        <v>12500</v>
      </c>
      <c r="K38" s="178">
        <v>2089.71</v>
      </c>
    </row>
    <row r="39" spans="4:12" ht="15.75" thickBot="1">
      <c r="D39" s="309"/>
      <c r="K39" s="426">
        <f>SUM(K35:K38)</f>
        <v>5325.5</v>
      </c>
    </row>
    <row r="40" spans="4:12" ht="15.75" thickTop="1">
      <c r="D40" s="309"/>
    </row>
    <row r="41" spans="4:12">
      <c r="G41" s="1" t="s">
        <v>2571</v>
      </c>
    </row>
    <row r="42" spans="4:12">
      <c r="G42" s="382">
        <v>41263</v>
      </c>
      <c r="H42" s="75" t="s">
        <v>372</v>
      </c>
      <c r="I42" s="75" t="s">
        <v>2778</v>
      </c>
      <c r="J42" s="80">
        <v>12535</v>
      </c>
      <c r="K42" s="178">
        <v>348.27</v>
      </c>
    </row>
    <row r="45" spans="4:12">
      <c r="G45" s="1" t="s">
        <v>2792</v>
      </c>
    </row>
    <row r="46" spans="4:12">
      <c r="G46" s="382">
        <v>41254</v>
      </c>
      <c r="H46" s="75" t="s">
        <v>468</v>
      </c>
      <c r="I46" s="75" t="s">
        <v>2793</v>
      </c>
      <c r="J46" s="80">
        <v>12407</v>
      </c>
      <c r="K46" s="427">
        <v>2128.0500000000002</v>
      </c>
      <c r="L46" s="180"/>
    </row>
    <row r="47" spans="4:12">
      <c r="G47" s="382">
        <v>41254</v>
      </c>
      <c r="H47" s="75" t="s">
        <v>354</v>
      </c>
      <c r="I47" s="75" t="s">
        <v>2784</v>
      </c>
      <c r="J47" s="80">
        <v>12327</v>
      </c>
      <c r="K47" s="427">
        <v>218.93</v>
      </c>
    </row>
    <row r="48" spans="4:12">
      <c r="G48" s="382">
        <v>41254</v>
      </c>
      <c r="H48" s="75" t="s">
        <v>1625</v>
      </c>
      <c r="I48" s="75" t="s">
        <v>2784</v>
      </c>
      <c r="J48" s="80">
        <v>12328</v>
      </c>
      <c r="K48" s="427">
        <v>725.77</v>
      </c>
    </row>
    <row r="49" spans="2:11" ht="15.75" thickBot="1">
      <c r="K49" s="428">
        <f>SUM(K46:K48)</f>
        <v>3072.75</v>
      </c>
    </row>
    <row r="50" spans="2:11" ht="15.75" thickTop="1"/>
    <row r="57" spans="2:11" ht="21.75" customHeight="1" thickBot="1"/>
    <row r="58" spans="2:11" ht="9.75" customHeight="1">
      <c r="B58" s="432"/>
      <c r="C58" s="432"/>
      <c r="D58" s="432"/>
      <c r="E58" s="433"/>
    </row>
    <row r="59" spans="2:11">
      <c r="B59" s="46"/>
      <c r="C59" s="442">
        <v>41287</v>
      </c>
      <c r="D59" s="442">
        <v>41305</v>
      </c>
      <c r="E59" s="435"/>
    </row>
    <row r="60" spans="2:11" ht="17.25">
      <c r="B60" s="441" t="s">
        <v>2898</v>
      </c>
      <c r="C60" s="439">
        <v>269093.2</v>
      </c>
      <c r="D60" s="439">
        <v>269093.2</v>
      </c>
      <c r="E60" s="435"/>
      <c r="H60" s="309"/>
    </row>
    <row r="61" spans="2:11" ht="17.25">
      <c r="B61" s="441" t="s">
        <v>2899</v>
      </c>
      <c r="C61" s="439">
        <v>47.78</v>
      </c>
      <c r="D61" s="439">
        <v>169.82</v>
      </c>
      <c r="E61" s="435"/>
    </row>
    <row r="62" spans="2:11" ht="17.25">
      <c r="B62" s="441" t="s">
        <v>2900</v>
      </c>
      <c r="C62" s="439">
        <v>7</v>
      </c>
      <c r="D62" s="439">
        <v>7</v>
      </c>
      <c r="E62" s="435"/>
    </row>
    <row r="63" spans="2:11" ht="17.25">
      <c r="B63" s="441" t="s">
        <v>2901</v>
      </c>
      <c r="C63" s="439">
        <v>2537.1999999999998</v>
      </c>
      <c r="D63" s="439">
        <v>3630.88</v>
      </c>
      <c r="E63" s="435"/>
    </row>
    <row r="64" spans="2:11" ht="18" thickBot="1">
      <c r="B64" s="441" t="s">
        <v>2902</v>
      </c>
      <c r="C64" s="440">
        <f>SUM(C60:C63)</f>
        <v>271685.18000000005</v>
      </c>
      <c r="D64" s="440">
        <f>SUM(D60:D63)</f>
        <v>272900.90000000002</v>
      </c>
      <c r="E64" s="435"/>
    </row>
    <row r="65" spans="2:8" ht="11.25" customHeight="1" thickTop="1" thickBot="1">
      <c r="B65" s="437"/>
      <c r="C65" s="437"/>
      <c r="D65" s="437"/>
      <c r="E65" s="438"/>
    </row>
    <row r="68" spans="2:8">
      <c r="H68" s="444"/>
    </row>
    <row r="76" spans="2:8">
      <c r="H76" s="309"/>
    </row>
    <row r="78" spans="2:8">
      <c r="H78" s="309"/>
    </row>
    <row r="79" spans="2:8">
      <c r="H79" s="309"/>
    </row>
    <row r="83" spans="9:9">
      <c r="I83" s="444"/>
    </row>
    <row r="99" spans="10:13" ht="20.25" customHeight="1">
      <c r="J99" s="845" t="s">
        <v>3092</v>
      </c>
      <c r="K99" s="845"/>
      <c r="L99" s="845"/>
    </row>
    <row r="100" spans="10:13" ht="20.25" customHeight="1" thickBot="1">
      <c r="J100" s="846" t="s">
        <v>3093</v>
      </c>
      <c r="K100" s="846"/>
      <c r="L100" s="846"/>
      <c r="M100" s="846"/>
    </row>
    <row r="101" spans="10:13" ht="8.25" customHeight="1">
      <c r="J101" s="431"/>
      <c r="K101" s="432"/>
      <c r="L101" s="432"/>
      <c r="M101" s="433"/>
    </row>
    <row r="102" spans="10:13">
      <c r="J102" s="434"/>
      <c r="K102" s="46" t="s">
        <v>3087</v>
      </c>
      <c r="L102" s="595">
        <v>1445.88</v>
      </c>
      <c r="M102" s="435"/>
    </row>
    <row r="103" spans="10:13">
      <c r="J103" s="434"/>
      <c r="K103" s="46" t="s">
        <v>3088</v>
      </c>
      <c r="L103" s="595">
        <v>304.5</v>
      </c>
      <c r="M103" s="435"/>
    </row>
    <row r="104" spans="10:13">
      <c r="J104" s="434"/>
      <c r="K104" s="46" t="s">
        <v>2834</v>
      </c>
      <c r="L104" s="596">
        <f>+L102-L103</f>
        <v>1141.3800000000001</v>
      </c>
      <c r="M104" s="435"/>
    </row>
    <row r="105" spans="10:13">
      <c r="J105" s="434"/>
      <c r="K105" s="46" t="s">
        <v>3089</v>
      </c>
      <c r="L105" s="595">
        <f>+L104/3</f>
        <v>380.46000000000004</v>
      </c>
      <c r="M105" s="435"/>
    </row>
    <row r="106" spans="10:13">
      <c r="J106" s="434"/>
      <c r="K106" s="46" t="s">
        <v>3090</v>
      </c>
      <c r="L106" s="597">
        <f>+L102*5%</f>
        <v>72.294000000000011</v>
      </c>
      <c r="M106" s="435"/>
    </row>
    <row r="107" spans="10:13" ht="15.75" thickBot="1">
      <c r="J107" s="434"/>
      <c r="K107" s="46" t="s">
        <v>3091</v>
      </c>
      <c r="L107" s="598">
        <f>+L105+L106</f>
        <v>452.75400000000002</v>
      </c>
      <c r="M107" s="435"/>
    </row>
    <row r="108" spans="10:13" ht="9.75" customHeight="1" thickTop="1" thickBot="1">
      <c r="J108" s="436"/>
      <c r="K108" s="437"/>
      <c r="L108" s="437"/>
      <c r="M108" s="438"/>
    </row>
    <row r="111" spans="10:13">
      <c r="L111" s="595">
        <f>+L102/3</f>
        <v>481.96000000000004</v>
      </c>
    </row>
    <row r="112" spans="10:13">
      <c r="L112" s="595">
        <v>72.290000000000006</v>
      </c>
    </row>
    <row r="138" spans="1:9" ht="24">
      <c r="A138" s="20" t="s">
        <v>1935</v>
      </c>
      <c r="B138" s="6" t="s">
        <v>2</v>
      </c>
      <c r="C138" s="6" t="s">
        <v>1</v>
      </c>
      <c r="D138" s="546" t="s">
        <v>4</v>
      </c>
      <c r="E138" s="6" t="s">
        <v>7567</v>
      </c>
      <c r="F138" s="6" t="s">
        <v>7568</v>
      </c>
      <c r="G138" s="6" t="s">
        <v>7570</v>
      </c>
      <c r="H138" s="31"/>
    </row>
    <row r="139" spans="1:9" s="444" customFormat="1" ht="15" customHeight="1">
      <c r="A139" s="4">
        <v>41673</v>
      </c>
      <c r="B139" s="7" t="s">
        <v>2404</v>
      </c>
      <c r="C139" s="7" t="s">
        <v>6910</v>
      </c>
      <c r="D139" s="519">
        <v>17031</v>
      </c>
      <c r="E139" s="502">
        <v>17.940000000000001</v>
      </c>
      <c r="F139" s="103" t="s">
        <v>7569</v>
      </c>
      <c r="G139" s="599">
        <v>41724</v>
      </c>
      <c r="H139" s="24"/>
      <c r="I139" s="2"/>
    </row>
    <row r="140" spans="1:9" s="444" customFormat="1" ht="15" customHeight="1">
      <c r="A140" s="4">
        <v>41698</v>
      </c>
      <c r="B140" s="7" t="s">
        <v>164</v>
      </c>
      <c r="C140" s="7" t="s">
        <v>7305</v>
      </c>
      <c r="D140" s="519">
        <v>17431</v>
      </c>
      <c r="E140" s="502">
        <v>349.52</v>
      </c>
      <c r="F140" s="103" t="s">
        <v>7569</v>
      </c>
      <c r="G140" s="599">
        <v>41724</v>
      </c>
      <c r="H140" s="24"/>
      <c r="I140" s="2"/>
    </row>
    <row r="141" spans="1:9" s="444" customFormat="1" ht="15" customHeight="1">
      <c r="A141" s="4">
        <v>41704</v>
      </c>
      <c r="B141" s="7" t="s">
        <v>7357</v>
      </c>
      <c r="C141" s="7" t="s">
        <v>7352</v>
      </c>
      <c r="D141" s="519">
        <v>17463</v>
      </c>
      <c r="E141" s="502">
        <v>524.4</v>
      </c>
      <c r="F141" s="103" t="s">
        <v>7569</v>
      </c>
      <c r="G141" s="599">
        <v>41724</v>
      </c>
      <c r="H141" s="24"/>
      <c r="I141" s="2"/>
    </row>
    <row r="142" spans="1:9" s="444" customFormat="1" ht="15" customHeight="1">
      <c r="A142" s="4">
        <v>41715</v>
      </c>
      <c r="B142" s="7" t="s">
        <v>1707</v>
      </c>
      <c r="C142" s="7" t="s">
        <v>7497</v>
      </c>
      <c r="D142" s="519">
        <v>17621</v>
      </c>
      <c r="E142" s="502">
        <v>300</v>
      </c>
      <c r="F142" s="103" t="s">
        <v>7569</v>
      </c>
      <c r="G142" s="599">
        <v>41724</v>
      </c>
      <c r="H142" s="24"/>
      <c r="I142" s="2"/>
    </row>
    <row r="143" spans="1:9" s="444" customFormat="1" ht="15" customHeight="1">
      <c r="A143" s="4">
        <v>41715</v>
      </c>
      <c r="B143" s="7" t="s">
        <v>6376</v>
      </c>
      <c r="C143" s="7" t="s">
        <v>7498</v>
      </c>
      <c r="D143" s="519">
        <v>17622</v>
      </c>
      <c r="E143" s="502">
        <v>300</v>
      </c>
      <c r="F143" s="103" t="s">
        <v>7569</v>
      </c>
      <c r="G143" s="599">
        <v>41724</v>
      </c>
      <c r="H143" s="24"/>
      <c r="I143" s="2"/>
    </row>
    <row r="238" spans="19:22" ht="36" customHeight="1">
      <c r="S238" s="848" t="s">
        <v>3495</v>
      </c>
      <c r="T238" s="848"/>
      <c r="U238" s="848"/>
      <c r="V238" s="444"/>
    </row>
    <row r="239" spans="19:22">
      <c r="S239" s="847" t="s">
        <v>3483</v>
      </c>
      <c r="T239" s="847"/>
      <c r="U239" s="847"/>
      <c r="V239" s="444"/>
    </row>
    <row r="240" spans="19:22">
      <c r="S240" s="12"/>
      <c r="T240" s="12"/>
      <c r="U240" s="12"/>
      <c r="V240" s="444"/>
    </row>
    <row r="241" spans="19:22" ht="15.75" thickBot="1">
      <c r="S241" s="12"/>
      <c r="T241" s="12"/>
      <c r="U241" s="12"/>
      <c r="V241" s="444"/>
    </row>
    <row r="242" spans="19:22" ht="15.75" thickBot="1">
      <c r="S242" s="467" t="s">
        <v>3484</v>
      </c>
      <c r="T242" s="475">
        <v>5550799</v>
      </c>
      <c r="U242" s="468">
        <v>5943036</v>
      </c>
      <c r="V242" s="444"/>
    </row>
    <row r="243" spans="19:22">
      <c r="S243" s="469" t="s">
        <v>3485</v>
      </c>
      <c r="T243" s="476">
        <v>23.22</v>
      </c>
      <c r="U243" s="470">
        <v>122.57</v>
      </c>
      <c r="V243" s="444"/>
    </row>
    <row r="244" spans="19:22">
      <c r="S244" s="471" t="s">
        <v>3486</v>
      </c>
      <c r="T244" s="477">
        <v>9.48</v>
      </c>
      <c r="U244" s="472">
        <v>84.17</v>
      </c>
      <c r="V244" s="444"/>
    </row>
    <row r="245" spans="19:22">
      <c r="S245" s="471" t="s">
        <v>3487</v>
      </c>
      <c r="T245" s="478">
        <v>7.33</v>
      </c>
      <c r="U245" s="472">
        <v>107.59</v>
      </c>
      <c r="V245" s="444"/>
    </row>
    <row r="246" spans="19:22">
      <c r="S246" s="471" t="s">
        <v>3488</v>
      </c>
      <c r="T246" s="477">
        <v>17.61</v>
      </c>
      <c r="U246" s="472">
        <v>108.47</v>
      </c>
      <c r="V246" s="444"/>
    </row>
    <row r="247" spans="19:22">
      <c r="S247" s="471" t="s">
        <v>3489</v>
      </c>
      <c r="T247" s="477">
        <v>26.99</v>
      </c>
      <c r="U247" s="472">
        <v>70.42</v>
      </c>
      <c r="V247" s="444"/>
    </row>
    <row r="248" spans="19:22">
      <c r="S248" s="471" t="s">
        <v>3490</v>
      </c>
      <c r="T248" s="477">
        <v>13.94</v>
      </c>
      <c r="U248" s="472">
        <v>102.87</v>
      </c>
      <c r="V248" s="444"/>
    </row>
    <row r="249" spans="19:22">
      <c r="S249" s="471" t="s">
        <v>3491</v>
      </c>
      <c r="T249" s="477">
        <v>27.39</v>
      </c>
      <c r="U249" s="472">
        <v>71.84</v>
      </c>
      <c r="V249" s="444"/>
    </row>
    <row r="250" spans="19:22">
      <c r="S250" s="471" t="s">
        <v>3492</v>
      </c>
      <c r="T250" s="477">
        <v>34.18</v>
      </c>
      <c r="U250" s="472">
        <v>97.11</v>
      </c>
      <c r="V250" s="444"/>
    </row>
    <row r="251" spans="19:22" ht="15.75" thickBot="1">
      <c r="S251" s="473" t="s">
        <v>3493</v>
      </c>
      <c r="T251" s="479">
        <v>30.87</v>
      </c>
      <c r="U251" s="474">
        <v>144.9</v>
      </c>
      <c r="V251" s="444"/>
    </row>
    <row r="252" spans="19:22" ht="15.75" thickBot="1">
      <c r="T252" s="480">
        <f>SUM(T243:T251)</f>
        <v>191.01</v>
      </c>
      <c r="U252" s="481">
        <f>SUM(U243:U251)</f>
        <v>909.94000000000017</v>
      </c>
    </row>
    <row r="253" spans="19:22" ht="15.75" thickBot="1"/>
    <row r="254" spans="19:22" ht="15.75" thickBot="1">
      <c r="S254" s="482" t="s">
        <v>3494</v>
      </c>
      <c r="T254" s="483"/>
      <c r="U254" s="484">
        <f>+U252-T252</f>
        <v>718.93000000000018</v>
      </c>
    </row>
    <row r="257" spans="26:27">
      <c r="Z257">
        <v>300</v>
      </c>
    </row>
    <row r="258" spans="26:27">
      <c r="Z258">
        <v>300</v>
      </c>
    </row>
    <row r="259" spans="26:27">
      <c r="Z259">
        <v>200</v>
      </c>
    </row>
    <row r="260" spans="26:27">
      <c r="Z260">
        <v>400</v>
      </c>
    </row>
    <row r="261" spans="26:27">
      <c r="Z261">
        <v>500</v>
      </c>
    </row>
    <row r="262" spans="26:27">
      <c r="Z262">
        <v>600</v>
      </c>
    </row>
    <row r="263" spans="26:27">
      <c r="Z263">
        <v>500</v>
      </c>
    </row>
    <row r="266" spans="26:27">
      <c r="Z266">
        <f>SUM(Z257:Z265)</f>
        <v>2800</v>
      </c>
      <c r="AA266">
        <f>1000+150+50</f>
        <v>1200</v>
      </c>
    </row>
    <row r="267" spans="26:27">
      <c r="AA267">
        <f>+Z266-AA266</f>
        <v>1600</v>
      </c>
    </row>
  </sheetData>
  <mergeCells count="4">
    <mergeCell ref="J99:L99"/>
    <mergeCell ref="J100:M100"/>
    <mergeCell ref="S239:U239"/>
    <mergeCell ref="S238:U238"/>
  </mergeCells>
  <hyperlinks>
    <hyperlink ref="F24" r:id="rId1" display="javascript:ordenar('monto')"/>
    <hyperlink ref="D24" r:id="rId2" display="javascript:ordenar('concepto')"/>
    <hyperlink ref="C24" r:id="rId3" display="javascript:ordenar('fechaa')"/>
  </hyperlinks>
  <pageMargins left="0.7" right="0.7" top="0.82" bottom="0.75" header="0.3" footer="0.3"/>
  <pageSetup paperSize="9" orientation="portrait" verticalDpi="72" r:id="rId4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2"/>
  <dimension ref="A8:J56"/>
  <sheetViews>
    <sheetView showFormulas="1" topLeftCell="A25" workbookViewId="0">
      <selection activeCell="B34" sqref="B34"/>
    </sheetView>
  </sheetViews>
  <sheetFormatPr baseColWidth="10" defaultRowHeight="15"/>
  <cols>
    <col min="1" max="1" width="16" customWidth="1"/>
    <col min="2" max="2" width="18" customWidth="1"/>
    <col min="4" max="4" width="6.5703125" style="408" customWidth="1"/>
    <col min="5" max="5" width="8.28515625" style="776" customWidth="1"/>
  </cols>
  <sheetData>
    <row r="8" spans="1:5" s="97" customFormat="1">
      <c r="A8" s="118" t="s">
        <v>523</v>
      </c>
      <c r="B8" s="117">
        <v>12787</v>
      </c>
      <c r="C8" s="100">
        <v>320</v>
      </c>
      <c r="D8" s="762"/>
      <c r="E8" s="775"/>
    </row>
    <row r="9" spans="1:5" s="97" customFormat="1">
      <c r="A9" s="118" t="s">
        <v>3012</v>
      </c>
      <c r="B9" s="117">
        <v>12794</v>
      </c>
      <c r="C9" s="100">
        <v>140</v>
      </c>
      <c r="D9" s="762"/>
      <c r="E9" s="775"/>
    </row>
    <row r="10" spans="1:5" s="97" customFormat="1">
      <c r="A10" s="118" t="s">
        <v>3014</v>
      </c>
      <c r="B10" s="117">
        <v>12810</v>
      </c>
      <c r="C10" s="100">
        <v>400</v>
      </c>
      <c r="D10" s="762"/>
      <c r="E10" s="775"/>
    </row>
    <row r="11" spans="1:5" s="97" customFormat="1">
      <c r="A11" s="118" t="s">
        <v>1633</v>
      </c>
      <c r="B11" s="117">
        <v>12819</v>
      </c>
      <c r="C11" s="100">
        <v>480</v>
      </c>
      <c r="D11" s="762"/>
      <c r="E11" s="775"/>
    </row>
    <row r="19" spans="1:5" ht="15.75" thickBot="1"/>
    <row r="20" spans="1:5" ht="15.75" thickBot="1">
      <c r="A20" s="849" t="s">
        <v>3322</v>
      </c>
      <c r="B20" s="850"/>
    </row>
    <row r="21" spans="1:5" ht="33.75" customHeight="1" thickBot="1">
      <c r="A21" s="457" t="s">
        <v>3305</v>
      </c>
      <c r="B21" s="458" t="s">
        <v>3315</v>
      </c>
    </row>
    <row r="22" spans="1:5" s="444" customFormat="1" ht="33.75" customHeight="1">
      <c r="A22" s="457" t="s">
        <v>11520</v>
      </c>
      <c r="B22" s="759" t="s">
        <v>11521</v>
      </c>
      <c r="D22" s="408"/>
      <c r="E22" s="776"/>
    </row>
    <row r="23" spans="1:5" ht="33.75" customHeight="1">
      <c r="A23" s="459" t="s">
        <v>3306</v>
      </c>
      <c r="B23" s="460" t="s">
        <v>3316</v>
      </c>
    </row>
    <row r="24" spans="1:5" ht="42.75" customHeight="1">
      <c r="A24" s="459" t="s">
        <v>3313</v>
      </c>
      <c r="B24" s="461" t="s">
        <v>3314</v>
      </c>
    </row>
    <row r="25" spans="1:5" s="444" customFormat="1" ht="62.25" customHeight="1">
      <c r="A25" s="761" t="s">
        <v>11634</v>
      </c>
      <c r="B25" s="461" t="s">
        <v>12081</v>
      </c>
      <c r="D25" s="408"/>
      <c r="E25" s="776"/>
    </row>
    <row r="26" spans="1:5" ht="57" customHeight="1">
      <c r="A26" s="459" t="s">
        <v>3317</v>
      </c>
      <c r="B26" s="462" t="s">
        <v>11538</v>
      </c>
    </row>
    <row r="27" spans="1:5" ht="33.75" customHeight="1">
      <c r="A27" s="459" t="s">
        <v>3318</v>
      </c>
      <c r="B27" s="462" t="s">
        <v>10812</v>
      </c>
    </row>
    <row r="28" spans="1:5" ht="35.25" customHeight="1">
      <c r="A28" s="459" t="s">
        <v>3319</v>
      </c>
      <c r="B28" s="462" t="s">
        <v>3320</v>
      </c>
    </row>
    <row r="29" spans="1:5" ht="35.25" customHeight="1">
      <c r="A29" s="717" t="s">
        <v>3321</v>
      </c>
      <c r="B29" s="718" t="s">
        <v>6072</v>
      </c>
    </row>
    <row r="30" spans="1:5" s="444" customFormat="1" ht="35.25" customHeight="1">
      <c r="A30" s="459" t="s">
        <v>10810</v>
      </c>
      <c r="B30" s="462" t="s">
        <v>6072</v>
      </c>
      <c r="D30" s="408"/>
      <c r="E30" s="776"/>
    </row>
    <row r="31" spans="1:5" s="444" customFormat="1" ht="35.25" customHeight="1" thickBot="1">
      <c r="A31" s="463" t="s">
        <v>2407</v>
      </c>
      <c r="B31" s="464" t="s">
        <v>10811</v>
      </c>
      <c r="D31" s="408"/>
      <c r="E31" s="776"/>
    </row>
    <row r="32" spans="1:5" s="444" customFormat="1" ht="35.25" customHeight="1">
      <c r="A32" s="715"/>
      <c r="B32" s="716" t="s">
        <v>12083</v>
      </c>
      <c r="D32" s="408"/>
      <c r="E32" s="776"/>
    </row>
    <row r="34" spans="1:10">
      <c r="A34" s="445" t="s">
        <v>3323</v>
      </c>
    </row>
    <row r="35" spans="1:10" ht="30" customHeight="1">
      <c r="A35" s="449" t="s">
        <v>3324</v>
      </c>
      <c r="B35" s="450" t="s">
        <v>3332</v>
      </c>
      <c r="C35" s="451" t="s">
        <v>3335</v>
      </c>
      <c r="D35" s="763"/>
    </row>
    <row r="36" spans="1:10" ht="32.25" customHeight="1">
      <c r="A36" s="453" t="s">
        <v>3328</v>
      </c>
      <c r="B36" s="450" t="s">
        <v>3327</v>
      </c>
      <c r="C36" s="451" t="s">
        <v>3336</v>
      </c>
      <c r="D36" s="763"/>
    </row>
    <row r="37" spans="1:10" ht="15.75" customHeight="1">
      <c r="A37" s="454" t="s">
        <v>3325</v>
      </c>
      <c r="B37" s="450" t="s">
        <v>3329</v>
      </c>
      <c r="C37" s="451" t="s">
        <v>8611</v>
      </c>
      <c r="D37" s="763"/>
    </row>
    <row r="38" spans="1:10" ht="16.5" customHeight="1">
      <c r="A38" s="454" t="s">
        <v>4565</v>
      </c>
      <c r="B38" s="455" t="s">
        <v>3326</v>
      </c>
      <c r="C38" s="452"/>
      <c r="D38" s="763"/>
    </row>
    <row r="39" spans="1:10" ht="41.25" customHeight="1">
      <c r="A39" s="456" t="s">
        <v>3330</v>
      </c>
      <c r="B39" s="450" t="s">
        <v>3331</v>
      </c>
      <c r="C39" s="452"/>
      <c r="D39" s="763"/>
    </row>
    <row r="40" spans="1:10" ht="15" customHeight="1">
      <c r="A40" s="454" t="s">
        <v>4566</v>
      </c>
      <c r="B40" s="450" t="s">
        <v>8984</v>
      </c>
      <c r="C40" s="452"/>
      <c r="D40" s="763"/>
    </row>
    <row r="42" spans="1:10">
      <c r="J42" s="309"/>
    </row>
    <row r="43" spans="1:10">
      <c r="A43" s="46"/>
      <c r="B43" s="46"/>
      <c r="D43" s="777" t="s">
        <v>835</v>
      </c>
      <c r="E43" s="783" t="s">
        <v>11739</v>
      </c>
      <c r="J43" s="309"/>
    </row>
    <row r="44" spans="1:10">
      <c r="A44" s="46"/>
      <c r="B44" s="46"/>
      <c r="D44" s="778" t="s">
        <v>9</v>
      </c>
      <c r="E44" s="780" t="s">
        <v>11740</v>
      </c>
      <c r="J44" s="309"/>
    </row>
    <row r="45" spans="1:10">
      <c r="D45" s="779" t="s">
        <v>11738</v>
      </c>
      <c r="E45" s="782" t="s">
        <v>11741</v>
      </c>
      <c r="J45" s="309"/>
    </row>
    <row r="46" spans="1:10">
      <c r="J46" s="309"/>
    </row>
    <row r="47" spans="1:10">
      <c r="A47" s="772" t="s">
        <v>11726</v>
      </c>
      <c r="B47" s="771"/>
      <c r="J47" s="309"/>
    </row>
    <row r="48" spans="1:10" s="444" customFormat="1" ht="9.75" customHeight="1">
      <c r="A48" s="773"/>
      <c r="B48" s="774"/>
      <c r="D48" s="408"/>
      <c r="E48" s="776"/>
      <c r="J48" s="309"/>
    </row>
    <row r="49" spans="1:10">
      <c r="A49" s="773" t="s">
        <v>3305</v>
      </c>
      <c r="B49" s="780" t="s">
        <v>11730</v>
      </c>
      <c r="J49" s="309"/>
    </row>
    <row r="50" spans="1:10">
      <c r="A50" s="773" t="s">
        <v>3306</v>
      </c>
      <c r="B50" s="780" t="s">
        <v>11731</v>
      </c>
      <c r="J50" s="309"/>
    </row>
    <row r="51" spans="1:10">
      <c r="A51" s="773" t="s">
        <v>11727</v>
      </c>
      <c r="B51" s="780" t="s">
        <v>11732</v>
      </c>
      <c r="J51" s="309"/>
    </row>
    <row r="52" spans="1:10">
      <c r="A52" s="773" t="s">
        <v>3317</v>
      </c>
      <c r="B52" s="780" t="s">
        <v>11733</v>
      </c>
      <c r="J52" s="309"/>
    </row>
    <row r="53" spans="1:10">
      <c r="A53" s="773" t="s">
        <v>11728</v>
      </c>
      <c r="B53" s="780" t="s">
        <v>11734</v>
      </c>
      <c r="J53" s="309"/>
    </row>
    <row r="54" spans="1:10">
      <c r="A54" s="773" t="s">
        <v>10810</v>
      </c>
      <c r="B54" s="780" t="s">
        <v>11736</v>
      </c>
      <c r="J54" s="309"/>
    </row>
    <row r="55" spans="1:10">
      <c r="A55" s="773" t="s">
        <v>3319</v>
      </c>
      <c r="B55" s="780" t="s">
        <v>11735</v>
      </c>
      <c r="J55" s="309"/>
    </row>
    <row r="56" spans="1:10">
      <c r="A56" s="781" t="s">
        <v>11729</v>
      </c>
      <c r="B56" s="782" t="s">
        <v>11737</v>
      </c>
      <c r="J56" s="309"/>
    </row>
  </sheetData>
  <mergeCells count="1">
    <mergeCell ref="A20:B20"/>
  </mergeCells>
  <hyperlinks>
    <hyperlink ref="C35" r:id="rId1"/>
    <hyperlink ref="C36" r:id="rId2"/>
    <hyperlink ref="C37" r:id="rId3"/>
  </hyperlinks>
  <pageMargins left="0.7" right="0.7" top="0.75" bottom="0.75" header="0.3" footer="0.3"/>
  <pageSetup paperSize="9" orientation="portrait" verticalDpi="72" r:id="rId4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3"/>
  <dimension ref="C1:BC107"/>
  <sheetViews>
    <sheetView topLeftCell="A91" workbookViewId="0"/>
  </sheetViews>
  <sheetFormatPr baseColWidth="10" defaultRowHeight="15"/>
  <cols>
    <col min="1" max="1" width="3.85546875" customWidth="1"/>
    <col min="2" max="2" width="10.28515625" customWidth="1"/>
    <col min="3" max="3" width="1.7109375" customWidth="1"/>
    <col min="4" max="4" width="16.140625" customWidth="1"/>
    <col min="5" max="5" width="16.5703125" customWidth="1"/>
    <col min="8" max="8" width="1.7109375" customWidth="1"/>
    <col min="17" max="17" width="1.5703125" customWidth="1"/>
    <col min="18" max="18" width="21.28515625" customWidth="1"/>
    <col min="20" max="20" width="1.42578125" style="444" customWidth="1"/>
    <col min="22" max="22" width="11.42578125" style="444"/>
    <col min="23" max="23" width="13.28515625" customWidth="1"/>
    <col min="32" max="32" width="14.85546875" customWidth="1"/>
  </cols>
  <sheetData>
    <row r="1" spans="3:8" ht="22.5" customHeight="1"/>
    <row r="2" spans="3:8" ht="9" customHeight="1">
      <c r="C2" s="395"/>
      <c r="D2" s="368"/>
      <c r="E2" s="368"/>
      <c r="F2" s="368"/>
      <c r="G2" s="368"/>
      <c r="H2" s="396"/>
    </row>
    <row r="3" spans="3:8">
      <c r="C3" s="397"/>
      <c r="D3" s="851" t="s">
        <v>2618</v>
      </c>
      <c r="E3" s="852"/>
      <c r="F3" s="852"/>
      <c r="G3" s="853"/>
      <c r="H3" s="21"/>
    </row>
    <row r="4" spans="3:8">
      <c r="C4" s="397"/>
      <c r="D4" s="46"/>
      <c r="E4" s="46"/>
      <c r="F4" s="46"/>
      <c r="G4" s="46"/>
      <c r="H4" s="21"/>
    </row>
    <row r="5" spans="3:8">
      <c r="C5" s="397"/>
      <c r="D5" s="399" t="s">
        <v>922</v>
      </c>
      <c r="E5" s="46"/>
      <c r="F5" s="46"/>
      <c r="G5" s="46"/>
      <c r="H5" s="21"/>
    </row>
    <row r="6" spans="3:8">
      <c r="C6" s="397"/>
      <c r="D6" s="46" t="s">
        <v>2614</v>
      </c>
      <c r="E6" s="405">
        <v>1560</v>
      </c>
      <c r="F6" s="46" t="s">
        <v>2617</v>
      </c>
      <c r="G6" s="46"/>
      <c r="H6" s="21"/>
    </row>
    <row r="7" spans="3:8">
      <c r="C7" s="397"/>
      <c r="D7" s="46"/>
      <c r="E7" s="46"/>
      <c r="F7" s="46"/>
      <c r="G7" s="46"/>
      <c r="H7" s="21"/>
    </row>
    <row r="8" spans="3:8">
      <c r="C8" s="397"/>
      <c r="D8" s="406" t="s">
        <v>2615</v>
      </c>
      <c r="E8" s="46"/>
      <c r="F8" s="46"/>
      <c r="G8" s="46"/>
      <c r="H8" s="21"/>
    </row>
    <row r="9" spans="3:8">
      <c r="C9" s="397"/>
      <c r="D9" s="46" t="s">
        <v>2625</v>
      </c>
      <c r="E9" s="46"/>
      <c r="F9" s="398">
        <v>860</v>
      </c>
      <c r="G9" s="46"/>
      <c r="H9" s="21"/>
    </row>
    <row r="10" spans="3:8">
      <c r="C10" s="397"/>
      <c r="D10" s="46" t="s">
        <v>2624</v>
      </c>
      <c r="E10" s="46"/>
      <c r="F10" s="398">
        <v>250</v>
      </c>
      <c r="G10" s="46"/>
      <c r="H10" s="21"/>
    </row>
    <row r="11" spans="3:8">
      <c r="C11" s="397"/>
      <c r="D11" s="46" t="s">
        <v>2616</v>
      </c>
      <c r="E11" s="46"/>
      <c r="F11" s="398">
        <v>50</v>
      </c>
      <c r="G11" s="46"/>
      <c r="H11" s="21"/>
    </row>
    <row r="12" spans="3:8">
      <c r="C12" s="397"/>
      <c r="D12" s="46" t="s">
        <v>120</v>
      </c>
      <c r="E12" s="46"/>
      <c r="F12" s="398">
        <v>400</v>
      </c>
      <c r="G12" s="46"/>
      <c r="H12" s="21"/>
    </row>
    <row r="13" spans="3:8" ht="15.75" thickBot="1">
      <c r="C13" s="397"/>
      <c r="D13" s="46"/>
      <c r="E13" s="46"/>
      <c r="F13" s="404">
        <f>SUM(F9:F12)</f>
        <v>1560</v>
      </c>
      <c r="G13" s="46"/>
      <c r="H13" s="21"/>
    </row>
    <row r="14" spans="3:8" ht="6.75" customHeight="1" thickTop="1">
      <c r="C14" s="400"/>
      <c r="D14" s="394"/>
      <c r="E14" s="394"/>
      <c r="F14" s="394"/>
      <c r="G14" s="394"/>
      <c r="H14" s="401"/>
    </row>
    <row r="24" spans="3:8" ht="24" customHeight="1" thickBot="1"/>
    <row r="25" spans="3:8" ht="7.5" customHeight="1">
      <c r="C25" s="431"/>
      <c r="D25" s="432"/>
      <c r="E25" s="432"/>
      <c r="F25" s="432"/>
      <c r="G25" s="432"/>
      <c r="H25" s="433"/>
    </row>
    <row r="26" spans="3:8">
      <c r="C26" s="434"/>
      <c r="D26" s="399" t="s">
        <v>2835</v>
      </c>
      <c r="E26" s="46"/>
      <c r="F26" s="46"/>
      <c r="G26" s="46"/>
      <c r="H26" s="435"/>
    </row>
    <row r="27" spans="3:8">
      <c r="C27" s="434"/>
      <c r="D27" s="46" t="s">
        <v>2827</v>
      </c>
      <c r="E27" s="46"/>
      <c r="F27" s="46">
        <v>3796.72</v>
      </c>
      <c r="G27" s="46"/>
      <c r="H27" s="435"/>
    </row>
    <row r="28" spans="3:8">
      <c r="C28" s="434"/>
      <c r="D28" s="46" t="s">
        <v>2828</v>
      </c>
      <c r="E28" s="46"/>
      <c r="F28" s="46">
        <v>500</v>
      </c>
      <c r="G28" s="46"/>
      <c r="H28" s="435"/>
    </row>
    <row r="29" spans="3:8">
      <c r="C29" s="434"/>
      <c r="D29" s="46" t="s">
        <v>2829</v>
      </c>
      <c r="E29" s="46"/>
      <c r="F29" s="46">
        <v>100</v>
      </c>
      <c r="G29" s="46"/>
      <c r="H29" s="435"/>
    </row>
    <row r="30" spans="3:8">
      <c r="C30" s="434"/>
      <c r="D30" s="46" t="s">
        <v>2830</v>
      </c>
      <c r="E30" s="46"/>
      <c r="F30" s="46">
        <v>262</v>
      </c>
      <c r="G30" s="46"/>
      <c r="H30" s="435"/>
    </row>
    <row r="31" spans="3:8">
      <c r="C31" s="434"/>
      <c r="D31" s="46" t="s">
        <v>2831</v>
      </c>
      <c r="E31" s="46"/>
      <c r="F31" s="46">
        <v>520.79999999999995</v>
      </c>
      <c r="G31" s="46"/>
      <c r="H31" s="435"/>
    </row>
    <row r="32" spans="3:8">
      <c r="C32" s="434"/>
      <c r="D32" s="46" t="s">
        <v>2832</v>
      </c>
      <c r="E32" s="46"/>
      <c r="F32" s="46">
        <v>280</v>
      </c>
      <c r="G32" s="46"/>
      <c r="H32" s="435"/>
    </row>
    <row r="33" spans="3:8">
      <c r="C33" s="434"/>
      <c r="D33" s="46" t="s">
        <v>2833</v>
      </c>
      <c r="E33" s="46"/>
      <c r="F33" s="46">
        <v>132</v>
      </c>
      <c r="G33" s="46"/>
      <c r="H33" s="435"/>
    </row>
    <row r="34" spans="3:8" ht="15.75" thickBot="1">
      <c r="C34" s="434"/>
      <c r="D34" s="24" t="s">
        <v>2834</v>
      </c>
      <c r="E34" s="46"/>
      <c r="F34" s="430">
        <f>SUM(F27:F33)</f>
        <v>5591.5199999999995</v>
      </c>
      <c r="G34" s="46"/>
      <c r="H34" s="435"/>
    </row>
    <row r="35" spans="3:8" ht="7.5" customHeight="1" thickTop="1" thickBot="1">
      <c r="C35" s="436"/>
      <c r="D35" s="437"/>
      <c r="E35" s="437"/>
      <c r="F35" s="437"/>
      <c r="G35" s="437"/>
      <c r="H35" s="438"/>
    </row>
    <row r="65" spans="17:24" ht="20.25" customHeight="1" thickBot="1"/>
    <row r="66" spans="17:24" ht="8.25" customHeight="1">
      <c r="Q66" s="431"/>
      <c r="R66" s="432"/>
      <c r="S66" s="432"/>
      <c r="T66" s="433"/>
    </row>
    <row r="67" spans="17:24" ht="15.75" customHeight="1">
      <c r="Q67" s="434"/>
      <c r="R67" s="466" t="s">
        <v>2909</v>
      </c>
      <c r="S67" s="46"/>
      <c r="T67" s="435"/>
    </row>
    <row r="68" spans="17:24">
      <c r="Q68" s="434"/>
      <c r="R68" s="399" t="s">
        <v>2908</v>
      </c>
      <c r="S68" s="46"/>
      <c r="T68" s="435"/>
    </row>
    <row r="69" spans="17:24">
      <c r="Q69" s="434"/>
      <c r="R69" s="46" t="s">
        <v>2903</v>
      </c>
      <c r="S69" s="398">
        <v>95.65</v>
      </c>
      <c r="T69" s="435"/>
    </row>
    <row r="70" spans="17:24">
      <c r="Q70" s="434"/>
      <c r="R70" s="46" t="s">
        <v>2904</v>
      </c>
      <c r="S70" s="398">
        <v>25.76</v>
      </c>
      <c r="T70" s="435"/>
    </row>
    <row r="71" spans="17:24">
      <c r="Q71" s="434"/>
      <c r="R71" s="32" t="s">
        <v>2910</v>
      </c>
      <c r="S71" s="604">
        <f>SUM(S69:S70)</f>
        <v>121.41000000000001</v>
      </c>
      <c r="T71" s="465"/>
    </row>
    <row r="72" spans="17:24">
      <c r="Q72" s="434"/>
      <c r="R72" s="32"/>
      <c r="S72" s="405"/>
      <c r="T72" s="465"/>
    </row>
    <row r="73" spans="17:24">
      <c r="Q73" s="434"/>
      <c r="R73" s="32" t="s">
        <v>2907</v>
      </c>
      <c r="S73" s="398"/>
      <c r="T73" s="435"/>
    </row>
    <row r="74" spans="17:24">
      <c r="Q74" s="434"/>
      <c r="R74" s="46" t="s">
        <v>2905</v>
      </c>
      <c r="S74" s="405">
        <v>82.53</v>
      </c>
      <c r="T74" s="465"/>
    </row>
    <row r="75" spans="17:24" ht="15.75" thickBot="1">
      <c r="Q75" s="434"/>
      <c r="R75" s="32" t="s">
        <v>2906</v>
      </c>
      <c r="S75" s="404">
        <f>SUM(S71+S74)</f>
        <v>203.94</v>
      </c>
      <c r="T75" s="465"/>
    </row>
    <row r="76" spans="17:24" ht="7.5" customHeight="1" thickTop="1" thickBot="1">
      <c r="Q76" s="436"/>
      <c r="R76" s="437"/>
      <c r="S76" s="437"/>
      <c r="T76" s="438"/>
    </row>
    <row r="78" spans="17:24" ht="15.75" thickBot="1"/>
    <row r="79" spans="17:24" ht="15.75" thickBot="1">
      <c r="R79" s="448" t="s">
        <v>3277</v>
      </c>
      <c r="S79" s="448" t="s">
        <v>2614</v>
      </c>
      <c r="T79" s="448"/>
      <c r="U79" s="448" t="s">
        <v>3276</v>
      </c>
      <c r="V79" s="448" t="s">
        <v>3334</v>
      </c>
      <c r="W79" s="448" t="s">
        <v>3333</v>
      </c>
      <c r="X79" s="448" t="s">
        <v>3334</v>
      </c>
    </row>
    <row r="80" spans="17:24">
      <c r="R80" s="446" t="s">
        <v>372</v>
      </c>
      <c r="S80" s="605">
        <v>1680</v>
      </c>
      <c r="T80" s="605"/>
      <c r="U80" s="605">
        <v>500</v>
      </c>
      <c r="V80" s="605">
        <v>13255</v>
      </c>
      <c r="W80" s="605">
        <f>+S80-U80</f>
        <v>1180</v>
      </c>
      <c r="X80" s="605">
        <v>13263</v>
      </c>
    </row>
    <row r="81" spans="18:55">
      <c r="R81" s="446" t="s">
        <v>120</v>
      </c>
      <c r="S81" s="605">
        <v>1560</v>
      </c>
      <c r="T81" s="605"/>
      <c r="U81" s="605">
        <v>500</v>
      </c>
      <c r="V81" s="605">
        <v>13255</v>
      </c>
      <c r="W81" s="605">
        <f>+S81-U81</f>
        <v>1060</v>
      </c>
      <c r="X81" s="605">
        <v>13264</v>
      </c>
      <c r="AD81" s="488" t="s">
        <v>4271</v>
      </c>
      <c r="AE81" s="1"/>
      <c r="AF81" s="1" t="s">
        <v>4272</v>
      </c>
      <c r="AL81" s="1" t="s">
        <v>158</v>
      </c>
    </row>
    <row r="82" spans="18:55">
      <c r="R82" s="446" t="s">
        <v>602</v>
      </c>
      <c r="S82" s="605">
        <v>1440</v>
      </c>
      <c r="T82" s="605"/>
      <c r="U82" s="605">
        <v>500</v>
      </c>
      <c r="V82" s="605">
        <v>13255</v>
      </c>
      <c r="W82" s="605">
        <f>+S82-U82</f>
        <v>940</v>
      </c>
      <c r="X82" s="605">
        <v>13265</v>
      </c>
      <c r="AD82" s="309">
        <v>1392.55</v>
      </c>
      <c r="AE82" s="309"/>
      <c r="AF82" s="309">
        <v>735.69</v>
      </c>
    </row>
    <row r="83" spans="18:55" ht="15.75" thickBot="1">
      <c r="R83" s="447" t="s">
        <v>2834</v>
      </c>
      <c r="S83" s="606">
        <f>SUM(S80:S82)</f>
        <v>4680</v>
      </c>
      <c r="T83" s="606"/>
      <c r="U83" s="479"/>
      <c r="V83" s="479"/>
      <c r="W83" s="606">
        <f ca="1">SUM(W80:W84)</f>
        <v>3180</v>
      </c>
      <c r="X83" s="479"/>
      <c r="AD83" s="309">
        <v>3863.89</v>
      </c>
      <c r="AE83" s="309"/>
      <c r="AF83" s="309">
        <v>1149.18</v>
      </c>
      <c r="AL83" s="309">
        <v>23.22</v>
      </c>
      <c r="AM83" s="309">
        <v>122.57</v>
      </c>
      <c r="AN83" s="309"/>
      <c r="AO83" s="309"/>
      <c r="AP83" s="309"/>
      <c r="AQ83" s="309"/>
      <c r="AR83" s="309"/>
      <c r="AS83" s="309"/>
      <c r="AT83" s="309"/>
      <c r="AU83" s="309"/>
    </row>
    <row r="84" spans="18:55">
      <c r="S84" s="46"/>
      <c r="T84" s="46"/>
      <c r="AD84" s="309">
        <v>1601.52</v>
      </c>
      <c r="AE84" s="309"/>
      <c r="AF84" s="309"/>
      <c r="AL84" s="309">
        <v>9.48</v>
      </c>
      <c r="AM84" s="309">
        <v>84.17</v>
      </c>
      <c r="AN84" s="309"/>
      <c r="AO84" s="309"/>
      <c r="AP84" s="309"/>
      <c r="AQ84" s="309"/>
      <c r="AR84" s="309"/>
      <c r="AS84" s="309"/>
      <c r="AT84" s="309"/>
      <c r="AU84" s="309"/>
    </row>
    <row r="85" spans="18:55">
      <c r="R85" s="1"/>
      <c r="S85" s="399"/>
      <c r="T85" s="399"/>
      <c r="AD85" s="309">
        <v>1964.26</v>
      </c>
      <c r="AE85" s="309"/>
      <c r="AF85" s="309"/>
      <c r="AH85" s="384"/>
      <c r="AI85" s="120"/>
      <c r="AL85" s="309">
        <v>7.33</v>
      </c>
      <c r="AM85" s="309">
        <v>107.59</v>
      </c>
      <c r="AN85" s="309"/>
      <c r="AO85" s="309"/>
      <c r="AP85" s="309"/>
      <c r="AQ85" s="309"/>
      <c r="AR85" s="309"/>
      <c r="AS85" s="309"/>
      <c r="AT85" s="309"/>
      <c r="AU85" s="309"/>
    </row>
    <row r="86" spans="18:55">
      <c r="S86" s="24"/>
      <c r="T86" s="24"/>
      <c r="AD86" s="309">
        <v>702.9</v>
      </c>
      <c r="AE86" s="309"/>
      <c r="AF86" s="309"/>
      <c r="AL86" s="309">
        <v>17.61</v>
      </c>
      <c r="AM86" s="309">
        <v>108.47</v>
      </c>
      <c r="AN86" s="309"/>
      <c r="AO86" s="309"/>
      <c r="AP86" s="309"/>
      <c r="AQ86" s="309"/>
      <c r="AR86" s="309"/>
      <c r="AS86" s="309"/>
      <c r="AT86" s="309"/>
      <c r="AU86" s="309"/>
    </row>
    <row r="87" spans="18:55">
      <c r="R87" s="444" t="s">
        <v>3356</v>
      </c>
      <c r="AD87" s="309">
        <v>1964.26</v>
      </c>
      <c r="AE87" s="405"/>
      <c r="AF87" s="309"/>
      <c r="AL87" s="309">
        <v>26.99</v>
      </c>
      <c r="AM87" s="309">
        <v>70.42</v>
      </c>
      <c r="AN87" s="309"/>
      <c r="AO87" s="309"/>
      <c r="AP87" s="309"/>
      <c r="AQ87" s="309"/>
      <c r="AR87" s="309"/>
      <c r="AS87" s="309"/>
      <c r="AT87" s="309"/>
      <c r="AU87" s="309"/>
      <c r="BC87">
        <v>20</v>
      </c>
    </row>
    <row r="88" spans="18:55" ht="15.75" thickBot="1">
      <c r="S88" s="309">
        <v>3000</v>
      </c>
      <c r="T88" s="309"/>
      <c r="U88" s="309"/>
      <c r="V88" s="309"/>
      <c r="W88" s="309">
        <v>3000</v>
      </c>
      <c r="AD88" s="404">
        <f>SUM(AD82:AD87)</f>
        <v>11489.38</v>
      </c>
      <c r="AE88" s="309"/>
      <c r="AF88" s="404">
        <f>SUM(AF82:AF86)</f>
        <v>1884.8700000000001</v>
      </c>
      <c r="AL88" s="309">
        <v>13.94</v>
      </c>
      <c r="AM88" s="309">
        <v>102.87</v>
      </c>
      <c r="AN88" s="309"/>
      <c r="AO88" s="309"/>
      <c r="AP88" s="309"/>
      <c r="AQ88" s="309">
        <v>965.2</v>
      </c>
      <c r="AR88" s="309"/>
      <c r="AS88" s="309"/>
      <c r="AT88" s="309"/>
      <c r="AU88" s="309"/>
      <c r="BC88">
        <v>20</v>
      </c>
    </row>
    <row r="89" spans="18:55" ht="15.75" thickTop="1">
      <c r="S89" s="309">
        <f>+S88*12%</f>
        <v>360</v>
      </c>
      <c r="T89" s="309"/>
      <c r="U89" s="309"/>
      <c r="V89" s="309"/>
      <c r="W89" s="309">
        <f>+W88*40%</f>
        <v>1200</v>
      </c>
      <c r="AL89" s="309">
        <v>27.39</v>
      </c>
      <c r="AM89" s="309">
        <v>71.84</v>
      </c>
      <c r="AN89" s="309"/>
      <c r="AO89" s="309"/>
      <c r="AP89" s="309"/>
      <c r="AQ89" s="309">
        <v>3149.6</v>
      </c>
      <c r="AR89" s="309"/>
      <c r="AS89" s="309"/>
      <c r="AT89" s="309"/>
      <c r="AU89" s="309"/>
      <c r="BC89">
        <v>10</v>
      </c>
    </row>
    <row r="90" spans="18:55">
      <c r="S90" s="309">
        <f>+S88+S89</f>
        <v>3360</v>
      </c>
      <c r="T90" s="309"/>
      <c r="U90" s="309"/>
      <c r="V90" s="309"/>
      <c r="W90" s="309">
        <v>774.14</v>
      </c>
      <c r="AL90" s="309">
        <v>34.18</v>
      </c>
      <c r="AM90" s="309">
        <v>97.11</v>
      </c>
      <c r="AN90" s="309"/>
      <c r="AO90" s="309"/>
      <c r="AP90" s="309"/>
      <c r="AQ90" s="309">
        <v>2235.1999999999998</v>
      </c>
      <c r="AR90" s="309"/>
      <c r="AS90" s="309"/>
      <c r="AT90" s="309"/>
      <c r="AU90" s="309"/>
      <c r="BC90">
        <v>10</v>
      </c>
    </row>
    <row r="91" spans="18:55">
      <c r="S91" s="309">
        <v>774.14</v>
      </c>
      <c r="T91" s="309"/>
      <c r="U91" s="309"/>
      <c r="V91" s="309"/>
      <c r="W91" s="309">
        <f>+W89-W90</f>
        <v>425.86</v>
      </c>
      <c r="AL91" s="309">
        <v>30.87</v>
      </c>
      <c r="AM91" s="309">
        <v>144.9</v>
      </c>
      <c r="AN91" s="309"/>
      <c r="AO91" s="309"/>
      <c r="AP91" s="309"/>
      <c r="AQ91" s="309">
        <f>SUM(AQ88:AQ90)</f>
        <v>6350</v>
      </c>
      <c r="AR91" s="309"/>
      <c r="AS91" s="309"/>
      <c r="AT91" s="309"/>
      <c r="AU91" s="309"/>
      <c r="BC91">
        <v>10</v>
      </c>
    </row>
    <row r="92" spans="18:55">
      <c r="S92" s="309">
        <f>+S90-S91</f>
        <v>2585.86</v>
      </c>
      <c r="T92" s="309"/>
      <c r="U92" s="309"/>
      <c r="V92" s="309"/>
      <c r="W92" s="309"/>
      <c r="AL92" s="309">
        <f>SUM(AL83:AL91)</f>
        <v>191.01</v>
      </c>
      <c r="AM92" s="309">
        <f>SUM(AM83:AM91)</f>
        <v>909.94000000000017</v>
      </c>
      <c r="AN92" s="309"/>
      <c r="AO92" s="309"/>
      <c r="AP92" s="309"/>
      <c r="AQ92" s="309"/>
      <c r="AR92" s="309"/>
      <c r="AS92" s="309"/>
      <c r="AT92" s="309"/>
      <c r="AU92" s="309"/>
      <c r="BC92">
        <f>SUM(BC87:BC91)</f>
        <v>70</v>
      </c>
    </row>
    <row r="93" spans="18:55">
      <c r="AL93" s="309"/>
      <c r="AM93" s="309"/>
      <c r="AN93" s="309"/>
      <c r="AO93" s="309"/>
      <c r="AP93" s="309"/>
      <c r="AQ93" s="309"/>
      <c r="AR93" s="309"/>
      <c r="AS93" s="309"/>
      <c r="AT93" s="309"/>
      <c r="AU93" s="309"/>
      <c r="BC93">
        <v>50</v>
      </c>
    </row>
    <row r="94" spans="18:55">
      <c r="AL94" s="309"/>
      <c r="AM94" s="309">
        <f>+AM92-AL92</f>
        <v>718.93000000000018</v>
      </c>
      <c r="AN94" s="309"/>
      <c r="AO94" s="309"/>
      <c r="AP94" s="309"/>
      <c r="AQ94" s="309"/>
      <c r="AR94" s="309"/>
      <c r="AS94" s="309"/>
      <c r="AT94" s="309"/>
      <c r="AU94" s="309"/>
      <c r="BC94">
        <v>45</v>
      </c>
    </row>
    <row r="95" spans="18:55">
      <c r="AL95" s="309"/>
      <c r="AM95" s="309">
        <f>+AM94/2</f>
        <v>359.46500000000009</v>
      </c>
      <c r="AN95" s="309"/>
      <c r="AO95" s="309"/>
      <c r="AP95" s="309"/>
      <c r="AQ95" s="309"/>
      <c r="AR95" s="309"/>
      <c r="AS95" s="309"/>
      <c r="AT95" s="309"/>
      <c r="AU95" s="309"/>
      <c r="BC95">
        <f>SUM(BC92:BC94)</f>
        <v>165</v>
      </c>
    </row>
    <row r="96" spans="18:55">
      <c r="AL96" s="309"/>
      <c r="AM96" s="309">
        <f>+AM95</f>
        <v>359.46500000000009</v>
      </c>
      <c r="AN96" s="309"/>
      <c r="AO96" s="309"/>
      <c r="AP96" s="309">
        <f>504*1%</f>
        <v>5.04</v>
      </c>
      <c r="AQ96" s="309"/>
      <c r="AR96" s="309"/>
      <c r="AS96" s="309"/>
      <c r="AT96" s="309"/>
      <c r="AU96" s="309"/>
    </row>
    <row r="97" spans="31:47">
      <c r="AL97" s="309"/>
      <c r="AM97" s="309">
        <f>SUM(AM95:AM96)</f>
        <v>718.93000000000018</v>
      </c>
      <c r="AN97" s="309"/>
      <c r="AO97" s="309"/>
      <c r="AP97" s="309">
        <f>60.48*30%</f>
        <v>18.143999999999998</v>
      </c>
      <c r="AQ97" s="309"/>
      <c r="AR97" s="309"/>
      <c r="AS97" s="309"/>
      <c r="AT97" s="309"/>
      <c r="AU97" s="309"/>
    </row>
    <row r="98" spans="31:47">
      <c r="AL98" s="309"/>
      <c r="AM98" s="309"/>
      <c r="AN98" s="309"/>
      <c r="AO98" s="309"/>
      <c r="AP98" s="309">
        <f>564.48-AP96-AP97</f>
        <v>541.29600000000005</v>
      </c>
      <c r="AQ98" s="309"/>
      <c r="AR98" s="309"/>
      <c r="AS98" s="309"/>
      <c r="AT98" s="309"/>
      <c r="AU98" s="309"/>
    </row>
    <row r="99" spans="31:47">
      <c r="AL99" s="309"/>
      <c r="AM99" s="309"/>
      <c r="AN99" s="309"/>
      <c r="AO99" s="309"/>
      <c r="AP99" s="309"/>
      <c r="AQ99" s="309"/>
      <c r="AR99" s="309"/>
      <c r="AS99" s="309"/>
      <c r="AT99" s="309"/>
      <c r="AU99" s="309"/>
    </row>
    <row r="105" spans="31:47">
      <c r="AE105" s="854" t="s">
        <v>6109</v>
      </c>
      <c r="AF105" s="854"/>
      <c r="AG105" s="854"/>
    </row>
    <row r="106" spans="31:47">
      <c r="AE106" s="854"/>
      <c r="AF106" s="854"/>
      <c r="AG106" s="854"/>
    </row>
    <row r="107" spans="31:47">
      <c r="AE107" s="854"/>
      <c r="AF107" s="854"/>
      <c r="AG107" s="854"/>
    </row>
  </sheetData>
  <mergeCells count="2">
    <mergeCell ref="D3:G3"/>
    <mergeCell ref="AE105:AG107"/>
  </mergeCells>
  <pageMargins left="0.70866141732283472" right="0.70866141732283472" top="1.77" bottom="0.74803149606299213" header="0.31496062992125984" footer="0.31496062992125984"/>
  <pageSetup paperSize="9" orientation="portrait" verticalDpi="72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39"/>
  <sheetViews>
    <sheetView topLeftCell="A28" workbookViewId="0">
      <selection activeCell="J40" sqref="J40"/>
    </sheetView>
  </sheetViews>
  <sheetFormatPr baseColWidth="10" defaultColWidth="13.85546875" defaultRowHeight="13.5" customHeight="1"/>
  <cols>
    <col min="3" max="3" width="9.7109375" customWidth="1"/>
    <col min="4" max="4" width="26.7109375" hidden="1" customWidth="1"/>
    <col min="7" max="7" width="0" hidden="1" customWidth="1"/>
    <col min="10" max="10" width="13.85546875" style="309"/>
  </cols>
  <sheetData>
    <row r="1" spans="1:10" s="444" customFormat="1" ht="13.5" customHeight="1">
      <c r="A1" s="855" t="s">
        <v>7348</v>
      </c>
      <c r="B1" s="855"/>
      <c r="C1" s="855"/>
      <c r="D1" s="855"/>
      <c r="E1" s="855"/>
      <c r="F1" s="855"/>
      <c r="J1" s="309"/>
    </row>
    <row r="2" spans="1:10" s="444" customFormat="1" ht="13.5" customHeight="1">
      <c r="A2" s="856"/>
      <c r="B2" s="856"/>
      <c r="C2" s="856"/>
      <c r="D2" s="856"/>
      <c r="E2" s="856"/>
      <c r="F2" s="856"/>
      <c r="J2" s="309"/>
    </row>
    <row r="3" spans="1:10" ht="13.5" customHeight="1">
      <c r="A3" s="588" t="s">
        <v>94</v>
      </c>
      <c r="B3" s="588" t="s">
        <v>2666</v>
      </c>
      <c r="C3" s="588" t="s">
        <v>7336</v>
      </c>
      <c r="D3" s="589" t="s">
        <v>2667</v>
      </c>
      <c r="E3" s="589" t="s">
        <v>7337</v>
      </c>
      <c r="F3" s="588" t="s">
        <v>2668</v>
      </c>
      <c r="G3" s="585" t="s">
        <v>7338</v>
      </c>
      <c r="J3" s="309">
        <v>10</v>
      </c>
    </row>
    <row r="4" spans="1:10" ht="13.5" customHeight="1">
      <c r="A4" s="586">
        <v>41698</v>
      </c>
      <c r="B4" s="586" t="s">
        <v>2665</v>
      </c>
      <c r="C4" s="587" t="s">
        <v>7341</v>
      </c>
      <c r="D4" s="587">
        <v>10672792</v>
      </c>
      <c r="E4" s="587" t="s">
        <v>7339</v>
      </c>
      <c r="F4" s="590" t="s">
        <v>7342</v>
      </c>
      <c r="G4" s="407">
        <v>0</v>
      </c>
      <c r="J4" s="309">
        <v>20</v>
      </c>
    </row>
    <row r="5" spans="1:10" ht="13.5" customHeight="1">
      <c r="A5" s="586">
        <v>41697</v>
      </c>
      <c r="B5" s="586" t="s">
        <v>2665</v>
      </c>
      <c r="C5" s="587" t="s">
        <v>7341</v>
      </c>
      <c r="D5" s="587">
        <v>8542077</v>
      </c>
      <c r="E5" s="587" t="s">
        <v>7339</v>
      </c>
      <c r="F5" s="590" t="s">
        <v>7343</v>
      </c>
      <c r="G5" s="407">
        <v>0</v>
      </c>
      <c r="J5" s="309">
        <v>33.6</v>
      </c>
    </row>
    <row r="6" spans="1:10" ht="13.5" customHeight="1">
      <c r="A6" s="586">
        <v>41696</v>
      </c>
      <c r="B6" s="586" t="s">
        <v>2665</v>
      </c>
      <c r="C6" s="587" t="s">
        <v>7341</v>
      </c>
      <c r="D6" s="587">
        <v>8356341</v>
      </c>
      <c r="E6" s="587" t="s">
        <v>7339</v>
      </c>
      <c r="F6" s="590" t="s">
        <v>7344</v>
      </c>
      <c r="G6" s="407">
        <v>0</v>
      </c>
      <c r="J6" s="309">
        <v>5</v>
      </c>
    </row>
    <row r="7" spans="1:10" ht="13.5" customHeight="1">
      <c r="A7" s="586">
        <v>41695</v>
      </c>
      <c r="B7" s="586" t="s">
        <v>2665</v>
      </c>
      <c r="C7" s="587" t="s">
        <v>7341</v>
      </c>
      <c r="D7" s="587">
        <v>8915747</v>
      </c>
      <c r="E7" s="587" t="s">
        <v>7339</v>
      </c>
      <c r="F7" s="590" t="s">
        <v>7345</v>
      </c>
      <c r="G7" s="407">
        <v>0</v>
      </c>
      <c r="J7" s="309">
        <v>3.75</v>
      </c>
    </row>
    <row r="8" spans="1:10" ht="13.5" customHeight="1">
      <c r="A8" s="586">
        <v>41694</v>
      </c>
      <c r="B8" s="586" t="s">
        <v>2665</v>
      </c>
      <c r="C8" s="587" t="s">
        <v>7341</v>
      </c>
      <c r="D8" s="587">
        <v>13851378</v>
      </c>
      <c r="E8" s="587" t="s">
        <v>7339</v>
      </c>
      <c r="F8" s="590" t="s">
        <v>7346</v>
      </c>
      <c r="G8" s="407">
        <v>0</v>
      </c>
      <c r="J8" s="309">
        <v>20</v>
      </c>
    </row>
    <row r="9" spans="1:10" ht="13.5" customHeight="1">
      <c r="A9" s="586">
        <v>41691</v>
      </c>
      <c r="B9" s="586" t="s">
        <v>2665</v>
      </c>
      <c r="C9" s="587" t="s">
        <v>7341</v>
      </c>
      <c r="D9" s="587">
        <v>8706701</v>
      </c>
      <c r="E9" s="587" t="s">
        <v>7339</v>
      </c>
      <c r="F9" s="590" t="s">
        <v>7340</v>
      </c>
      <c r="G9" s="407">
        <v>0</v>
      </c>
      <c r="J9" s="309">
        <v>20</v>
      </c>
    </row>
    <row r="10" spans="1:10" ht="13.5" customHeight="1">
      <c r="A10" s="586">
        <v>41688</v>
      </c>
      <c r="B10" s="586" t="s">
        <v>2665</v>
      </c>
      <c r="C10" s="587" t="s">
        <v>7341</v>
      </c>
      <c r="D10" s="587">
        <v>9045787</v>
      </c>
      <c r="E10" s="587" t="s">
        <v>7339</v>
      </c>
      <c r="F10" s="590" t="s">
        <v>7347</v>
      </c>
      <c r="G10" s="407">
        <v>0</v>
      </c>
      <c r="J10" s="309">
        <v>10</v>
      </c>
    </row>
    <row r="11" spans="1:10" ht="13.5" customHeight="1">
      <c r="A11" s="851" t="s">
        <v>2902</v>
      </c>
      <c r="B11" s="852"/>
      <c r="C11" s="852"/>
      <c r="D11" s="852"/>
      <c r="E11" s="853"/>
      <c r="F11" s="591">
        <v>2571.6999999999998</v>
      </c>
      <c r="J11" s="309">
        <v>22</v>
      </c>
    </row>
    <row r="12" spans="1:10" ht="13.5" customHeight="1">
      <c r="J12" s="309">
        <v>2.75</v>
      </c>
    </row>
    <row r="13" spans="1:10" ht="13.5" customHeight="1">
      <c r="J13" s="309">
        <v>2.4900000000000002</v>
      </c>
    </row>
    <row r="14" spans="1:10" ht="13.5" customHeight="1">
      <c r="J14" s="309">
        <v>3.05</v>
      </c>
    </row>
    <row r="15" spans="1:10" ht="13.5" customHeight="1">
      <c r="J15" s="309">
        <v>2.65</v>
      </c>
    </row>
    <row r="16" spans="1:10" ht="13.5" customHeight="1">
      <c r="J16" s="309">
        <v>8.48</v>
      </c>
    </row>
    <row r="17" spans="10:10" ht="13.5" customHeight="1">
      <c r="J17" s="309">
        <v>3.4</v>
      </c>
    </row>
    <row r="18" spans="10:10" ht="13.5" customHeight="1">
      <c r="J18" s="309">
        <v>16.53</v>
      </c>
    </row>
    <row r="19" spans="10:10" ht="13.5" customHeight="1">
      <c r="J19" s="309">
        <v>3.75</v>
      </c>
    </row>
    <row r="20" spans="10:10" ht="13.5" customHeight="1">
      <c r="J20" s="309">
        <v>33.6</v>
      </c>
    </row>
    <row r="21" spans="10:10" ht="13.5" customHeight="1">
      <c r="J21" s="309">
        <v>44.6</v>
      </c>
    </row>
    <row r="22" spans="10:10" ht="13.5" customHeight="1">
      <c r="J22" s="309">
        <v>6</v>
      </c>
    </row>
    <row r="23" spans="10:10" ht="13.5" customHeight="1">
      <c r="J23" s="309">
        <v>10</v>
      </c>
    </row>
    <row r="24" spans="10:10" ht="13.5" customHeight="1">
      <c r="J24" s="309">
        <v>10</v>
      </c>
    </row>
    <row r="25" spans="10:10" ht="13.5" customHeight="1">
      <c r="J25" s="309">
        <v>30</v>
      </c>
    </row>
    <row r="26" spans="10:10" ht="13.5" customHeight="1">
      <c r="J26" s="309">
        <v>20</v>
      </c>
    </row>
    <row r="27" spans="10:10" ht="13.5" customHeight="1">
      <c r="J27" s="309">
        <v>63</v>
      </c>
    </row>
    <row r="28" spans="10:10" ht="13.5" customHeight="1">
      <c r="J28" s="309">
        <v>4</v>
      </c>
    </row>
    <row r="29" spans="10:10" ht="13.5" customHeight="1">
      <c r="J29" s="309">
        <v>5.99</v>
      </c>
    </row>
    <row r="30" spans="10:10" ht="13.5" customHeight="1">
      <c r="J30" s="309">
        <v>10</v>
      </c>
    </row>
    <row r="31" spans="10:10" ht="13.5" customHeight="1">
      <c r="J31" s="309">
        <v>5</v>
      </c>
    </row>
    <row r="32" spans="10:10" ht="13.5" customHeight="1">
      <c r="J32" s="309">
        <v>8</v>
      </c>
    </row>
    <row r="33" spans="10:10" ht="13.5" customHeight="1">
      <c r="J33" s="309">
        <v>33</v>
      </c>
    </row>
    <row r="34" spans="10:10" ht="13.5" customHeight="1">
      <c r="J34" s="309">
        <v>24</v>
      </c>
    </row>
    <row r="35" spans="10:10" ht="13.5" customHeight="1">
      <c r="J35" s="309">
        <v>27</v>
      </c>
    </row>
    <row r="36" spans="10:10" ht="13.5" customHeight="1">
      <c r="J36" s="309">
        <v>82</v>
      </c>
    </row>
    <row r="37" spans="10:10" ht="13.5" customHeight="1">
      <c r="J37" s="309">
        <v>21</v>
      </c>
    </row>
    <row r="38" spans="10:10" ht="13.5" customHeight="1">
      <c r="J38" s="309">
        <v>21</v>
      </c>
    </row>
    <row r="39" spans="10:10" ht="13.5" customHeight="1">
      <c r="J39" s="309">
        <f>SUM(J3:J38)</f>
        <v>645.6400000000001</v>
      </c>
    </row>
  </sheetData>
  <mergeCells count="2">
    <mergeCell ref="A11:E11"/>
    <mergeCell ref="A1:F2"/>
  </mergeCells>
  <hyperlinks>
    <hyperlink ref="A3" r:id="rId1" display="javascript:ordenar('fechaa')"/>
    <hyperlink ref="B3" r:id="rId2" display="javascript:ordenar('concepto')"/>
    <hyperlink ref="C3" r:id="rId3" display="javascript:ordenar('tipo')"/>
    <hyperlink ref="F3" r:id="rId4" display="javascript:ordenar('monto')"/>
  </hyperlinks>
  <pageMargins left="0.7" right="0.7" top="0.75" bottom="0.75" header="0.3" footer="0.3"/>
  <pageSetup paperSize="9" orientation="portrait" r:id="rId5"/>
  <drawing r:id="rId6"/>
</worksheet>
</file>

<file path=xl/worksheets/sheet17.xml><?xml version="1.0" encoding="utf-8"?>
<worksheet xmlns="http://schemas.openxmlformats.org/spreadsheetml/2006/main" xmlns:r="http://schemas.openxmlformats.org/officeDocument/2006/relationships">
  <dimension ref="B5:L82"/>
  <sheetViews>
    <sheetView topLeftCell="A23" workbookViewId="0">
      <selection activeCell="L47" sqref="L47"/>
    </sheetView>
  </sheetViews>
  <sheetFormatPr baseColWidth="10" defaultRowHeight="15"/>
  <cols>
    <col min="1" max="2" width="11.42578125" style="309"/>
    <col min="3" max="3" width="15.28515625" style="309" customWidth="1"/>
    <col min="4" max="4" width="23.5703125" style="309" customWidth="1"/>
    <col min="5" max="16384" width="11.42578125" style="309"/>
  </cols>
  <sheetData>
    <row r="5" spans="2:12">
      <c r="B5" s="860" t="s">
        <v>10790</v>
      </c>
      <c r="C5" s="861"/>
      <c r="D5" s="861"/>
      <c r="E5" s="862"/>
    </row>
    <row r="6" spans="2:12">
      <c r="B6" s="863"/>
      <c r="C6" s="864"/>
      <c r="D6" s="864"/>
      <c r="E6" s="865"/>
    </row>
    <row r="7" spans="2:12" ht="18.75">
      <c r="B7" s="708"/>
      <c r="C7" s="708"/>
      <c r="D7" s="708"/>
      <c r="E7" s="708"/>
    </row>
    <row r="8" spans="2:12" ht="18.75">
      <c r="B8" s="709" t="s">
        <v>10791</v>
      </c>
      <c r="C8" s="708"/>
      <c r="D8" s="708"/>
      <c r="E8" s="708"/>
    </row>
    <row r="9" spans="2:12" ht="10.5" customHeight="1"/>
    <row r="10" spans="2:12" ht="21" customHeight="1">
      <c r="B10" s="707" t="s">
        <v>0</v>
      </c>
      <c r="C10" s="707" t="s">
        <v>10788</v>
      </c>
      <c r="D10" s="707" t="s">
        <v>10789</v>
      </c>
      <c r="E10" s="707" t="s">
        <v>2902</v>
      </c>
    </row>
    <row r="11" spans="2:12">
      <c r="B11" s="315">
        <v>41947</v>
      </c>
      <c r="C11" s="704">
        <v>61</v>
      </c>
      <c r="D11" s="705">
        <v>2.75</v>
      </c>
      <c r="E11" s="703">
        <f>+C11*D11</f>
        <v>167.75</v>
      </c>
      <c r="H11" s="309">
        <v>20</v>
      </c>
      <c r="I11" s="309">
        <v>10</v>
      </c>
      <c r="J11" s="309">
        <v>4.5999999999999996</v>
      </c>
      <c r="K11" s="408">
        <v>2</v>
      </c>
      <c r="L11" s="309">
        <v>8.41</v>
      </c>
    </row>
    <row r="12" spans="2:12">
      <c r="B12" s="315">
        <v>41948</v>
      </c>
      <c r="C12" s="704">
        <v>60</v>
      </c>
      <c r="D12" s="705">
        <v>2.75</v>
      </c>
      <c r="E12" s="703">
        <f t="shared" ref="E12:E14" si="0">+C12*D12</f>
        <v>165</v>
      </c>
      <c r="H12" s="309">
        <v>22.22</v>
      </c>
      <c r="I12" s="309">
        <v>4.25</v>
      </c>
      <c r="J12" s="309">
        <v>18.86</v>
      </c>
      <c r="K12" s="408">
        <v>2</v>
      </c>
      <c r="L12" s="309">
        <v>20</v>
      </c>
    </row>
    <row r="13" spans="2:12">
      <c r="B13" s="315">
        <v>41949</v>
      </c>
      <c r="C13" s="704">
        <v>67</v>
      </c>
      <c r="D13" s="705">
        <v>2.75</v>
      </c>
      <c r="E13" s="703">
        <f t="shared" si="0"/>
        <v>184.25</v>
      </c>
      <c r="H13" s="309">
        <v>5.31</v>
      </c>
      <c r="I13" s="309">
        <v>10</v>
      </c>
      <c r="J13" s="309">
        <v>14.36</v>
      </c>
      <c r="K13" s="408">
        <v>2</v>
      </c>
      <c r="L13" s="309">
        <v>1.97</v>
      </c>
    </row>
    <row r="14" spans="2:12">
      <c r="B14" s="315">
        <v>41950</v>
      </c>
      <c r="C14" s="704">
        <v>60</v>
      </c>
      <c r="D14" s="705">
        <v>2.75</v>
      </c>
      <c r="E14" s="703">
        <f t="shared" si="0"/>
        <v>165</v>
      </c>
      <c r="H14" s="309">
        <v>24.3</v>
      </c>
      <c r="I14" s="309">
        <v>6</v>
      </c>
      <c r="J14" s="309">
        <v>4.59</v>
      </c>
      <c r="K14" s="408">
        <v>0.6</v>
      </c>
      <c r="L14" s="309">
        <v>40</v>
      </c>
    </row>
    <row r="15" spans="2:12" ht="15.75" thickBot="1">
      <c r="B15" s="857" t="s">
        <v>10796</v>
      </c>
      <c r="C15" s="858"/>
      <c r="D15" s="859"/>
      <c r="E15" s="680">
        <f>SUM(E11:E14)</f>
        <v>682</v>
      </c>
      <c r="H15" s="309">
        <v>19.98</v>
      </c>
      <c r="I15" s="309">
        <v>5</v>
      </c>
      <c r="J15" s="309">
        <v>29.59</v>
      </c>
      <c r="K15" s="408">
        <v>3</v>
      </c>
      <c r="L15" s="309">
        <v>8</v>
      </c>
    </row>
    <row r="16" spans="2:12" ht="15.75" thickTop="1">
      <c r="B16" s="710"/>
      <c r="C16" s="710"/>
      <c r="D16" s="710"/>
      <c r="E16" s="405"/>
      <c r="H16" s="309">
        <v>28.66</v>
      </c>
      <c r="I16" s="309">
        <v>9</v>
      </c>
      <c r="J16" s="309">
        <v>11.4</v>
      </c>
      <c r="K16" s="408">
        <v>2.5</v>
      </c>
      <c r="L16" s="309">
        <v>3.4</v>
      </c>
    </row>
    <row r="17" spans="2:12" ht="18.75">
      <c r="B17" s="709" t="s">
        <v>10798</v>
      </c>
      <c r="C17" s="710"/>
      <c r="D17" s="710"/>
      <c r="E17" s="405"/>
      <c r="H17" s="309">
        <v>2.6</v>
      </c>
      <c r="I17" s="309">
        <v>5.0199999999999996</v>
      </c>
      <c r="J17" s="309">
        <v>10.08</v>
      </c>
      <c r="K17" s="408">
        <v>2.65</v>
      </c>
      <c r="L17" s="309">
        <v>3.4</v>
      </c>
    </row>
    <row r="18" spans="2:12">
      <c r="B18" s="706" t="s">
        <v>0</v>
      </c>
      <c r="C18" s="857" t="s">
        <v>1</v>
      </c>
      <c r="D18" s="859"/>
      <c r="E18" s="706" t="s">
        <v>2902</v>
      </c>
      <c r="H18" s="309">
        <v>19</v>
      </c>
      <c r="I18" s="309">
        <v>8</v>
      </c>
      <c r="J18" s="309">
        <v>1.1200000000000001</v>
      </c>
      <c r="K18" s="408">
        <v>6.72</v>
      </c>
      <c r="L18" s="309">
        <v>10</v>
      </c>
    </row>
    <row r="19" spans="2:12">
      <c r="B19" s="315">
        <v>41916</v>
      </c>
      <c r="C19" s="711" t="s">
        <v>10794</v>
      </c>
      <c r="D19" s="711"/>
      <c r="E19" s="703">
        <v>36.5</v>
      </c>
      <c r="H19" s="309">
        <v>3.65</v>
      </c>
      <c r="I19" s="309">
        <v>2</v>
      </c>
      <c r="J19" s="309">
        <v>7.5</v>
      </c>
      <c r="K19" s="408">
        <v>13.44</v>
      </c>
      <c r="L19" s="309">
        <v>10</v>
      </c>
    </row>
    <row r="20" spans="2:12">
      <c r="B20" s="315">
        <v>41931</v>
      </c>
      <c r="C20" s="713" t="s">
        <v>10792</v>
      </c>
      <c r="D20" s="714"/>
      <c r="E20" s="703">
        <v>45.25</v>
      </c>
      <c r="H20" s="309">
        <v>10</v>
      </c>
      <c r="I20" s="309">
        <v>2</v>
      </c>
      <c r="J20" s="309">
        <v>2</v>
      </c>
      <c r="K20" s="408">
        <v>6.8</v>
      </c>
      <c r="L20" s="309">
        <v>3.02</v>
      </c>
    </row>
    <row r="21" spans="2:12">
      <c r="B21" s="315">
        <v>41951</v>
      </c>
      <c r="C21" s="712" t="s">
        <v>10793</v>
      </c>
      <c r="D21" s="712"/>
      <c r="E21" s="703">
        <v>17</v>
      </c>
      <c r="H21" s="309">
        <v>1</v>
      </c>
      <c r="I21" s="309">
        <v>20</v>
      </c>
      <c r="J21" s="309">
        <v>28.96</v>
      </c>
      <c r="K21" s="408">
        <v>17.809999999999999</v>
      </c>
      <c r="L21" s="309">
        <v>2.69</v>
      </c>
    </row>
    <row r="22" spans="2:12" ht="15.75" thickBot="1">
      <c r="B22" s="857" t="s">
        <v>10795</v>
      </c>
      <c r="C22" s="858"/>
      <c r="D22" s="859"/>
      <c r="E22" s="680">
        <f>SUM(E19:E21)</f>
        <v>98.75</v>
      </c>
      <c r="H22" s="309">
        <v>10</v>
      </c>
      <c r="I22" s="309">
        <v>10</v>
      </c>
      <c r="J22" s="309">
        <v>15.75</v>
      </c>
      <c r="K22" s="408">
        <v>39</v>
      </c>
      <c r="L22" s="309">
        <v>8</v>
      </c>
    </row>
    <row r="23" spans="2:12" ht="15.75" thickTop="1">
      <c r="H23" s="309">
        <v>10</v>
      </c>
      <c r="I23" s="309">
        <v>20</v>
      </c>
      <c r="J23" s="309">
        <v>6.76</v>
      </c>
      <c r="K23" s="408">
        <v>2.46</v>
      </c>
      <c r="L23" s="309">
        <v>44.6</v>
      </c>
    </row>
    <row r="24" spans="2:12">
      <c r="H24" s="309">
        <v>10</v>
      </c>
      <c r="I24" s="309">
        <v>5</v>
      </c>
      <c r="J24" s="309">
        <v>15</v>
      </c>
      <c r="K24" s="408">
        <v>30.04</v>
      </c>
      <c r="L24" s="309">
        <v>20</v>
      </c>
    </row>
    <row r="25" spans="2:12" ht="15.75" thickBot="1">
      <c r="B25" s="866" t="s">
        <v>10797</v>
      </c>
      <c r="C25" s="867"/>
      <c r="D25" s="867"/>
      <c r="E25" s="680">
        <f>+E15+E22</f>
        <v>780.75</v>
      </c>
      <c r="H25" s="309">
        <v>10</v>
      </c>
      <c r="I25" s="309">
        <v>15</v>
      </c>
      <c r="J25" s="309">
        <v>2.85</v>
      </c>
      <c r="K25" s="408">
        <v>27.6</v>
      </c>
      <c r="L25" s="309">
        <v>3.85</v>
      </c>
    </row>
    <row r="26" spans="2:12" ht="15.75" thickTop="1">
      <c r="H26" s="309">
        <v>32.51</v>
      </c>
      <c r="I26" s="309">
        <v>12.1</v>
      </c>
      <c r="J26" s="309">
        <v>3.85</v>
      </c>
      <c r="K26" s="408">
        <v>2.5</v>
      </c>
      <c r="L26" s="309">
        <v>5</v>
      </c>
    </row>
    <row r="27" spans="2:12">
      <c r="H27" s="309">
        <v>5</v>
      </c>
      <c r="I27" s="309">
        <v>0.5</v>
      </c>
      <c r="J27" s="309">
        <v>3.85</v>
      </c>
      <c r="K27" s="408">
        <v>9.5</v>
      </c>
      <c r="L27" s="309">
        <v>20</v>
      </c>
    </row>
    <row r="28" spans="2:12">
      <c r="H28" s="309">
        <v>10</v>
      </c>
      <c r="I28" s="309">
        <v>10</v>
      </c>
      <c r="J28" s="309">
        <v>4.3899999999999997</v>
      </c>
      <c r="K28" s="408">
        <v>50.4</v>
      </c>
      <c r="L28" s="309">
        <v>10</v>
      </c>
    </row>
    <row r="29" spans="2:12">
      <c r="H29" s="309">
        <v>5.69</v>
      </c>
      <c r="I29" s="309">
        <v>18</v>
      </c>
      <c r="J29" s="309">
        <v>4.9000000000000004</v>
      </c>
      <c r="K29" s="408">
        <v>30.34</v>
      </c>
      <c r="L29" s="309">
        <v>5.3</v>
      </c>
    </row>
    <row r="30" spans="2:12">
      <c r="H30" s="309">
        <v>20</v>
      </c>
      <c r="I30" s="309">
        <v>8</v>
      </c>
      <c r="J30" s="309">
        <v>30</v>
      </c>
      <c r="K30" s="408">
        <v>12</v>
      </c>
      <c r="L30" s="309">
        <v>3.85</v>
      </c>
    </row>
    <row r="31" spans="2:12">
      <c r="H31" s="309">
        <v>2.91</v>
      </c>
      <c r="I31" s="309">
        <v>11.7</v>
      </c>
      <c r="J31" s="309">
        <v>10</v>
      </c>
      <c r="K31" s="408">
        <v>37</v>
      </c>
      <c r="L31" s="309">
        <v>3</v>
      </c>
    </row>
    <row r="32" spans="2:12">
      <c r="H32" s="309">
        <v>2.8</v>
      </c>
      <c r="I32" s="309">
        <v>5</v>
      </c>
      <c r="J32" s="309">
        <v>10</v>
      </c>
      <c r="K32" s="408">
        <v>7</v>
      </c>
      <c r="L32" s="309">
        <v>5</v>
      </c>
    </row>
    <row r="33" spans="8:12">
      <c r="H33" s="309">
        <v>15</v>
      </c>
      <c r="I33" s="309">
        <v>27</v>
      </c>
      <c r="J33" s="309">
        <v>20</v>
      </c>
      <c r="K33" s="408">
        <v>3.65</v>
      </c>
      <c r="L33" s="309">
        <v>10</v>
      </c>
    </row>
    <row r="34" spans="8:12">
      <c r="H34" s="309">
        <v>20</v>
      </c>
      <c r="I34" s="309">
        <v>8</v>
      </c>
      <c r="J34" s="309">
        <v>15</v>
      </c>
      <c r="K34" s="408">
        <v>1.1200000000000001</v>
      </c>
      <c r="L34" s="309">
        <v>5</v>
      </c>
    </row>
    <row r="35" spans="8:12">
      <c r="H35" s="309">
        <v>9</v>
      </c>
      <c r="I35" s="309">
        <v>20</v>
      </c>
      <c r="J35" s="309">
        <v>5</v>
      </c>
      <c r="K35" s="408">
        <v>52.27</v>
      </c>
      <c r="L35" s="309">
        <v>5</v>
      </c>
    </row>
    <row r="36" spans="8:12">
      <c r="H36" s="309">
        <v>20</v>
      </c>
      <c r="I36" s="309">
        <v>0.5</v>
      </c>
      <c r="J36" s="309">
        <v>5.5</v>
      </c>
      <c r="K36" s="408">
        <v>10</v>
      </c>
      <c r="L36" s="309">
        <v>3</v>
      </c>
    </row>
    <row r="37" spans="8:12">
      <c r="H37" s="309">
        <v>10</v>
      </c>
      <c r="I37" s="309">
        <v>5</v>
      </c>
      <c r="J37" s="309">
        <v>20</v>
      </c>
      <c r="K37" s="408">
        <v>1</v>
      </c>
      <c r="L37" s="309">
        <v>15</v>
      </c>
    </row>
    <row r="38" spans="8:12">
      <c r="H38" s="309">
        <v>30</v>
      </c>
      <c r="I38" s="309">
        <v>15</v>
      </c>
      <c r="J38" s="309">
        <v>15</v>
      </c>
      <c r="K38" s="408">
        <v>7</v>
      </c>
      <c r="L38" s="309">
        <v>10</v>
      </c>
    </row>
    <row r="39" spans="8:12">
      <c r="H39" s="309">
        <v>30</v>
      </c>
      <c r="I39" s="309">
        <v>21</v>
      </c>
      <c r="J39" s="309">
        <v>10</v>
      </c>
      <c r="K39" s="408">
        <v>20</v>
      </c>
      <c r="L39" s="309">
        <v>15</v>
      </c>
    </row>
    <row r="40" spans="8:12">
      <c r="H40" s="309">
        <v>5</v>
      </c>
      <c r="I40" s="309">
        <v>21</v>
      </c>
      <c r="J40" s="309">
        <v>10</v>
      </c>
      <c r="K40" s="408">
        <v>1</v>
      </c>
      <c r="L40" s="309">
        <v>25</v>
      </c>
    </row>
    <row r="41" spans="8:12">
      <c r="H41" s="309">
        <v>6.5</v>
      </c>
      <c r="I41" s="309">
        <v>15</v>
      </c>
      <c r="J41" s="309">
        <v>10</v>
      </c>
      <c r="K41" s="408">
        <v>8</v>
      </c>
      <c r="L41" s="309">
        <v>26</v>
      </c>
    </row>
    <row r="42" spans="8:12">
      <c r="H42" s="309">
        <v>4</v>
      </c>
      <c r="I42" s="309">
        <v>21</v>
      </c>
      <c r="J42" s="309">
        <v>25</v>
      </c>
      <c r="K42" s="408">
        <v>2</v>
      </c>
      <c r="L42" s="309">
        <v>10</v>
      </c>
    </row>
    <row r="43" spans="8:12">
      <c r="H43" s="309">
        <v>1</v>
      </c>
      <c r="I43" s="309">
        <v>40</v>
      </c>
      <c r="J43" s="309">
        <f>SUM(J11:J42)</f>
        <v>375.90999999999997</v>
      </c>
      <c r="K43" s="408">
        <v>12</v>
      </c>
      <c r="L43" s="309">
        <v>4</v>
      </c>
    </row>
    <row r="44" spans="8:12">
      <c r="H44" s="309">
        <v>6</v>
      </c>
      <c r="I44" s="309">
        <v>28</v>
      </c>
      <c r="K44" s="408">
        <v>15</v>
      </c>
      <c r="L44" s="309">
        <v>10</v>
      </c>
    </row>
    <row r="45" spans="8:12">
      <c r="H45" s="309">
        <f>SUM(H11:H44)</f>
        <v>432.13</v>
      </c>
      <c r="I45" s="309">
        <v>8</v>
      </c>
      <c r="K45" s="408">
        <v>3</v>
      </c>
      <c r="L45" s="309">
        <v>5</v>
      </c>
    </row>
    <row r="46" spans="8:12">
      <c r="I46" s="309">
        <f>SUM(I11:I45)</f>
        <v>426.06999999999994</v>
      </c>
      <c r="K46" s="408">
        <v>5</v>
      </c>
      <c r="L46" s="309">
        <f>SUM(L11:L45)</f>
        <v>382.49</v>
      </c>
    </row>
    <row r="47" spans="8:12">
      <c r="K47" s="408">
        <v>15</v>
      </c>
    </row>
    <row r="48" spans="8:12">
      <c r="K48" s="408">
        <v>10</v>
      </c>
    </row>
    <row r="49" spans="8:11">
      <c r="K49" s="408">
        <v>38</v>
      </c>
    </row>
    <row r="50" spans="8:11">
      <c r="K50" s="408">
        <v>3.6</v>
      </c>
    </row>
    <row r="51" spans="8:11">
      <c r="K51" s="408"/>
    </row>
    <row r="52" spans="8:11">
      <c r="K52" s="309">
        <f>SUM(K11:K51)</f>
        <v>515</v>
      </c>
    </row>
    <row r="58" spans="8:11">
      <c r="H58" s="309">
        <f>+H56-H57</f>
        <v>0</v>
      </c>
    </row>
    <row r="69" spans="2:4">
      <c r="B69" s="309">
        <v>1</v>
      </c>
      <c r="C69" s="309" t="s">
        <v>11261</v>
      </c>
      <c r="D69" s="309">
        <v>340</v>
      </c>
    </row>
    <row r="70" spans="2:4">
      <c r="B70" s="309">
        <v>2</v>
      </c>
      <c r="C70" s="309" t="s">
        <v>11262</v>
      </c>
      <c r="D70" s="309">
        <v>351</v>
      </c>
    </row>
    <row r="71" spans="2:4">
      <c r="B71" s="309">
        <v>3</v>
      </c>
      <c r="C71" s="309" t="s">
        <v>11263</v>
      </c>
      <c r="D71" s="309">
        <v>351</v>
      </c>
    </row>
    <row r="72" spans="2:4">
      <c r="B72" s="309">
        <v>4</v>
      </c>
      <c r="C72" s="309" t="s">
        <v>11264</v>
      </c>
      <c r="D72" s="309">
        <v>351</v>
      </c>
    </row>
    <row r="73" spans="2:4">
      <c r="B73" s="309">
        <v>5</v>
      </c>
      <c r="C73" s="309" t="s">
        <v>11265</v>
      </c>
      <c r="D73" s="309">
        <v>351</v>
      </c>
    </row>
    <row r="74" spans="2:4">
      <c r="B74" s="309">
        <v>6</v>
      </c>
      <c r="C74" s="309" t="s">
        <v>11266</v>
      </c>
      <c r="D74" s="309">
        <v>351</v>
      </c>
    </row>
    <row r="75" spans="2:4">
      <c r="B75" s="309">
        <v>7</v>
      </c>
      <c r="C75" s="309" t="s">
        <v>11267</v>
      </c>
      <c r="D75" s="309">
        <v>351</v>
      </c>
    </row>
    <row r="76" spans="2:4">
      <c r="B76" s="309">
        <v>8</v>
      </c>
      <c r="C76" s="309" t="s">
        <v>11268</v>
      </c>
      <c r="D76" s="309">
        <v>351</v>
      </c>
    </row>
    <row r="77" spans="2:4">
      <c r="B77" s="309">
        <v>9</v>
      </c>
      <c r="C77" s="309" t="s">
        <v>11269</v>
      </c>
      <c r="D77" s="309">
        <v>351</v>
      </c>
    </row>
    <row r="78" spans="2:4">
      <c r="B78" s="309">
        <v>10</v>
      </c>
      <c r="C78" s="309" t="s">
        <v>11270</v>
      </c>
      <c r="D78" s="309">
        <v>351</v>
      </c>
    </row>
    <row r="79" spans="2:4">
      <c r="B79" s="309">
        <v>11</v>
      </c>
      <c r="C79" s="309" t="s">
        <v>11271</v>
      </c>
      <c r="D79" s="309">
        <v>351</v>
      </c>
    </row>
    <row r="80" spans="2:4">
      <c r="B80" s="309">
        <v>12</v>
      </c>
      <c r="C80" s="309" t="s">
        <v>11272</v>
      </c>
      <c r="D80" s="309">
        <v>351</v>
      </c>
    </row>
    <row r="81" spans="3:5">
      <c r="C81" s="309" t="s">
        <v>11383</v>
      </c>
      <c r="D81" s="309">
        <f>SUM(D69:D80)</f>
        <v>4201</v>
      </c>
    </row>
    <row r="82" spans="3:5">
      <c r="D82" s="309">
        <f>+D81/12</f>
        <v>350.08333333333331</v>
      </c>
      <c r="E82" s="746" t="s">
        <v>11382</v>
      </c>
    </row>
  </sheetData>
  <mergeCells count="5">
    <mergeCell ref="B15:D15"/>
    <mergeCell ref="B5:E6"/>
    <mergeCell ref="C18:D18"/>
    <mergeCell ref="B22:D22"/>
    <mergeCell ref="B25:D2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verticalDpi="72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D5:G23"/>
  <sheetViews>
    <sheetView topLeftCell="A4" workbookViewId="0">
      <selection activeCell="I19" sqref="I19"/>
    </sheetView>
  </sheetViews>
  <sheetFormatPr baseColWidth="10" defaultRowHeight="15"/>
  <sheetData>
    <row r="5" spans="4:7">
      <c r="D5" s="851" t="s">
        <v>10722</v>
      </c>
      <c r="E5" s="852"/>
      <c r="F5" s="852"/>
      <c r="G5" s="853"/>
    </row>
    <row r="6" spans="4:7">
      <c r="D6" s="395" t="s">
        <v>10717</v>
      </c>
      <c r="E6" s="368"/>
      <c r="F6" s="396"/>
      <c r="G6" s="677">
        <v>6000</v>
      </c>
    </row>
    <row r="7" spans="4:7">
      <c r="D7" s="397" t="s">
        <v>10718</v>
      </c>
      <c r="E7" s="46"/>
      <c r="F7" s="21" t="s">
        <v>10723</v>
      </c>
      <c r="G7" s="678">
        <v>220</v>
      </c>
    </row>
    <row r="8" spans="4:7">
      <c r="D8" s="397" t="s">
        <v>10719</v>
      </c>
      <c r="E8" s="46"/>
      <c r="F8" s="21"/>
      <c r="G8" s="679">
        <v>900</v>
      </c>
    </row>
    <row r="9" spans="4:7" ht="15.75" thickBot="1">
      <c r="D9" s="681" t="s">
        <v>2834</v>
      </c>
      <c r="E9" s="682"/>
      <c r="F9" s="683"/>
      <c r="G9" s="680">
        <f>SUM(G6:G8)</f>
        <v>7120</v>
      </c>
    </row>
    <row r="10" spans="4:7" ht="15.75" thickTop="1">
      <c r="D10" s="397" t="s">
        <v>10720</v>
      </c>
      <c r="E10" s="46"/>
      <c r="F10" s="21"/>
      <c r="G10" s="678">
        <v>4120</v>
      </c>
    </row>
    <row r="11" spans="4:7">
      <c r="D11" s="400" t="s">
        <v>10721</v>
      </c>
      <c r="E11" s="394"/>
      <c r="F11" s="401"/>
      <c r="G11" s="679">
        <v>3000</v>
      </c>
    </row>
    <row r="12" spans="4:7">
      <c r="G12" s="309"/>
    </row>
    <row r="13" spans="4:7">
      <c r="G13" s="309"/>
    </row>
    <row r="14" spans="4:7">
      <c r="G14" s="309"/>
    </row>
    <row r="15" spans="4:7">
      <c r="G15" s="309"/>
    </row>
    <row r="16" spans="4:7">
      <c r="G16" s="309"/>
    </row>
    <row r="17" spans="7:7">
      <c r="G17" s="309"/>
    </row>
    <row r="18" spans="7:7">
      <c r="G18" s="309"/>
    </row>
    <row r="19" spans="7:7">
      <c r="G19" s="309"/>
    </row>
    <row r="20" spans="7:7">
      <c r="G20" s="309"/>
    </row>
    <row r="21" spans="7:7">
      <c r="G21" s="309"/>
    </row>
    <row r="22" spans="7:7">
      <c r="G22" s="309"/>
    </row>
    <row r="23" spans="7:7">
      <c r="G23" s="309"/>
    </row>
  </sheetData>
  <mergeCells count="1">
    <mergeCell ref="D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>
    <tabColor theme="6" tint="-0.499984740745262"/>
  </sheetPr>
  <dimension ref="A1:N2179"/>
  <sheetViews>
    <sheetView showGridLines="0" zoomScale="84" zoomScaleNormal="84" zoomScaleSheetLayoutView="100" workbookViewId="0">
      <pane xSplit="7" ySplit="2" topLeftCell="H2156" activePane="bottomRight" state="frozen"/>
      <selection pane="topRight" activeCell="H1" sqref="H1"/>
      <selection pane="bottomLeft" activeCell="A3" sqref="A3"/>
      <selection pane="bottomRight" activeCell="C2" sqref="C2"/>
    </sheetView>
  </sheetViews>
  <sheetFormatPr baseColWidth="10" defaultRowHeight="15"/>
  <cols>
    <col min="1" max="1" width="11.140625" style="163" customWidth="1"/>
    <col min="2" max="2" width="10.85546875" style="163" customWidth="1"/>
    <col min="3" max="3" width="39.5703125" customWidth="1"/>
    <col min="4" max="4" width="65.140625" customWidth="1"/>
    <col min="5" max="5" width="11.85546875" style="517" customWidth="1"/>
    <col min="6" max="6" width="13.7109375" style="168" customWidth="1"/>
    <col min="7" max="7" width="17.42578125" style="168" customWidth="1"/>
    <col min="8" max="8" width="15" style="168" customWidth="1"/>
    <col min="9" max="9" width="16.42578125" style="168" customWidth="1"/>
    <col min="10" max="10" width="16.5703125" customWidth="1"/>
    <col min="11" max="11" width="11.28515625" bestFit="1" customWidth="1"/>
    <col min="12" max="12" width="10.85546875" style="2" bestFit="1" customWidth="1"/>
    <col min="13" max="13" width="4.28515625" customWidth="1"/>
    <col min="14" max="14" width="11.140625" style="2" customWidth="1"/>
    <col min="15" max="15" width="9.85546875" bestFit="1" customWidth="1"/>
  </cols>
  <sheetData>
    <row r="1" spans="1:14" ht="15.75" thickBot="1">
      <c r="A1" s="163" t="s">
        <v>853</v>
      </c>
      <c r="H1" s="169" t="s">
        <v>14</v>
      </c>
      <c r="I1" s="169" t="s">
        <v>15</v>
      </c>
    </row>
    <row r="2" spans="1:14" ht="21.75" thickBot="1">
      <c r="C2" s="18" t="s">
        <v>16</v>
      </c>
      <c r="H2" s="115">
        <v>0</v>
      </c>
      <c r="I2" s="169">
        <v>0</v>
      </c>
    </row>
    <row r="3" spans="1:14">
      <c r="H3" s="602"/>
    </row>
    <row r="4" spans="1:14">
      <c r="J4" s="24"/>
      <c r="K4" s="24"/>
      <c r="L4" s="87"/>
      <c r="M4" s="24"/>
    </row>
    <row r="5" spans="1:14" ht="19.5">
      <c r="A5" s="485" t="s">
        <v>5</v>
      </c>
      <c r="J5" s="24"/>
      <c r="K5" s="832"/>
      <c r="L5" s="832"/>
      <c r="M5" s="24"/>
    </row>
    <row r="6" spans="1:14" ht="15.75" customHeight="1">
      <c r="J6" s="24"/>
      <c r="K6" s="101"/>
      <c r="L6" s="101"/>
      <c r="M6" s="24"/>
    </row>
    <row r="7" spans="1:14" s="5" customFormat="1" ht="34.5" customHeight="1">
      <c r="A7" s="204" t="s">
        <v>102</v>
      </c>
      <c r="B7" s="205" t="s">
        <v>103</v>
      </c>
      <c r="C7" s="6" t="s">
        <v>2</v>
      </c>
      <c r="D7" s="6" t="s">
        <v>1</v>
      </c>
      <c r="E7" s="518" t="s">
        <v>4</v>
      </c>
      <c r="F7" s="174" t="s">
        <v>93</v>
      </c>
      <c r="G7" s="175" t="s">
        <v>185</v>
      </c>
      <c r="H7" s="173" t="s">
        <v>20</v>
      </c>
      <c r="I7" s="176"/>
      <c r="J7" s="88"/>
      <c r="K7" s="101"/>
      <c r="L7" s="101"/>
      <c r="M7" s="88"/>
    </row>
    <row r="8" spans="1:14" ht="15.75" hidden="1" customHeight="1">
      <c r="A8" s="4">
        <v>40925</v>
      </c>
      <c r="B8" s="4" t="s">
        <v>1427</v>
      </c>
      <c r="C8" s="7" t="s">
        <v>23</v>
      </c>
      <c r="D8" s="7" t="s">
        <v>47</v>
      </c>
      <c r="E8" s="519">
        <v>7006</v>
      </c>
      <c r="F8" s="177"/>
      <c r="G8" s="178"/>
      <c r="H8" s="505">
        <v>350</v>
      </c>
      <c r="I8" s="180"/>
      <c r="J8" s="24"/>
      <c r="K8" s="73"/>
      <c r="L8" s="90"/>
      <c r="M8" s="24"/>
    </row>
    <row r="9" spans="1:14" ht="15" hidden="1" customHeight="1">
      <c r="A9" s="4">
        <v>40925</v>
      </c>
      <c r="B9" s="4"/>
      <c r="C9" s="7" t="s">
        <v>24</v>
      </c>
      <c r="D9" s="7" t="s">
        <v>48</v>
      </c>
      <c r="E9" s="519">
        <v>7007</v>
      </c>
      <c r="G9" s="178"/>
      <c r="H9" s="177">
        <v>300</v>
      </c>
      <c r="I9" s="180"/>
      <c r="J9" s="24"/>
      <c r="K9" s="73"/>
      <c r="L9" s="74"/>
      <c r="M9" s="24"/>
    </row>
    <row r="10" spans="1:14" ht="15" hidden="1" customHeight="1">
      <c r="A10" s="4">
        <v>40925</v>
      </c>
      <c r="B10" s="4"/>
      <c r="C10" s="7" t="s">
        <v>25</v>
      </c>
      <c r="D10" s="7" t="s">
        <v>49</v>
      </c>
      <c r="E10" s="519">
        <v>7008</v>
      </c>
      <c r="G10" s="178"/>
      <c r="H10" s="177">
        <v>350</v>
      </c>
      <c r="I10" s="180"/>
      <c r="J10" s="24"/>
      <c r="K10" s="73"/>
      <c r="L10" s="74"/>
      <c r="M10" s="24"/>
    </row>
    <row r="11" spans="1:14" ht="15" hidden="1" customHeight="1">
      <c r="A11" s="4">
        <v>41015</v>
      </c>
      <c r="B11" s="4"/>
      <c r="C11" s="7" t="s">
        <v>387</v>
      </c>
      <c r="D11" s="7" t="s">
        <v>785</v>
      </c>
      <c r="E11" s="519">
        <v>7750</v>
      </c>
      <c r="F11" s="177"/>
      <c r="G11" s="178"/>
      <c r="H11" s="505">
        <v>10000</v>
      </c>
      <c r="I11" s="301" t="s">
        <v>1789</v>
      </c>
      <c r="J11" s="24"/>
      <c r="K11" s="73"/>
      <c r="L11" s="74"/>
      <c r="M11" s="24"/>
      <c r="N11"/>
    </row>
    <row r="12" spans="1:14" ht="15" hidden="1" customHeight="1">
      <c r="A12" s="4">
        <v>41023</v>
      </c>
      <c r="B12" s="4"/>
      <c r="C12" s="7" t="s">
        <v>130</v>
      </c>
      <c r="D12" s="7" t="s">
        <v>855</v>
      </c>
      <c r="E12" s="519">
        <v>7792</v>
      </c>
      <c r="F12" s="177"/>
      <c r="G12" s="178"/>
      <c r="H12" s="505">
        <v>20000</v>
      </c>
      <c r="I12" s="301" t="s">
        <v>1564</v>
      </c>
      <c r="J12" s="24"/>
      <c r="K12" s="73"/>
      <c r="L12" s="74"/>
      <c r="M12" s="24"/>
      <c r="N12"/>
    </row>
    <row r="13" spans="1:14" ht="15" hidden="1" customHeight="1">
      <c r="A13" s="4">
        <v>41039</v>
      </c>
      <c r="B13" s="4"/>
      <c r="C13" s="7" t="s">
        <v>969</v>
      </c>
      <c r="D13" s="7" t="s">
        <v>965</v>
      </c>
      <c r="E13" s="519">
        <v>7831</v>
      </c>
      <c r="F13" s="177"/>
      <c r="G13" s="178"/>
      <c r="H13" s="505">
        <v>2000</v>
      </c>
      <c r="I13" s="301" t="s">
        <v>1364</v>
      </c>
      <c r="J13" s="24"/>
      <c r="K13" s="73"/>
      <c r="L13" s="74"/>
      <c r="M13" s="24"/>
      <c r="N13"/>
    </row>
    <row r="14" spans="1:14" ht="15" hidden="1" customHeight="1">
      <c r="A14" s="4">
        <v>41150</v>
      </c>
      <c r="B14" s="4"/>
      <c r="C14" s="7" t="s">
        <v>130</v>
      </c>
      <c r="D14" s="7" t="s">
        <v>1916</v>
      </c>
      <c r="E14" s="519">
        <v>8143</v>
      </c>
      <c r="G14" s="178"/>
      <c r="H14" s="177">
        <v>1923.04</v>
      </c>
      <c r="I14" s="301" t="s">
        <v>2095</v>
      </c>
      <c r="J14" s="24"/>
      <c r="K14" s="73"/>
      <c r="L14" s="74"/>
      <c r="M14" s="24"/>
      <c r="N14"/>
    </row>
    <row r="15" spans="1:14" ht="12.75" hidden="1" customHeight="1">
      <c r="A15" s="4">
        <v>41152</v>
      </c>
      <c r="B15" s="4"/>
      <c r="C15" s="7" t="s">
        <v>372</v>
      </c>
      <c r="D15" s="7" t="s">
        <v>1926</v>
      </c>
      <c r="E15" s="519">
        <v>8158</v>
      </c>
      <c r="F15" s="177"/>
      <c r="G15" s="178"/>
      <c r="H15" s="100">
        <v>1487.24</v>
      </c>
      <c r="I15" s="301"/>
      <c r="J15" s="24"/>
      <c r="K15" s="73"/>
      <c r="L15" s="74"/>
      <c r="M15" s="24"/>
      <c r="N15"/>
    </row>
    <row r="16" spans="1:14" ht="15" hidden="1" customHeight="1">
      <c r="A16" s="4">
        <v>41152</v>
      </c>
      <c r="B16" s="4"/>
      <c r="C16" s="7" t="s">
        <v>354</v>
      </c>
      <c r="D16" s="7" t="s">
        <v>1929</v>
      </c>
      <c r="E16" s="519">
        <v>8171</v>
      </c>
      <c r="F16" s="177"/>
      <c r="G16" s="178"/>
      <c r="H16" s="100">
        <v>500</v>
      </c>
      <c r="I16" s="301"/>
      <c r="J16" s="24"/>
      <c r="K16" s="73"/>
      <c r="L16" s="74"/>
      <c r="M16" s="24"/>
      <c r="N16"/>
    </row>
    <row r="17" spans="1:14" s="444" customFormat="1" ht="15" customHeight="1">
      <c r="A17" s="4"/>
      <c r="B17" s="4"/>
      <c r="C17" s="7"/>
      <c r="D17" s="7"/>
      <c r="E17" s="519"/>
      <c r="F17" s="177"/>
      <c r="G17" s="178"/>
      <c r="H17" s="100"/>
      <c r="I17" s="301"/>
      <c r="J17" s="24"/>
      <c r="K17" s="73"/>
      <c r="L17" s="74"/>
      <c r="M17" s="24"/>
    </row>
    <row r="18" spans="1:14" s="444" customFormat="1" ht="15" customHeight="1">
      <c r="A18" s="4"/>
      <c r="B18" s="4"/>
      <c r="C18" s="7"/>
      <c r="D18" s="7"/>
      <c r="E18" s="519"/>
      <c r="F18" s="177"/>
      <c r="G18" s="178"/>
      <c r="H18" s="100"/>
      <c r="I18" s="301"/>
      <c r="J18" s="24"/>
      <c r="K18" s="73"/>
      <c r="L18" s="74"/>
      <c r="M18" s="24"/>
    </row>
    <row r="19" spans="1:14" s="444" customFormat="1" ht="15" customHeight="1">
      <c r="A19" s="4"/>
      <c r="B19" s="4"/>
      <c r="C19" s="7"/>
      <c r="D19" s="7"/>
      <c r="E19" s="519"/>
      <c r="F19" s="177"/>
      <c r="G19" s="178"/>
      <c r="H19" s="100"/>
      <c r="I19" s="301"/>
      <c r="J19" s="24"/>
      <c r="K19" s="73"/>
      <c r="L19" s="74"/>
      <c r="M19" s="24"/>
    </row>
    <row r="21" spans="1:14" ht="15.75" thickBot="1">
      <c r="E21" s="444"/>
      <c r="F21" s="274">
        <f>SUM(F8:F16)</f>
        <v>0</v>
      </c>
      <c r="G21" s="274">
        <f>SUM(G20:G20)</f>
        <v>0</v>
      </c>
    </row>
    <row r="22" spans="1:14" ht="15.75" thickTop="1">
      <c r="E22" s="521"/>
      <c r="G22" s="125"/>
      <c r="H22" s="181"/>
      <c r="I22" s="129"/>
      <c r="J22" s="46"/>
    </row>
    <row r="23" spans="1:14">
      <c r="E23" s="521"/>
      <c r="F23" s="130"/>
      <c r="H23" s="181"/>
      <c r="I23" s="129"/>
      <c r="J23" s="46"/>
    </row>
    <row r="24" spans="1:14">
      <c r="A24" s="209">
        <v>40970</v>
      </c>
      <c r="B24" s="209"/>
      <c r="C24" s="118" t="s">
        <v>258</v>
      </c>
      <c r="D24" s="118" t="s">
        <v>301</v>
      </c>
      <c r="E24" s="520">
        <v>7354</v>
      </c>
      <c r="F24" s="290">
        <v>501.24</v>
      </c>
      <c r="G24" s="170" t="s">
        <v>2096</v>
      </c>
      <c r="H24" s="181"/>
      <c r="I24" s="129"/>
      <c r="J24" s="46"/>
    </row>
    <row r="25" spans="1:14" ht="15" customHeight="1">
      <c r="A25" s="291">
        <v>41058</v>
      </c>
      <c r="B25" s="291"/>
      <c r="C25" s="292" t="s">
        <v>1472</v>
      </c>
      <c r="D25" s="118" t="s">
        <v>1464</v>
      </c>
      <c r="E25" s="520">
        <v>7921</v>
      </c>
      <c r="F25" s="121">
        <v>26.78</v>
      </c>
      <c r="G25" s="833" t="s">
        <v>1869</v>
      </c>
      <c r="I25" s="129"/>
      <c r="J25" s="46"/>
    </row>
    <row r="26" spans="1:14">
      <c r="A26" s="291">
        <v>41058</v>
      </c>
      <c r="B26" s="291"/>
      <c r="C26" s="292" t="s">
        <v>1473</v>
      </c>
      <c r="D26" s="118" t="s">
        <v>1465</v>
      </c>
      <c r="E26" s="520">
        <v>7922</v>
      </c>
      <c r="F26" s="121">
        <v>122</v>
      </c>
      <c r="G26" s="833"/>
      <c r="I26" s="129"/>
      <c r="J26" s="46"/>
    </row>
    <row r="27" spans="1:14">
      <c r="F27" s="129"/>
      <c r="I27" s="129"/>
      <c r="J27" s="46"/>
    </row>
    <row r="28" spans="1:14">
      <c r="D28" s="444" t="s">
        <v>6996</v>
      </c>
      <c r="F28" s="129"/>
      <c r="G28" s="129"/>
      <c r="I28" s="129"/>
      <c r="J28" s="46"/>
    </row>
    <row r="29" spans="1:14">
      <c r="F29" s="129"/>
      <c r="G29" s="129"/>
      <c r="I29" s="129"/>
      <c r="J29" s="46"/>
    </row>
    <row r="30" spans="1:14">
      <c r="G30" s="129"/>
      <c r="I30" s="129"/>
      <c r="J30" s="46"/>
    </row>
    <row r="31" spans="1:14">
      <c r="A31" s="206" t="s">
        <v>70</v>
      </c>
      <c r="G31" s="129"/>
      <c r="I31" s="129"/>
      <c r="J31" s="46"/>
      <c r="N31"/>
    </row>
    <row r="32" spans="1:14">
      <c r="A32" s="199"/>
      <c r="B32" s="198">
        <v>40911</v>
      </c>
      <c r="C32" s="81" t="s">
        <v>130</v>
      </c>
      <c r="D32" s="83" t="s">
        <v>136</v>
      </c>
      <c r="E32" s="522">
        <v>6450</v>
      </c>
      <c r="F32" s="82">
        <v>12210</v>
      </c>
      <c r="G32" s="129"/>
      <c r="I32" s="129"/>
      <c r="J32" s="46"/>
      <c r="N32"/>
    </row>
    <row r="33" spans="1:14">
      <c r="A33" s="196">
        <v>40889</v>
      </c>
      <c r="B33" s="198">
        <v>40920</v>
      </c>
      <c r="C33" s="81" t="s">
        <v>144</v>
      </c>
      <c r="D33" s="83" t="s">
        <v>147</v>
      </c>
      <c r="E33" s="522">
        <v>6606</v>
      </c>
      <c r="F33" s="82">
        <v>1128.25</v>
      </c>
      <c r="I33" s="129"/>
      <c r="J33" s="46"/>
      <c r="N33"/>
    </row>
    <row r="34" spans="1:14">
      <c r="A34" s="196">
        <v>40889</v>
      </c>
      <c r="B34" s="198">
        <v>40951</v>
      </c>
      <c r="C34" s="81" t="s">
        <v>144</v>
      </c>
      <c r="D34" s="83" t="s">
        <v>148</v>
      </c>
      <c r="E34" s="522">
        <v>6607</v>
      </c>
      <c r="F34" s="82">
        <v>1128.25</v>
      </c>
      <c r="I34" s="129"/>
      <c r="J34" s="46"/>
      <c r="N34"/>
    </row>
    <row r="35" spans="1:14">
      <c r="A35" s="202">
        <v>40920</v>
      </c>
      <c r="B35" s="198">
        <v>40934</v>
      </c>
      <c r="C35" s="77" t="s">
        <v>131</v>
      </c>
      <c r="D35" s="84" t="s">
        <v>139</v>
      </c>
      <c r="E35" s="522">
        <v>6908</v>
      </c>
      <c r="F35" s="78">
        <v>1410.44</v>
      </c>
      <c r="I35" s="129"/>
      <c r="J35" s="46"/>
      <c r="N35"/>
    </row>
    <row r="36" spans="1:14">
      <c r="A36" s="60">
        <v>40961</v>
      </c>
      <c r="B36" s="146"/>
      <c r="F36" s="181"/>
      <c r="G36" s="124"/>
      <c r="H36" s="129"/>
      <c r="I36" s="129"/>
      <c r="J36" s="46"/>
      <c r="K36" s="46"/>
      <c r="L36" s="47"/>
      <c r="N36"/>
    </row>
    <row r="37" spans="1:14">
      <c r="A37" s="4">
        <v>40955</v>
      </c>
      <c r="B37" s="4"/>
      <c r="C37" s="7" t="s">
        <v>30</v>
      </c>
      <c r="D37" s="7" t="s">
        <v>54</v>
      </c>
      <c r="E37" s="519">
        <v>7245</v>
      </c>
      <c r="F37" s="103">
        <v>124</v>
      </c>
      <c r="G37" s="124"/>
      <c r="H37" s="182"/>
      <c r="I37" s="182"/>
      <c r="J37" s="46"/>
      <c r="K37" s="73"/>
      <c r="L37" s="74"/>
      <c r="M37" s="21"/>
    </row>
    <row r="38" spans="1:14">
      <c r="A38" s="4">
        <v>40955</v>
      </c>
      <c r="B38" s="4"/>
      <c r="C38" s="7" t="s">
        <v>43</v>
      </c>
      <c r="D38" s="7" t="s">
        <v>67</v>
      </c>
      <c r="E38" s="519">
        <v>7286</v>
      </c>
      <c r="F38" s="103">
        <v>600</v>
      </c>
      <c r="G38" s="124"/>
      <c r="H38" s="130"/>
      <c r="I38" s="130"/>
      <c r="J38" s="46"/>
      <c r="K38" s="46"/>
      <c r="L38" s="47"/>
    </row>
    <row r="39" spans="1:14" s="46" customFormat="1">
      <c r="A39" s="60">
        <v>40962</v>
      </c>
      <c r="B39" s="207"/>
      <c r="E39" s="523"/>
      <c r="F39" s="130"/>
      <c r="G39" s="124"/>
      <c r="H39" s="130"/>
      <c r="I39" s="130"/>
      <c r="L39" s="47"/>
      <c r="N39" s="47"/>
    </row>
    <row r="40" spans="1:14">
      <c r="A40" s="4">
        <v>40955</v>
      </c>
      <c r="B40" s="4"/>
      <c r="C40" s="7" t="s">
        <v>32</v>
      </c>
      <c r="D40" s="7" t="s">
        <v>56</v>
      </c>
      <c r="E40" s="519">
        <v>7256</v>
      </c>
      <c r="F40" s="103">
        <v>320</v>
      </c>
      <c r="H40" s="130"/>
      <c r="I40" s="130"/>
      <c r="J40" s="46"/>
      <c r="K40" s="46"/>
      <c r="L40" s="47"/>
    </row>
    <row r="41" spans="1:14">
      <c r="A41" s="4">
        <v>40940</v>
      </c>
      <c r="B41" s="4"/>
      <c r="C41" s="7" t="s">
        <v>27</v>
      </c>
      <c r="D41" s="7" t="s">
        <v>51</v>
      </c>
      <c r="E41" s="524">
        <v>7146</v>
      </c>
      <c r="F41" s="103">
        <v>253.25</v>
      </c>
      <c r="H41" s="130"/>
      <c r="I41" s="130"/>
      <c r="J41" s="46"/>
      <c r="K41" s="46"/>
      <c r="L41" s="47"/>
    </row>
    <row r="42" spans="1:14">
      <c r="A42" s="4">
        <v>40955</v>
      </c>
      <c r="B42" s="4"/>
      <c r="C42" s="7" t="s">
        <v>36</v>
      </c>
      <c r="D42" s="7" t="s">
        <v>60</v>
      </c>
      <c r="E42" s="519">
        <v>7264</v>
      </c>
      <c r="F42" s="103">
        <v>280</v>
      </c>
      <c r="H42" s="130"/>
      <c r="I42" s="130"/>
      <c r="J42" s="46"/>
      <c r="K42" s="46"/>
      <c r="L42" s="47"/>
    </row>
    <row r="43" spans="1:14">
      <c r="A43" s="4">
        <v>40955</v>
      </c>
      <c r="B43" s="4"/>
      <c r="C43" s="7" t="s">
        <v>33</v>
      </c>
      <c r="D43" s="7" t="s">
        <v>57</v>
      </c>
      <c r="E43" s="519">
        <v>7257</v>
      </c>
      <c r="F43" s="103">
        <v>320</v>
      </c>
      <c r="G43" s="129"/>
      <c r="H43" s="130"/>
      <c r="I43" s="130"/>
      <c r="J43" s="46"/>
      <c r="K43" s="46"/>
      <c r="L43" s="47"/>
    </row>
    <row r="44" spans="1:14">
      <c r="A44" s="4"/>
      <c r="B44" s="4"/>
      <c r="C44" s="75" t="s">
        <v>19</v>
      </c>
      <c r="D44" s="75" t="s">
        <v>18</v>
      </c>
      <c r="E44" s="525">
        <v>6697</v>
      </c>
      <c r="F44" s="184">
        <v>8602.5</v>
      </c>
      <c r="G44"/>
      <c r="I44" s="185"/>
      <c r="J44" s="46"/>
      <c r="K44" s="46"/>
      <c r="L44" s="47"/>
    </row>
    <row r="45" spans="1:14">
      <c r="A45" s="4">
        <v>40962</v>
      </c>
      <c r="B45" s="4"/>
      <c r="C45" s="75" t="s">
        <v>145</v>
      </c>
      <c r="D45" s="75" t="s">
        <v>146</v>
      </c>
      <c r="E45" s="525">
        <v>7296</v>
      </c>
      <c r="F45" s="184">
        <v>1000</v>
      </c>
      <c r="I45" s="129"/>
      <c r="J45" s="46"/>
    </row>
    <row r="46" spans="1:14">
      <c r="A46" s="4">
        <v>40955</v>
      </c>
      <c r="B46" s="4"/>
      <c r="C46" s="7" t="s">
        <v>29</v>
      </c>
      <c r="D46" s="7" t="s">
        <v>53</v>
      </c>
      <c r="E46" s="526">
        <v>7242</v>
      </c>
      <c r="F46" s="103">
        <v>132</v>
      </c>
      <c r="H46" s="129"/>
      <c r="I46" s="129"/>
      <c r="J46" s="46"/>
    </row>
    <row r="47" spans="1:14">
      <c r="A47" s="4">
        <v>40955</v>
      </c>
      <c r="B47" s="4"/>
      <c r="C47" s="7" t="s">
        <v>34</v>
      </c>
      <c r="D47" s="7" t="s">
        <v>58</v>
      </c>
      <c r="E47" s="526">
        <v>7258</v>
      </c>
      <c r="F47" s="103">
        <v>200</v>
      </c>
      <c r="H47" s="125"/>
      <c r="I47" s="129"/>
      <c r="J47" s="46"/>
    </row>
    <row r="48" spans="1:14">
      <c r="A48" s="4">
        <v>40955</v>
      </c>
      <c r="B48" s="4"/>
      <c r="C48" s="7" t="s">
        <v>35</v>
      </c>
      <c r="D48" s="7" t="s">
        <v>59</v>
      </c>
      <c r="E48" s="526">
        <v>7261</v>
      </c>
      <c r="F48" s="103">
        <v>160</v>
      </c>
      <c r="G48" s="185"/>
      <c r="H48" s="129"/>
      <c r="I48" s="129"/>
      <c r="J48" s="46"/>
    </row>
    <row r="49" spans="1:14">
      <c r="A49" s="60">
        <v>40963</v>
      </c>
      <c r="F49" s="181"/>
      <c r="I49" s="129"/>
      <c r="J49" s="46"/>
    </row>
    <row r="50" spans="1:14">
      <c r="A50" s="4">
        <v>40955</v>
      </c>
      <c r="B50" s="4"/>
      <c r="C50" s="7" t="s">
        <v>42</v>
      </c>
      <c r="D50" s="7" t="s">
        <v>66</v>
      </c>
      <c r="E50" s="526">
        <v>7285</v>
      </c>
      <c r="F50" s="103">
        <v>720</v>
      </c>
      <c r="I50" s="129"/>
      <c r="J50" s="46"/>
    </row>
    <row r="51" spans="1:14">
      <c r="A51" s="208">
        <v>40955</v>
      </c>
      <c r="B51" s="208"/>
      <c r="C51" s="61" t="s">
        <v>44</v>
      </c>
      <c r="D51" s="61" t="s">
        <v>68</v>
      </c>
      <c r="E51" s="527">
        <v>7288</v>
      </c>
      <c r="F51" s="186">
        <v>600</v>
      </c>
      <c r="I51" s="129"/>
      <c r="J51" s="46"/>
    </row>
    <row r="52" spans="1:14">
      <c r="A52" s="4">
        <v>40954</v>
      </c>
      <c r="B52" s="4">
        <v>40962</v>
      </c>
      <c r="C52" s="7" t="s">
        <v>99</v>
      </c>
      <c r="D52" s="7" t="s">
        <v>104</v>
      </c>
      <c r="E52" s="519">
        <v>7230</v>
      </c>
      <c r="F52" s="103">
        <v>700.18</v>
      </c>
      <c r="H52" s="129"/>
      <c r="I52" s="129"/>
      <c r="J52" s="46"/>
    </row>
    <row r="53" spans="1:14">
      <c r="A53" s="4">
        <v>40955</v>
      </c>
      <c r="B53" s="4"/>
      <c r="C53" s="7" t="s">
        <v>41</v>
      </c>
      <c r="D53" s="7" t="s">
        <v>65</v>
      </c>
      <c r="E53" s="526">
        <v>7284</v>
      </c>
      <c r="F53" s="103">
        <v>1100</v>
      </c>
      <c r="H53" s="129"/>
      <c r="I53" s="183"/>
      <c r="J53" s="46"/>
      <c r="L53"/>
      <c r="N53"/>
    </row>
    <row r="54" spans="1:14">
      <c r="A54" s="4">
        <v>40955</v>
      </c>
      <c r="B54" s="4"/>
      <c r="C54" s="7" t="s">
        <v>37</v>
      </c>
      <c r="D54" s="7" t="s">
        <v>61</v>
      </c>
      <c r="E54" s="526">
        <v>7266</v>
      </c>
      <c r="F54" s="103">
        <v>400</v>
      </c>
      <c r="H54" s="125"/>
      <c r="I54" s="183"/>
      <c r="J54" s="46"/>
      <c r="L54"/>
      <c r="N54"/>
    </row>
    <row r="55" spans="1:14">
      <c r="A55" s="4">
        <v>40955</v>
      </c>
      <c r="B55" s="4"/>
      <c r="C55" s="7" t="s">
        <v>39</v>
      </c>
      <c r="D55" s="7" t="s">
        <v>63</v>
      </c>
      <c r="E55" s="526">
        <v>7270</v>
      </c>
      <c r="F55" s="103">
        <v>220</v>
      </c>
      <c r="H55" s="129"/>
      <c r="I55" s="183"/>
      <c r="J55" s="46"/>
      <c r="L55"/>
      <c r="N55"/>
    </row>
    <row r="56" spans="1:14">
      <c r="A56" s="60">
        <v>40966</v>
      </c>
      <c r="F56" s="181"/>
      <c r="H56" s="129"/>
      <c r="I56" s="183"/>
      <c r="J56" s="46"/>
      <c r="L56"/>
      <c r="N56"/>
    </row>
    <row r="57" spans="1:14">
      <c r="A57" s="4">
        <v>40921</v>
      </c>
      <c r="B57" s="4"/>
      <c r="C57" s="7" t="s">
        <v>21</v>
      </c>
      <c r="D57" s="7" t="s">
        <v>45</v>
      </c>
      <c r="E57" s="526">
        <v>6932</v>
      </c>
      <c r="F57" s="103">
        <v>120</v>
      </c>
      <c r="I57" s="183"/>
      <c r="J57" s="46"/>
      <c r="L57"/>
      <c r="N57"/>
    </row>
    <row r="58" spans="1:14">
      <c r="A58" s="60">
        <v>40967</v>
      </c>
      <c r="F58" s="181"/>
      <c r="H58" s="129"/>
      <c r="I58" s="183"/>
      <c r="J58" s="46"/>
      <c r="L58"/>
      <c r="N58"/>
    </row>
    <row r="59" spans="1:14">
      <c r="A59" s="4">
        <v>40963</v>
      </c>
      <c r="B59" s="4"/>
      <c r="C59" s="7" t="s">
        <v>155</v>
      </c>
      <c r="D59" s="7" t="s">
        <v>156</v>
      </c>
      <c r="E59" s="519">
        <v>7298</v>
      </c>
      <c r="F59" s="103">
        <v>446.75</v>
      </c>
      <c r="H59" s="129"/>
      <c r="I59" s="183"/>
      <c r="J59" s="46"/>
      <c r="L59"/>
      <c r="N59"/>
    </row>
    <row r="60" spans="1:14">
      <c r="A60" s="4">
        <v>40921</v>
      </c>
      <c r="B60" s="4"/>
      <c r="C60" s="7" t="s">
        <v>22</v>
      </c>
      <c r="D60" s="7" t="s">
        <v>46</v>
      </c>
      <c r="E60" s="526">
        <v>6977</v>
      </c>
      <c r="F60" s="103">
        <v>224.52</v>
      </c>
      <c r="H60" s="129"/>
      <c r="I60" s="183"/>
      <c r="J60" s="46"/>
      <c r="L60"/>
      <c r="N60"/>
    </row>
    <row r="61" spans="1:14">
      <c r="A61" s="4">
        <v>40940</v>
      </c>
      <c r="B61" s="4"/>
      <c r="C61" s="7" t="s">
        <v>26</v>
      </c>
      <c r="D61" s="7" t="s">
        <v>50</v>
      </c>
      <c r="E61" s="528">
        <v>7144</v>
      </c>
      <c r="F61" s="103">
        <v>253.25</v>
      </c>
      <c r="H61" s="125"/>
      <c r="I61" s="183"/>
      <c r="J61" s="46"/>
      <c r="L61"/>
      <c r="N61"/>
    </row>
    <row r="62" spans="1:14">
      <c r="A62" s="4">
        <v>40940</v>
      </c>
      <c r="B62" s="4"/>
      <c r="C62" s="7" t="s">
        <v>177</v>
      </c>
      <c r="D62" s="7" t="s">
        <v>176</v>
      </c>
      <c r="E62" s="528">
        <v>7142</v>
      </c>
      <c r="F62" s="103">
        <v>245.58</v>
      </c>
      <c r="H62" s="129"/>
      <c r="I62" s="183"/>
      <c r="J62" s="46"/>
      <c r="L62"/>
      <c r="N62"/>
    </row>
    <row r="63" spans="1:14">
      <c r="A63" s="4">
        <v>40966</v>
      </c>
      <c r="B63" s="4"/>
      <c r="C63" s="7" t="s">
        <v>170</v>
      </c>
      <c r="D63" s="7" t="s">
        <v>175</v>
      </c>
      <c r="E63" s="519">
        <v>7308</v>
      </c>
      <c r="F63" s="103">
        <v>198</v>
      </c>
      <c r="H63" s="129"/>
      <c r="I63" s="183"/>
      <c r="J63" s="46"/>
      <c r="L63"/>
      <c r="N63"/>
    </row>
    <row r="64" spans="1:14">
      <c r="A64" s="4">
        <v>40966</v>
      </c>
      <c r="B64" s="4"/>
      <c r="C64" s="7" t="s">
        <v>166</v>
      </c>
      <c r="D64" s="7" t="s">
        <v>167</v>
      </c>
      <c r="E64" s="519">
        <v>7303</v>
      </c>
      <c r="F64" s="103">
        <v>443.48</v>
      </c>
      <c r="H64" s="129"/>
      <c r="I64" s="183"/>
      <c r="J64" s="46"/>
      <c r="L64"/>
      <c r="N64"/>
    </row>
    <row r="65" spans="1:14">
      <c r="A65" s="4">
        <v>40966</v>
      </c>
      <c r="B65" s="4"/>
      <c r="C65" s="7" t="s">
        <v>171</v>
      </c>
      <c r="D65" s="7" t="s">
        <v>172</v>
      </c>
      <c r="E65" s="519">
        <v>7306</v>
      </c>
      <c r="F65" s="103">
        <v>64</v>
      </c>
      <c r="H65" s="129"/>
      <c r="I65" s="183"/>
      <c r="J65" s="46"/>
      <c r="L65"/>
      <c r="N65"/>
    </row>
    <row r="66" spans="1:14">
      <c r="A66" s="4">
        <v>40966</v>
      </c>
      <c r="B66" s="4"/>
      <c r="C66" s="7" t="s">
        <v>173</v>
      </c>
      <c r="D66" s="7" t="s">
        <v>174</v>
      </c>
      <c r="E66" s="519">
        <v>7307</v>
      </c>
      <c r="F66" s="103">
        <v>99</v>
      </c>
      <c r="I66" s="183"/>
      <c r="J66" s="46"/>
      <c r="L66"/>
      <c r="N66"/>
    </row>
    <row r="67" spans="1:14">
      <c r="A67" s="4">
        <v>40966</v>
      </c>
      <c r="B67" s="4"/>
      <c r="C67" s="7" t="s">
        <v>164</v>
      </c>
      <c r="D67" s="7" t="s">
        <v>165</v>
      </c>
      <c r="E67" s="519">
        <v>7302</v>
      </c>
      <c r="F67" s="103">
        <v>198</v>
      </c>
      <c r="H67" s="129"/>
      <c r="I67" s="183"/>
      <c r="J67" s="46"/>
      <c r="L67"/>
      <c r="N67"/>
    </row>
    <row r="68" spans="1:14">
      <c r="A68" s="4">
        <v>40966</v>
      </c>
      <c r="B68" s="4"/>
      <c r="C68" s="7" t="s">
        <v>160</v>
      </c>
      <c r="D68" s="7" t="s">
        <v>161</v>
      </c>
      <c r="E68" s="519">
        <v>7300</v>
      </c>
      <c r="F68" s="103">
        <v>37.5</v>
      </c>
      <c r="H68" s="129"/>
      <c r="I68" s="125"/>
      <c r="J68" s="24"/>
      <c r="K68" s="73"/>
      <c r="L68" s="74"/>
      <c r="M68" s="24"/>
      <c r="N68"/>
    </row>
    <row r="69" spans="1:14">
      <c r="A69" s="4">
        <v>40966</v>
      </c>
      <c r="B69" s="4"/>
      <c r="C69" s="7" t="s">
        <v>162</v>
      </c>
      <c r="D69" s="7" t="s">
        <v>163</v>
      </c>
      <c r="E69" s="519">
        <v>7301</v>
      </c>
      <c r="F69" s="103">
        <v>456.56</v>
      </c>
      <c r="H69" s="129"/>
      <c r="I69" s="125"/>
      <c r="J69" s="24"/>
      <c r="K69" s="73"/>
      <c r="L69" s="74"/>
      <c r="M69" s="24"/>
      <c r="N69"/>
    </row>
    <row r="70" spans="1:14">
      <c r="A70" s="60">
        <v>40968</v>
      </c>
      <c r="F70" s="181"/>
      <c r="H70" s="129"/>
      <c r="I70" s="183"/>
      <c r="J70" s="46"/>
      <c r="L70"/>
      <c r="N70"/>
    </row>
    <row r="71" spans="1:14">
      <c r="A71" s="4">
        <v>40955</v>
      </c>
      <c r="B71" s="4"/>
      <c r="C71" s="7" t="s">
        <v>31</v>
      </c>
      <c r="D71" s="7" t="s">
        <v>55</v>
      </c>
      <c r="E71" s="526" t="s">
        <v>2207</v>
      </c>
      <c r="F71" s="103">
        <v>200</v>
      </c>
      <c r="H71" s="125"/>
      <c r="I71" s="129"/>
      <c r="J71" s="46"/>
      <c r="N71"/>
    </row>
    <row r="72" spans="1:14">
      <c r="A72" s="4">
        <v>40968</v>
      </c>
      <c r="B72" s="4"/>
      <c r="C72" s="7" t="s">
        <v>173</v>
      </c>
      <c r="D72" s="7" t="s">
        <v>186</v>
      </c>
      <c r="E72" s="526">
        <v>7316</v>
      </c>
      <c r="F72" s="103">
        <v>2500</v>
      </c>
      <c r="H72" s="129"/>
      <c r="I72" s="129"/>
      <c r="J72" s="46"/>
      <c r="N72"/>
    </row>
    <row r="73" spans="1:14">
      <c r="A73" s="4">
        <v>40968</v>
      </c>
      <c r="B73" s="4"/>
      <c r="C73" s="7" t="s">
        <v>173</v>
      </c>
      <c r="D73" s="7" t="s">
        <v>187</v>
      </c>
      <c r="E73" s="526">
        <v>7317</v>
      </c>
      <c r="F73" s="103">
        <v>2500</v>
      </c>
      <c r="H73" s="129"/>
      <c r="I73" s="129"/>
      <c r="J73" s="46"/>
      <c r="N73"/>
    </row>
    <row r="74" spans="1:14">
      <c r="A74" s="4">
        <v>40968</v>
      </c>
      <c r="B74" s="4"/>
      <c r="C74" s="7" t="s">
        <v>312</v>
      </c>
      <c r="D74" s="7" t="s">
        <v>313</v>
      </c>
      <c r="E74" s="526">
        <v>7318</v>
      </c>
      <c r="F74" s="103">
        <v>200</v>
      </c>
      <c r="H74" s="129"/>
      <c r="I74" s="129"/>
      <c r="J74" s="46"/>
      <c r="N74"/>
    </row>
    <row r="75" spans="1:14">
      <c r="A75" s="60">
        <v>40969</v>
      </c>
      <c r="F75" s="181"/>
      <c r="I75" s="129"/>
      <c r="J75" s="46"/>
      <c r="N75"/>
    </row>
    <row r="76" spans="1:14">
      <c r="A76" s="4">
        <v>40963</v>
      </c>
      <c r="B76" s="4">
        <v>40968</v>
      </c>
      <c r="C76" s="7" t="s">
        <v>158</v>
      </c>
      <c r="D76" s="7" t="s">
        <v>159</v>
      </c>
      <c r="E76" s="519">
        <v>7295</v>
      </c>
      <c r="F76" s="103">
        <v>4729.57</v>
      </c>
      <c r="I76" s="129"/>
      <c r="J76" s="46"/>
      <c r="N76"/>
    </row>
    <row r="77" spans="1:14">
      <c r="A77" s="4">
        <v>40963</v>
      </c>
      <c r="B77" s="4">
        <v>40968</v>
      </c>
      <c r="C77" s="7" t="s">
        <v>154</v>
      </c>
      <c r="D77" s="7" t="s">
        <v>157</v>
      </c>
      <c r="E77" s="519">
        <v>7297</v>
      </c>
      <c r="F77" s="103">
        <v>4892.16</v>
      </c>
      <c r="I77" s="129"/>
      <c r="J77" s="46"/>
      <c r="N77"/>
    </row>
    <row r="78" spans="1:14">
      <c r="A78" s="4">
        <v>40967</v>
      </c>
      <c r="B78" s="4"/>
      <c r="C78" s="7" t="s">
        <v>184</v>
      </c>
      <c r="D78" s="7" t="s">
        <v>181</v>
      </c>
      <c r="E78" s="519">
        <v>7314</v>
      </c>
      <c r="F78" s="103">
        <v>10000</v>
      </c>
      <c r="I78" s="129"/>
      <c r="J78" s="46"/>
      <c r="N78"/>
    </row>
    <row r="79" spans="1:14">
      <c r="A79" s="4">
        <v>40968</v>
      </c>
      <c r="B79" s="4"/>
      <c r="C79" s="7" t="s">
        <v>173</v>
      </c>
      <c r="D79" s="7" t="s">
        <v>188</v>
      </c>
      <c r="E79" s="519">
        <v>7319</v>
      </c>
      <c r="F79" s="103">
        <v>59</v>
      </c>
      <c r="I79" s="129"/>
      <c r="J79" s="46"/>
      <c r="N79"/>
    </row>
    <row r="80" spans="1:14">
      <c r="A80" s="60">
        <v>40970</v>
      </c>
      <c r="F80" s="181"/>
      <c r="I80" s="129"/>
      <c r="J80" s="46"/>
      <c r="N80"/>
    </row>
    <row r="81" spans="1:14">
      <c r="A81" s="4">
        <v>40967</v>
      </c>
      <c r="B81" s="4"/>
      <c r="C81" s="7" t="s">
        <v>182</v>
      </c>
      <c r="D81" s="7" t="s">
        <v>179</v>
      </c>
      <c r="E81" s="519">
        <v>7309</v>
      </c>
      <c r="F81" s="103">
        <v>231.98</v>
      </c>
      <c r="I81" s="129"/>
      <c r="J81" s="46"/>
      <c r="N81"/>
    </row>
    <row r="82" spans="1:14">
      <c r="A82" s="4">
        <v>40967</v>
      </c>
      <c r="B82" s="4"/>
      <c r="C82" s="7" t="s">
        <v>183</v>
      </c>
      <c r="D82" s="7" t="s">
        <v>180</v>
      </c>
      <c r="E82" s="519">
        <v>7312</v>
      </c>
      <c r="F82" s="103">
        <v>227.99</v>
      </c>
      <c r="I82" s="129"/>
      <c r="J82" s="46"/>
      <c r="N82"/>
    </row>
    <row r="83" spans="1:14">
      <c r="A83" s="60">
        <v>40973</v>
      </c>
      <c r="F83" s="181"/>
      <c r="H83" s="129"/>
      <c r="I83" s="129"/>
      <c r="J83" s="46"/>
      <c r="N83"/>
    </row>
    <row r="84" spans="1:14">
      <c r="A84" s="4">
        <v>40970</v>
      </c>
      <c r="B84" s="4"/>
      <c r="C84" s="7" t="s">
        <v>264</v>
      </c>
      <c r="D84" s="7" t="s">
        <v>308</v>
      </c>
      <c r="E84" s="519">
        <v>7362</v>
      </c>
      <c r="F84" s="103">
        <v>300</v>
      </c>
      <c r="H84" s="129"/>
      <c r="I84" s="129"/>
      <c r="J84" s="46"/>
      <c r="N84"/>
    </row>
    <row r="85" spans="1:14">
      <c r="A85" s="4">
        <v>40970</v>
      </c>
      <c r="B85" s="4"/>
      <c r="C85" s="7" t="s">
        <v>238</v>
      </c>
      <c r="D85" s="7" t="s">
        <v>278</v>
      </c>
      <c r="E85" s="519">
        <v>7330</v>
      </c>
      <c r="F85" s="103">
        <v>169.79</v>
      </c>
      <c r="H85" s="129"/>
      <c r="I85" s="125"/>
      <c r="J85" s="24"/>
      <c r="K85" s="73"/>
      <c r="L85" s="74"/>
      <c r="M85" s="24"/>
      <c r="N85"/>
    </row>
    <row r="86" spans="1:14">
      <c r="A86" s="4">
        <v>40970</v>
      </c>
      <c r="B86" s="4"/>
      <c r="C86" s="7" t="s">
        <v>232</v>
      </c>
      <c r="D86" s="7" t="s">
        <v>272</v>
      </c>
      <c r="E86" s="519">
        <v>7324</v>
      </c>
      <c r="F86" s="103">
        <v>151.94999999999999</v>
      </c>
      <c r="H86" s="129"/>
      <c r="I86" s="125"/>
      <c r="J86" s="24"/>
      <c r="K86" s="73"/>
      <c r="L86" s="74"/>
      <c r="M86" s="24"/>
      <c r="N86"/>
    </row>
    <row r="87" spans="1:14">
      <c r="A87" s="4">
        <v>40970</v>
      </c>
      <c r="B87" s="4"/>
      <c r="C87" s="7" t="s">
        <v>256</v>
      </c>
      <c r="D87" s="7" t="s">
        <v>298</v>
      </c>
      <c r="E87" s="519">
        <v>7351</v>
      </c>
      <c r="F87" s="103">
        <v>404.34</v>
      </c>
      <c r="H87" s="129"/>
      <c r="I87" s="125"/>
      <c r="J87" s="24"/>
      <c r="K87" s="73"/>
      <c r="L87" s="74"/>
      <c r="M87" s="24"/>
      <c r="N87"/>
    </row>
    <row r="88" spans="1:14">
      <c r="A88" s="4">
        <v>40970</v>
      </c>
      <c r="B88" s="4"/>
      <c r="C88" s="7" t="s">
        <v>263</v>
      </c>
      <c r="D88" s="7" t="s">
        <v>307</v>
      </c>
      <c r="E88" s="519">
        <v>7361</v>
      </c>
      <c r="F88" s="103">
        <v>499.5</v>
      </c>
      <c r="H88" s="129"/>
      <c r="I88" s="129"/>
      <c r="J88" s="46"/>
      <c r="N88"/>
    </row>
    <row r="89" spans="1:14">
      <c r="A89" s="4">
        <v>40970</v>
      </c>
      <c r="B89" s="4"/>
      <c r="C89" s="7" t="s">
        <v>246</v>
      </c>
      <c r="D89" s="7" t="s">
        <v>286</v>
      </c>
      <c r="E89" s="519">
        <v>7338</v>
      </c>
      <c r="F89" s="103">
        <v>133.56</v>
      </c>
      <c r="H89" s="129"/>
      <c r="I89" s="125"/>
      <c r="J89" s="24"/>
      <c r="K89" s="73"/>
      <c r="L89" s="74"/>
      <c r="M89" s="24"/>
      <c r="N89"/>
    </row>
    <row r="90" spans="1:14">
      <c r="A90" s="4">
        <v>40970</v>
      </c>
      <c r="B90" s="4"/>
      <c r="C90" s="7" t="s">
        <v>249</v>
      </c>
      <c r="D90" s="7" t="s">
        <v>289</v>
      </c>
      <c r="E90" s="519">
        <v>7342</v>
      </c>
      <c r="F90" s="103">
        <v>412.89</v>
      </c>
      <c r="H90" s="129"/>
      <c r="I90" s="125"/>
      <c r="J90" s="24"/>
      <c r="K90" s="73"/>
      <c r="L90" s="74"/>
      <c r="M90" s="24"/>
      <c r="N90"/>
    </row>
    <row r="91" spans="1:14">
      <c r="A91" s="4">
        <v>40970</v>
      </c>
      <c r="B91" s="4"/>
      <c r="C91" s="7" t="s">
        <v>261</v>
      </c>
      <c r="D91" s="7" t="s">
        <v>305</v>
      </c>
      <c r="E91" s="519">
        <v>7359</v>
      </c>
      <c r="F91" s="103">
        <v>471.84</v>
      </c>
      <c r="H91" s="129"/>
      <c r="I91" s="125"/>
      <c r="J91" s="24"/>
      <c r="K91" s="73"/>
      <c r="L91" s="74"/>
      <c r="M91" s="24"/>
      <c r="N91"/>
    </row>
    <row r="92" spans="1:14">
      <c r="A92" s="4">
        <v>40970</v>
      </c>
      <c r="B92" s="4"/>
      <c r="C92" s="7" t="s">
        <v>253</v>
      </c>
      <c r="D92" s="7" t="s">
        <v>295</v>
      </c>
      <c r="E92" s="519">
        <v>7348</v>
      </c>
      <c r="F92" s="103">
        <v>226.14</v>
      </c>
      <c r="H92" s="129"/>
      <c r="I92" s="125"/>
      <c r="J92" s="24"/>
      <c r="K92" s="73"/>
      <c r="L92" s="74"/>
      <c r="M92" s="24"/>
      <c r="N92"/>
    </row>
    <row r="93" spans="1:14">
      <c r="A93" s="4">
        <v>40970</v>
      </c>
      <c r="B93" s="4"/>
      <c r="C93" s="7" t="s">
        <v>233</v>
      </c>
      <c r="D93" s="7" t="s">
        <v>273</v>
      </c>
      <c r="E93" s="519">
        <v>7325</v>
      </c>
      <c r="F93" s="103">
        <v>227.07</v>
      </c>
      <c r="H93" s="129"/>
      <c r="I93" s="125"/>
      <c r="J93" s="24"/>
      <c r="K93" s="73"/>
      <c r="L93" s="74"/>
      <c r="M93" s="24"/>
      <c r="N93"/>
    </row>
    <row r="94" spans="1:14">
      <c r="A94" s="4">
        <v>40970</v>
      </c>
      <c r="B94" s="4"/>
      <c r="C94" s="7" t="s">
        <v>231</v>
      </c>
      <c r="D94" s="7" t="s">
        <v>271</v>
      </c>
      <c r="E94" s="519">
        <v>7323</v>
      </c>
      <c r="F94" s="103">
        <v>165.71</v>
      </c>
      <c r="H94" s="129"/>
      <c r="I94" s="125"/>
      <c r="J94" s="24"/>
      <c r="K94" s="73"/>
      <c r="L94" s="74"/>
      <c r="M94" s="24"/>
      <c r="N94"/>
    </row>
    <row r="95" spans="1:14">
      <c r="A95" s="4">
        <v>40955</v>
      </c>
      <c r="B95" s="4"/>
      <c r="C95" s="7" t="s">
        <v>38</v>
      </c>
      <c r="D95" s="7" t="s">
        <v>62</v>
      </c>
      <c r="E95" s="526">
        <v>7269</v>
      </c>
      <c r="F95" s="103">
        <v>200</v>
      </c>
      <c r="H95" s="125"/>
      <c r="I95" s="125"/>
      <c r="J95" s="24"/>
      <c r="K95" s="73"/>
      <c r="L95" s="74"/>
      <c r="M95" s="24"/>
      <c r="N95"/>
    </row>
    <row r="96" spans="1:14">
      <c r="A96" s="4">
        <v>40970</v>
      </c>
      <c r="B96" s="4"/>
      <c r="C96" s="7" t="s">
        <v>351</v>
      </c>
      <c r="D96" s="7" t="s">
        <v>1363</v>
      </c>
      <c r="E96" s="519">
        <v>7388</v>
      </c>
      <c r="F96" s="103">
        <v>382.72</v>
      </c>
      <c r="H96" s="129"/>
      <c r="I96" s="125"/>
      <c r="J96" s="24"/>
      <c r="K96" s="73"/>
      <c r="L96" s="74"/>
      <c r="M96" s="24"/>
      <c r="N96"/>
    </row>
    <row r="97" spans="1:14">
      <c r="A97" s="4">
        <v>40970</v>
      </c>
      <c r="B97" s="4"/>
      <c r="C97" s="7" t="s">
        <v>242</v>
      </c>
      <c r="D97" s="7" t="s">
        <v>282</v>
      </c>
      <c r="E97" s="519">
        <v>7334</v>
      </c>
      <c r="F97" s="103">
        <v>115.98</v>
      </c>
      <c r="H97" s="129"/>
      <c r="I97" s="125"/>
      <c r="J97" s="24"/>
      <c r="K97" s="73"/>
      <c r="L97" s="74"/>
      <c r="M97" s="24"/>
      <c r="N97"/>
    </row>
    <row r="98" spans="1:14">
      <c r="A98" s="4">
        <v>40970</v>
      </c>
      <c r="B98" s="4"/>
      <c r="C98" s="7" t="s">
        <v>235</v>
      </c>
      <c r="D98" s="7" t="s">
        <v>275</v>
      </c>
      <c r="E98" s="519">
        <v>7327</v>
      </c>
      <c r="F98" s="103">
        <v>177.28</v>
      </c>
      <c r="H98" s="129"/>
      <c r="I98" s="129"/>
      <c r="J98" s="46"/>
      <c r="N98"/>
    </row>
    <row r="99" spans="1:14">
      <c r="A99" s="4">
        <v>40970</v>
      </c>
      <c r="B99" s="4"/>
      <c r="C99" s="7" t="s">
        <v>236</v>
      </c>
      <c r="D99" s="7" t="s">
        <v>276</v>
      </c>
      <c r="E99" s="519">
        <v>7328</v>
      </c>
      <c r="F99" s="103">
        <v>282.48</v>
      </c>
      <c r="H99" s="129"/>
      <c r="I99" s="129"/>
      <c r="J99" s="46"/>
      <c r="N99"/>
    </row>
    <row r="100" spans="1:14">
      <c r="A100" s="4">
        <v>40970</v>
      </c>
      <c r="B100" s="4"/>
      <c r="C100" s="7" t="s">
        <v>237</v>
      </c>
      <c r="D100" s="7" t="s">
        <v>277</v>
      </c>
      <c r="E100" s="519">
        <v>7329</v>
      </c>
      <c r="F100" s="103">
        <v>191.51</v>
      </c>
      <c r="H100" s="129"/>
      <c r="I100" s="129"/>
      <c r="J100" s="46"/>
      <c r="N100"/>
    </row>
    <row r="101" spans="1:14">
      <c r="A101" s="4">
        <v>40970</v>
      </c>
      <c r="B101" s="4"/>
      <c r="C101" s="7" t="s">
        <v>255</v>
      </c>
      <c r="D101" s="7" t="s">
        <v>297</v>
      </c>
      <c r="E101" s="519">
        <v>7350</v>
      </c>
      <c r="F101" s="103">
        <v>426.82</v>
      </c>
      <c r="H101" s="129"/>
      <c r="I101" s="125"/>
      <c r="J101" s="24"/>
      <c r="K101" s="73"/>
      <c r="L101" s="74"/>
      <c r="M101" s="24"/>
      <c r="N101"/>
    </row>
    <row r="102" spans="1:14">
      <c r="A102" s="4">
        <v>40970</v>
      </c>
      <c r="B102" s="4"/>
      <c r="C102" s="7" t="s">
        <v>266</v>
      </c>
      <c r="D102" s="7" t="s">
        <v>310</v>
      </c>
      <c r="E102" s="519">
        <v>7364</v>
      </c>
      <c r="F102" s="103">
        <v>143.08000000000001</v>
      </c>
      <c r="H102" s="129"/>
      <c r="I102" s="125"/>
      <c r="J102" s="24"/>
      <c r="K102" s="73"/>
      <c r="L102" s="74"/>
      <c r="M102" s="24"/>
      <c r="N102"/>
    </row>
    <row r="103" spans="1:14">
      <c r="A103" s="4">
        <v>40970</v>
      </c>
      <c r="B103" s="4"/>
      <c r="C103" s="7" t="s">
        <v>265</v>
      </c>
      <c r="D103" s="7" t="s">
        <v>309</v>
      </c>
      <c r="E103" s="519">
        <v>7363</v>
      </c>
      <c r="F103" s="103">
        <v>145.29</v>
      </c>
      <c r="H103" s="129"/>
      <c r="I103" s="125"/>
      <c r="J103" s="24"/>
      <c r="K103" s="73"/>
      <c r="L103" s="74"/>
      <c r="M103" s="24"/>
      <c r="N103"/>
    </row>
    <row r="104" spans="1:14">
      <c r="A104" s="4">
        <v>40970</v>
      </c>
      <c r="B104" s="4"/>
      <c r="C104" s="7" t="s">
        <v>129</v>
      </c>
      <c r="D104" s="7" t="s">
        <v>328</v>
      </c>
      <c r="E104" s="519">
        <v>7380</v>
      </c>
      <c r="F104" s="103">
        <v>129.76</v>
      </c>
      <c r="H104" s="129"/>
      <c r="I104" s="125"/>
      <c r="J104" s="24"/>
      <c r="K104" s="73"/>
      <c r="L104" s="74"/>
      <c r="M104" s="24"/>
      <c r="N104"/>
    </row>
    <row r="105" spans="1:14">
      <c r="A105" s="4">
        <v>40970</v>
      </c>
      <c r="B105" s="4"/>
      <c r="C105" s="7" t="s">
        <v>336</v>
      </c>
      <c r="D105" s="7" t="s">
        <v>315</v>
      </c>
      <c r="E105" s="519">
        <v>7367</v>
      </c>
      <c r="F105" s="103">
        <v>297</v>
      </c>
      <c r="H105" s="129"/>
      <c r="I105" s="125"/>
      <c r="J105" s="24"/>
      <c r="K105" s="73"/>
      <c r="L105" s="74"/>
      <c r="M105" s="24"/>
      <c r="N105"/>
    </row>
    <row r="106" spans="1:14">
      <c r="A106" s="4">
        <v>40970</v>
      </c>
      <c r="B106" s="4"/>
      <c r="C106" s="7" t="s">
        <v>337</v>
      </c>
      <c r="D106" s="7" t="s">
        <v>316</v>
      </c>
      <c r="E106" s="519">
        <v>7368</v>
      </c>
      <c r="F106" s="103">
        <v>150</v>
      </c>
      <c r="H106" s="129"/>
      <c r="I106" s="125"/>
      <c r="J106" s="24"/>
      <c r="K106" s="73"/>
      <c r="L106" s="74"/>
      <c r="M106" s="24"/>
      <c r="N106"/>
    </row>
    <row r="107" spans="1:14">
      <c r="A107" s="4">
        <v>40970</v>
      </c>
      <c r="B107" s="4"/>
      <c r="C107" s="7" t="s">
        <v>173</v>
      </c>
      <c r="D107" s="7" t="s">
        <v>317</v>
      </c>
      <c r="E107" s="519">
        <v>7369</v>
      </c>
      <c r="F107" s="103">
        <v>85</v>
      </c>
      <c r="H107" s="129"/>
      <c r="I107" s="125"/>
      <c r="J107" s="24"/>
      <c r="K107" s="73"/>
      <c r="L107" s="74"/>
      <c r="M107" s="24"/>
      <c r="N107"/>
    </row>
    <row r="108" spans="1:14">
      <c r="A108" s="4">
        <v>40970</v>
      </c>
      <c r="B108" s="4"/>
      <c r="C108" s="7" t="s">
        <v>229</v>
      </c>
      <c r="D108" s="7" t="s">
        <v>269</v>
      </c>
      <c r="E108" s="519">
        <v>7321</v>
      </c>
      <c r="F108" s="103">
        <v>153.75</v>
      </c>
      <c r="H108" s="129"/>
      <c r="I108" s="125"/>
      <c r="J108" s="24"/>
      <c r="K108" s="73"/>
      <c r="L108" s="74"/>
      <c r="M108" s="24"/>
      <c r="N108"/>
    </row>
    <row r="109" spans="1:14">
      <c r="A109" s="4">
        <v>40970</v>
      </c>
      <c r="B109" s="4"/>
      <c r="C109" s="7" t="s">
        <v>230</v>
      </c>
      <c r="D109" s="7" t="s">
        <v>270</v>
      </c>
      <c r="E109" s="519">
        <v>7322</v>
      </c>
      <c r="F109" s="103">
        <v>265.41000000000003</v>
      </c>
      <c r="H109" s="129"/>
      <c r="I109" s="125"/>
      <c r="J109" s="24"/>
      <c r="K109" s="73"/>
      <c r="L109" s="74"/>
      <c r="M109" s="24"/>
      <c r="N109"/>
    </row>
    <row r="110" spans="1:14">
      <c r="A110" s="4">
        <v>40970</v>
      </c>
      <c r="B110" s="4"/>
      <c r="C110" s="7" t="s">
        <v>100</v>
      </c>
      <c r="D110" s="7" t="s">
        <v>318</v>
      </c>
      <c r="E110" s="519">
        <v>7370</v>
      </c>
      <c r="F110" s="103">
        <v>100</v>
      </c>
      <c r="H110" s="129"/>
      <c r="I110" s="125"/>
      <c r="J110" s="24"/>
      <c r="K110" s="73"/>
      <c r="L110" s="74"/>
      <c r="M110" s="24"/>
      <c r="N110"/>
    </row>
    <row r="111" spans="1:14">
      <c r="A111" s="4">
        <v>40970</v>
      </c>
      <c r="B111" s="4"/>
      <c r="C111" s="7" t="s">
        <v>168</v>
      </c>
      <c r="D111" s="7" t="s">
        <v>319</v>
      </c>
      <c r="E111" s="519">
        <v>7371</v>
      </c>
      <c r="F111" s="103">
        <v>274.32</v>
      </c>
      <c r="H111" s="129"/>
      <c r="I111" s="125"/>
      <c r="J111" s="24"/>
      <c r="K111" s="73"/>
      <c r="L111" s="74"/>
      <c r="M111" s="24"/>
      <c r="N111"/>
    </row>
    <row r="112" spans="1:14">
      <c r="A112" s="4">
        <v>40970</v>
      </c>
      <c r="B112" s="4"/>
      <c r="C112" s="7" t="s">
        <v>245</v>
      </c>
      <c r="D112" s="7" t="s">
        <v>285</v>
      </c>
      <c r="E112" s="519">
        <v>7337</v>
      </c>
      <c r="F112" s="103">
        <v>131.61000000000001</v>
      </c>
      <c r="H112" s="129"/>
      <c r="I112" s="125"/>
      <c r="J112" s="24"/>
      <c r="K112" s="73"/>
      <c r="L112" s="74"/>
      <c r="M112" s="24"/>
      <c r="N112"/>
    </row>
    <row r="113" spans="1:14">
      <c r="A113" s="4">
        <v>40970</v>
      </c>
      <c r="B113" s="4"/>
      <c r="C113" s="7" t="s">
        <v>356</v>
      </c>
      <c r="D113" s="7" t="s">
        <v>357</v>
      </c>
      <c r="E113" s="519">
        <v>7339</v>
      </c>
      <c r="F113" s="103">
        <v>151.74</v>
      </c>
      <c r="H113" s="129"/>
      <c r="I113" s="129"/>
      <c r="J113" s="46"/>
      <c r="N113"/>
    </row>
    <row r="114" spans="1:14">
      <c r="A114" s="4">
        <v>40970</v>
      </c>
      <c r="B114" s="4"/>
      <c r="C114" s="7" t="s">
        <v>239</v>
      </c>
      <c r="D114" s="7" t="s">
        <v>279</v>
      </c>
      <c r="E114" s="519">
        <v>7331</v>
      </c>
      <c r="F114" s="103">
        <v>134.04</v>
      </c>
      <c r="H114" s="129"/>
      <c r="I114" s="125"/>
      <c r="J114" s="24"/>
      <c r="K114" s="73"/>
      <c r="L114" s="74"/>
      <c r="M114" s="24"/>
      <c r="N114"/>
    </row>
    <row r="115" spans="1:14">
      <c r="A115" s="4">
        <v>40970</v>
      </c>
      <c r="B115" s="4"/>
      <c r="C115" s="7" t="s">
        <v>234</v>
      </c>
      <c r="D115" s="7" t="s">
        <v>274</v>
      </c>
      <c r="E115" s="519">
        <v>7326</v>
      </c>
      <c r="F115" s="103">
        <v>202.17</v>
      </c>
      <c r="H115" s="129"/>
      <c r="I115" s="125"/>
      <c r="J115" s="24"/>
      <c r="K115" s="73"/>
      <c r="L115" s="74"/>
      <c r="M115" s="24"/>
      <c r="N115"/>
    </row>
    <row r="116" spans="1:14">
      <c r="A116" s="4">
        <v>40970</v>
      </c>
      <c r="B116" s="4"/>
      <c r="C116" s="7" t="s">
        <v>243</v>
      </c>
      <c r="D116" s="7" t="s">
        <v>283</v>
      </c>
      <c r="E116" s="519">
        <v>7335</v>
      </c>
      <c r="F116" s="103">
        <v>294.02999999999997</v>
      </c>
      <c r="H116" s="129"/>
      <c r="I116" s="125"/>
      <c r="J116" s="24"/>
      <c r="K116" s="73"/>
      <c r="L116" s="74"/>
      <c r="M116" s="24"/>
      <c r="N116"/>
    </row>
    <row r="117" spans="1:14">
      <c r="A117" s="4">
        <v>40970</v>
      </c>
      <c r="B117" s="4"/>
      <c r="C117" s="7" t="s">
        <v>36</v>
      </c>
      <c r="D117" s="7" t="s">
        <v>299</v>
      </c>
      <c r="E117" s="519">
        <v>7352</v>
      </c>
      <c r="F117" s="103">
        <v>354.55</v>
      </c>
      <c r="H117" s="129"/>
      <c r="I117" s="125"/>
      <c r="J117" s="24"/>
      <c r="K117" s="73"/>
      <c r="L117" s="74"/>
      <c r="M117" s="24"/>
      <c r="N117"/>
    </row>
    <row r="118" spans="1:14">
      <c r="A118" s="4">
        <v>40970</v>
      </c>
      <c r="B118" s="4"/>
      <c r="C118" s="7" t="s">
        <v>257</v>
      </c>
      <c r="D118" s="7" t="s">
        <v>300</v>
      </c>
      <c r="E118" s="519">
        <v>7353</v>
      </c>
      <c r="F118" s="103">
        <v>375.16</v>
      </c>
      <c r="H118" s="129"/>
      <c r="I118" s="125"/>
      <c r="J118" s="24"/>
      <c r="K118" s="73"/>
      <c r="L118" s="74"/>
      <c r="M118" s="24"/>
      <c r="N118"/>
    </row>
    <row r="119" spans="1:14">
      <c r="A119" s="4">
        <v>40970</v>
      </c>
      <c r="B119" s="4"/>
      <c r="C119" s="7" t="s">
        <v>251</v>
      </c>
      <c r="D119" s="7" t="s">
        <v>293</v>
      </c>
      <c r="E119" s="519">
        <v>7346</v>
      </c>
      <c r="F119" s="103">
        <v>128.25</v>
      </c>
      <c r="H119" s="129"/>
      <c r="I119" s="125"/>
      <c r="J119" s="24"/>
      <c r="K119" s="73"/>
      <c r="L119" s="74"/>
      <c r="M119" s="24"/>
      <c r="N119"/>
    </row>
    <row r="120" spans="1:14">
      <c r="A120" s="4">
        <v>40970</v>
      </c>
      <c r="B120" s="4"/>
      <c r="C120" s="7" t="s">
        <v>335</v>
      </c>
      <c r="D120" s="7" t="s">
        <v>314</v>
      </c>
      <c r="E120" s="519">
        <v>7366</v>
      </c>
      <c r="F120" s="103">
        <v>264</v>
      </c>
      <c r="H120" s="129"/>
      <c r="I120" s="125"/>
      <c r="J120" s="24"/>
      <c r="K120" s="73"/>
      <c r="L120" s="74"/>
      <c r="M120" s="24"/>
      <c r="N120"/>
    </row>
    <row r="121" spans="1:14">
      <c r="A121" s="4">
        <v>40970</v>
      </c>
      <c r="B121" s="4"/>
      <c r="C121" s="7" t="s">
        <v>259</v>
      </c>
      <c r="D121" s="7" t="s">
        <v>302</v>
      </c>
      <c r="E121" s="519">
        <v>7355</v>
      </c>
      <c r="F121" s="103">
        <v>319.37</v>
      </c>
      <c r="H121" s="129"/>
      <c r="I121" s="125"/>
      <c r="J121" s="24"/>
      <c r="K121" s="73"/>
      <c r="L121" s="74"/>
      <c r="M121" s="24"/>
      <c r="N121"/>
    </row>
    <row r="122" spans="1:14">
      <c r="A122" s="4">
        <v>40970</v>
      </c>
      <c r="B122" s="4"/>
      <c r="C122" s="7" t="s">
        <v>262</v>
      </c>
      <c r="D122" s="7" t="s">
        <v>306</v>
      </c>
      <c r="E122" s="519">
        <v>7360</v>
      </c>
      <c r="F122" s="103">
        <v>160</v>
      </c>
      <c r="H122" s="129"/>
      <c r="I122" s="125"/>
      <c r="J122" s="24"/>
      <c r="K122" s="73"/>
      <c r="L122" s="74"/>
      <c r="M122" s="24"/>
      <c r="N122"/>
    </row>
    <row r="123" spans="1:14">
      <c r="A123" s="4">
        <v>40973</v>
      </c>
      <c r="B123" s="4"/>
      <c r="C123" s="7" t="s">
        <v>354</v>
      </c>
      <c r="D123" s="7" t="s">
        <v>353</v>
      </c>
      <c r="E123" s="519">
        <v>7389</v>
      </c>
      <c r="F123" s="103">
        <v>344.99</v>
      </c>
      <c r="H123" s="129"/>
      <c r="I123" s="125"/>
      <c r="J123" s="24"/>
      <c r="K123" s="73"/>
      <c r="L123" s="74"/>
      <c r="M123" s="24"/>
      <c r="N123"/>
    </row>
    <row r="124" spans="1:14">
      <c r="A124" s="60">
        <v>40974</v>
      </c>
      <c r="F124" s="181"/>
      <c r="H124" s="129"/>
      <c r="I124" s="129"/>
    </row>
    <row r="125" spans="1:14">
      <c r="A125" s="4">
        <v>40970</v>
      </c>
      <c r="B125" s="4"/>
      <c r="C125" s="7" t="s">
        <v>346</v>
      </c>
      <c r="D125" s="7" t="s">
        <v>330</v>
      </c>
      <c r="E125" s="519">
        <v>7383</v>
      </c>
      <c r="F125" s="103">
        <v>294.39999999999998</v>
      </c>
      <c r="H125" s="129"/>
      <c r="I125" s="125"/>
      <c r="J125" s="24"/>
      <c r="K125" s="73"/>
      <c r="L125" s="74"/>
      <c r="M125" s="24"/>
      <c r="N125"/>
    </row>
    <row r="126" spans="1:14">
      <c r="A126" s="4">
        <v>40970</v>
      </c>
      <c r="B126" s="4"/>
      <c r="C126" s="7" t="s">
        <v>341</v>
      </c>
      <c r="D126" s="7" t="s">
        <v>324</v>
      </c>
      <c r="E126" s="519">
        <v>7376</v>
      </c>
      <c r="F126" s="103">
        <v>276</v>
      </c>
      <c r="H126" s="129"/>
      <c r="I126" s="125"/>
      <c r="J126" s="24"/>
      <c r="K126" s="73"/>
      <c r="L126" s="74"/>
      <c r="M126" s="24"/>
      <c r="N126"/>
    </row>
    <row r="127" spans="1:14">
      <c r="A127" s="4">
        <v>40967</v>
      </c>
      <c r="B127" s="4"/>
      <c r="C127" s="7" t="s">
        <v>352</v>
      </c>
      <c r="D127" s="7" t="s">
        <v>355</v>
      </c>
      <c r="E127" s="519">
        <v>7315</v>
      </c>
      <c r="F127" s="103">
        <v>294.39999999999998</v>
      </c>
      <c r="H127" s="129"/>
      <c r="I127" s="125"/>
      <c r="J127" s="24"/>
      <c r="K127" s="73"/>
      <c r="L127" s="74"/>
      <c r="M127" s="24"/>
      <c r="N127"/>
    </row>
    <row r="128" spans="1:14">
      <c r="A128" s="4">
        <v>40970</v>
      </c>
      <c r="B128" s="4"/>
      <c r="C128" s="7" t="s">
        <v>247</v>
      </c>
      <c r="D128" s="7" t="s">
        <v>287</v>
      </c>
      <c r="E128" s="519">
        <v>7340</v>
      </c>
      <c r="F128" s="103">
        <v>216.48</v>
      </c>
      <c r="H128" s="129"/>
      <c r="I128" s="125"/>
      <c r="J128" s="24"/>
      <c r="K128" s="73"/>
      <c r="L128" s="74"/>
      <c r="M128" s="24"/>
      <c r="N128"/>
    </row>
    <row r="129" spans="1:14">
      <c r="A129" s="4">
        <v>40970</v>
      </c>
      <c r="B129" s="4"/>
      <c r="C129" s="7" t="s">
        <v>260</v>
      </c>
      <c r="D129" s="7" t="s">
        <v>303</v>
      </c>
      <c r="E129" s="519">
        <v>7357</v>
      </c>
      <c r="F129" s="103">
        <v>228</v>
      </c>
      <c r="H129" s="129"/>
      <c r="I129" s="125"/>
      <c r="J129" s="24"/>
      <c r="K129" s="73"/>
      <c r="L129" s="74"/>
      <c r="M129" s="24"/>
      <c r="N129"/>
    </row>
    <row r="130" spans="1:14">
      <c r="A130" s="4">
        <v>40970</v>
      </c>
      <c r="B130" s="4"/>
      <c r="C130" s="7" t="s">
        <v>250</v>
      </c>
      <c r="D130" s="7" t="s">
        <v>290</v>
      </c>
      <c r="E130" s="519">
        <v>7343</v>
      </c>
      <c r="F130" s="103">
        <v>253.25</v>
      </c>
      <c r="H130" s="129"/>
      <c r="I130" s="125"/>
      <c r="J130" s="24"/>
      <c r="K130" s="73"/>
      <c r="L130" s="74"/>
      <c r="M130" s="24"/>
      <c r="N130"/>
    </row>
    <row r="131" spans="1:14">
      <c r="A131" s="4">
        <v>40966</v>
      </c>
      <c r="B131" s="4"/>
      <c r="C131" s="7" t="s">
        <v>168</v>
      </c>
      <c r="D131" s="7" t="s">
        <v>169</v>
      </c>
      <c r="E131" s="519">
        <v>7304</v>
      </c>
      <c r="F131" s="103">
        <v>261.72000000000003</v>
      </c>
      <c r="H131" s="129"/>
      <c r="I131" s="125"/>
      <c r="J131" s="24"/>
      <c r="K131" s="73"/>
      <c r="L131" s="74"/>
      <c r="M131" s="24"/>
      <c r="N131"/>
    </row>
    <row r="132" spans="1:14">
      <c r="A132" s="4">
        <v>40970</v>
      </c>
      <c r="B132" s="4"/>
      <c r="C132" s="7" t="s">
        <v>338</v>
      </c>
      <c r="D132" s="7" t="s">
        <v>321</v>
      </c>
      <c r="E132" s="519">
        <v>7373</v>
      </c>
      <c r="F132" s="103">
        <v>268.07</v>
      </c>
      <c r="H132" s="129"/>
      <c r="I132" s="129"/>
    </row>
    <row r="133" spans="1:14">
      <c r="A133" s="4">
        <v>40970</v>
      </c>
      <c r="B133" s="4"/>
      <c r="C133" s="7" t="s">
        <v>248</v>
      </c>
      <c r="D133" s="7" t="s">
        <v>288</v>
      </c>
      <c r="E133" s="519">
        <v>7341</v>
      </c>
      <c r="F133" s="103">
        <v>405.2</v>
      </c>
      <c r="H133" s="129"/>
      <c r="I133" s="125"/>
      <c r="J133" s="24"/>
      <c r="K133" s="73"/>
      <c r="L133" s="74"/>
      <c r="M133" s="24"/>
      <c r="N133"/>
    </row>
    <row r="134" spans="1:14">
      <c r="A134" s="4">
        <v>40970</v>
      </c>
      <c r="B134" s="4"/>
      <c r="C134" s="7" t="s">
        <v>33</v>
      </c>
      <c r="D134" s="7" t="s">
        <v>292</v>
      </c>
      <c r="E134" s="519">
        <v>7345</v>
      </c>
      <c r="F134" s="103">
        <v>437.04</v>
      </c>
      <c r="H134" s="129"/>
      <c r="I134" s="125"/>
      <c r="J134" s="24"/>
      <c r="K134" s="73"/>
      <c r="L134" s="74"/>
      <c r="M134" s="24"/>
      <c r="N134"/>
    </row>
    <row r="135" spans="1:14">
      <c r="A135" s="4">
        <v>40970</v>
      </c>
      <c r="B135" s="4"/>
      <c r="C135" s="7" t="s">
        <v>342</v>
      </c>
      <c r="D135" s="7" t="s">
        <v>325</v>
      </c>
      <c r="E135" s="519">
        <v>7377</v>
      </c>
      <c r="F135" s="103">
        <v>552</v>
      </c>
      <c r="H135" s="129"/>
      <c r="I135" s="125"/>
      <c r="J135" s="24"/>
      <c r="K135" s="73"/>
      <c r="L135" s="74"/>
      <c r="M135" s="24"/>
      <c r="N135"/>
    </row>
    <row r="136" spans="1:14">
      <c r="A136" s="4">
        <v>40970</v>
      </c>
      <c r="B136" s="4"/>
      <c r="C136" s="7" t="s">
        <v>345</v>
      </c>
      <c r="D136" s="7" t="s">
        <v>329</v>
      </c>
      <c r="E136" s="519">
        <v>7382</v>
      </c>
      <c r="F136" s="103">
        <v>552</v>
      </c>
      <c r="G136" s="168" t="s">
        <v>373</v>
      </c>
      <c r="H136" s="129"/>
      <c r="I136" s="125"/>
      <c r="J136" s="24"/>
      <c r="K136" s="73"/>
      <c r="L136" s="74"/>
      <c r="M136" s="24"/>
      <c r="N136"/>
    </row>
    <row r="137" spans="1:14">
      <c r="A137" s="4">
        <v>40925</v>
      </c>
      <c r="B137" s="4">
        <v>40925</v>
      </c>
      <c r="C137" s="7" t="s">
        <v>129</v>
      </c>
      <c r="D137" s="7" t="s">
        <v>135</v>
      </c>
      <c r="E137" s="519">
        <v>7001</v>
      </c>
      <c r="F137" s="103">
        <v>800</v>
      </c>
      <c r="H137" s="129"/>
      <c r="I137" s="129"/>
    </row>
    <row r="138" spans="1:14">
      <c r="A138" s="4">
        <v>40970</v>
      </c>
      <c r="B138" s="4"/>
      <c r="C138" s="7" t="s">
        <v>347</v>
      </c>
      <c r="D138" s="7" t="s">
        <v>331</v>
      </c>
      <c r="E138" s="519">
        <v>7384</v>
      </c>
      <c r="F138" s="103">
        <v>921.76</v>
      </c>
      <c r="H138" s="129"/>
      <c r="I138" s="125"/>
      <c r="J138" s="24"/>
      <c r="K138" s="73"/>
      <c r="L138" s="74"/>
      <c r="M138" s="24"/>
      <c r="N138"/>
    </row>
    <row r="139" spans="1:14">
      <c r="A139" s="4">
        <v>40970</v>
      </c>
      <c r="B139" s="4"/>
      <c r="C139" s="7" t="s">
        <v>267</v>
      </c>
      <c r="D139" s="7" t="s">
        <v>311</v>
      </c>
      <c r="E139" s="519">
        <v>7365</v>
      </c>
      <c r="F139" s="103">
        <v>1000</v>
      </c>
      <c r="G139" s="226"/>
      <c r="H139" s="129"/>
      <c r="I139" s="125"/>
      <c r="J139" s="24"/>
      <c r="K139" s="73"/>
      <c r="L139" s="74"/>
      <c r="M139" s="24"/>
      <c r="N139"/>
    </row>
    <row r="140" spans="1:14">
      <c r="A140" s="209">
        <v>40971</v>
      </c>
      <c r="B140" s="209"/>
      <c r="C140" s="118" t="s">
        <v>380</v>
      </c>
      <c r="D140" s="118"/>
      <c r="E140" s="520">
        <v>6452</v>
      </c>
      <c r="F140" s="121">
        <v>12210</v>
      </c>
      <c r="H140" s="129"/>
      <c r="I140" s="129"/>
    </row>
    <row r="141" spans="1:14">
      <c r="A141" s="4">
        <v>40970</v>
      </c>
      <c r="B141" s="4"/>
      <c r="C141" s="7" t="s">
        <v>241</v>
      </c>
      <c r="D141" s="7" t="s">
        <v>281</v>
      </c>
      <c r="E141" s="519">
        <v>7333</v>
      </c>
      <c r="F141" s="103">
        <v>136.94999999999999</v>
      </c>
      <c r="H141" s="129"/>
      <c r="I141" s="125"/>
      <c r="J141" s="24"/>
      <c r="K141" s="73"/>
      <c r="L141" s="74"/>
      <c r="M141" s="24"/>
      <c r="N141"/>
    </row>
    <row r="142" spans="1:14">
      <c r="A142" s="4">
        <v>40970</v>
      </c>
      <c r="B142" s="4"/>
      <c r="C142" s="7" t="s">
        <v>228</v>
      </c>
      <c r="D142" s="7" t="s">
        <v>268</v>
      </c>
      <c r="E142" s="519">
        <v>7320</v>
      </c>
      <c r="F142" s="103">
        <v>65.83</v>
      </c>
      <c r="H142" s="129"/>
      <c r="I142" s="125"/>
      <c r="J142" s="24"/>
      <c r="K142" s="73"/>
      <c r="L142" s="74"/>
      <c r="M142" s="24"/>
      <c r="N142"/>
    </row>
    <row r="143" spans="1:14">
      <c r="A143" s="60">
        <v>40975</v>
      </c>
      <c r="F143" s="181"/>
      <c r="H143" s="129"/>
      <c r="I143" s="129"/>
    </row>
    <row r="144" spans="1:14">
      <c r="A144" s="4">
        <v>40970</v>
      </c>
      <c r="B144" s="4"/>
      <c r="C144" s="7" t="s">
        <v>32</v>
      </c>
      <c r="D144" s="7" t="s">
        <v>291</v>
      </c>
      <c r="E144" s="519">
        <v>7344</v>
      </c>
      <c r="F144" s="103">
        <v>405.2</v>
      </c>
      <c r="H144" s="129"/>
      <c r="I144" s="125"/>
      <c r="J144" s="24"/>
      <c r="K144" s="73"/>
      <c r="L144" s="74"/>
      <c r="M144" s="24"/>
      <c r="N144"/>
    </row>
    <row r="145" spans="1:14">
      <c r="A145" s="4">
        <v>40970</v>
      </c>
      <c r="B145" s="4"/>
      <c r="C145" s="7" t="s">
        <v>348</v>
      </c>
      <c r="D145" s="7" t="s">
        <v>332</v>
      </c>
      <c r="E145" s="519">
        <v>7385</v>
      </c>
      <c r="F145" s="103">
        <v>363.2</v>
      </c>
      <c r="H145" s="129"/>
      <c r="I145" s="125"/>
      <c r="J145" s="24"/>
      <c r="K145" s="73"/>
      <c r="L145" s="74"/>
      <c r="M145" s="24"/>
      <c r="N145"/>
    </row>
    <row r="146" spans="1:14">
      <c r="A146" s="4">
        <v>40970</v>
      </c>
      <c r="B146" s="4"/>
      <c r="C146" s="7" t="s">
        <v>166</v>
      </c>
      <c r="D146" s="7" t="s">
        <v>320</v>
      </c>
      <c r="E146" s="519">
        <v>7372</v>
      </c>
      <c r="F146" s="103">
        <v>547.12</v>
      </c>
      <c r="H146" s="129"/>
      <c r="I146" s="125"/>
      <c r="J146" s="24"/>
      <c r="K146" s="73"/>
      <c r="L146" s="74"/>
      <c r="M146" s="24"/>
      <c r="N146"/>
    </row>
    <row r="147" spans="1:14">
      <c r="A147" s="4">
        <v>40970</v>
      </c>
      <c r="B147" s="4"/>
      <c r="C147" s="7" t="s">
        <v>358</v>
      </c>
      <c r="D147" s="7" t="s">
        <v>359</v>
      </c>
      <c r="E147" s="519">
        <v>7381</v>
      </c>
      <c r="F147" s="103">
        <v>552</v>
      </c>
      <c r="H147" s="129"/>
      <c r="I147" s="125"/>
      <c r="J147" s="24"/>
      <c r="K147" s="73"/>
      <c r="L147" s="74"/>
      <c r="M147" s="24"/>
      <c r="N147"/>
    </row>
    <row r="148" spans="1:14">
      <c r="A148" s="4">
        <v>40970</v>
      </c>
      <c r="B148" s="4"/>
      <c r="C148" s="7" t="s">
        <v>343</v>
      </c>
      <c r="D148" s="7" t="s">
        <v>326</v>
      </c>
      <c r="E148" s="519">
        <v>7378</v>
      </c>
      <c r="F148" s="103">
        <v>588.79999999999995</v>
      </c>
      <c r="H148" s="129"/>
      <c r="I148" s="125"/>
      <c r="J148" s="24"/>
      <c r="K148" s="73"/>
      <c r="L148" s="74"/>
      <c r="M148" s="24"/>
      <c r="N148"/>
    </row>
    <row r="149" spans="1:14">
      <c r="A149" s="4">
        <v>40970</v>
      </c>
      <c r="B149" s="4"/>
      <c r="C149" s="7" t="s">
        <v>344</v>
      </c>
      <c r="D149" s="7" t="s">
        <v>327</v>
      </c>
      <c r="E149" s="519">
        <v>7379</v>
      </c>
      <c r="F149" s="103">
        <v>2167</v>
      </c>
      <c r="H149" s="129"/>
      <c r="I149" s="125"/>
      <c r="J149" s="24"/>
      <c r="K149" s="73"/>
      <c r="L149" s="74"/>
      <c r="M149" s="24"/>
      <c r="N149"/>
    </row>
    <row r="150" spans="1:14">
      <c r="A150" s="4">
        <v>40955</v>
      </c>
      <c r="B150" s="4"/>
      <c r="C150" s="7" t="s">
        <v>28</v>
      </c>
      <c r="D150" s="7" t="s">
        <v>52</v>
      </c>
      <c r="E150" s="526">
        <v>7237</v>
      </c>
      <c r="F150" s="103">
        <v>160</v>
      </c>
      <c r="H150" s="125"/>
      <c r="I150" s="125"/>
      <c r="J150" s="24"/>
      <c r="K150" s="73"/>
      <c r="L150" s="74"/>
      <c r="M150" s="24"/>
    </row>
    <row r="151" spans="1:14">
      <c r="A151" s="4">
        <v>40970</v>
      </c>
      <c r="B151" s="4"/>
      <c r="C151" s="7" t="s">
        <v>254</v>
      </c>
      <c r="D151" s="7" t="s">
        <v>296</v>
      </c>
      <c r="E151" s="519">
        <v>7349</v>
      </c>
      <c r="F151" s="103">
        <v>202.6</v>
      </c>
      <c r="H151" s="129"/>
      <c r="I151" s="125"/>
      <c r="J151" s="24"/>
      <c r="K151" s="73"/>
      <c r="L151" s="74"/>
      <c r="M151" s="24"/>
      <c r="N151"/>
    </row>
    <row r="152" spans="1:14">
      <c r="A152" s="60">
        <v>40976</v>
      </c>
      <c r="F152" s="181"/>
      <c r="H152" s="129"/>
      <c r="I152" s="129"/>
    </row>
    <row r="153" spans="1:14">
      <c r="A153" s="4">
        <v>40970</v>
      </c>
      <c r="B153" s="4"/>
      <c r="C153" s="7" t="s">
        <v>339</v>
      </c>
      <c r="D153" s="7" t="s">
        <v>322</v>
      </c>
      <c r="E153" s="519">
        <v>7374</v>
      </c>
      <c r="F153" s="103">
        <v>99</v>
      </c>
      <c r="H153" s="129"/>
      <c r="I153" s="125"/>
      <c r="J153" s="24"/>
      <c r="K153" s="73"/>
      <c r="L153" s="74"/>
      <c r="M153" s="24"/>
      <c r="N153"/>
    </row>
    <row r="154" spans="1:14">
      <c r="A154" s="4">
        <v>40970</v>
      </c>
      <c r="B154" s="4"/>
      <c r="C154" s="7" t="s">
        <v>350</v>
      </c>
      <c r="D154" s="7" t="s">
        <v>334</v>
      </c>
      <c r="E154" s="519">
        <v>7387</v>
      </c>
      <c r="F154" s="103">
        <v>294.39999999999998</v>
      </c>
      <c r="H154" s="129"/>
      <c r="I154" s="125"/>
      <c r="J154" s="24"/>
      <c r="K154" s="73"/>
      <c r="L154" s="74"/>
      <c r="M154" s="24"/>
      <c r="N154"/>
    </row>
    <row r="155" spans="1:14">
      <c r="A155" s="4">
        <v>40970</v>
      </c>
      <c r="B155" s="4"/>
      <c r="C155" s="7" t="s">
        <v>252</v>
      </c>
      <c r="D155" s="7" t="s">
        <v>294</v>
      </c>
      <c r="E155" s="519">
        <v>7347</v>
      </c>
      <c r="F155" s="103">
        <v>501.24</v>
      </c>
      <c r="H155" s="129"/>
      <c r="I155" s="125"/>
      <c r="J155" s="24"/>
      <c r="K155" s="73"/>
      <c r="L155" s="74"/>
      <c r="M155" s="24"/>
      <c r="N155"/>
    </row>
    <row r="156" spans="1:14">
      <c r="A156" s="4">
        <v>40970</v>
      </c>
      <c r="B156" s="4"/>
      <c r="C156" s="7" t="s">
        <v>240</v>
      </c>
      <c r="D156" s="7" t="s">
        <v>280</v>
      </c>
      <c r="E156" s="519">
        <v>7332</v>
      </c>
      <c r="F156" s="103">
        <v>42.29</v>
      </c>
      <c r="H156" s="129"/>
      <c r="I156" s="125"/>
      <c r="J156" s="24"/>
      <c r="K156" s="73"/>
      <c r="L156" s="74"/>
      <c r="M156" s="24"/>
      <c r="N156"/>
    </row>
    <row r="157" spans="1:14">
      <c r="A157" s="4">
        <v>40976</v>
      </c>
      <c r="B157" s="4"/>
      <c r="C157" s="7" t="s">
        <v>403</v>
      </c>
      <c r="D157" s="7" t="s">
        <v>404</v>
      </c>
      <c r="E157" s="519">
        <v>7393</v>
      </c>
      <c r="F157" s="103">
        <v>1000</v>
      </c>
      <c r="H157" s="129"/>
      <c r="I157" s="125"/>
      <c r="J157" s="24"/>
      <c r="K157" s="73"/>
      <c r="L157" s="74"/>
      <c r="M157" s="24"/>
      <c r="N157"/>
    </row>
    <row r="158" spans="1:14">
      <c r="A158" s="60">
        <v>40977</v>
      </c>
      <c r="F158" s="181"/>
      <c r="H158" s="129"/>
      <c r="I158" s="129"/>
    </row>
    <row r="159" spans="1:14">
      <c r="A159" s="4">
        <v>40970</v>
      </c>
      <c r="B159" s="4"/>
      <c r="C159" s="7" t="s">
        <v>349</v>
      </c>
      <c r="D159" s="7" t="s">
        <v>333</v>
      </c>
      <c r="E159" s="519">
        <v>7386</v>
      </c>
      <c r="F159" s="103">
        <v>109.02</v>
      </c>
      <c r="H159" s="129"/>
      <c r="I159" s="125"/>
      <c r="J159" s="24"/>
      <c r="K159" s="73"/>
      <c r="L159" s="74"/>
      <c r="M159" s="24"/>
      <c r="N159"/>
    </row>
    <row r="160" spans="1:14">
      <c r="A160" s="4">
        <v>40970</v>
      </c>
      <c r="B160" s="4"/>
      <c r="C160" s="7" t="s">
        <v>244</v>
      </c>
      <c r="D160" s="7" t="s">
        <v>284</v>
      </c>
      <c r="E160" s="519">
        <v>7336</v>
      </c>
      <c r="F160" s="103">
        <v>202.6</v>
      </c>
      <c r="H160" s="129"/>
      <c r="I160" s="125"/>
      <c r="J160" s="24"/>
      <c r="K160" s="73"/>
      <c r="L160" s="74"/>
      <c r="M160" s="24"/>
      <c r="N160"/>
    </row>
    <row r="161" spans="1:14">
      <c r="A161" s="4">
        <v>40976</v>
      </c>
      <c r="B161" s="4"/>
      <c r="C161" s="7" t="s">
        <v>407</v>
      </c>
      <c r="D161" s="7" t="s">
        <v>406</v>
      </c>
      <c r="E161" s="519">
        <v>7395</v>
      </c>
      <c r="F161" s="103">
        <v>209</v>
      </c>
      <c r="H161" s="129"/>
      <c r="I161" s="125"/>
      <c r="J161" s="24"/>
      <c r="K161" s="73"/>
      <c r="L161" s="74"/>
      <c r="M161" s="24"/>
      <c r="N161"/>
    </row>
    <row r="162" spans="1:14">
      <c r="A162" s="4">
        <v>40976</v>
      </c>
      <c r="B162" s="4"/>
      <c r="C162" s="7" t="s">
        <v>132</v>
      </c>
      <c r="D162" s="7" t="s">
        <v>405</v>
      </c>
      <c r="E162" s="519">
        <v>7392</v>
      </c>
      <c r="F162" s="103">
        <v>4950</v>
      </c>
      <c r="H162" s="129"/>
      <c r="I162" s="125"/>
      <c r="J162" s="24"/>
      <c r="K162" s="73"/>
      <c r="L162" s="74"/>
      <c r="M162" s="24"/>
      <c r="N162"/>
    </row>
    <row r="163" spans="1:14">
      <c r="A163" s="4">
        <v>40977</v>
      </c>
      <c r="B163" s="4"/>
      <c r="C163" s="7" t="s">
        <v>430</v>
      </c>
      <c r="D163" s="7" t="s">
        <v>411</v>
      </c>
      <c r="E163" s="519">
        <v>7396</v>
      </c>
      <c r="F163" s="103">
        <v>1356.45</v>
      </c>
      <c r="H163" s="129"/>
    </row>
    <row r="164" spans="1:14">
      <c r="A164" s="4">
        <v>40939</v>
      </c>
      <c r="B164" s="4"/>
      <c r="C164" s="7" t="s">
        <v>133</v>
      </c>
      <c r="D164" s="7" t="s">
        <v>143</v>
      </c>
      <c r="E164" s="519">
        <v>7066</v>
      </c>
      <c r="F164" s="103">
        <v>242.77</v>
      </c>
    </row>
    <row r="165" spans="1:14">
      <c r="A165" s="60">
        <v>40980</v>
      </c>
    </row>
    <row r="166" spans="1:14">
      <c r="A166" s="4">
        <v>40970</v>
      </c>
      <c r="B166" s="4"/>
      <c r="C166" s="7" t="s">
        <v>340</v>
      </c>
      <c r="D166" s="7" t="s">
        <v>323</v>
      </c>
      <c r="E166" s="519">
        <v>7375</v>
      </c>
      <c r="F166" s="103">
        <v>274.41000000000003</v>
      </c>
      <c r="H166" s="129"/>
      <c r="I166" s="125"/>
      <c r="J166" s="24"/>
      <c r="K166" s="73"/>
      <c r="L166" s="74"/>
      <c r="M166" s="24"/>
      <c r="N166"/>
    </row>
    <row r="167" spans="1:14">
      <c r="A167" s="4">
        <v>40977</v>
      </c>
      <c r="B167" s="4"/>
      <c r="C167" s="7" t="s">
        <v>434</v>
      </c>
      <c r="D167" s="7" t="s">
        <v>415</v>
      </c>
      <c r="E167" s="519">
        <v>7400</v>
      </c>
      <c r="F167" s="103">
        <v>507.84</v>
      </c>
      <c r="H167" s="129"/>
      <c r="I167" s="125"/>
      <c r="J167" s="24"/>
      <c r="K167" s="73"/>
      <c r="L167" s="74"/>
      <c r="M167" s="24"/>
      <c r="N167"/>
    </row>
    <row r="168" spans="1:14">
      <c r="A168" s="4">
        <v>40977</v>
      </c>
      <c r="B168" s="4"/>
      <c r="C168" s="7" t="s">
        <v>183</v>
      </c>
      <c r="D168" s="7" t="s">
        <v>429</v>
      </c>
      <c r="E168" s="519">
        <v>7415</v>
      </c>
      <c r="F168" s="103">
        <v>133.6</v>
      </c>
      <c r="H168" s="129"/>
      <c r="I168" s="125"/>
      <c r="J168" s="24"/>
      <c r="K168" s="73"/>
      <c r="L168" s="74"/>
      <c r="M168" s="24"/>
      <c r="N168"/>
    </row>
    <row r="169" spans="1:14">
      <c r="A169" s="4">
        <v>40980</v>
      </c>
      <c r="B169" s="4"/>
      <c r="C169" s="7" t="s">
        <v>449</v>
      </c>
      <c r="D169" s="7" t="s">
        <v>450</v>
      </c>
      <c r="E169" s="519">
        <v>7422</v>
      </c>
      <c r="F169" s="103">
        <v>1000</v>
      </c>
      <c r="H169" s="129"/>
      <c r="I169" s="125"/>
      <c r="J169" s="24"/>
      <c r="K169" s="73"/>
      <c r="L169" s="74"/>
      <c r="M169" s="24"/>
      <c r="N169"/>
    </row>
    <row r="170" spans="1:14">
      <c r="A170" s="4">
        <v>40980</v>
      </c>
      <c r="B170" s="4"/>
      <c r="C170" s="7" t="s">
        <v>456</v>
      </c>
      <c r="D170" s="7" t="s">
        <v>450</v>
      </c>
      <c r="E170" s="519">
        <v>7422</v>
      </c>
      <c r="F170" s="103">
        <v>1000</v>
      </c>
      <c r="H170" s="129"/>
      <c r="I170" s="125"/>
      <c r="J170" s="24"/>
      <c r="K170" s="73"/>
      <c r="L170" s="74"/>
      <c r="M170" s="24"/>
      <c r="N170"/>
    </row>
    <row r="171" spans="1:14">
      <c r="A171" s="60">
        <v>40981</v>
      </c>
      <c r="H171" s="129"/>
    </row>
    <row r="172" spans="1:14">
      <c r="A172" s="4">
        <v>40976</v>
      </c>
      <c r="B172" s="4"/>
      <c r="C172" s="7" t="s">
        <v>402</v>
      </c>
      <c r="D172" s="7" t="s">
        <v>392</v>
      </c>
      <c r="E172" s="519">
        <v>7390</v>
      </c>
      <c r="F172" s="103">
        <v>10688</v>
      </c>
      <c r="H172" s="129"/>
      <c r="I172" s="125"/>
      <c r="J172" s="24"/>
      <c r="K172" s="73"/>
      <c r="L172" s="74"/>
      <c r="M172" s="24"/>
      <c r="N172"/>
    </row>
    <row r="173" spans="1:14">
      <c r="A173" s="4">
        <v>40977</v>
      </c>
      <c r="B173" s="4"/>
      <c r="C173" s="7" t="s">
        <v>444</v>
      </c>
      <c r="D173" s="7" t="s">
        <v>427</v>
      </c>
      <c r="E173" s="519">
        <v>7413</v>
      </c>
      <c r="F173" s="103">
        <v>552</v>
      </c>
      <c r="H173" s="129"/>
      <c r="I173" s="125"/>
      <c r="J173" s="24"/>
      <c r="K173" s="73"/>
      <c r="L173" s="74"/>
      <c r="M173" s="24"/>
      <c r="N173"/>
    </row>
    <row r="174" spans="1:14">
      <c r="A174" s="4">
        <v>40977</v>
      </c>
      <c r="B174" s="4"/>
      <c r="C174" s="7" t="s">
        <v>437</v>
      </c>
      <c r="D174" s="7" t="s">
        <v>418</v>
      </c>
      <c r="E174" s="519">
        <v>7404</v>
      </c>
      <c r="F174" s="103">
        <v>224.4</v>
      </c>
      <c r="H174" s="129"/>
      <c r="I174" s="125"/>
      <c r="J174" s="24"/>
      <c r="K174" s="73"/>
      <c r="L174" s="74"/>
      <c r="M174" s="24"/>
      <c r="N174"/>
    </row>
    <row r="175" spans="1:14">
      <c r="A175" s="4">
        <v>40977</v>
      </c>
      <c r="B175" s="4"/>
      <c r="C175" s="7" t="s">
        <v>432</v>
      </c>
      <c r="D175" s="7" t="s">
        <v>413</v>
      </c>
      <c r="E175" s="519">
        <v>7398</v>
      </c>
      <c r="F175" s="103">
        <v>552</v>
      </c>
      <c r="H175" s="129"/>
      <c r="I175" s="125"/>
      <c r="J175" s="24"/>
      <c r="K175" s="73"/>
      <c r="L175" s="74"/>
      <c r="M175" s="24"/>
      <c r="N175"/>
    </row>
    <row r="176" spans="1:14">
      <c r="A176" s="4">
        <v>40977</v>
      </c>
      <c r="B176" s="4"/>
      <c r="C176" s="7" t="s">
        <v>440</v>
      </c>
      <c r="D176" s="7" t="s">
        <v>421</v>
      </c>
      <c r="E176" s="519">
        <v>7407</v>
      </c>
      <c r="F176" s="103">
        <v>56.9</v>
      </c>
      <c r="H176" s="129"/>
      <c r="I176" s="125"/>
      <c r="J176" s="24"/>
      <c r="K176" s="73"/>
      <c r="L176" s="74"/>
      <c r="M176" s="24"/>
      <c r="N176"/>
    </row>
    <row r="177" spans="1:14">
      <c r="A177" s="4">
        <v>40977</v>
      </c>
      <c r="B177" s="4"/>
      <c r="C177" s="7" t="s">
        <v>439</v>
      </c>
      <c r="D177" s="7" t="s">
        <v>420</v>
      </c>
      <c r="E177" s="519">
        <v>7406</v>
      </c>
      <c r="F177" s="103">
        <v>162.56</v>
      </c>
      <c r="H177" s="129"/>
      <c r="I177" s="125"/>
      <c r="J177" s="24"/>
      <c r="K177" s="73"/>
      <c r="L177" s="74"/>
      <c r="M177" s="24"/>
      <c r="N177"/>
    </row>
    <row r="178" spans="1:14">
      <c r="A178" s="4">
        <v>40977</v>
      </c>
      <c r="B178" s="4"/>
      <c r="C178" s="7" t="s">
        <v>441</v>
      </c>
      <c r="D178" s="7" t="s">
        <v>422</v>
      </c>
      <c r="E178" s="519">
        <v>7408</v>
      </c>
      <c r="F178" s="103">
        <v>135</v>
      </c>
      <c r="H178" s="129"/>
      <c r="I178" s="125"/>
      <c r="J178" s="24"/>
      <c r="K178" s="73"/>
      <c r="L178" s="74"/>
      <c r="M178" s="24"/>
      <c r="N178"/>
    </row>
    <row r="179" spans="1:14">
      <c r="A179" s="4">
        <v>40977</v>
      </c>
      <c r="B179" s="4"/>
      <c r="C179" s="7" t="s">
        <v>438</v>
      </c>
      <c r="D179" s="7" t="s">
        <v>419</v>
      </c>
      <c r="E179" s="519">
        <v>7405</v>
      </c>
      <c r="F179" s="103">
        <v>213.36</v>
      </c>
      <c r="H179" s="129"/>
      <c r="I179" s="125"/>
      <c r="J179" s="24"/>
      <c r="K179" s="73"/>
      <c r="L179" s="74"/>
      <c r="M179" s="24"/>
      <c r="N179"/>
    </row>
    <row r="180" spans="1:14">
      <c r="A180" s="4">
        <v>40977</v>
      </c>
      <c r="B180" s="4"/>
      <c r="C180" s="7" t="s">
        <v>168</v>
      </c>
      <c r="D180" s="7" t="s">
        <v>424</v>
      </c>
      <c r="E180" s="519">
        <v>7410</v>
      </c>
      <c r="F180" s="103">
        <v>405.38</v>
      </c>
      <c r="H180" s="129"/>
      <c r="I180" s="125"/>
      <c r="J180" s="24"/>
      <c r="K180" s="73"/>
      <c r="L180" s="74"/>
      <c r="M180" s="24"/>
      <c r="N180"/>
    </row>
    <row r="181" spans="1:14">
      <c r="A181" s="4">
        <v>40977</v>
      </c>
      <c r="B181" s="4"/>
      <c r="C181" s="7" t="s">
        <v>433</v>
      </c>
      <c r="D181" s="7" t="s">
        <v>414</v>
      </c>
      <c r="E181" s="519">
        <v>7399</v>
      </c>
      <c r="F181" s="103">
        <v>419.52</v>
      </c>
      <c r="H181" s="129"/>
      <c r="I181" s="125"/>
      <c r="J181" s="24"/>
      <c r="K181" s="73"/>
      <c r="L181" s="74"/>
      <c r="M181" s="24"/>
      <c r="N181"/>
    </row>
    <row r="182" spans="1:14">
      <c r="A182" s="4">
        <v>40977</v>
      </c>
      <c r="B182" s="4"/>
      <c r="C182" s="7" t="s">
        <v>445</v>
      </c>
      <c r="D182" s="7" t="s">
        <v>428</v>
      </c>
      <c r="E182" s="519">
        <v>7414</v>
      </c>
      <c r="F182" s="103">
        <v>529.91999999999996</v>
      </c>
      <c r="H182" s="129"/>
      <c r="I182" s="125"/>
      <c r="J182" s="24"/>
      <c r="K182" s="73"/>
      <c r="L182" s="74"/>
      <c r="M182" s="24"/>
      <c r="N182"/>
    </row>
    <row r="183" spans="1:14">
      <c r="A183" s="4">
        <v>40977</v>
      </c>
      <c r="B183" s="4"/>
      <c r="C183" s="7" t="s">
        <v>443</v>
      </c>
      <c r="D183" s="7" t="s">
        <v>426</v>
      </c>
      <c r="E183" s="519">
        <v>7412</v>
      </c>
      <c r="F183" s="103">
        <v>662.4</v>
      </c>
      <c r="H183" s="129"/>
      <c r="I183" s="125"/>
      <c r="J183" s="24"/>
      <c r="K183" s="73"/>
      <c r="L183" s="74"/>
      <c r="M183" s="24"/>
      <c r="N183"/>
    </row>
    <row r="184" spans="1:14">
      <c r="A184" s="4">
        <v>40980</v>
      </c>
      <c r="B184" s="4"/>
      <c r="C184" s="7" t="s">
        <v>447</v>
      </c>
      <c r="D184" s="7" t="s">
        <v>452</v>
      </c>
      <c r="E184" s="519">
        <v>7417</v>
      </c>
      <c r="F184" s="103">
        <v>264</v>
      </c>
      <c r="H184" s="129"/>
      <c r="I184" s="125"/>
      <c r="J184" s="24"/>
      <c r="K184" s="73"/>
      <c r="L184" s="74"/>
      <c r="M184" s="24"/>
      <c r="N184"/>
    </row>
    <row r="185" spans="1:14">
      <c r="A185" s="4">
        <v>40977</v>
      </c>
      <c r="B185" s="4"/>
      <c r="C185" s="7" t="s">
        <v>166</v>
      </c>
      <c r="D185" s="7" t="s">
        <v>423</v>
      </c>
      <c r="E185" s="519">
        <v>7409</v>
      </c>
      <c r="F185" s="103">
        <v>213.36</v>
      </c>
      <c r="H185" s="129"/>
      <c r="I185" s="125"/>
      <c r="J185" s="24"/>
      <c r="K185" s="73"/>
      <c r="L185" s="74"/>
      <c r="M185" s="24"/>
      <c r="N185"/>
    </row>
    <row r="186" spans="1:14">
      <c r="A186" s="4">
        <v>40980</v>
      </c>
      <c r="B186" s="4"/>
      <c r="C186" s="7" t="s">
        <v>455</v>
      </c>
      <c r="D186" s="7" t="s">
        <v>451</v>
      </c>
      <c r="E186" s="519">
        <v>7416</v>
      </c>
      <c r="F186" s="103">
        <v>104.55</v>
      </c>
      <c r="H186" s="129"/>
      <c r="I186" s="125"/>
      <c r="J186" s="24"/>
      <c r="K186" s="73"/>
      <c r="L186" s="74"/>
      <c r="M186" s="24"/>
      <c r="N186"/>
    </row>
    <row r="187" spans="1:14">
      <c r="A187" s="60">
        <v>40982</v>
      </c>
      <c r="F187" s="181"/>
      <c r="H187" s="129"/>
      <c r="I187" s="129"/>
    </row>
    <row r="188" spans="1:14">
      <c r="A188" s="210">
        <v>40977</v>
      </c>
      <c r="B188" s="210"/>
      <c r="C188" s="67" t="s">
        <v>436</v>
      </c>
      <c r="D188" s="67" t="s">
        <v>417</v>
      </c>
      <c r="E188" s="529">
        <v>7403</v>
      </c>
      <c r="F188" s="103">
        <v>211.73</v>
      </c>
      <c r="G188" s="129"/>
      <c r="H188" s="129"/>
      <c r="I188" s="129"/>
    </row>
    <row r="189" spans="1:14">
      <c r="A189" s="210">
        <v>40980</v>
      </c>
      <c r="B189" s="210"/>
      <c r="C189" s="67" t="s">
        <v>457</v>
      </c>
      <c r="D189" s="67" t="s">
        <v>453</v>
      </c>
      <c r="E189" s="529">
        <v>7423</v>
      </c>
      <c r="F189" s="103">
        <v>589.69000000000005</v>
      </c>
      <c r="G189" s="129"/>
      <c r="H189" s="129"/>
      <c r="I189" s="125"/>
      <c r="J189" s="24"/>
      <c r="K189" s="73"/>
      <c r="L189" s="74"/>
      <c r="M189" s="24"/>
      <c r="N189"/>
    </row>
    <row r="190" spans="1:14">
      <c r="A190" s="210">
        <v>40980</v>
      </c>
      <c r="B190" s="210"/>
      <c r="C190" s="67" t="s">
        <v>372</v>
      </c>
      <c r="D190" s="67" t="s">
        <v>454</v>
      </c>
      <c r="E190" s="529">
        <v>7425</v>
      </c>
      <c r="F190" s="103">
        <v>100</v>
      </c>
      <c r="G190" s="125"/>
      <c r="H190" s="129"/>
      <c r="I190" s="125"/>
      <c r="J190" s="24"/>
      <c r="K190" s="73"/>
      <c r="L190" s="74"/>
      <c r="M190" s="24"/>
      <c r="N190"/>
    </row>
    <row r="191" spans="1:14">
      <c r="A191" s="210">
        <v>40977</v>
      </c>
      <c r="B191" s="210"/>
      <c r="C191" s="67" t="s">
        <v>442</v>
      </c>
      <c r="D191" s="67" t="s">
        <v>425</v>
      </c>
      <c r="E191" s="529">
        <v>7411</v>
      </c>
      <c r="F191" s="103">
        <v>3000</v>
      </c>
      <c r="G191" s="129"/>
      <c r="H191" s="129"/>
      <c r="I191" s="125"/>
      <c r="J191" s="24"/>
      <c r="K191" s="73"/>
      <c r="L191" s="74"/>
      <c r="M191" s="24"/>
      <c r="N191"/>
    </row>
    <row r="192" spans="1:14">
      <c r="A192" s="200">
        <v>40928</v>
      </c>
      <c r="B192" s="201">
        <v>40981</v>
      </c>
      <c r="C192" s="126" t="s">
        <v>130</v>
      </c>
      <c r="D192" s="22" t="s">
        <v>140</v>
      </c>
      <c r="E192" s="530">
        <v>6910</v>
      </c>
      <c r="F192" s="103">
        <v>1500</v>
      </c>
      <c r="G192" s="129" t="s">
        <v>462</v>
      </c>
      <c r="H192" s="129"/>
      <c r="I192" s="124"/>
    </row>
    <row r="193" spans="1:14">
      <c r="A193" s="200">
        <v>40981</v>
      </c>
      <c r="B193" s="201"/>
      <c r="C193" s="126" t="s">
        <v>372</v>
      </c>
      <c r="D193" s="22" t="s">
        <v>463</v>
      </c>
      <c r="E193" s="530">
        <v>7427</v>
      </c>
      <c r="F193" s="103">
        <v>600</v>
      </c>
      <c r="G193" s="129"/>
    </row>
    <row r="194" spans="1:14">
      <c r="A194" s="60">
        <v>40983</v>
      </c>
      <c r="G194" s="129"/>
      <c r="H194" s="129"/>
    </row>
    <row r="195" spans="1:14">
      <c r="A195" s="4">
        <v>40982</v>
      </c>
      <c r="B195" s="4"/>
      <c r="C195" s="7" t="s">
        <v>468</v>
      </c>
      <c r="D195" s="7" t="s">
        <v>466</v>
      </c>
      <c r="E195" s="519">
        <v>7431</v>
      </c>
      <c r="F195" s="103">
        <v>173.18</v>
      </c>
      <c r="G195" s="129"/>
      <c r="H195" s="129"/>
      <c r="J195" s="24"/>
      <c r="K195" s="24"/>
      <c r="L195" s="87"/>
      <c r="M195" s="24"/>
      <c r="N195"/>
    </row>
    <row r="196" spans="1:14">
      <c r="A196" s="4">
        <v>40977</v>
      </c>
      <c r="B196" s="4"/>
      <c r="C196" s="7" t="s">
        <v>435</v>
      </c>
      <c r="D196" s="7" t="s">
        <v>416</v>
      </c>
      <c r="E196" s="519">
        <v>7402</v>
      </c>
      <c r="F196" s="103">
        <v>697.12</v>
      </c>
      <c r="G196" s="123"/>
      <c r="H196" s="129"/>
      <c r="I196" s="125"/>
      <c r="J196" s="24"/>
      <c r="K196" s="73"/>
      <c r="L196" s="74"/>
      <c r="M196" s="24"/>
      <c r="N196"/>
    </row>
    <row r="197" spans="1:14">
      <c r="A197" s="4">
        <v>40980</v>
      </c>
      <c r="B197" s="4"/>
      <c r="C197" s="7" t="s">
        <v>471</v>
      </c>
      <c r="D197" s="7" t="s">
        <v>472</v>
      </c>
      <c r="E197" s="519">
        <v>6608</v>
      </c>
      <c r="F197" s="103">
        <v>1128.25</v>
      </c>
      <c r="H197" s="129"/>
    </row>
    <row r="198" spans="1:14">
      <c r="A198" s="4">
        <v>40981</v>
      </c>
      <c r="B198" s="4"/>
      <c r="C198" s="7" t="s">
        <v>468</v>
      </c>
      <c r="D198" s="7" t="s">
        <v>464</v>
      </c>
      <c r="E198" s="519">
        <v>7428</v>
      </c>
      <c r="F198" s="103">
        <v>32</v>
      </c>
      <c r="H198" s="129"/>
      <c r="I198" s="125"/>
      <c r="J198" s="24"/>
      <c r="K198" s="73"/>
      <c r="L198" s="74"/>
      <c r="M198" s="24"/>
      <c r="N198"/>
    </row>
    <row r="199" spans="1:14">
      <c r="A199" s="4">
        <v>40982</v>
      </c>
      <c r="B199" s="4"/>
      <c r="C199" s="7" t="s">
        <v>226</v>
      </c>
      <c r="D199" s="7" t="s">
        <v>467</v>
      </c>
      <c r="E199" s="519">
        <v>7432</v>
      </c>
      <c r="F199" s="103">
        <v>407.43</v>
      </c>
      <c r="H199" s="129"/>
      <c r="J199" s="24"/>
      <c r="K199" s="24"/>
      <c r="L199" s="87"/>
      <c r="M199" s="24"/>
      <c r="N199"/>
    </row>
    <row r="200" spans="1:14">
      <c r="A200" s="4">
        <v>40983</v>
      </c>
      <c r="B200" s="4"/>
      <c r="C200" s="7" t="s">
        <v>502</v>
      </c>
      <c r="D200" s="7" t="s">
        <v>484</v>
      </c>
      <c r="E200" s="519">
        <v>7445</v>
      </c>
      <c r="F200" s="103">
        <v>120</v>
      </c>
      <c r="H200" s="129"/>
      <c r="I200" s="125"/>
      <c r="J200" s="24"/>
      <c r="K200" s="73"/>
      <c r="L200" s="74"/>
      <c r="M200" s="24"/>
      <c r="N200"/>
    </row>
    <row r="201" spans="1:14">
      <c r="A201" s="4">
        <v>40983</v>
      </c>
      <c r="B201" s="4"/>
      <c r="C201" s="7" t="s">
        <v>496</v>
      </c>
      <c r="D201" s="7" t="s">
        <v>478</v>
      </c>
      <c r="E201" s="519">
        <v>7439</v>
      </c>
      <c r="F201" s="103">
        <v>116.92</v>
      </c>
      <c r="H201" s="129"/>
      <c r="I201" s="125"/>
      <c r="J201" s="24"/>
      <c r="K201" s="73"/>
      <c r="L201" s="74"/>
      <c r="M201" s="24"/>
      <c r="N201"/>
    </row>
    <row r="202" spans="1:14">
      <c r="A202" s="4">
        <v>40983</v>
      </c>
      <c r="B202" s="4"/>
      <c r="C202" s="7" t="s">
        <v>173</v>
      </c>
      <c r="D202" s="7" t="s">
        <v>488</v>
      </c>
      <c r="E202" s="519">
        <v>7449</v>
      </c>
      <c r="F202" s="103">
        <v>164</v>
      </c>
      <c r="G202" s="227" t="s">
        <v>470</v>
      </c>
      <c r="H202" s="129"/>
      <c r="I202" s="125"/>
      <c r="J202" s="24"/>
      <c r="K202" s="73"/>
      <c r="L202" s="74"/>
      <c r="M202" s="24"/>
      <c r="N202"/>
    </row>
    <row r="203" spans="1:14">
      <c r="A203" s="4">
        <v>40983</v>
      </c>
      <c r="B203" s="4"/>
      <c r="C203" s="7" t="s">
        <v>503</v>
      </c>
      <c r="D203" s="7" t="s">
        <v>486</v>
      </c>
      <c r="E203" s="519">
        <v>7447</v>
      </c>
      <c r="F203" s="103">
        <v>116.92</v>
      </c>
      <c r="G203" s="129"/>
      <c r="H203" s="129"/>
      <c r="I203" s="125"/>
      <c r="J203" s="24"/>
      <c r="K203" s="73"/>
      <c r="L203" s="74"/>
      <c r="M203" s="24"/>
      <c r="N203"/>
    </row>
    <row r="204" spans="1:14">
      <c r="A204" s="4">
        <v>40983</v>
      </c>
      <c r="B204" s="4"/>
      <c r="C204" s="7" t="s">
        <v>498</v>
      </c>
      <c r="D204" s="7" t="s">
        <v>480</v>
      </c>
      <c r="E204" s="519">
        <v>7441</v>
      </c>
      <c r="F204" s="103">
        <v>116.92</v>
      </c>
      <c r="H204" s="129"/>
      <c r="I204" s="125"/>
      <c r="J204" s="24"/>
      <c r="K204" s="73"/>
      <c r="L204" s="74"/>
      <c r="M204" s="24"/>
      <c r="N204"/>
    </row>
    <row r="205" spans="1:14">
      <c r="A205" s="4">
        <v>40955</v>
      </c>
      <c r="B205" s="4"/>
      <c r="C205" s="7" t="s">
        <v>40</v>
      </c>
      <c r="D205" s="7" t="s">
        <v>64</v>
      </c>
      <c r="E205" s="519">
        <v>7271</v>
      </c>
      <c r="F205" s="103">
        <v>200</v>
      </c>
      <c r="H205" s="125"/>
      <c r="I205" s="125"/>
      <c r="J205" s="24"/>
      <c r="K205" s="73"/>
      <c r="L205" s="74"/>
      <c r="M205" s="24"/>
      <c r="N205"/>
    </row>
    <row r="206" spans="1:14">
      <c r="A206" s="60">
        <v>40984</v>
      </c>
      <c r="B206" s="108"/>
      <c r="C206" s="109"/>
      <c r="D206" s="109"/>
      <c r="E206" s="531"/>
      <c r="F206" s="125"/>
      <c r="H206" s="125"/>
      <c r="I206" s="125"/>
      <c r="J206" s="24"/>
      <c r="K206" s="73"/>
      <c r="L206" s="74"/>
      <c r="M206" s="24"/>
      <c r="N206"/>
    </row>
    <row r="207" spans="1:14">
      <c r="A207" s="4">
        <v>40983</v>
      </c>
      <c r="B207" s="4"/>
      <c r="C207" s="7" t="s">
        <v>507</v>
      </c>
      <c r="D207" s="7" t="s">
        <v>491</v>
      </c>
      <c r="E207" s="519">
        <v>7452</v>
      </c>
      <c r="F207" s="103">
        <v>116.92</v>
      </c>
      <c r="H207" s="129"/>
      <c r="I207" s="125"/>
      <c r="J207" s="24"/>
      <c r="K207" s="73"/>
      <c r="L207" s="74"/>
      <c r="M207" s="24"/>
      <c r="N207"/>
    </row>
    <row r="208" spans="1:14">
      <c r="A208" s="4">
        <v>40983</v>
      </c>
      <c r="B208" s="4"/>
      <c r="C208" s="7" t="s">
        <v>501</v>
      </c>
      <c r="D208" s="7" t="s">
        <v>483</v>
      </c>
      <c r="E208" s="519">
        <v>7444</v>
      </c>
      <c r="F208" s="103">
        <v>120</v>
      </c>
      <c r="H208" s="129"/>
      <c r="I208" s="125"/>
      <c r="J208" s="24"/>
      <c r="K208" s="73"/>
      <c r="L208" s="74"/>
      <c r="M208" s="24"/>
      <c r="N208"/>
    </row>
    <row r="209" spans="1:14">
      <c r="A209" s="4">
        <v>40983</v>
      </c>
      <c r="B209" s="4"/>
      <c r="C209" s="7" t="s">
        <v>494</v>
      </c>
      <c r="D209" s="7" t="s">
        <v>475</v>
      </c>
      <c r="E209" s="519">
        <v>7436</v>
      </c>
      <c r="F209" s="103">
        <v>116.92</v>
      </c>
      <c r="H209" s="129"/>
      <c r="I209" s="125"/>
      <c r="J209" s="24"/>
      <c r="K209" s="73"/>
      <c r="L209" s="74"/>
      <c r="M209" s="24"/>
      <c r="N209"/>
    </row>
    <row r="210" spans="1:14">
      <c r="A210" s="4">
        <v>40983</v>
      </c>
      <c r="B210" s="4"/>
      <c r="C210" s="7" t="s">
        <v>497</v>
      </c>
      <c r="D210" s="7" t="s">
        <v>479</v>
      </c>
      <c r="E210" s="519">
        <v>7440</v>
      </c>
      <c r="F210" s="103">
        <v>116.92</v>
      </c>
      <c r="H210" s="129"/>
      <c r="I210" s="125"/>
      <c r="J210" s="24"/>
      <c r="K210" s="73"/>
      <c r="L210" s="74"/>
      <c r="M210" s="24"/>
      <c r="N210"/>
    </row>
    <row r="211" spans="1:14">
      <c r="A211" s="4">
        <v>40983</v>
      </c>
      <c r="B211" s="4"/>
      <c r="C211" s="7" t="s">
        <v>192</v>
      </c>
      <c r="D211" s="7" t="s">
        <v>476</v>
      </c>
      <c r="E211" s="519">
        <v>7437</v>
      </c>
      <c r="F211" s="103">
        <v>116.8</v>
      </c>
      <c r="H211" s="129"/>
      <c r="I211" s="125"/>
      <c r="J211" s="24"/>
      <c r="K211" s="73"/>
      <c r="L211" s="74"/>
      <c r="M211" s="24"/>
      <c r="N211"/>
    </row>
    <row r="212" spans="1:14">
      <c r="A212" s="4">
        <v>40983</v>
      </c>
      <c r="B212" s="4"/>
      <c r="C212" s="7" t="s">
        <v>499</v>
      </c>
      <c r="D212" s="7" t="s">
        <v>481</v>
      </c>
      <c r="E212" s="519">
        <v>7442</v>
      </c>
      <c r="F212" s="103">
        <v>116.92</v>
      </c>
      <c r="H212" s="129"/>
      <c r="I212" s="125"/>
      <c r="J212" s="24"/>
      <c r="K212" s="73"/>
      <c r="L212" s="74"/>
      <c r="M212" s="24"/>
      <c r="N212"/>
    </row>
    <row r="213" spans="1:14">
      <c r="A213" s="4">
        <v>40983</v>
      </c>
      <c r="B213" s="4"/>
      <c r="C213" s="7" t="s">
        <v>500</v>
      </c>
      <c r="D213" s="7" t="s">
        <v>482</v>
      </c>
      <c r="E213" s="519">
        <v>7443</v>
      </c>
      <c r="F213" s="103">
        <v>120</v>
      </c>
      <c r="H213" s="129"/>
      <c r="I213" s="125"/>
      <c r="J213" s="24"/>
      <c r="K213" s="73"/>
      <c r="L213" s="74"/>
      <c r="M213" s="24"/>
      <c r="N213"/>
    </row>
    <row r="214" spans="1:14">
      <c r="A214" s="4">
        <v>40983</v>
      </c>
      <c r="B214" s="4"/>
      <c r="C214" s="7" t="s">
        <v>493</v>
      </c>
      <c r="D214" s="7" t="s">
        <v>474</v>
      </c>
      <c r="E214" s="519">
        <v>7435</v>
      </c>
      <c r="F214" s="103">
        <v>128</v>
      </c>
      <c r="H214" s="129"/>
      <c r="I214" s="125"/>
      <c r="J214" s="24"/>
      <c r="K214" s="73"/>
      <c r="L214" s="74"/>
      <c r="M214" s="24"/>
      <c r="N214"/>
    </row>
    <row r="215" spans="1:14">
      <c r="A215" s="4">
        <v>40983</v>
      </c>
      <c r="B215" s="4"/>
      <c r="C215" s="7" t="s">
        <v>201</v>
      </c>
      <c r="D215" s="7" t="s">
        <v>485</v>
      </c>
      <c r="E215" s="519">
        <v>7446</v>
      </c>
      <c r="F215" s="103">
        <v>120</v>
      </c>
      <c r="H215" s="129"/>
      <c r="I215" s="125"/>
      <c r="J215" s="24"/>
      <c r="K215" s="73"/>
      <c r="L215" s="74"/>
      <c r="M215" s="24"/>
      <c r="N215"/>
    </row>
    <row r="216" spans="1:14">
      <c r="A216" s="4">
        <v>40983</v>
      </c>
      <c r="B216" s="4"/>
      <c r="C216" s="7" t="s">
        <v>506</v>
      </c>
      <c r="D216" s="7" t="s">
        <v>490</v>
      </c>
      <c r="E216" s="519">
        <v>7451</v>
      </c>
      <c r="F216" s="103">
        <v>116.92</v>
      </c>
      <c r="H216" s="129"/>
      <c r="I216" s="125"/>
      <c r="J216" s="24"/>
      <c r="K216" s="73"/>
      <c r="L216" s="74"/>
      <c r="M216" s="24"/>
      <c r="N216"/>
    </row>
    <row r="217" spans="1:14">
      <c r="A217" s="4">
        <v>40984</v>
      </c>
      <c r="B217" s="4"/>
      <c r="C217" s="7" t="s">
        <v>337</v>
      </c>
      <c r="D217" s="7" t="s">
        <v>511</v>
      </c>
      <c r="E217" s="519">
        <v>7497</v>
      </c>
      <c r="F217" s="103">
        <v>103.5</v>
      </c>
      <c r="H217" s="129"/>
      <c r="I217" s="125"/>
      <c r="J217" s="24"/>
      <c r="K217" s="73"/>
      <c r="L217" s="74"/>
      <c r="M217" s="24"/>
      <c r="N217"/>
    </row>
    <row r="218" spans="1:14" ht="16.5" customHeight="1">
      <c r="A218" s="4">
        <v>40984</v>
      </c>
      <c r="B218" s="4"/>
      <c r="C218" s="7" t="s">
        <v>173</v>
      </c>
      <c r="D218" s="7" t="s">
        <v>515</v>
      </c>
      <c r="E218" s="519">
        <v>7501</v>
      </c>
      <c r="F218" s="103">
        <v>120</v>
      </c>
      <c r="H218" s="213"/>
      <c r="I218" s="125"/>
      <c r="J218" s="24"/>
      <c r="K218" s="73"/>
      <c r="L218" s="74"/>
      <c r="M218" s="24"/>
      <c r="N218"/>
    </row>
    <row r="219" spans="1:14" ht="15.75" customHeight="1">
      <c r="A219" s="4">
        <v>40984</v>
      </c>
      <c r="B219" s="4"/>
      <c r="C219" s="7" t="s">
        <v>535</v>
      </c>
      <c r="D219" s="7" t="s">
        <v>510</v>
      </c>
      <c r="E219" s="519">
        <v>7496</v>
      </c>
      <c r="F219" s="103">
        <v>278</v>
      </c>
      <c r="H219" s="213"/>
      <c r="I219" s="125"/>
      <c r="J219" s="24"/>
      <c r="K219" s="73"/>
      <c r="L219" s="74"/>
      <c r="M219" s="24"/>
      <c r="N219"/>
    </row>
    <row r="220" spans="1:14" ht="15.75" customHeight="1">
      <c r="A220" s="4">
        <v>40983</v>
      </c>
      <c r="B220" s="4"/>
      <c r="C220" s="7" t="s">
        <v>492</v>
      </c>
      <c r="D220" s="7" t="s">
        <v>473</v>
      </c>
      <c r="E220" s="519">
        <v>7434</v>
      </c>
      <c r="F220" s="103">
        <v>138</v>
      </c>
      <c r="H220" s="213"/>
      <c r="I220" s="125"/>
      <c r="J220" s="24"/>
      <c r="K220" s="73"/>
      <c r="L220" s="74"/>
      <c r="M220" s="24"/>
      <c r="N220"/>
    </row>
    <row r="221" spans="1:14" ht="15.75" customHeight="1">
      <c r="A221" s="4">
        <v>40984</v>
      </c>
      <c r="B221" s="4"/>
      <c r="C221" s="7" t="s">
        <v>100</v>
      </c>
      <c r="D221" s="7" t="s">
        <v>516</v>
      </c>
      <c r="E221" s="519">
        <v>7502</v>
      </c>
      <c r="F221" s="103">
        <v>100</v>
      </c>
      <c r="H221" s="129"/>
      <c r="I221" s="125"/>
      <c r="J221" s="24"/>
      <c r="K221" s="73"/>
      <c r="L221" s="74"/>
      <c r="M221" s="24"/>
      <c r="N221"/>
    </row>
    <row r="222" spans="1:14">
      <c r="A222" s="60">
        <v>40985</v>
      </c>
      <c r="F222" s="181"/>
      <c r="H222" s="129"/>
    </row>
    <row r="223" spans="1:14">
      <c r="A223" s="4">
        <v>40977</v>
      </c>
      <c r="B223" s="4"/>
      <c r="C223" s="7" t="s">
        <v>431</v>
      </c>
      <c r="D223" s="7" t="s">
        <v>412</v>
      </c>
      <c r="E223" s="519">
        <v>7397</v>
      </c>
      <c r="F223" s="100">
        <v>423.2</v>
      </c>
      <c r="H223" s="129"/>
      <c r="I223" s="125"/>
    </row>
    <row r="224" spans="1:14">
      <c r="A224" s="4">
        <v>40983</v>
      </c>
      <c r="B224" s="4"/>
      <c r="C224" s="7" t="s">
        <v>505</v>
      </c>
      <c r="D224" s="7" t="s">
        <v>489</v>
      </c>
      <c r="E224" s="519">
        <v>7450</v>
      </c>
      <c r="F224" s="103">
        <v>116.92</v>
      </c>
      <c r="H224" s="129"/>
      <c r="I224" s="125"/>
    </row>
    <row r="225" spans="1:14">
      <c r="A225" s="60">
        <v>40988</v>
      </c>
      <c r="H225" s="129"/>
    </row>
    <row r="226" spans="1:14">
      <c r="A226" s="4">
        <v>40984</v>
      </c>
      <c r="B226" s="4"/>
      <c r="C226" s="7" t="s">
        <v>444</v>
      </c>
      <c r="D226" s="7" t="s">
        <v>517</v>
      </c>
      <c r="E226" s="519">
        <v>7509</v>
      </c>
      <c r="F226" s="103">
        <v>552</v>
      </c>
      <c r="H226" s="129"/>
      <c r="I226" s="125"/>
      <c r="J226" s="24"/>
      <c r="K226" s="73"/>
      <c r="L226" s="74"/>
      <c r="M226" s="24"/>
      <c r="N226"/>
    </row>
    <row r="227" spans="1:14">
      <c r="A227" s="4">
        <v>40952</v>
      </c>
      <c r="B227" s="4">
        <v>40983</v>
      </c>
      <c r="C227" s="7" t="s">
        <v>549</v>
      </c>
      <c r="D227" s="7" t="s">
        <v>550</v>
      </c>
      <c r="E227" s="519">
        <v>7196</v>
      </c>
      <c r="F227" s="103">
        <v>750</v>
      </c>
      <c r="H227" s="129"/>
    </row>
    <row r="228" spans="1:14">
      <c r="A228" s="4">
        <v>40984</v>
      </c>
      <c r="B228" s="4"/>
      <c r="C228" s="7" t="s">
        <v>534</v>
      </c>
      <c r="D228" s="7" t="s">
        <v>514</v>
      </c>
      <c r="E228" s="519">
        <v>7500</v>
      </c>
      <c r="F228" s="103">
        <v>108.69</v>
      </c>
    </row>
    <row r="229" spans="1:14">
      <c r="A229" s="4">
        <v>40983</v>
      </c>
      <c r="B229" s="4"/>
      <c r="C229" s="7" t="s">
        <v>495</v>
      </c>
      <c r="D229" s="7" t="s">
        <v>477</v>
      </c>
      <c r="E229" s="519">
        <v>7438</v>
      </c>
      <c r="F229" s="103">
        <v>116.92</v>
      </c>
      <c r="H229" s="129"/>
      <c r="I229" s="125"/>
      <c r="J229" s="24"/>
      <c r="K229" s="73"/>
      <c r="L229" s="74"/>
      <c r="M229" s="24"/>
      <c r="N229"/>
    </row>
    <row r="230" spans="1:14">
      <c r="A230" s="60">
        <v>40989</v>
      </c>
      <c r="F230" s="181"/>
      <c r="H230" s="129"/>
    </row>
    <row r="231" spans="1:14">
      <c r="A231" s="196">
        <v>40982</v>
      </c>
      <c r="B231" s="198">
        <v>41718</v>
      </c>
      <c r="C231" s="81" t="s">
        <v>19</v>
      </c>
      <c r="D231" s="83" t="s">
        <v>138</v>
      </c>
      <c r="E231" s="522">
        <v>6698</v>
      </c>
      <c r="F231" s="103">
        <v>8602.5</v>
      </c>
      <c r="H231" s="129"/>
      <c r="I231" s="125"/>
      <c r="J231" s="24"/>
      <c r="K231" s="73"/>
      <c r="L231" s="74"/>
      <c r="M231" s="24"/>
      <c r="N231"/>
    </row>
    <row r="232" spans="1:14">
      <c r="A232" s="4">
        <v>40984</v>
      </c>
      <c r="B232" s="4"/>
      <c r="C232" s="7" t="s">
        <v>542</v>
      </c>
      <c r="D232" s="7" t="s">
        <v>513</v>
      </c>
      <c r="E232" s="519">
        <v>7499</v>
      </c>
      <c r="F232" s="103">
        <v>457.2</v>
      </c>
      <c r="H232" s="129"/>
      <c r="I232" s="125"/>
      <c r="J232" s="24"/>
      <c r="K232" s="73"/>
      <c r="L232" s="74"/>
      <c r="M232" s="24"/>
      <c r="N232"/>
    </row>
    <row r="233" spans="1:14" ht="15.75" customHeight="1">
      <c r="A233" s="4">
        <v>40980</v>
      </c>
      <c r="B233" s="4"/>
      <c r="C233" s="7" t="s">
        <v>545</v>
      </c>
      <c r="D233" s="7" t="s">
        <v>546</v>
      </c>
      <c r="E233" s="519">
        <v>7418</v>
      </c>
      <c r="F233" s="103">
        <v>330</v>
      </c>
      <c r="G233" s="130"/>
      <c r="H233" s="129"/>
      <c r="I233" s="125"/>
      <c r="J233" s="24"/>
      <c r="K233" s="73"/>
      <c r="L233" s="74"/>
      <c r="M233" s="24"/>
      <c r="N233"/>
    </row>
    <row r="234" spans="1:14">
      <c r="A234" s="4">
        <v>40987</v>
      </c>
      <c r="B234" s="4"/>
      <c r="C234" s="7" t="s">
        <v>547</v>
      </c>
      <c r="D234" s="7" t="s">
        <v>548</v>
      </c>
      <c r="E234" s="519">
        <v>7512</v>
      </c>
      <c r="F234" s="103">
        <v>12822.58</v>
      </c>
      <c r="G234" s="120"/>
      <c r="H234" s="129"/>
      <c r="I234" s="125"/>
      <c r="J234" s="24"/>
      <c r="K234" s="73"/>
      <c r="L234" s="74"/>
      <c r="M234" s="24"/>
      <c r="N234"/>
    </row>
    <row r="235" spans="1:14">
      <c r="A235" s="4">
        <v>40970</v>
      </c>
      <c r="B235" s="4"/>
      <c r="C235" s="7" t="s">
        <v>39</v>
      </c>
      <c r="D235" s="7" t="s">
        <v>304</v>
      </c>
      <c r="E235" s="519">
        <v>7358</v>
      </c>
      <c r="F235" s="103">
        <v>278.58</v>
      </c>
      <c r="G235" s="120"/>
      <c r="H235" s="129"/>
      <c r="I235" s="125"/>
      <c r="J235" s="24"/>
      <c r="K235" s="73"/>
      <c r="L235" s="74"/>
      <c r="M235" s="24"/>
      <c r="N235"/>
    </row>
    <row r="236" spans="1:14">
      <c r="A236" s="60">
        <v>40990</v>
      </c>
      <c r="B236" s="4"/>
      <c r="C236" s="7"/>
      <c r="D236" s="7"/>
      <c r="E236" s="519"/>
      <c r="F236" s="103"/>
      <c r="H236" s="129"/>
      <c r="I236" s="125"/>
      <c r="J236" s="24"/>
      <c r="K236" s="73"/>
      <c r="L236" s="74"/>
      <c r="M236" s="24"/>
      <c r="N236"/>
    </row>
    <row r="237" spans="1:14" ht="15" customHeight="1">
      <c r="A237" s="4">
        <v>40990</v>
      </c>
      <c r="B237" s="4"/>
      <c r="C237" s="7" t="s">
        <v>558</v>
      </c>
      <c r="D237" s="7" t="s">
        <v>509</v>
      </c>
      <c r="E237" s="519">
        <v>7515</v>
      </c>
      <c r="F237" s="103">
        <v>720</v>
      </c>
      <c r="H237" s="129"/>
      <c r="I237" s="125"/>
      <c r="J237" s="24"/>
      <c r="K237" s="73"/>
      <c r="L237" s="74"/>
      <c r="M237" s="24"/>
      <c r="N237"/>
    </row>
    <row r="238" spans="1:14" ht="15" customHeight="1">
      <c r="A238" s="4">
        <v>40990</v>
      </c>
      <c r="B238" s="4"/>
      <c r="C238" s="7" t="s">
        <v>264</v>
      </c>
      <c r="D238" s="7" t="s">
        <v>555</v>
      </c>
      <c r="E238" s="519">
        <v>7562</v>
      </c>
      <c r="F238" s="103">
        <v>150</v>
      </c>
      <c r="H238" s="129"/>
      <c r="I238" s="125"/>
      <c r="J238" s="24"/>
      <c r="K238" s="73"/>
      <c r="L238" s="74"/>
      <c r="M238" s="24"/>
      <c r="N238"/>
    </row>
    <row r="239" spans="1:14" ht="15" customHeight="1">
      <c r="A239" s="4">
        <v>40990</v>
      </c>
      <c r="B239" s="4"/>
      <c r="C239" s="7" t="s">
        <v>526</v>
      </c>
      <c r="D239" s="7" t="s">
        <v>553</v>
      </c>
      <c r="E239" s="519">
        <v>7530</v>
      </c>
      <c r="F239" s="103">
        <v>66</v>
      </c>
      <c r="H239" s="129"/>
      <c r="I239" s="125"/>
      <c r="J239" s="24"/>
      <c r="K239" s="73"/>
      <c r="L239" s="74"/>
      <c r="M239" s="24"/>
      <c r="N239"/>
    </row>
    <row r="240" spans="1:14" ht="15" customHeight="1">
      <c r="A240" s="4">
        <v>40990</v>
      </c>
      <c r="B240" s="4"/>
      <c r="C240" s="7" t="s">
        <v>518</v>
      </c>
      <c r="D240" s="7" t="s">
        <v>553</v>
      </c>
      <c r="E240" s="519">
        <v>7519</v>
      </c>
      <c r="F240" s="103">
        <v>90.2</v>
      </c>
      <c r="H240" s="129"/>
      <c r="I240" s="125"/>
      <c r="J240" s="24"/>
      <c r="K240" s="73"/>
      <c r="L240" s="74"/>
      <c r="M240" s="24"/>
      <c r="N240"/>
    </row>
    <row r="241" spans="1:14" ht="15" customHeight="1">
      <c r="A241" s="4">
        <v>40990</v>
      </c>
      <c r="B241" s="4"/>
      <c r="C241" s="7" t="s">
        <v>535</v>
      </c>
      <c r="D241" s="7" t="s">
        <v>553</v>
      </c>
      <c r="E241" s="519">
        <v>7546</v>
      </c>
      <c r="F241" s="103">
        <v>100</v>
      </c>
      <c r="H241" s="129"/>
      <c r="I241" s="125"/>
      <c r="J241" s="24"/>
      <c r="K241" s="73"/>
      <c r="L241" s="74"/>
      <c r="M241" s="24"/>
      <c r="N241"/>
    </row>
    <row r="242" spans="1:14" ht="15" customHeight="1">
      <c r="A242" s="4">
        <v>40990</v>
      </c>
      <c r="B242" s="4"/>
      <c r="C242" s="7" t="s">
        <v>536</v>
      </c>
      <c r="D242" s="7" t="s">
        <v>553</v>
      </c>
      <c r="E242" s="519">
        <v>7548</v>
      </c>
      <c r="F242" s="103">
        <v>160</v>
      </c>
      <c r="H242" s="129"/>
      <c r="I242" s="125"/>
      <c r="J242" s="24"/>
      <c r="K242" s="73"/>
      <c r="L242" s="74"/>
      <c r="M242" s="24"/>
      <c r="N242"/>
    </row>
    <row r="243" spans="1:14" ht="15" customHeight="1">
      <c r="A243" s="4">
        <v>40990</v>
      </c>
      <c r="B243" s="4"/>
      <c r="C243" s="7" t="s">
        <v>521</v>
      </c>
      <c r="D243" s="7" t="s">
        <v>553</v>
      </c>
      <c r="E243" s="519">
        <v>7523</v>
      </c>
      <c r="F243" s="103">
        <v>60</v>
      </c>
      <c r="H243" s="129"/>
      <c r="I243" s="125"/>
      <c r="J243" s="24"/>
      <c r="K243" s="73"/>
      <c r="L243" s="74"/>
      <c r="M243" s="24"/>
      <c r="N243"/>
    </row>
    <row r="244" spans="1:14" ht="15" customHeight="1">
      <c r="A244" s="4">
        <v>40990</v>
      </c>
      <c r="B244" s="4"/>
      <c r="C244" s="7" t="s">
        <v>263</v>
      </c>
      <c r="D244" s="7" t="s">
        <v>554</v>
      </c>
      <c r="E244" s="519">
        <v>7561</v>
      </c>
      <c r="F244" s="103">
        <v>249.75</v>
      </c>
      <c r="H244" s="129"/>
      <c r="I244" s="125"/>
      <c r="J244" s="24"/>
      <c r="K244" s="73"/>
      <c r="L244" s="74"/>
      <c r="M244" s="24"/>
      <c r="N244"/>
    </row>
    <row r="245" spans="1:14" ht="15" customHeight="1">
      <c r="A245" s="4">
        <v>40990</v>
      </c>
      <c r="B245" s="4"/>
      <c r="C245" s="7" t="s">
        <v>537</v>
      </c>
      <c r="D245" s="7" t="s">
        <v>553</v>
      </c>
      <c r="E245" s="519">
        <v>7550</v>
      </c>
      <c r="F245" s="103">
        <v>160</v>
      </c>
      <c r="H245" s="129"/>
      <c r="I245" s="125"/>
      <c r="J245" s="24"/>
      <c r="K245" s="73"/>
      <c r="L245" s="74"/>
      <c r="M245" s="24"/>
      <c r="N245"/>
    </row>
    <row r="246" spans="1:14" ht="15" customHeight="1">
      <c r="A246" s="4">
        <v>40990</v>
      </c>
      <c r="B246" s="4"/>
      <c r="C246" s="7" t="s">
        <v>529</v>
      </c>
      <c r="D246" s="7" t="s">
        <v>553</v>
      </c>
      <c r="E246" s="519">
        <v>7536</v>
      </c>
      <c r="F246" s="103">
        <v>79.2</v>
      </c>
      <c r="H246" s="129"/>
      <c r="I246" s="125"/>
      <c r="J246" s="24"/>
      <c r="K246" s="73"/>
      <c r="L246" s="74"/>
      <c r="M246" s="24"/>
      <c r="N246"/>
    </row>
    <row r="247" spans="1:14" ht="15" customHeight="1">
      <c r="A247" s="4">
        <v>40990</v>
      </c>
      <c r="B247" s="4"/>
      <c r="C247" s="7" t="s">
        <v>531</v>
      </c>
      <c r="D247" s="7" t="s">
        <v>553</v>
      </c>
      <c r="E247" s="519">
        <v>7539</v>
      </c>
      <c r="F247" s="103">
        <v>160</v>
      </c>
      <c r="H247" s="129"/>
      <c r="I247" s="125"/>
      <c r="J247" s="24"/>
      <c r="K247" s="73"/>
      <c r="L247" s="74"/>
      <c r="M247" s="24"/>
      <c r="N247"/>
    </row>
    <row r="248" spans="1:14" ht="15" customHeight="1">
      <c r="A248" s="4">
        <v>40990</v>
      </c>
      <c r="B248" s="4"/>
      <c r="C248" s="7" t="s">
        <v>30</v>
      </c>
      <c r="D248" s="7" t="s">
        <v>553</v>
      </c>
      <c r="E248" s="519">
        <v>7532</v>
      </c>
      <c r="F248" s="103">
        <v>62</v>
      </c>
      <c r="H248" s="129"/>
      <c r="I248" s="125"/>
      <c r="J248" s="24"/>
      <c r="K248" s="73"/>
      <c r="L248" s="74"/>
      <c r="M248" s="24"/>
      <c r="N248"/>
    </row>
    <row r="249" spans="1:14" ht="15" customHeight="1">
      <c r="A249" s="4">
        <v>40990</v>
      </c>
      <c r="B249" s="4"/>
      <c r="C249" s="7" t="s">
        <v>523</v>
      </c>
      <c r="D249" s="7" t="s">
        <v>553</v>
      </c>
      <c r="E249" s="519">
        <v>7527</v>
      </c>
      <c r="F249" s="103">
        <v>106</v>
      </c>
      <c r="H249" s="129"/>
      <c r="I249" s="125"/>
      <c r="J249" s="24"/>
      <c r="K249" s="73"/>
      <c r="L249" s="74"/>
      <c r="M249" s="24"/>
      <c r="N249"/>
    </row>
    <row r="250" spans="1:14" ht="15" customHeight="1">
      <c r="A250" s="4">
        <v>40990</v>
      </c>
      <c r="B250" s="4"/>
      <c r="C250" s="7" t="s">
        <v>32</v>
      </c>
      <c r="D250" s="7" t="s">
        <v>553</v>
      </c>
      <c r="E250" s="519">
        <v>7542</v>
      </c>
      <c r="F250" s="103">
        <v>160</v>
      </c>
      <c r="H250" s="129"/>
      <c r="I250" s="125"/>
      <c r="J250" s="24"/>
      <c r="K250" s="73"/>
      <c r="L250" s="74"/>
      <c r="M250" s="24"/>
      <c r="N250"/>
    </row>
    <row r="251" spans="1:14" ht="15" customHeight="1">
      <c r="A251" s="4">
        <v>40990</v>
      </c>
      <c r="B251" s="4"/>
      <c r="C251" s="7" t="s">
        <v>539</v>
      </c>
      <c r="D251" s="7" t="s">
        <v>553</v>
      </c>
      <c r="E251" s="519">
        <v>7553</v>
      </c>
      <c r="F251" s="103">
        <v>160</v>
      </c>
      <c r="H251" s="129"/>
      <c r="I251" s="125"/>
      <c r="J251" s="24"/>
      <c r="K251" s="73"/>
      <c r="L251" s="74"/>
      <c r="M251" s="24"/>
      <c r="N251"/>
    </row>
    <row r="252" spans="1:14">
      <c r="A252" s="60">
        <v>40991</v>
      </c>
    </row>
    <row r="253" spans="1:14" ht="15" customHeight="1">
      <c r="A253" s="4">
        <v>40990</v>
      </c>
      <c r="B253" s="4"/>
      <c r="C253" s="7" t="s">
        <v>522</v>
      </c>
      <c r="D253" s="7" t="s">
        <v>553</v>
      </c>
      <c r="E253" s="519">
        <v>7525</v>
      </c>
      <c r="F253" s="103">
        <v>80</v>
      </c>
      <c r="H253" s="129"/>
      <c r="I253" s="125"/>
      <c r="J253" s="24"/>
      <c r="K253" s="73"/>
      <c r="L253" s="74"/>
      <c r="M253" s="24"/>
      <c r="N253"/>
    </row>
    <row r="254" spans="1:14" ht="15" customHeight="1">
      <c r="A254" s="4">
        <v>40990</v>
      </c>
      <c r="B254" s="4"/>
      <c r="C254" s="7" t="s">
        <v>562</v>
      </c>
      <c r="D254" s="7" t="s">
        <v>553</v>
      </c>
      <c r="E254" s="519">
        <v>7535</v>
      </c>
      <c r="F254" s="103">
        <v>70</v>
      </c>
      <c r="H254" s="129"/>
      <c r="I254" s="125"/>
      <c r="J254" s="24"/>
      <c r="K254" s="73"/>
      <c r="L254" s="74"/>
      <c r="M254" s="24"/>
      <c r="N254"/>
    </row>
    <row r="255" spans="1:14">
      <c r="A255" s="4">
        <v>40984</v>
      </c>
      <c r="B255" s="4"/>
      <c r="C255" s="7" t="s">
        <v>541</v>
      </c>
      <c r="D255" s="7" t="s">
        <v>512</v>
      </c>
      <c r="E255" s="519">
        <v>7498</v>
      </c>
      <c r="F255" s="103">
        <v>178.31</v>
      </c>
      <c r="H255" s="129"/>
      <c r="I255" s="125"/>
      <c r="J255" s="24"/>
      <c r="K255" s="73"/>
      <c r="L255" s="74"/>
      <c r="M255" s="24"/>
      <c r="N255"/>
    </row>
    <row r="256" spans="1:14" ht="15" customHeight="1">
      <c r="A256" s="4">
        <v>40990</v>
      </c>
      <c r="B256" s="4"/>
      <c r="C256" s="7" t="s">
        <v>233</v>
      </c>
      <c r="D256" s="7" t="s">
        <v>553</v>
      </c>
      <c r="E256" s="519">
        <v>7524</v>
      </c>
      <c r="F256" s="103">
        <v>77</v>
      </c>
      <c r="H256" s="129"/>
      <c r="I256" s="125"/>
      <c r="J256" s="24"/>
      <c r="K256" s="73"/>
      <c r="L256" s="74"/>
      <c r="M256" s="24"/>
      <c r="N256"/>
    </row>
    <row r="257" spans="1:14" ht="15" customHeight="1">
      <c r="A257" s="4">
        <v>40990</v>
      </c>
      <c r="B257" s="4"/>
      <c r="C257" s="7" t="s">
        <v>543</v>
      </c>
      <c r="D257" s="7" t="s">
        <v>556</v>
      </c>
      <c r="E257" s="519">
        <v>7563</v>
      </c>
      <c r="F257" s="103">
        <v>66</v>
      </c>
      <c r="H257" s="129"/>
      <c r="I257" s="125"/>
      <c r="J257" s="24"/>
      <c r="K257" s="73"/>
      <c r="L257" s="74"/>
      <c r="M257" s="24"/>
      <c r="N257"/>
    </row>
    <row r="258" spans="1:14" ht="15" customHeight="1">
      <c r="A258" s="4">
        <v>40990</v>
      </c>
      <c r="B258" s="4"/>
      <c r="C258" s="7" t="s">
        <v>335</v>
      </c>
      <c r="D258" s="7" t="s">
        <v>553</v>
      </c>
      <c r="E258" s="519">
        <v>7556</v>
      </c>
      <c r="F258" s="103">
        <v>154.44</v>
      </c>
      <c r="H258" s="129"/>
      <c r="I258" s="125"/>
      <c r="J258" s="24"/>
      <c r="K258" s="73"/>
      <c r="L258" s="74"/>
      <c r="M258" s="24"/>
      <c r="N258"/>
    </row>
    <row r="259" spans="1:14" ht="15" customHeight="1">
      <c r="A259" s="4">
        <v>40990</v>
      </c>
      <c r="B259" s="4"/>
      <c r="C259" s="7" t="s">
        <v>528</v>
      </c>
      <c r="D259" s="7" t="s">
        <v>553</v>
      </c>
      <c r="E259" s="519">
        <v>7534</v>
      </c>
      <c r="F259" s="103">
        <v>80</v>
      </c>
      <c r="H259" s="129"/>
      <c r="I259" s="125"/>
      <c r="J259" s="24"/>
      <c r="K259" s="73"/>
      <c r="L259" s="74"/>
      <c r="M259" s="24"/>
      <c r="N259"/>
    </row>
    <row r="260" spans="1:14" ht="15" customHeight="1">
      <c r="A260" s="4">
        <v>40990</v>
      </c>
      <c r="B260" s="4"/>
      <c r="C260" s="7" t="s">
        <v>337</v>
      </c>
      <c r="D260" s="7" t="s">
        <v>553</v>
      </c>
      <c r="E260" s="519">
        <v>7540</v>
      </c>
      <c r="F260" s="103">
        <v>140</v>
      </c>
      <c r="H260" s="129"/>
      <c r="I260" s="125"/>
      <c r="J260" s="24"/>
      <c r="K260" s="73"/>
      <c r="L260" s="74"/>
      <c r="M260" s="24"/>
      <c r="N260"/>
    </row>
    <row r="261" spans="1:14" ht="15" customHeight="1">
      <c r="A261" s="4">
        <v>40990</v>
      </c>
      <c r="B261" s="4"/>
      <c r="C261" s="7" t="s">
        <v>534</v>
      </c>
      <c r="D261" s="7" t="s">
        <v>553</v>
      </c>
      <c r="E261" s="519">
        <v>7545</v>
      </c>
      <c r="F261" s="103">
        <v>200</v>
      </c>
      <c r="H261" s="129"/>
      <c r="I261" s="125"/>
      <c r="J261" s="24"/>
      <c r="K261" s="73"/>
      <c r="L261" s="74"/>
      <c r="M261" s="24"/>
      <c r="N261"/>
    </row>
    <row r="262" spans="1:14" ht="15" customHeight="1">
      <c r="A262" s="4">
        <v>40990</v>
      </c>
      <c r="B262" s="4"/>
      <c r="C262" s="7" t="s">
        <v>563</v>
      </c>
      <c r="D262" s="7" t="s">
        <v>553</v>
      </c>
      <c r="E262" s="519">
        <v>7560</v>
      </c>
      <c r="F262" s="103">
        <v>160</v>
      </c>
      <c r="H262" s="129"/>
      <c r="I262" s="125"/>
      <c r="J262" s="24"/>
      <c r="K262" s="73"/>
      <c r="L262" s="74"/>
      <c r="M262" s="24"/>
      <c r="N262"/>
    </row>
    <row r="263" spans="1:14" ht="15" customHeight="1">
      <c r="A263" s="4">
        <v>40990</v>
      </c>
      <c r="B263" s="4"/>
      <c r="C263" s="7" t="s">
        <v>265</v>
      </c>
      <c r="D263" s="7" t="s">
        <v>557</v>
      </c>
      <c r="E263" s="519">
        <v>7564</v>
      </c>
      <c r="F263" s="103">
        <v>73</v>
      </c>
      <c r="H263" s="129"/>
      <c r="I263" s="125"/>
      <c r="J263" s="24"/>
      <c r="K263" s="73"/>
      <c r="L263" s="74"/>
      <c r="M263" s="24"/>
      <c r="N263"/>
    </row>
    <row r="264" spans="1:14" ht="15" customHeight="1">
      <c r="A264" s="4">
        <v>40990</v>
      </c>
      <c r="B264" s="4"/>
      <c r="C264" s="7" t="s">
        <v>538</v>
      </c>
      <c r="D264" s="7" t="s">
        <v>553</v>
      </c>
      <c r="E264" s="519">
        <v>7552</v>
      </c>
      <c r="F264" s="103">
        <v>140</v>
      </c>
      <c r="H264" s="129"/>
      <c r="I264" s="125"/>
      <c r="J264" s="24"/>
      <c r="K264" s="73"/>
      <c r="L264" s="74"/>
      <c r="M264" s="24"/>
      <c r="N264"/>
    </row>
    <row r="265" spans="1:14" ht="15" customHeight="1">
      <c r="A265" s="4">
        <v>40990</v>
      </c>
      <c r="B265" s="4"/>
      <c r="C265" s="7" t="s">
        <v>559</v>
      </c>
      <c r="D265" s="7" t="s">
        <v>553</v>
      </c>
      <c r="E265" s="519">
        <v>7526</v>
      </c>
      <c r="F265" s="103">
        <v>70</v>
      </c>
      <c r="H265" s="129"/>
      <c r="I265" s="125"/>
      <c r="J265" s="24"/>
      <c r="K265" s="73"/>
      <c r="L265" s="74"/>
      <c r="M265" s="24"/>
      <c r="N265"/>
    </row>
    <row r="266" spans="1:14" ht="15" customHeight="1">
      <c r="A266" s="4">
        <v>40990</v>
      </c>
      <c r="B266" s="4"/>
      <c r="C266" s="7" t="s">
        <v>519</v>
      </c>
      <c r="D266" s="7" t="s">
        <v>553</v>
      </c>
      <c r="E266" s="519">
        <v>7522</v>
      </c>
      <c r="F266" s="103">
        <v>90</v>
      </c>
      <c r="H266" s="129"/>
      <c r="I266" s="125"/>
      <c r="J266" s="24"/>
      <c r="K266" s="73"/>
      <c r="L266" s="74"/>
      <c r="M266" s="24"/>
      <c r="N266"/>
    </row>
    <row r="267" spans="1:14" ht="15" customHeight="1">
      <c r="A267" s="4">
        <v>40990</v>
      </c>
      <c r="B267" s="4"/>
      <c r="C267" s="7" t="s">
        <v>544</v>
      </c>
      <c r="D267" s="7" t="s">
        <v>557</v>
      </c>
      <c r="E267" s="519">
        <v>7565</v>
      </c>
      <c r="F267" s="103">
        <v>71.540000000000006</v>
      </c>
      <c r="H267" s="129"/>
      <c r="I267" s="125"/>
      <c r="J267" s="24"/>
      <c r="K267" s="73"/>
      <c r="L267" s="74"/>
      <c r="M267" s="24"/>
      <c r="N267"/>
    </row>
    <row r="268" spans="1:14" ht="15" customHeight="1">
      <c r="A268" s="4">
        <v>40990</v>
      </c>
      <c r="B268" s="4"/>
      <c r="C268" s="7" t="s">
        <v>560</v>
      </c>
      <c r="D268" s="7" t="s">
        <v>553</v>
      </c>
      <c r="E268" s="519">
        <v>7529</v>
      </c>
      <c r="F268" s="103">
        <v>66</v>
      </c>
      <c r="H268" s="129"/>
      <c r="I268" s="125"/>
      <c r="J268" s="24"/>
      <c r="K268" s="73"/>
      <c r="L268" s="74"/>
      <c r="M268" s="24"/>
      <c r="N268"/>
    </row>
    <row r="269" spans="1:14" ht="15" customHeight="1">
      <c r="A269" s="4">
        <v>40990</v>
      </c>
      <c r="B269" s="4"/>
      <c r="C269" s="7" t="s">
        <v>524</v>
      </c>
      <c r="D269" s="7" t="s">
        <v>553</v>
      </c>
      <c r="E269" s="519">
        <v>7528</v>
      </c>
      <c r="F269" s="103">
        <v>70</v>
      </c>
      <c r="H269" s="129"/>
      <c r="I269" s="125"/>
      <c r="J269" s="24"/>
      <c r="K269" s="73"/>
      <c r="L269" s="74"/>
      <c r="M269" s="24"/>
      <c r="N269"/>
    </row>
    <row r="270" spans="1:14">
      <c r="A270" s="4">
        <v>40983</v>
      </c>
      <c r="B270" s="4"/>
      <c r="C270" s="7" t="s">
        <v>504</v>
      </c>
      <c r="D270" s="7" t="s">
        <v>487</v>
      </c>
      <c r="E270" s="519">
        <v>7448</v>
      </c>
      <c r="F270" s="103">
        <v>116.92</v>
      </c>
      <c r="H270" s="129"/>
      <c r="I270" s="125"/>
      <c r="J270" s="24"/>
      <c r="K270" s="73"/>
      <c r="L270" s="74"/>
      <c r="M270" s="24"/>
      <c r="N270"/>
    </row>
    <row r="271" spans="1:14" ht="15" customHeight="1">
      <c r="A271" s="4">
        <v>40990</v>
      </c>
      <c r="B271" s="4"/>
      <c r="C271" s="7" t="s">
        <v>527</v>
      </c>
      <c r="D271" s="7" t="s">
        <v>553</v>
      </c>
      <c r="E271" s="519">
        <v>7533</v>
      </c>
      <c r="F271" s="103">
        <v>132</v>
      </c>
      <c r="H271" s="129"/>
      <c r="I271" s="125"/>
      <c r="J271" s="24"/>
      <c r="K271" s="73"/>
      <c r="L271" s="74"/>
      <c r="M271" s="24"/>
      <c r="N271"/>
    </row>
    <row r="272" spans="1:14" ht="15" customHeight="1">
      <c r="A272" s="4">
        <v>40990</v>
      </c>
      <c r="B272" s="4"/>
      <c r="C272" s="7" t="s">
        <v>520</v>
      </c>
      <c r="D272" s="7" t="s">
        <v>553</v>
      </c>
      <c r="E272" s="519">
        <v>7521</v>
      </c>
      <c r="F272" s="103">
        <v>70</v>
      </c>
      <c r="H272" s="129"/>
      <c r="I272" s="125"/>
      <c r="J272" s="24"/>
      <c r="K272" s="73"/>
      <c r="L272" s="74"/>
      <c r="M272" s="24"/>
      <c r="N272"/>
    </row>
    <row r="273" spans="1:14" ht="15" customHeight="1">
      <c r="A273" s="4">
        <v>40990</v>
      </c>
      <c r="B273" s="4"/>
      <c r="C273" s="7" t="s">
        <v>561</v>
      </c>
      <c r="D273" s="7" t="s">
        <v>553</v>
      </c>
      <c r="E273" s="519">
        <v>7531</v>
      </c>
      <c r="F273" s="103">
        <v>60</v>
      </c>
      <c r="H273" s="129"/>
      <c r="I273" s="125"/>
      <c r="J273" s="24"/>
      <c r="K273" s="73"/>
      <c r="L273" s="74"/>
      <c r="M273" s="24"/>
      <c r="N273"/>
    </row>
    <row r="274" spans="1:14" ht="15" customHeight="1">
      <c r="A274" s="4">
        <v>40990</v>
      </c>
      <c r="B274" s="4"/>
      <c r="C274" s="7" t="s">
        <v>532</v>
      </c>
      <c r="D274" s="7" t="s">
        <v>553</v>
      </c>
      <c r="E274" s="519">
        <v>7543</v>
      </c>
      <c r="F274" s="103">
        <v>160</v>
      </c>
      <c r="H274" s="129"/>
      <c r="I274" s="125"/>
      <c r="J274" s="24"/>
      <c r="K274" s="73"/>
      <c r="L274" s="74"/>
      <c r="M274" s="24"/>
      <c r="N274"/>
    </row>
    <row r="275" spans="1:14" ht="15" customHeight="1">
      <c r="A275" s="4">
        <v>40991</v>
      </c>
      <c r="B275" s="4"/>
      <c r="C275" s="7" t="s">
        <v>337</v>
      </c>
      <c r="D275" s="7" t="s">
        <v>579</v>
      </c>
      <c r="E275" s="519">
        <v>7570</v>
      </c>
      <c r="F275" s="103">
        <v>66</v>
      </c>
      <c r="H275" s="129"/>
      <c r="I275" s="125"/>
      <c r="J275" s="24"/>
      <c r="K275" s="73"/>
      <c r="L275" s="74"/>
      <c r="M275" s="24"/>
      <c r="N275"/>
    </row>
    <row r="276" spans="1:14" ht="15" customHeight="1">
      <c r="A276" s="4">
        <v>40990</v>
      </c>
      <c r="B276" s="4"/>
      <c r="C276" s="7" t="s">
        <v>533</v>
      </c>
      <c r="D276" s="7" t="s">
        <v>553</v>
      </c>
      <c r="E276" s="519">
        <v>7544</v>
      </c>
      <c r="F276" s="103">
        <v>100</v>
      </c>
      <c r="H276" s="129"/>
      <c r="I276" s="125"/>
      <c r="J276" s="24"/>
      <c r="K276" s="73"/>
      <c r="L276" s="74"/>
      <c r="M276" s="24"/>
      <c r="N276"/>
    </row>
    <row r="277" spans="1:14" ht="15" customHeight="1">
      <c r="A277" s="4">
        <v>40990</v>
      </c>
      <c r="B277" s="4"/>
      <c r="C277" s="7" t="s">
        <v>35</v>
      </c>
      <c r="D277" s="7" t="s">
        <v>553</v>
      </c>
      <c r="E277" s="519">
        <v>7549</v>
      </c>
      <c r="F277" s="103">
        <v>80</v>
      </c>
      <c r="H277" s="129"/>
      <c r="I277" s="125"/>
      <c r="J277" s="24"/>
      <c r="K277" s="73"/>
      <c r="L277" s="74"/>
      <c r="M277" s="24"/>
      <c r="N277"/>
    </row>
    <row r="278" spans="1:14">
      <c r="A278" s="4">
        <v>40990</v>
      </c>
      <c r="B278" s="4"/>
      <c r="C278" s="7" t="s">
        <v>395</v>
      </c>
      <c r="D278" s="7" t="s">
        <v>553</v>
      </c>
      <c r="E278" s="519">
        <v>7555</v>
      </c>
      <c r="F278" s="103">
        <v>200</v>
      </c>
      <c r="H278" s="129"/>
      <c r="I278" s="125"/>
    </row>
    <row r="279" spans="1:14">
      <c r="A279" s="60">
        <v>40994</v>
      </c>
      <c r="F279" s="181"/>
      <c r="H279" s="129"/>
    </row>
    <row r="280" spans="1:14" ht="15" customHeight="1">
      <c r="A280" s="4">
        <v>40990</v>
      </c>
      <c r="B280" s="4"/>
      <c r="C280" s="7" t="s">
        <v>356</v>
      </c>
      <c r="D280" s="7" t="s">
        <v>553</v>
      </c>
      <c r="E280" s="519">
        <v>7537</v>
      </c>
      <c r="F280" s="103">
        <v>60</v>
      </c>
      <c r="H280" s="129"/>
      <c r="I280" s="125"/>
      <c r="J280" s="24"/>
      <c r="K280" s="73"/>
      <c r="L280" s="74"/>
      <c r="M280" s="24"/>
      <c r="N280"/>
    </row>
    <row r="281" spans="1:14">
      <c r="A281" s="60">
        <v>40995</v>
      </c>
      <c r="F281" s="181"/>
      <c r="H281" s="129"/>
    </row>
    <row r="282" spans="1:14">
      <c r="A282" s="4">
        <v>40990</v>
      </c>
      <c r="B282" s="4"/>
      <c r="C282" s="7" t="s">
        <v>31</v>
      </c>
      <c r="D282" s="7" t="s">
        <v>553</v>
      </c>
      <c r="E282" s="519">
        <v>7541</v>
      </c>
      <c r="F282" s="103">
        <v>100</v>
      </c>
      <c r="H282" s="129"/>
    </row>
    <row r="283" spans="1:14">
      <c r="A283" s="4">
        <v>40991</v>
      </c>
      <c r="B283" s="4"/>
      <c r="C283" s="7" t="s">
        <v>168</v>
      </c>
      <c r="D283" s="7" t="s">
        <v>578</v>
      </c>
      <c r="E283" s="519">
        <v>7569</v>
      </c>
      <c r="F283" s="103">
        <v>281.94</v>
      </c>
      <c r="H283" s="129"/>
    </row>
    <row r="284" spans="1:14">
      <c r="A284" s="4">
        <v>40990</v>
      </c>
      <c r="B284" s="4"/>
      <c r="C284" s="7" t="s">
        <v>530</v>
      </c>
      <c r="D284" s="7" t="s">
        <v>553</v>
      </c>
      <c r="E284" s="519">
        <v>7538</v>
      </c>
      <c r="F284" s="103">
        <v>100</v>
      </c>
      <c r="H284" s="129"/>
      <c r="I284" s="125"/>
    </row>
    <row r="285" spans="1:14">
      <c r="A285" s="4">
        <v>40995</v>
      </c>
      <c r="B285" s="4"/>
      <c r="C285" s="7" t="s">
        <v>597</v>
      </c>
      <c r="D285" s="7" t="s">
        <v>598</v>
      </c>
      <c r="E285" s="519">
        <v>7574</v>
      </c>
      <c r="F285" s="103">
        <v>880</v>
      </c>
      <c r="H285" s="129"/>
    </row>
    <row r="286" spans="1:14">
      <c r="A286" s="146">
        <v>40997</v>
      </c>
    </row>
    <row r="287" spans="1:14" ht="15" customHeight="1">
      <c r="A287" s="4">
        <v>40990</v>
      </c>
      <c r="B287" s="4"/>
      <c r="C287" s="7" t="s">
        <v>540</v>
      </c>
      <c r="D287" s="7" t="s">
        <v>553</v>
      </c>
      <c r="E287" s="519">
        <v>7559</v>
      </c>
      <c r="F287" s="103">
        <v>110</v>
      </c>
      <c r="H287" s="129"/>
      <c r="I287" s="125"/>
      <c r="J287" s="24"/>
      <c r="K287" s="73"/>
      <c r="L287" s="74"/>
      <c r="M287" s="24"/>
      <c r="N287"/>
    </row>
    <row r="288" spans="1:14" ht="15" customHeight="1">
      <c r="A288" s="4">
        <v>40980</v>
      </c>
      <c r="B288" s="4"/>
      <c r="C288" s="7" t="s">
        <v>952</v>
      </c>
      <c r="D288" s="7" t="s">
        <v>953</v>
      </c>
      <c r="E288" s="519">
        <v>7426</v>
      </c>
      <c r="F288" s="103">
        <v>2000</v>
      </c>
      <c r="H288" s="129"/>
      <c r="I288" s="125"/>
      <c r="J288" s="24"/>
      <c r="K288" s="73"/>
      <c r="L288" s="74"/>
      <c r="M288" s="24"/>
      <c r="N288"/>
    </row>
    <row r="289" spans="1:14">
      <c r="A289" s="60">
        <v>40998</v>
      </c>
      <c r="F289" s="181"/>
    </row>
    <row r="290" spans="1:14">
      <c r="A290" s="4">
        <v>40997</v>
      </c>
      <c r="B290" s="4"/>
      <c r="C290" s="7" t="s">
        <v>602</v>
      </c>
      <c r="D290" s="7" t="s">
        <v>603</v>
      </c>
      <c r="E290" s="519">
        <v>7580</v>
      </c>
      <c r="F290" s="103">
        <v>3000</v>
      </c>
      <c r="H290" s="129"/>
    </row>
    <row r="291" spans="1:14" ht="15" customHeight="1">
      <c r="A291" s="4">
        <v>40997</v>
      </c>
      <c r="B291" s="4"/>
      <c r="C291" s="7" t="s">
        <v>633</v>
      </c>
      <c r="D291" s="7" t="s">
        <v>627</v>
      </c>
      <c r="E291" s="519">
        <v>7594</v>
      </c>
      <c r="F291" s="103">
        <v>292</v>
      </c>
      <c r="H291" s="129"/>
      <c r="I291" s="125"/>
      <c r="J291" s="24"/>
      <c r="K291" s="73"/>
      <c r="L291" s="74"/>
      <c r="M291" s="24"/>
      <c r="N291"/>
    </row>
    <row r="292" spans="1:14" ht="15" customHeight="1">
      <c r="A292" s="4">
        <v>40997</v>
      </c>
      <c r="B292" s="4"/>
      <c r="C292" s="7" t="s">
        <v>500</v>
      </c>
      <c r="D292" s="7" t="s">
        <v>627</v>
      </c>
      <c r="E292" s="519">
        <v>7589</v>
      </c>
      <c r="F292" s="103">
        <v>292</v>
      </c>
      <c r="H292" s="129"/>
      <c r="I292" s="125"/>
      <c r="J292" s="24"/>
      <c r="K292" s="73"/>
      <c r="L292" s="74"/>
      <c r="M292" s="24"/>
      <c r="N292"/>
    </row>
    <row r="293" spans="1:14" ht="15" customHeight="1">
      <c r="A293" s="4">
        <v>40997</v>
      </c>
      <c r="B293" s="4"/>
      <c r="C293" s="7" t="s">
        <v>493</v>
      </c>
      <c r="D293" s="7" t="s">
        <v>627</v>
      </c>
      <c r="E293" s="519">
        <v>7582</v>
      </c>
      <c r="F293" s="103">
        <v>292</v>
      </c>
      <c r="H293" s="129"/>
      <c r="I293" s="125"/>
      <c r="J293" s="24"/>
      <c r="K293" s="73"/>
      <c r="L293" s="74"/>
      <c r="M293" s="24"/>
      <c r="N293"/>
    </row>
    <row r="294" spans="1:14" ht="15" customHeight="1">
      <c r="A294" s="4">
        <v>40997</v>
      </c>
      <c r="B294" s="4"/>
      <c r="C294" s="7" t="s">
        <v>630</v>
      </c>
      <c r="D294" s="7" t="s">
        <v>627</v>
      </c>
      <c r="E294" s="519">
        <v>7585</v>
      </c>
      <c r="F294" s="103">
        <v>44.61</v>
      </c>
      <c r="H294" s="129"/>
      <c r="I294" s="125"/>
      <c r="J294" s="24"/>
      <c r="K294" s="73"/>
      <c r="L294" s="74"/>
      <c r="M294" s="24"/>
      <c r="N294"/>
    </row>
    <row r="295" spans="1:14" ht="15" customHeight="1">
      <c r="A295" s="4">
        <v>40997</v>
      </c>
      <c r="B295" s="4"/>
      <c r="C295" s="7" t="s">
        <v>635</v>
      </c>
      <c r="D295" s="7" t="s">
        <v>627</v>
      </c>
      <c r="E295" s="519">
        <v>7597</v>
      </c>
      <c r="F295" s="103">
        <v>292</v>
      </c>
      <c r="H295" s="129"/>
      <c r="I295" s="125"/>
      <c r="J295" s="24"/>
      <c r="K295" s="73"/>
      <c r="L295" s="74"/>
      <c r="M295" s="24"/>
      <c r="N295"/>
    </row>
    <row r="296" spans="1:14" ht="15" customHeight="1">
      <c r="A296" s="4">
        <v>40997</v>
      </c>
      <c r="B296" s="4"/>
      <c r="C296" s="7" t="s">
        <v>501</v>
      </c>
      <c r="D296" s="7" t="s">
        <v>627</v>
      </c>
      <c r="E296" s="519">
        <v>7590</v>
      </c>
      <c r="F296" s="103">
        <v>158.16999999999999</v>
      </c>
      <c r="H296" s="129"/>
      <c r="I296" s="125"/>
      <c r="J296" s="24"/>
      <c r="K296" s="73"/>
      <c r="L296" s="74"/>
      <c r="M296" s="24"/>
      <c r="N296"/>
    </row>
    <row r="297" spans="1:14" ht="15" customHeight="1">
      <c r="A297" s="4">
        <v>40997</v>
      </c>
      <c r="B297" s="4"/>
      <c r="C297" s="7" t="s">
        <v>636</v>
      </c>
      <c r="D297" s="7" t="s">
        <v>627</v>
      </c>
      <c r="E297" s="519">
        <v>7598</v>
      </c>
      <c r="F297" s="103">
        <v>171.96</v>
      </c>
      <c r="H297" s="129"/>
      <c r="I297" s="125"/>
      <c r="J297" s="24"/>
      <c r="K297" s="73"/>
      <c r="L297" s="74"/>
      <c r="M297" s="24"/>
      <c r="N297"/>
    </row>
    <row r="298" spans="1:14" ht="15" customHeight="1">
      <c r="A298" s="4">
        <v>40997</v>
      </c>
      <c r="B298" s="4"/>
      <c r="C298" s="7" t="s">
        <v>497</v>
      </c>
      <c r="D298" s="7" t="s">
        <v>627</v>
      </c>
      <c r="E298" s="519">
        <v>7587</v>
      </c>
      <c r="F298" s="103">
        <v>30.82</v>
      </c>
      <c r="H298" s="129"/>
      <c r="I298" s="125"/>
      <c r="J298" s="24"/>
      <c r="K298" s="73"/>
      <c r="L298" s="74"/>
      <c r="M298" s="24"/>
      <c r="N298"/>
    </row>
    <row r="299" spans="1:14" ht="15" customHeight="1">
      <c r="A299" s="4">
        <v>40997</v>
      </c>
      <c r="B299" s="4"/>
      <c r="C299" s="7" t="s">
        <v>631</v>
      </c>
      <c r="D299" s="7" t="s">
        <v>628</v>
      </c>
      <c r="E299" s="519">
        <v>7592</v>
      </c>
      <c r="F299" s="103">
        <v>292</v>
      </c>
      <c r="H299" s="129"/>
      <c r="I299" s="125"/>
      <c r="J299" s="24"/>
      <c r="K299" s="73"/>
      <c r="L299" s="74"/>
      <c r="M299" s="24"/>
      <c r="N299"/>
    </row>
    <row r="300" spans="1:14" ht="15" customHeight="1">
      <c r="A300" s="4">
        <v>40997</v>
      </c>
      <c r="B300" s="4"/>
      <c r="C300" s="7" t="s">
        <v>192</v>
      </c>
      <c r="D300" s="7" t="s">
        <v>627</v>
      </c>
      <c r="E300" s="519">
        <v>7584</v>
      </c>
      <c r="F300" s="103">
        <v>242</v>
      </c>
      <c r="H300" s="129"/>
      <c r="I300" s="125"/>
      <c r="J300" s="24"/>
      <c r="K300" s="73"/>
      <c r="L300" s="74"/>
      <c r="M300" s="24"/>
      <c r="N300"/>
    </row>
    <row r="301" spans="1:14">
      <c r="A301" s="60">
        <v>41001</v>
      </c>
      <c r="H301" s="129"/>
    </row>
    <row r="302" spans="1:14" ht="15" customHeight="1">
      <c r="A302" s="4">
        <v>40998</v>
      </c>
      <c r="B302" s="4"/>
      <c r="C302" s="7" t="s">
        <v>267</v>
      </c>
      <c r="D302" s="7" t="s">
        <v>637</v>
      </c>
      <c r="E302" s="519">
        <v>7600</v>
      </c>
      <c r="F302" s="103">
        <v>1000</v>
      </c>
      <c r="H302" s="129"/>
      <c r="I302" s="125"/>
      <c r="J302" s="24"/>
      <c r="K302" s="73"/>
      <c r="L302" s="74"/>
      <c r="M302" s="24"/>
      <c r="N302"/>
    </row>
    <row r="303" spans="1:14" ht="15" customHeight="1">
      <c r="A303" s="4">
        <v>40998</v>
      </c>
      <c r="B303" s="4"/>
      <c r="C303" s="7" t="s">
        <v>164</v>
      </c>
      <c r="D303" s="7" t="s">
        <v>658</v>
      </c>
      <c r="E303" s="519">
        <v>7625</v>
      </c>
      <c r="F303" s="103">
        <v>440</v>
      </c>
      <c r="H303" s="129"/>
      <c r="I303" s="125"/>
      <c r="J303" s="24"/>
      <c r="K303" s="73"/>
      <c r="L303" s="74"/>
      <c r="M303" s="24"/>
      <c r="N303"/>
    </row>
    <row r="304" spans="1:14" ht="15" customHeight="1">
      <c r="A304" s="4">
        <v>40997</v>
      </c>
      <c r="B304" s="4"/>
      <c r="C304" s="7" t="s">
        <v>492</v>
      </c>
      <c r="D304" s="7" t="s">
        <v>627</v>
      </c>
      <c r="E304" s="519">
        <v>7581</v>
      </c>
      <c r="F304" s="103">
        <v>292</v>
      </c>
      <c r="G304" s="125"/>
      <c r="H304" s="129"/>
      <c r="I304" s="125"/>
      <c r="J304" s="24"/>
      <c r="K304" s="73"/>
      <c r="L304" s="74"/>
      <c r="M304" s="24"/>
      <c r="N304"/>
    </row>
    <row r="305" spans="1:14" ht="15" customHeight="1">
      <c r="A305" s="4">
        <v>40998</v>
      </c>
      <c r="B305" s="4"/>
      <c r="C305" s="7" t="s">
        <v>173</v>
      </c>
      <c r="D305" s="7" t="s">
        <v>656</v>
      </c>
      <c r="E305" s="519">
        <v>7623</v>
      </c>
      <c r="F305" s="103">
        <v>45</v>
      </c>
      <c r="G305" s="125"/>
      <c r="H305" s="130"/>
      <c r="I305" s="125"/>
      <c r="J305" s="24"/>
      <c r="K305" s="73"/>
      <c r="L305" s="74"/>
      <c r="M305" s="24"/>
      <c r="N305"/>
    </row>
    <row r="306" spans="1:14" ht="15" customHeight="1">
      <c r="A306" s="4">
        <v>40998</v>
      </c>
      <c r="B306" s="4"/>
      <c r="C306" s="7" t="s">
        <v>100</v>
      </c>
      <c r="D306" s="7" t="s">
        <v>642</v>
      </c>
      <c r="E306" s="519">
        <v>7607</v>
      </c>
      <c r="F306" s="103">
        <v>100</v>
      </c>
      <c r="H306" s="130"/>
      <c r="I306" s="125"/>
      <c r="J306" s="24"/>
      <c r="K306" s="73"/>
      <c r="L306" s="74"/>
      <c r="M306" s="24"/>
      <c r="N306"/>
    </row>
    <row r="307" spans="1:14">
      <c r="A307" s="60">
        <v>41002</v>
      </c>
      <c r="G307" s="130"/>
    </row>
    <row r="308" spans="1:14" ht="15" customHeight="1">
      <c r="A308" s="4">
        <v>40982</v>
      </c>
      <c r="B308" s="4"/>
      <c r="C308" s="7" t="s">
        <v>469</v>
      </c>
      <c r="D308" s="7" t="s">
        <v>465</v>
      </c>
      <c r="E308" s="528">
        <v>7430</v>
      </c>
      <c r="F308" s="103">
        <v>4892.16</v>
      </c>
      <c r="G308" s="130"/>
      <c r="H308" s="130"/>
      <c r="I308" s="125"/>
      <c r="J308" s="24"/>
      <c r="K308" s="73"/>
      <c r="L308" s="74"/>
      <c r="M308" s="24"/>
      <c r="N308"/>
    </row>
    <row r="309" spans="1:14" ht="15" customHeight="1">
      <c r="A309" s="4">
        <v>40998</v>
      </c>
      <c r="B309" s="4"/>
      <c r="C309" s="7" t="s">
        <v>659</v>
      </c>
      <c r="D309" s="7" t="s">
        <v>638</v>
      </c>
      <c r="E309" s="526">
        <v>7602</v>
      </c>
      <c r="F309" s="103">
        <v>111.76</v>
      </c>
      <c r="G309" s="125"/>
      <c r="H309" s="130"/>
      <c r="I309" s="125"/>
      <c r="J309" s="24"/>
      <c r="K309" s="73"/>
      <c r="L309" s="74"/>
      <c r="M309" s="24"/>
      <c r="N309"/>
    </row>
    <row r="310" spans="1:14" ht="15" customHeight="1">
      <c r="A310" s="4">
        <v>40998</v>
      </c>
      <c r="B310" s="4"/>
      <c r="C310" s="7" t="s">
        <v>379</v>
      </c>
      <c r="D310" s="7" t="s">
        <v>640</v>
      </c>
      <c r="E310" s="526">
        <v>7605</v>
      </c>
      <c r="F310" s="128">
        <v>154.09</v>
      </c>
      <c r="G310" s="130"/>
      <c r="H310" s="130"/>
      <c r="I310" s="125"/>
      <c r="J310" s="24"/>
      <c r="K310" s="73"/>
      <c r="L310" s="74"/>
      <c r="M310" s="24"/>
      <c r="N310"/>
    </row>
    <row r="311" spans="1:14" ht="15" customHeight="1">
      <c r="A311" s="4">
        <v>40998</v>
      </c>
      <c r="B311" s="4"/>
      <c r="C311" s="7" t="s">
        <v>168</v>
      </c>
      <c r="D311" s="7" t="s">
        <v>655</v>
      </c>
      <c r="E311" s="526">
        <v>7621</v>
      </c>
      <c r="F311" s="103">
        <v>203.73</v>
      </c>
      <c r="G311" s="130"/>
      <c r="H311" s="130"/>
      <c r="I311" s="125"/>
      <c r="J311" s="24"/>
      <c r="K311" s="73"/>
      <c r="L311" s="74"/>
      <c r="M311" s="24"/>
      <c r="N311"/>
    </row>
    <row r="312" spans="1:14" ht="15" customHeight="1">
      <c r="A312" s="4">
        <v>40998</v>
      </c>
      <c r="B312" s="4"/>
      <c r="C312" s="7" t="s">
        <v>660</v>
      </c>
      <c r="D312" s="7" t="s">
        <v>639</v>
      </c>
      <c r="E312" s="526">
        <v>7603</v>
      </c>
      <c r="F312" s="103">
        <v>268.52</v>
      </c>
      <c r="G312" s="130"/>
      <c r="H312" s="130"/>
      <c r="I312" s="125"/>
      <c r="J312" s="24"/>
      <c r="K312" s="73"/>
      <c r="L312" s="74"/>
      <c r="M312" s="24"/>
      <c r="N312"/>
    </row>
    <row r="313" spans="1:14" ht="15" customHeight="1">
      <c r="A313" s="4">
        <v>40998</v>
      </c>
      <c r="B313" s="4"/>
      <c r="C313" s="7" t="s">
        <v>671</v>
      </c>
      <c r="D313" s="7" t="s">
        <v>652</v>
      </c>
      <c r="E313" s="526">
        <v>7617</v>
      </c>
      <c r="F313" s="128">
        <v>294.39999999999998</v>
      </c>
      <c r="G313" s="130"/>
      <c r="H313" s="130"/>
      <c r="I313" s="125"/>
      <c r="J313" s="24"/>
      <c r="K313" s="73"/>
      <c r="L313" s="74"/>
      <c r="M313" s="24"/>
      <c r="N313"/>
    </row>
    <row r="314" spans="1:14" ht="15" customHeight="1">
      <c r="A314" s="4">
        <v>40998</v>
      </c>
      <c r="B314" s="4"/>
      <c r="C314" s="7" t="s">
        <v>670</v>
      </c>
      <c r="D314" s="7" t="s">
        <v>651</v>
      </c>
      <c r="E314" s="526">
        <v>7616</v>
      </c>
      <c r="F314" s="103">
        <v>300</v>
      </c>
      <c r="G314" s="130"/>
      <c r="H314" s="130"/>
      <c r="I314" s="125"/>
      <c r="J314" s="24"/>
      <c r="K314" s="73"/>
      <c r="L314" s="74"/>
      <c r="M314" s="24"/>
      <c r="N314"/>
    </row>
    <row r="315" spans="1:14" ht="15" customHeight="1">
      <c r="A315" s="4">
        <v>40998</v>
      </c>
      <c r="B315" s="4"/>
      <c r="C315" s="7" t="s">
        <v>348</v>
      </c>
      <c r="D315" s="7" t="s">
        <v>644</v>
      </c>
      <c r="E315" s="526">
        <v>7609</v>
      </c>
      <c r="F315" s="103">
        <v>324.97000000000003</v>
      </c>
      <c r="G315" s="130"/>
      <c r="H315" s="130"/>
      <c r="I315" s="125"/>
      <c r="J315" s="24"/>
      <c r="K315" s="73"/>
      <c r="L315" s="74"/>
      <c r="M315" s="24"/>
      <c r="N315"/>
    </row>
    <row r="316" spans="1:14" ht="15" customHeight="1">
      <c r="A316" s="4">
        <v>40998</v>
      </c>
      <c r="B316" s="4"/>
      <c r="C316" s="7" t="s">
        <v>409</v>
      </c>
      <c r="D316" s="7" t="s">
        <v>654</v>
      </c>
      <c r="E316" s="526">
        <v>7619</v>
      </c>
      <c r="F316" s="103">
        <v>350</v>
      </c>
      <c r="G316" s="130"/>
      <c r="H316" s="130"/>
      <c r="I316" s="125"/>
      <c r="J316" s="24"/>
      <c r="K316" s="73"/>
      <c r="L316" s="74"/>
      <c r="M316" s="24"/>
      <c r="N316"/>
    </row>
    <row r="317" spans="1:14" ht="15" customHeight="1">
      <c r="A317" s="4">
        <v>40998</v>
      </c>
      <c r="B317" s="4"/>
      <c r="C317" s="7" t="s">
        <v>666</v>
      </c>
      <c r="D317" s="7" t="s">
        <v>647</v>
      </c>
      <c r="E317" s="526">
        <v>7612</v>
      </c>
      <c r="F317" s="103">
        <v>400</v>
      </c>
      <c r="G317" s="130"/>
      <c r="H317" s="130"/>
      <c r="I317" s="125"/>
      <c r="J317" s="24"/>
      <c r="K317" s="73"/>
      <c r="L317" s="74"/>
      <c r="M317" s="24"/>
      <c r="N317"/>
    </row>
    <row r="318" spans="1:14" ht="15" customHeight="1">
      <c r="A318" s="4">
        <v>40998</v>
      </c>
      <c r="B318" s="4"/>
      <c r="C318" s="7" t="s">
        <v>669</v>
      </c>
      <c r="D318" s="7" t="s">
        <v>650</v>
      </c>
      <c r="E318" s="526">
        <v>7615</v>
      </c>
      <c r="F318" s="103">
        <v>500</v>
      </c>
      <c r="G318" s="130"/>
      <c r="H318" s="130"/>
      <c r="I318" s="125"/>
      <c r="J318" s="24"/>
      <c r="K318" s="73"/>
      <c r="L318" s="74"/>
      <c r="M318" s="24"/>
      <c r="N318"/>
    </row>
    <row r="319" spans="1:14">
      <c r="A319" s="4">
        <v>40998</v>
      </c>
      <c r="B319" s="4"/>
      <c r="C319" s="7" t="s">
        <v>673</v>
      </c>
      <c r="D319" s="7" t="s">
        <v>657</v>
      </c>
      <c r="E319" s="526">
        <v>7624</v>
      </c>
      <c r="F319" s="103">
        <v>239</v>
      </c>
      <c r="G319" s="130"/>
      <c r="H319" s="130"/>
    </row>
    <row r="320" spans="1:14" ht="15" customHeight="1">
      <c r="A320" s="4">
        <v>40997</v>
      </c>
      <c r="B320" s="4"/>
      <c r="C320" s="7" t="s">
        <v>629</v>
      </c>
      <c r="D320" s="7" t="s">
        <v>627</v>
      </c>
      <c r="E320" s="526">
        <v>7583</v>
      </c>
      <c r="F320" s="103">
        <v>66.510000000000005</v>
      </c>
      <c r="G320" s="130"/>
      <c r="H320" s="130"/>
      <c r="I320" s="125"/>
      <c r="J320" s="24"/>
      <c r="K320" s="73"/>
      <c r="L320" s="74"/>
      <c r="M320" s="24"/>
      <c r="N320"/>
    </row>
    <row r="321" spans="1:14" ht="15" customHeight="1">
      <c r="A321" s="4">
        <v>40997</v>
      </c>
      <c r="B321" s="4"/>
      <c r="C321" s="7" t="s">
        <v>496</v>
      </c>
      <c r="D321" s="7" t="s">
        <v>627</v>
      </c>
      <c r="E321" s="526">
        <v>7586</v>
      </c>
      <c r="F321" s="103">
        <v>267.67</v>
      </c>
      <c r="G321" s="130"/>
      <c r="H321" s="130"/>
      <c r="I321" s="125"/>
      <c r="J321" s="24"/>
      <c r="K321" s="73"/>
      <c r="L321" s="74"/>
      <c r="M321" s="24"/>
      <c r="N321"/>
    </row>
    <row r="322" spans="1:14" ht="15" customHeight="1">
      <c r="A322" s="4">
        <v>40997</v>
      </c>
      <c r="B322" s="4"/>
      <c r="C322" s="7" t="s">
        <v>196</v>
      </c>
      <c r="D322" s="7" t="s">
        <v>627</v>
      </c>
      <c r="E322" s="526">
        <v>7588</v>
      </c>
      <c r="F322" s="103">
        <v>41.37</v>
      </c>
      <c r="G322" s="130"/>
      <c r="H322" s="130"/>
      <c r="I322" s="125"/>
      <c r="J322" s="24"/>
      <c r="K322" s="73"/>
      <c r="L322" s="74"/>
      <c r="M322" s="24"/>
      <c r="N322"/>
    </row>
    <row r="323" spans="1:14" ht="15" customHeight="1">
      <c r="A323" s="4">
        <v>40997</v>
      </c>
      <c r="B323" s="4"/>
      <c r="C323" s="7" t="s">
        <v>632</v>
      </c>
      <c r="D323" s="7" t="s">
        <v>627</v>
      </c>
      <c r="E323" s="526">
        <v>7593</v>
      </c>
      <c r="F323" s="103">
        <v>267.67</v>
      </c>
      <c r="G323" s="130"/>
      <c r="H323" s="130"/>
      <c r="I323" s="125"/>
      <c r="J323" s="24"/>
      <c r="K323" s="73"/>
      <c r="L323" s="74"/>
      <c r="M323" s="24"/>
      <c r="N323"/>
    </row>
    <row r="324" spans="1:14" ht="15" customHeight="1">
      <c r="A324" s="4">
        <v>40997</v>
      </c>
      <c r="B324" s="4"/>
      <c r="C324" s="7" t="s">
        <v>173</v>
      </c>
      <c r="D324" s="7" t="s">
        <v>627</v>
      </c>
      <c r="E324" s="526">
        <v>7595</v>
      </c>
      <c r="F324" s="103">
        <v>292</v>
      </c>
      <c r="G324" s="130"/>
      <c r="H324" s="130"/>
      <c r="I324" s="125"/>
      <c r="J324" s="24"/>
      <c r="K324" s="73"/>
      <c r="L324" s="74"/>
      <c r="M324" s="24"/>
      <c r="N324"/>
    </row>
    <row r="325" spans="1:14" ht="15" customHeight="1">
      <c r="A325" s="4">
        <v>40997</v>
      </c>
      <c r="B325" s="4"/>
      <c r="C325" s="7" t="s">
        <v>634</v>
      </c>
      <c r="D325" s="7" t="s">
        <v>627</v>
      </c>
      <c r="E325" s="526">
        <v>7596</v>
      </c>
      <c r="F325" s="103">
        <v>18.66</v>
      </c>
      <c r="G325" s="130"/>
      <c r="H325" s="130"/>
      <c r="I325" s="125"/>
      <c r="J325" s="24"/>
      <c r="K325" s="73"/>
      <c r="L325" s="74"/>
      <c r="M325" s="24"/>
      <c r="N325"/>
    </row>
    <row r="326" spans="1:14" ht="15" customHeight="1">
      <c r="A326" s="4">
        <v>40997</v>
      </c>
      <c r="B326" s="4"/>
      <c r="C326" s="7" t="s">
        <v>200</v>
      </c>
      <c r="D326" s="7" t="s">
        <v>627</v>
      </c>
      <c r="E326" s="526">
        <v>7599</v>
      </c>
      <c r="F326" s="103">
        <v>292</v>
      </c>
      <c r="H326" s="130"/>
      <c r="I326" s="125"/>
      <c r="J326" s="24"/>
      <c r="K326" s="73"/>
      <c r="L326" s="74"/>
      <c r="M326" s="24"/>
      <c r="N326"/>
    </row>
    <row r="327" spans="1:14">
      <c r="A327" s="60">
        <v>41003</v>
      </c>
    </row>
    <row r="328" spans="1:14" ht="15" customHeight="1">
      <c r="A328" s="4">
        <v>40967</v>
      </c>
      <c r="B328" s="4">
        <v>41002</v>
      </c>
      <c r="C328" s="7" t="s">
        <v>130</v>
      </c>
      <c r="D328" s="7" t="s">
        <v>178</v>
      </c>
      <c r="E328" s="519">
        <v>7311</v>
      </c>
      <c r="F328" s="103">
        <v>15680</v>
      </c>
      <c r="H328" s="129"/>
      <c r="I328" s="125"/>
      <c r="J328" s="24"/>
      <c r="K328" s="73"/>
      <c r="L328" s="74"/>
      <c r="M328" s="24"/>
      <c r="N328"/>
    </row>
    <row r="329" spans="1:14" ht="15" customHeight="1">
      <c r="A329" s="4">
        <v>40987</v>
      </c>
      <c r="B329" s="4"/>
      <c r="C329" s="7" t="s">
        <v>674</v>
      </c>
      <c r="D329" s="7" t="s">
        <v>675</v>
      </c>
      <c r="E329" s="519">
        <v>7511</v>
      </c>
      <c r="F329" s="103">
        <v>4729.57</v>
      </c>
      <c r="H329" s="129"/>
      <c r="I329" s="125"/>
      <c r="J329" s="24"/>
      <c r="K329" s="73"/>
      <c r="L329" s="74"/>
      <c r="M329" s="24"/>
      <c r="N329"/>
    </row>
    <row r="330" spans="1:14" ht="15" customHeight="1">
      <c r="A330" s="4">
        <v>40998</v>
      </c>
      <c r="B330" s="4"/>
      <c r="C330" s="7" t="s">
        <v>665</v>
      </c>
      <c r="D330" s="7" t="s">
        <v>646</v>
      </c>
      <c r="E330" s="519">
        <v>7611</v>
      </c>
      <c r="F330" s="103">
        <v>300</v>
      </c>
      <c r="H330" s="129"/>
      <c r="I330" s="125"/>
      <c r="J330" s="24"/>
      <c r="K330" s="73"/>
      <c r="L330" s="74"/>
      <c r="M330" s="24"/>
      <c r="N330"/>
    </row>
    <row r="331" spans="1:14">
      <c r="A331" s="60">
        <v>41008</v>
      </c>
    </row>
    <row r="332" spans="1:14" ht="15" customHeight="1">
      <c r="A332" s="4">
        <v>40998</v>
      </c>
      <c r="B332" s="4"/>
      <c r="C332" s="7" t="s">
        <v>664</v>
      </c>
      <c r="D332" s="7" t="s">
        <v>645</v>
      </c>
      <c r="E332" s="519">
        <v>7610</v>
      </c>
      <c r="F332" s="103">
        <v>552</v>
      </c>
      <c r="H332" s="129"/>
      <c r="I332" s="125"/>
      <c r="J332" s="24"/>
      <c r="K332" s="73"/>
      <c r="L332" s="74"/>
      <c r="M332" s="24"/>
      <c r="N332"/>
    </row>
    <row r="333" spans="1:14">
      <c r="A333" s="4">
        <v>41002</v>
      </c>
      <c r="B333" s="4"/>
      <c r="C333" s="7" t="s">
        <v>164</v>
      </c>
      <c r="D333" s="7" t="s">
        <v>750</v>
      </c>
      <c r="E333" s="519">
        <v>7629</v>
      </c>
      <c r="F333" s="103">
        <v>176</v>
      </c>
      <c r="H333" s="129"/>
    </row>
    <row r="334" spans="1:14">
      <c r="A334" s="198">
        <v>40996</v>
      </c>
      <c r="B334" s="198">
        <v>41008</v>
      </c>
      <c r="C334" s="79" t="s">
        <v>130</v>
      </c>
      <c r="D334" s="76" t="s">
        <v>600</v>
      </c>
      <c r="E334" s="525">
        <v>7579</v>
      </c>
      <c r="F334" s="82">
        <v>1850</v>
      </c>
      <c r="H334" s="129"/>
    </row>
    <row r="335" spans="1:14" ht="15" customHeight="1">
      <c r="A335" s="4">
        <v>41003</v>
      </c>
      <c r="B335" s="4"/>
      <c r="C335" s="7" t="s">
        <v>745</v>
      </c>
      <c r="D335" s="7" t="s">
        <v>746</v>
      </c>
      <c r="E335" s="519">
        <v>7631</v>
      </c>
      <c r="F335" s="103">
        <v>1500</v>
      </c>
      <c r="H335" s="129"/>
      <c r="I335" s="125"/>
      <c r="J335" s="24"/>
      <c r="K335" s="73"/>
      <c r="L335" s="74"/>
      <c r="M335" s="24"/>
      <c r="N335"/>
    </row>
    <row r="336" spans="1:14">
      <c r="A336" s="60">
        <v>41009</v>
      </c>
      <c r="H336" s="129"/>
    </row>
    <row r="337" spans="1:14" ht="15" customHeight="1">
      <c r="A337" s="4">
        <v>41008</v>
      </c>
      <c r="B337" s="4"/>
      <c r="C337" s="7" t="s">
        <v>751</v>
      </c>
      <c r="D337" s="7" t="s">
        <v>676</v>
      </c>
      <c r="E337" s="519">
        <v>7634</v>
      </c>
      <c r="F337" s="103">
        <v>1038.05</v>
      </c>
      <c r="H337" s="129"/>
      <c r="I337" s="125"/>
      <c r="J337" s="24"/>
      <c r="K337" s="73"/>
      <c r="L337" s="74"/>
      <c r="M337" s="24"/>
      <c r="N337"/>
    </row>
    <row r="338" spans="1:14" ht="15" customHeight="1">
      <c r="A338" s="4">
        <v>41008</v>
      </c>
      <c r="B338" s="4"/>
      <c r="C338" s="7" t="s">
        <v>468</v>
      </c>
      <c r="D338" s="7" t="s">
        <v>676</v>
      </c>
      <c r="E338" s="519">
        <v>7636</v>
      </c>
      <c r="F338" s="103">
        <v>411.53</v>
      </c>
      <c r="H338" s="129"/>
      <c r="I338" s="125"/>
      <c r="J338" s="24"/>
      <c r="K338" s="73"/>
      <c r="L338" s="74"/>
      <c r="M338" s="24"/>
      <c r="N338"/>
    </row>
    <row r="339" spans="1:14" ht="15" customHeight="1">
      <c r="A339" s="4">
        <v>41008</v>
      </c>
      <c r="B339" s="4"/>
      <c r="C339" s="7" t="s">
        <v>468</v>
      </c>
      <c r="D339" s="7" t="s">
        <v>676</v>
      </c>
      <c r="E339" s="519">
        <v>7637</v>
      </c>
      <c r="F339" s="103">
        <v>1800</v>
      </c>
      <c r="H339" s="129"/>
      <c r="I339" s="125"/>
      <c r="J339" s="24"/>
      <c r="K339" s="73"/>
      <c r="L339" s="74"/>
      <c r="M339" s="24"/>
      <c r="N339"/>
    </row>
    <row r="340" spans="1:14" ht="15" customHeight="1">
      <c r="A340" s="4">
        <v>41008</v>
      </c>
      <c r="B340" s="4"/>
      <c r="C340" s="7" t="s">
        <v>354</v>
      </c>
      <c r="D340" s="7" t="s">
        <v>676</v>
      </c>
      <c r="E340" s="519">
        <v>7642</v>
      </c>
      <c r="F340" s="103">
        <v>334.99</v>
      </c>
      <c r="H340" s="129"/>
      <c r="I340" s="125"/>
      <c r="J340" s="24"/>
      <c r="K340" s="73"/>
      <c r="L340" s="74"/>
      <c r="M340" s="24"/>
      <c r="N340"/>
    </row>
    <row r="341" spans="1:14">
      <c r="A341" s="60">
        <v>41010</v>
      </c>
      <c r="F341" s="181"/>
    </row>
    <row r="342" spans="1:14" ht="15" customHeight="1">
      <c r="A342" s="4">
        <v>41009</v>
      </c>
      <c r="B342" s="4"/>
      <c r="C342" s="7" t="s">
        <v>226</v>
      </c>
      <c r="D342" s="7" t="s">
        <v>753</v>
      </c>
      <c r="E342" s="519">
        <v>7648</v>
      </c>
      <c r="F342" s="103">
        <v>300</v>
      </c>
      <c r="H342" s="129"/>
      <c r="I342" s="125"/>
      <c r="J342" s="24"/>
      <c r="K342" s="73"/>
      <c r="L342" s="74"/>
      <c r="M342" s="24"/>
      <c r="N342"/>
    </row>
    <row r="343" spans="1:14" ht="15" customHeight="1">
      <c r="A343" s="4">
        <v>41009</v>
      </c>
      <c r="B343" s="4"/>
      <c r="C343" s="7" t="s">
        <v>226</v>
      </c>
      <c r="D343" s="7" t="s">
        <v>752</v>
      </c>
      <c r="E343" s="519">
        <v>7643</v>
      </c>
      <c r="F343" s="103">
        <v>641.08000000000004</v>
      </c>
      <c r="H343" s="129"/>
      <c r="I343" s="125"/>
      <c r="J343" s="24"/>
      <c r="K343" s="73"/>
      <c r="L343" s="74"/>
      <c r="M343" s="24"/>
      <c r="N343"/>
    </row>
    <row r="344" spans="1:14" ht="15" customHeight="1">
      <c r="A344" s="4">
        <v>41009</v>
      </c>
      <c r="B344" s="4"/>
      <c r="C344" s="7" t="s">
        <v>369</v>
      </c>
      <c r="D344" s="7" t="s">
        <v>676</v>
      </c>
      <c r="E344" s="519">
        <v>7647</v>
      </c>
      <c r="F344" s="103">
        <v>716.37</v>
      </c>
      <c r="H344" s="129"/>
      <c r="I344" s="125"/>
      <c r="J344" s="24"/>
      <c r="K344" s="73"/>
      <c r="L344" s="74"/>
      <c r="M344" s="24"/>
      <c r="N344"/>
    </row>
    <row r="345" spans="1:14" ht="15" customHeight="1">
      <c r="A345" s="4">
        <v>41009</v>
      </c>
      <c r="B345" s="4"/>
      <c r="C345" s="7" t="s">
        <v>535</v>
      </c>
      <c r="D345" s="7" t="s">
        <v>754</v>
      </c>
      <c r="E345" s="519">
        <v>7649</v>
      </c>
      <c r="F345" s="103">
        <v>88</v>
      </c>
      <c r="H345" s="129"/>
      <c r="I345" s="125"/>
      <c r="J345" s="24"/>
      <c r="K345" s="73"/>
      <c r="L345" s="74"/>
      <c r="M345" s="24"/>
      <c r="N345"/>
    </row>
    <row r="346" spans="1:14" ht="15" customHeight="1">
      <c r="A346" s="4">
        <v>41008</v>
      </c>
      <c r="B346" s="4"/>
      <c r="C346" s="7" t="s">
        <v>595</v>
      </c>
      <c r="D346" s="7" t="s">
        <v>676</v>
      </c>
      <c r="E346" s="519">
        <v>7638</v>
      </c>
      <c r="F346" s="103">
        <v>1554.24</v>
      </c>
      <c r="H346" s="129"/>
      <c r="I346" s="125"/>
      <c r="J346" s="24"/>
      <c r="K346" s="73"/>
      <c r="L346" s="74"/>
      <c r="M346" s="24"/>
      <c r="N346"/>
    </row>
    <row r="347" spans="1:14" ht="15" customHeight="1">
      <c r="A347" s="4">
        <v>41008</v>
      </c>
      <c r="B347" s="4"/>
      <c r="C347" s="7" t="s">
        <v>534</v>
      </c>
      <c r="D347" s="7" t="s">
        <v>676</v>
      </c>
      <c r="E347" s="519">
        <v>7639</v>
      </c>
      <c r="F347" s="103">
        <v>501.24</v>
      </c>
      <c r="H347" s="129"/>
      <c r="I347" s="125"/>
      <c r="J347" s="24"/>
      <c r="K347" s="73"/>
      <c r="L347" s="74"/>
      <c r="M347" s="24"/>
      <c r="N347"/>
    </row>
    <row r="348" spans="1:14" ht="15" customHeight="1">
      <c r="A348" s="4">
        <v>41010</v>
      </c>
      <c r="B348" s="4"/>
      <c r="C348" s="7" t="s">
        <v>761</v>
      </c>
      <c r="D348" s="7" t="s">
        <v>759</v>
      </c>
      <c r="E348" s="519">
        <v>7653</v>
      </c>
      <c r="F348" s="103">
        <v>123.04</v>
      </c>
      <c r="H348" s="129"/>
      <c r="I348" s="125"/>
      <c r="J348" s="24"/>
      <c r="K348" s="73"/>
      <c r="L348" s="74"/>
      <c r="M348" s="24"/>
      <c r="N348"/>
    </row>
    <row r="349" spans="1:14">
      <c r="A349" s="60">
        <v>41011</v>
      </c>
      <c r="F349" s="181"/>
      <c r="H349" s="129"/>
    </row>
    <row r="350" spans="1:14" ht="15" customHeight="1">
      <c r="A350" s="4">
        <v>40991</v>
      </c>
      <c r="B350" s="4"/>
      <c r="C350" s="7" t="s">
        <v>166</v>
      </c>
      <c r="D350" s="7" t="s">
        <v>577</v>
      </c>
      <c r="E350" s="519">
        <v>7568</v>
      </c>
      <c r="F350" s="103">
        <v>68.58</v>
      </c>
      <c r="H350" s="129"/>
      <c r="I350" s="125"/>
      <c r="J350" s="24"/>
      <c r="K350" s="73"/>
      <c r="L350" s="74"/>
      <c r="M350" s="24"/>
      <c r="N350"/>
    </row>
    <row r="351" spans="1:14" ht="15" customHeight="1">
      <c r="A351" s="4">
        <v>40990</v>
      </c>
      <c r="B351" s="4"/>
      <c r="C351" s="7" t="s">
        <v>69</v>
      </c>
      <c r="D351" s="7" t="s">
        <v>553</v>
      </c>
      <c r="E351" s="519">
        <v>7558</v>
      </c>
      <c r="F351" s="103">
        <v>100</v>
      </c>
      <c r="H351" s="129"/>
      <c r="I351" s="125"/>
      <c r="J351" s="24"/>
      <c r="K351" s="73"/>
      <c r="L351" s="74"/>
      <c r="M351" s="24"/>
      <c r="N351"/>
    </row>
    <row r="352" spans="1:14" ht="15" customHeight="1">
      <c r="A352" s="4">
        <v>41002</v>
      </c>
      <c r="B352" s="4"/>
      <c r="C352" s="7" t="s">
        <v>166</v>
      </c>
      <c r="D352" s="7" t="s">
        <v>739</v>
      </c>
      <c r="E352" s="519">
        <v>7627</v>
      </c>
      <c r="F352" s="103">
        <v>330.71</v>
      </c>
      <c r="H352" s="129"/>
      <c r="I352" s="125"/>
      <c r="J352" s="24"/>
      <c r="K352" s="73"/>
      <c r="L352" s="74"/>
      <c r="M352" s="24"/>
      <c r="N352"/>
    </row>
    <row r="353" spans="1:14">
      <c r="A353" s="60">
        <v>41012</v>
      </c>
    </row>
    <row r="354" spans="1:14">
      <c r="A354" s="196">
        <v>40889</v>
      </c>
      <c r="B354" s="198">
        <v>41011</v>
      </c>
      <c r="C354" s="81" t="s">
        <v>144</v>
      </c>
      <c r="D354" s="83" t="s">
        <v>149</v>
      </c>
      <c r="E354" s="522">
        <v>6609</v>
      </c>
      <c r="F354" s="82">
        <v>1128.25</v>
      </c>
    </row>
    <row r="355" spans="1:14">
      <c r="A355" s="197">
        <v>40928</v>
      </c>
      <c r="B355" s="198">
        <v>41012</v>
      </c>
      <c r="C355" s="81" t="s">
        <v>130</v>
      </c>
      <c r="D355" s="84" t="s">
        <v>141</v>
      </c>
      <c r="E355" s="532">
        <v>6911</v>
      </c>
      <c r="F355" s="103">
        <v>1500</v>
      </c>
    </row>
    <row r="356" spans="1:14">
      <c r="A356" s="197">
        <v>40928</v>
      </c>
      <c r="B356" s="198">
        <v>41012</v>
      </c>
      <c r="C356" s="81" t="s">
        <v>130</v>
      </c>
      <c r="D356" s="84" t="s">
        <v>142</v>
      </c>
      <c r="E356" s="532">
        <v>6912</v>
      </c>
      <c r="F356" s="82">
        <v>20000</v>
      </c>
      <c r="G356" s="125"/>
    </row>
    <row r="357" spans="1:14" ht="15" customHeight="1">
      <c r="A357" s="4">
        <v>41010</v>
      </c>
      <c r="B357" s="4"/>
      <c r="C357" s="7" t="s">
        <v>661</v>
      </c>
      <c r="D357" s="7" t="s">
        <v>760</v>
      </c>
      <c r="E357" s="519">
        <v>7654</v>
      </c>
      <c r="F357" s="128">
        <v>138.6</v>
      </c>
      <c r="H357" s="130"/>
      <c r="I357" s="125"/>
      <c r="J357" s="24"/>
      <c r="K357" s="73"/>
      <c r="L357" s="74"/>
      <c r="M357" s="24"/>
      <c r="N357"/>
    </row>
    <row r="358" spans="1:14">
      <c r="A358" s="60">
        <v>41015</v>
      </c>
      <c r="G358" s="130"/>
    </row>
    <row r="359" spans="1:14" ht="15" customHeight="1">
      <c r="A359" s="4">
        <v>41010</v>
      </c>
      <c r="B359" s="4"/>
      <c r="C359" s="7" t="s">
        <v>583</v>
      </c>
      <c r="D359" s="7" t="s">
        <v>758</v>
      </c>
      <c r="E359" s="526">
        <v>7651</v>
      </c>
      <c r="F359" s="103">
        <v>28</v>
      </c>
      <c r="H359" s="130"/>
      <c r="I359" s="125"/>
      <c r="J359" s="24"/>
      <c r="K359" s="73"/>
      <c r="L359" s="74"/>
      <c r="M359" s="24"/>
      <c r="N359"/>
    </row>
    <row r="360" spans="1:14" ht="15" customHeight="1">
      <c r="A360" s="4">
        <v>40998</v>
      </c>
      <c r="B360" s="4"/>
      <c r="C360" s="7" t="s">
        <v>667</v>
      </c>
      <c r="D360" s="7" t="s">
        <v>648</v>
      </c>
      <c r="E360" s="526">
        <v>7613</v>
      </c>
      <c r="F360" s="128">
        <v>400</v>
      </c>
      <c r="H360" s="130"/>
      <c r="I360" s="125"/>
      <c r="J360" s="24"/>
      <c r="K360" s="73"/>
      <c r="L360" s="74"/>
      <c r="M360" s="24"/>
      <c r="N360"/>
    </row>
    <row r="361" spans="1:14" ht="15" customHeight="1">
      <c r="A361" s="4">
        <v>41011</v>
      </c>
      <c r="B361" s="4"/>
      <c r="C361" s="7" t="s">
        <v>765</v>
      </c>
      <c r="D361" s="7" t="s">
        <v>763</v>
      </c>
      <c r="E361" s="519">
        <v>7656</v>
      </c>
      <c r="F361" s="103">
        <v>300</v>
      </c>
      <c r="H361" s="129"/>
      <c r="I361" s="125"/>
      <c r="J361" s="24"/>
      <c r="K361" s="73"/>
      <c r="L361" s="74"/>
      <c r="M361" s="24"/>
      <c r="N361"/>
    </row>
    <row r="362" spans="1:14" ht="15" customHeight="1">
      <c r="A362" s="4">
        <v>40998</v>
      </c>
      <c r="B362" s="4"/>
      <c r="C362" s="7" t="s">
        <v>662</v>
      </c>
      <c r="D362" s="7" t="s">
        <v>641</v>
      </c>
      <c r="E362" s="519">
        <v>7606</v>
      </c>
      <c r="F362" s="103">
        <v>18.899999999999999</v>
      </c>
      <c r="G362" s="130"/>
      <c r="H362" s="129"/>
      <c r="I362" s="125"/>
      <c r="J362" s="24"/>
      <c r="K362" s="73"/>
      <c r="L362" s="74"/>
      <c r="M362" s="24"/>
      <c r="N362"/>
    </row>
    <row r="363" spans="1:14">
      <c r="A363" s="60">
        <v>41016</v>
      </c>
      <c r="F363" s="130"/>
      <c r="G363" s="130"/>
      <c r="H363" s="130"/>
      <c r="I363" s="130"/>
    </row>
    <row r="364" spans="1:14" ht="15" customHeight="1">
      <c r="A364" s="4">
        <v>41015</v>
      </c>
      <c r="B364" s="4"/>
      <c r="C364" s="7" t="s">
        <v>761</v>
      </c>
      <c r="D364" s="7" t="s">
        <v>775</v>
      </c>
      <c r="E364" s="526">
        <v>7663</v>
      </c>
      <c r="F364" s="103">
        <v>59.86</v>
      </c>
      <c r="G364" s="130"/>
      <c r="H364" s="130"/>
      <c r="I364" s="125"/>
      <c r="J364" s="24"/>
      <c r="K364" s="73"/>
      <c r="L364" s="74"/>
      <c r="M364" s="24"/>
      <c r="N364"/>
    </row>
    <row r="365" spans="1:14" ht="15" customHeight="1">
      <c r="A365" s="4">
        <v>41015</v>
      </c>
      <c r="B365" s="4"/>
      <c r="C365" s="7" t="s">
        <v>810</v>
      </c>
      <c r="D365" s="7" t="s">
        <v>783</v>
      </c>
      <c r="E365" s="526">
        <v>7746</v>
      </c>
      <c r="F365" s="103">
        <v>300</v>
      </c>
      <c r="G365" s="125"/>
      <c r="H365" s="130"/>
      <c r="I365" s="125"/>
      <c r="J365" s="24"/>
      <c r="K365" s="73"/>
      <c r="L365" s="74"/>
      <c r="M365" s="24"/>
      <c r="N365"/>
    </row>
    <row r="366" spans="1:14">
      <c r="A366" s="4">
        <v>40952</v>
      </c>
      <c r="B366" s="4"/>
      <c r="C366" s="7" t="s">
        <v>130</v>
      </c>
      <c r="D366" s="7" t="s">
        <v>1362</v>
      </c>
      <c r="E366" s="526">
        <v>7197</v>
      </c>
      <c r="F366" s="128">
        <v>750</v>
      </c>
      <c r="G366" s="130"/>
      <c r="H366" s="130"/>
      <c r="I366" s="130"/>
    </row>
    <row r="367" spans="1:14" ht="15" customHeight="1">
      <c r="A367" s="4">
        <v>40998</v>
      </c>
      <c r="B367" s="4"/>
      <c r="C367" s="7" t="s">
        <v>672</v>
      </c>
      <c r="D367" s="7" t="s">
        <v>653</v>
      </c>
      <c r="E367" s="526">
        <v>7618</v>
      </c>
      <c r="F367" s="103">
        <v>500</v>
      </c>
      <c r="G367" s="130"/>
      <c r="H367" s="130"/>
      <c r="I367" s="125"/>
      <c r="J367" s="24"/>
      <c r="K367" s="73"/>
      <c r="L367" s="74"/>
      <c r="M367" s="24"/>
      <c r="N367"/>
    </row>
    <row r="368" spans="1:14" ht="15" customHeight="1">
      <c r="A368" s="4">
        <v>41008</v>
      </c>
      <c r="B368" s="4"/>
      <c r="C368" s="7" t="s">
        <v>767</v>
      </c>
      <c r="D368" s="7" t="s">
        <v>769</v>
      </c>
      <c r="E368" s="526">
        <v>7632</v>
      </c>
      <c r="F368" s="103">
        <v>550.54999999999995</v>
      </c>
      <c r="G368" s="130"/>
      <c r="H368" s="130"/>
      <c r="I368" s="125"/>
      <c r="J368" s="24"/>
      <c r="K368" s="73"/>
      <c r="L368" s="74"/>
      <c r="M368" s="24"/>
      <c r="N368"/>
    </row>
    <row r="369" spans="1:14" ht="15" customHeight="1">
      <c r="A369" s="4">
        <v>41012</v>
      </c>
      <c r="B369" s="4"/>
      <c r="C369" s="7" t="s">
        <v>771</v>
      </c>
      <c r="D369" s="7" t="s">
        <v>774</v>
      </c>
      <c r="E369" s="526">
        <v>7659</v>
      </c>
      <c r="F369" s="103">
        <v>647.70000000000005</v>
      </c>
      <c r="G369" s="130"/>
      <c r="H369" s="130"/>
      <c r="I369" s="125"/>
      <c r="J369" s="24"/>
      <c r="K369" s="73"/>
      <c r="L369" s="74"/>
      <c r="M369" s="24"/>
      <c r="N369"/>
    </row>
    <row r="370" spans="1:14" ht="15" customHeight="1">
      <c r="A370" s="4">
        <v>41015</v>
      </c>
      <c r="B370" s="4"/>
      <c r="C370" s="7" t="s">
        <v>371</v>
      </c>
      <c r="D370" s="7" t="s">
        <v>780</v>
      </c>
      <c r="E370" s="526">
        <v>7745</v>
      </c>
      <c r="F370" s="103">
        <v>23.99</v>
      </c>
      <c r="G370" s="218" t="s">
        <v>812</v>
      </c>
      <c r="H370" s="130"/>
      <c r="I370" s="125"/>
      <c r="J370" s="24"/>
      <c r="K370" s="73"/>
      <c r="L370" s="74"/>
      <c r="M370" s="24"/>
      <c r="N370"/>
    </row>
    <row r="371" spans="1:14" s="156" customFormat="1" ht="15" customHeight="1">
      <c r="A371" s="4">
        <v>41015</v>
      </c>
      <c r="B371" s="211"/>
      <c r="C371" s="152" t="s">
        <v>387</v>
      </c>
      <c r="D371" s="152" t="s">
        <v>784</v>
      </c>
      <c r="E371" s="533">
        <v>7749</v>
      </c>
      <c r="F371" s="187">
        <v>1000</v>
      </c>
      <c r="G371" s="130"/>
      <c r="H371" s="188"/>
      <c r="I371" s="189"/>
      <c r="J371" s="153"/>
      <c r="K371" s="154"/>
      <c r="L371" s="155"/>
      <c r="M371" s="153"/>
    </row>
    <row r="372" spans="1:14" ht="15" customHeight="1">
      <c r="A372" s="4">
        <v>41011</v>
      </c>
      <c r="B372" s="4"/>
      <c r="C372" s="7" t="s">
        <v>766</v>
      </c>
      <c r="D372" s="7" t="s">
        <v>764</v>
      </c>
      <c r="E372" s="519">
        <v>7657</v>
      </c>
      <c r="F372" s="103">
        <v>250</v>
      </c>
      <c r="G372" s="130"/>
      <c r="H372" s="130"/>
      <c r="I372" s="125"/>
      <c r="J372" s="24"/>
      <c r="K372" s="73"/>
      <c r="L372" s="74"/>
      <c r="M372" s="24"/>
      <c r="N372"/>
    </row>
    <row r="373" spans="1:14" ht="15" customHeight="1">
      <c r="A373" s="4">
        <v>41015</v>
      </c>
      <c r="B373" s="4"/>
      <c r="C373" s="7" t="s">
        <v>201</v>
      </c>
      <c r="D373" s="7" t="s">
        <v>776</v>
      </c>
      <c r="E373" s="519">
        <v>7675</v>
      </c>
      <c r="F373" s="103">
        <v>120</v>
      </c>
      <c r="G373" s="125"/>
      <c r="H373" s="130"/>
      <c r="I373" s="125"/>
      <c r="J373" s="24"/>
      <c r="K373" s="73"/>
      <c r="L373" s="74"/>
      <c r="M373" s="24"/>
      <c r="N373"/>
    </row>
    <row r="374" spans="1:14" ht="15" customHeight="1">
      <c r="A374" s="4">
        <v>41015</v>
      </c>
      <c r="B374" s="4"/>
      <c r="C374" s="7" t="s">
        <v>506</v>
      </c>
      <c r="D374" s="7" t="s">
        <v>776</v>
      </c>
      <c r="E374" s="519">
        <v>7683</v>
      </c>
      <c r="F374" s="128">
        <v>116.92</v>
      </c>
      <c r="G374" s="125"/>
      <c r="H374" s="130"/>
      <c r="I374" s="125"/>
      <c r="J374" s="24"/>
      <c r="K374" s="73"/>
      <c r="L374" s="74"/>
      <c r="M374" s="24"/>
      <c r="N374"/>
    </row>
    <row r="375" spans="1:14" ht="15" customHeight="1">
      <c r="A375" s="4">
        <v>41015</v>
      </c>
      <c r="B375" s="4"/>
      <c r="C375" s="7" t="s">
        <v>507</v>
      </c>
      <c r="D375" s="7" t="s">
        <v>776</v>
      </c>
      <c r="E375" s="519">
        <v>7685</v>
      </c>
      <c r="F375" s="128">
        <v>116.92</v>
      </c>
      <c r="G375" s="125"/>
      <c r="H375" s="130"/>
      <c r="I375" s="125"/>
      <c r="J375" s="24"/>
      <c r="K375" s="73"/>
      <c r="L375" s="74"/>
      <c r="M375" s="24"/>
      <c r="N375"/>
    </row>
    <row r="376" spans="1:14" ht="15" customHeight="1">
      <c r="A376" s="4">
        <v>41015</v>
      </c>
      <c r="B376" s="4"/>
      <c r="C376" s="7" t="s">
        <v>192</v>
      </c>
      <c r="D376" s="7" t="s">
        <v>776</v>
      </c>
      <c r="E376" s="534">
        <v>7667</v>
      </c>
      <c r="F376" s="149">
        <v>116.8</v>
      </c>
      <c r="G376" s="125"/>
      <c r="H376" s="130"/>
      <c r="I376" s="125"/>
      <c r="J376" s="24"/>
      <c r="K376" s="73"/>
      <c r="L376" s="74"/>
      <c r="M376" s="24"/>
      <c r="N376"/>
    </row>
    <row r="377" spans="1:14" ht="15" customHeight="1">
      <c r="A377" s="4">
        <v>41015</v>
      </c>
      <c r="B377" s="4"/>
      <c r="C377" s="7" t="s">
        <v>679</v>
      </c>
      <c r="D377" s="148" t="s">
        <v>776</v>
      </c>
      <c r="E377" s="524">
        <v>7668</v>
      </c>
      <c r="F377" s="128">
        <v>116.92</v>
      </c>
      <c r="G377" s="125"/>
      <c r="H377" s="130"/>
      <c r="I377" s="125"/>
      <c r="J377" s="24"/>
      <c r="K377" s="73"/>
      <c r="L377" s="74"/>
      <c r="M377" s="24"/>
      <c r="N377"/>
    </row>
    <row r="378" spans="1:14" ht="15" customHeight="1">
      <c r="A378" s="4">
        <v>41015</v>
      </c>
      <c r="B378" s="4"/>
      <c r="C378" s="7" t="s">
        <v>629</v>
      </c>
      <c r="D378" s="148" t="s">
        <v>776</v>
      </c>
      <c r="E378" s="524">
        <v>7666</v>
      </c>
      <c r="F378" s="128">
        <v>116.92</v>
      </c>
      <c r="G378" s="125"/>
      <c r="H378" s="130"/>
      <c r="I378" s="125"/>
      <c r="J378" s="24"/>
      <c r="K378" s="73"/>
      <c r="L378" s="74"/>
      <c r="M378" s="24"/>
      <c r="N378"/>
    </row>
    <row r="379" spans="1:14" ht="15" customHeight="1">
      <c r="A379" s="4">
        <v>41015</v>
      </c>
      <c r="B379" s="4"/>
      <c r="C379" s="7" t="s">
        <v>678</v>
      </c>
      <c r="D379" s="148" t="s">
        <v>776</v>
      </c>
      <c r="E379" s="524">
        <v>7665</v>
      </c>
      <c r="F379" s="128">
        <v>128</v>
      </c>
      <c r="G379" s="219"/>
      <c r="H379" s="130"/>
      <c r="I379" s="125"/>
      <c r="J379" s="24"/>
      <c r="K379" s="73"/>
      <c r="L379" s="74"/>
      <c r="M379" s="24"/>
      <c r="N379"/>
    </row>
    <row r="380" spans="1:14">
      <c r="A380" s="4">
        <v>41015</v>
      </c>
      <c r="B380" s="4"/>
      <c r="C380" s="7" t="s">
        <v>100</v>
      </c>
      <c r="D380" s="148" t="s">
        <v>1258</v>
      </c>
      <c r="E380" s="524">
        <v>7711</v>
      </c>
      <c r="F380" s="128">
        <v>5000</v>
      </c>
      <c r="G380" s="130"/>
      <c r="H380" s="130"/>
    </row>
    <row r="381" spans="1:14" ht="15" customHeight="1">
      <c r="A381" s="4">
        <v>41011</v>
      </c>
      <c r="B381" s="4"/>
      <c r="C381" s="7" t="s">
        <v>100</v>
      </c>
      <c r="D381" s="148" t="s">
        <v>762</v>
      </c>
      <c r="E381" s="524">
        <v>7655</v>
      </c>
      <c r="F381" s="103">
        <v>100</v>
      </c>
      <c r="G381" s="125"/>
      <c r="H381" s="130"/>
      <c r="I381" s="125"/>
      <c r="J381" s="24"/>
      <c r="K381" s="73"/>
      <c r="L381" s="74"/>
      <c r="M381" s="24"/>
      <c r="N381"/>
    </row>
    <row r="382" spans="1:14" ht="15" customHeight="1">
      <c r="A382" s="4">
        <v>41015</v>
      </c>
      <c r="B382" s="4"/>
      <c r="C382" s="7" t="s">
        <v>500</v>
      </c>
      <c r="D382" s="148" t="s">
        <v>776</v>
      </c>
      <c r="E382" s="524">
        <v>7673</v>
      </c>
      <c r="F382" s="128">
        <v>120</v>
      </c>
      <c r="G382" s="125"/>
      <c r="H382" s="130"/>
      <c r="I382" s="125"/>
      <c r="J382" s="24"/>
      <c r="K382" s="73"/>
      <c r="L382" s="74"/>
      <c r="M382" s="24"/>
      <c r="N382"/>
    </row>
    <row r="383" spans="1:14" ht="15" customHeight="1">
      <c r="A383" s="4">
        <v>41015</v>
      </c>
      <c r="B383" s="4"/>
      <c r="C383" s="7" t="s">
        <v>496</v>
      </c>
      <c r="D383" s="148" t="s">
        <v>776</v>
      </c>
      <c r="E383" s="524">
        <v>7669</v>
      </c>
      <c r="F383" s="128">
        <v>116.92</v>
      </c>
      <c r="G383" s="125"/>
      <c r="H383" s="130"/>
      <c r="I383" s="125"/>
      <c r="J383" s="24"/>
      <c r="K383" s="73"/>
      <c r="L383" s="74"/>
      <c r="M383" s="24"/>
      <c r="N383"/>
    </row>
    <row r="384" spans="1:14" ht="15" customHeight="1">
      <c r="A384" s="4">
        <v>41015</v>
      </c>
      <c r="B384" s="4"/>
      <c r="C384" s="7" t="s">
        <v>789</v>
      </c>
      <c r="D384" s="148" t="s">
        <v>776</v>
      </c>
      <c r="E384" s="524">
        <v>7670</v>
      </c>
      <c r="F384" s="128">
        <v>116.92</v>
      </c>
      <c r="G384" s="125"/>
      <c r="H384" s="130"/>
      <c r="I384" s="125"/>
      <c r="J384" s="24"/>
      <c r="K384" s="73"/>
      <c r="L384" s="74"/>
      <c r="M384" s="24"/>
      <c r="N384"/>
    </row>
    <row r="385" spans="1:14" ht="15" customHeight="1">
      <c r="A385" s="4">
        <v>41015</v>
      </c>
      <c r="B385" s="4"/>
      <c r="C385" s="7" t="s">
        <v>371</v>
      </c>
      <c r="D385" s="148" t="s">
        <v>781</v>
      </c>
      <c r="E385" s="524">
        <v>7743</v>
      </c>
      <c r="F385" s="128">
        <v>1094.6400000000001</v>
      </c>
      <c r="G385" s="130"/>
      <c r="H385" s="130"/>
      <c r="I385" s="125"/>
      <c r="J385" s="24"/>
      <c r="K385" s="73"/>
      <c r="L385" s="74"/>
      <c r="M385" s="24"/>
      <c r="N385"/>
    </row>
    <row r="386" spans="1:14">
      <c r="A386" s="60">
        <v>41017</v>
      </c>
      <c r="E386" s="535"/>
      <c r="F386" s="130"/>
      <c r="G386" s="130"/>
      <c r="H386" s="130"/>
      <c r="I386" s="129"/>
    </row>
    <row r="387" spans="1:14" ht="15" customHeight="1">
      <c r="A387" s="4">
        <v>41015</v>
      </c>
      <c r="B387" s="4"/>
      <c r="C387" s="7" t="s">
        <v>634</v>
      </c>
      <c r="D387" s="148" t="s">
        <v>776</v>
      </c>
      <c r="E387" s="524">
        <v>7682</v>
      </c>
      <c r="F387" s="103">
        <v>116.92</v>
      </c>
      <c r="G387" s="130"/>
      <c r="H387" s="129"/>
      <c r="I387" s="125"/>
      <c r="J387" s="24"/>
      <c r="K387" s="73"/>
      <c r="L387" s="74"/>
      <c r="M387" s="24"/>
      <c r="N387"/>
    </row>
    <row r="388" spans="1:14" ht="15" customHeight="1">
      <c r="A388" s="4">
        <v>41015</v>
      </c>
      <c r="B388" s="4"/>
      <c r="C388" s="7" t="s">
        <v>788</v>
      </c>
      <c r="D388" s="148" t="s">
        <v>776</v>
      </c>
      <c r="E388" s="524">
        <v>7664</v>
      </c>
      <c r="F388" s="103">
        <v>138</v>
      </c>
      <c r="G388" s="130"/>
      <c r="H388" s="129"/>
      <c r="I388" s="125"/>
      <c r="J388" s="24"/>
      <c r="K388" s="73"/>
      <c r="L388" s="74"/>
      <c r="M388" s="24"/>
      <c r="N388"/>
    </row>
    <row r="389" spans="1:14" ht="15" customHeight="1">
      <c r="A389" s="4">
        <v>41015</v>
      </c>
      <c r="B389" s="4"/>
      <c r="C389" s="7" t="s">
        <v>173</v>
      </c>
      <c r="D389" s="148" t="s">
        <v>776</v>
      </c>
      <c r="E389" s="524">
        <v>7681</v>
      </c>
      <c r="F389" s="103">
        <v>164</v>
      </c>
      <c r="G389" s="130"/>
      <c r="H389" s="129"/>
      <c r="I389" s="125"/>
      <c r="J389" s="24"/>
      <c r="K389" s="73"/>
      <c r="L389" s="74"/>
      <c r="M389" s="24"/>
      <c r="N389"/>
    </row>
    <row r="390" spans="1:14" ht="15" customHeight="1">
      <c r="A390" s="4">
        <v>41015</v>
      </c>
      <c r="B390" s="4"/>
      <c r="C390" s="7" t="s">
        <v>504</v>
      </c>
      <c r="D390" s="148" t="s">
        <v>776</v>
      </c>
      <c r="E390" s="524">
        <v>7680</v>
      </c>
      <c r="F390" s="103">
        <v>116.92</v>
      </c>
      <c r="G390" s="125"/>
      <c r="H390" s="129"/>
      <c r="I390" s="125"/>
      <c r="J390" s="24"/>
      <c r="K390" s="73"/>
      <c r="L390" s="74"/>
      <c r="M390" s="24"/>
      <c r="N390"/>
    </row>
    <row r="391" spans="1:14" ht="15" customHeight="1">
      <c r="A391" s="4">
        <v>41016</v>
      </c>
      <c r="B391" s="4"/>
      <c r="C391" s="7" t="s">
        <v>389</v>
      </c>
      <c r="D391" s="148" t="s">
        <v>815</v>
      </c>
      <c r="E391" s="524">
        <v>7761</v>
      </c>
      <c r="F391" s="128">
        <v>585</v>
      </c>
      <c r="G391" s="125"/>
      <c r="H391" s="129"/>
      <c r="I391" s="125"/>
      <c r="J391" s="24"/>
      <c r="K391" s="73"/>
      <c r="L391" s="74"/>
      <c r="M391" s="24"/>
      <c r="N391"/>
    </row>
    <row r="392" spans="1:14" ht="15" customHeight="1">
      <c r="A392" s="4">
        <v>41016</v>
      </c>
      <c r="B392" s="4"/>
      <c r="C392" s="7" t="s">
        <v>389</v>
      </c>
      <c r="D392" s="148" t="s">
        <v>816</v>
      </c>
      <c r="E392" s="524">
        <v>7762</v>
      </c>
      <c r="F392" s="128">
        <v>544</v>
      </c>
      <c r="G392" s="125"/>
      <c r="H392" s="129"/>
      <c r="I392" s="125"/>
      <c r="J392" s="24"/>
      <c r="K392" s="73"/>
      <c r="L392" s="74"/>
      <c r="M392" s="24"/>
      <c r="N392"/>
    </row>
    <row r="393" spans="1:14" ht="15" customHeight="1">
      <c r="A393" s="4">
        <v>41016</v>
      </c>
      <c r="B393" s="4"/>
      <c r="C393" s="7" t="s">
        <v>468</v>
      </c>
      <c r="D393" s="148" t="s">
        <v>813</v>
      </c>
      <c r="E393" s="524">
        <v>7759</v>
      </c>
      <c r="F393" s="128">
        <v>196.42</v>
      </c>
      <c r="G393" s="130"/>
      <c r="H393" s="129"/>
      <c r="I393" s="125"/>
      <c r="J393" s="24"/>
      <c r="K393" s="73"/>
      <c r="L393" s="74"/>
      <c r="M393" s="24"/>
      <c r="N393"/>
    </row>
    <row r="394" spans="1:14" ht="15" customHeight="1">
      <c r="A394" s="4">
        <v>41015</v>
      </c>
      <c r="B394" s="4"/>
      <c r="C394" s="7" t="s">
        <v>811</v>
      </c>
      <c r="D394" s="148" t="s">
        <v>787</v>
      </c>
      <c r="E394" s="524">
        <v>7752</v>
      </c>
      <c r="F394" s="103">
        <v>97.61</v>
      </c>
      <c r="G394" s="130"/>
      <c r="H394" s="129"/>
      <c r="I394" s="125"/>
      <c r="J394" s="24"/>
      <c r="K394" s="73"/>
      <c r="L394" s="74"/>
      <c r="M394" s="24"/>
      <c r="N394"/>
    </row>
    <row r="395" spans="1:14" ht="15" customHeight="1">
      <c r="A395" s="4">
        <v>41010</v>
      </c>
      <c r="B395" s="4"/>
      <c r="C395" s="7" t="s">
        <v>457</v>
      </c>
      <c r="D395" s="148" t="s">
        <v>676</v>
      </c>
      <c r="E395" s="524">
        <v>7650</v>
      </c>
      <c r="F395" s="103">
        <v>589.69000000000005</v>
      </c>
      <c r="G395" s="130"/>
      <c r="H395" s="129"/>
      <c r="I395" s="125"/>
      <c r="J395" s="24"/>
      <c r="K395" s="73"/>
      <c r="L395" s="74"/>
      <c r="M395" s="24"/>
      <c r="N395"/>
    </row>
    <row r="396" spans="1:14" ht="15" customHeight="1">
      <c r="A396" s="4">
        <v>41015</v>
      </c>
      <c r="B396" s="4"/>
      <c r="C396" s="7" t="s">
        <v>468</v>
      </c>
      <c r="D396" s="148" t="s">
        <v>782</v>
      </c>
      <c r="E396" s="524">
        <v>7744</v>
      </c>
      <c r="F396" s="103">
        <v>1456.01</v>
      </c>
      <c r="G396" s="150"/>
      <c r="H396" s="129"/>
      <c r="I396" s="125"/>
      <c r="J396" s="24"/>
      <c r="K396" s="73"/>
      <c r="L396" s="74"/>
      <c r="M396" s="24"/>
      <c r="N396"/>
    </row>
    <row r="397" spans="1:14">
      <c r="A397" s="4">
        <v>40883</v>
      </c>
      <c r="B397" s="4">
        <v>40954</v>
      </c>
      <c r="C397" s="7" t="s">
        <v>128</v>
      </c>
      <c r="D397" s="148" t="s">
        <v>134</v>
      </c>
      <c r="E397" s="524">
        <v>6570</v>
      </c>
      <c r="F397" s="103">
        <v>10941.67</v>
      </c>
      <c r="G397" s="130"/>
      <c r="H397" s="129"/>
      <c r="I397" s="124"/>
    </row>
    <row r="398" spans="1:14" ht="15" customHeight="1">
      <c r="A398" s="4">
        <v>41015</v>
      </c>
      <c r="B398" s="4"/>
      <c r="C398" s="7" t="s">
        <v>632</v>
      </c>
      <c r="D398" s="148" t="s">
        <v>776</v>
      </c>
      <c r="E398" s="524">
        <v>7678</v>
      </c>
      <c r="F398" s="103">
        <v>116.92</v>
      </c>
      <c r="G398" s="130"/>
      <c r="H398" s="129"/>
      <c r="I398" s="125"/>
      <c r="J398" s="24"/>
      <c r="K398" s="73"/>
      <c r="L398" s="74"/>
      <c r="M398" s="24"/>
      <c r="N398"/>
    </row>
    <row r="399" spans="1:14" ht="15" customHeight="1">
      <c r="A399" s="4">
        <v>41015</v>
      </c>
      <c r="B399" s="4"/>
      <c r="C399" s="7" t="s">
        <v>200</v>
      </c>
      <c r="D399" s="148" t="s">
        <v>776</v>
      </c>
      <c r="E399" s="524">
        <v>7674</v>
      </c>
      <c r="F399" s="103">
        <v>120</v>
      </c>
      <c r="G399" s="130"/>
      <c r="H399" s="129"/>
      <c r="I399" s="125"/>
      <c r="J399" s="24"/>
      <c r="K399" s="73"/>
      <c r="L399" s="74"/>
      <c r="M399" s="24"/>
      <c r="N399"/>
    </row>
    <row r="400" spans="1:14" ht="15" customHeight="1">
      <c r="A400" s="4">
        <v>41015</v>
      </c>
      <c r="B400" s="4"/>
      <c r="C400" s="7" t="s">
        <v>626</v>
      </c>
      <c r="D400" s="148" t="s">
        <v>776</v>
      </c>
      <c r="E400" s="524">
        <v>7672</v>
      </c>
      <c r="F400" s="103">
        <v>116.92</v>
      </c>
      <c r="G400" s="125"/>
      <c r="H400" s="129"/>
      <c r="I400" s="125"/>
      <c r="J400" s="24"/>
      <c r="K400" s="73"/>
      <c r="L400" s="74"/>
      <c r="M400" s="24"/>
      <c r="N400"/>
    </row>
    <row r="401" spans="1:14" ht="15" customHeight="1">
      <c r="A401" s="4">
        <v>41015</v>
      </c>
      <c r="B401" s="4"/>
      <c r="C401" s="7" t="s">
        <v>196</v>
      </c>
      <c r="D401" s="148" t="s">
        <v>776</v>
      </c>
      <c r="E401" s="524">
        <v>7671</v>
      </c>
      <c r="F401" s="103">
        <v>116.92</v>
      </c>
      <c r="G401" s="228" t="s">
        <v>852</v>
      </c>
      <c r="H401" s="130"/>
      <c r="I401" s="125"/>
      <c r="J401" s="24"/>
      <c r="K401" s="73"/>
      <c r="L401" s="74"/>
      <c r="M401" s="24"/>
      <c r="N401"/>
    </row>
    <row r="402" spans="1:14" s="162" customFormat="1" ht="15" customHeight="1">
      <c r="A402" s="212">
        <v>41017</v>
      </c>
      <c r="B402" s="212"/>
      <c r="C402" s="157" t="s">
        <v>834</v>
      </c>
      <c r="D402" s="158" t="s">
        <v>825</v>
      </c>
      <c r="E402" s="536">
        <v>7769</v>
      </c>
      <c r="F402" s="190">
        <v>200</v>
      </c>
      <c r="G402" s="130"/>
      <c r="H402" s="191"/>
      <c r="I402" s="192"/>
      <c r="J402" s="159"/>
      <c r="K402" s="160"/>
      <c r="L402" s="161"/>
      <c r="M402" s="159"/>
    </row>
    <row r="403" spans="1:14" ht="15" customHeight="1">
      <c r="A403" s="4">
        <v>41012</v>
      </c>
      <c r="B403" s="4"/>
      <c r="C403" s="7" t="s">
        <v>772</v>
      </c>
      <c r="D403" s="148" t="s">
        <v>773</v>
      </c>
      <c r="E403" s="524">
        <v>7658</v>
      </c>
      <c r="F403" s="103">
        <v>358.14</v>
      </c>
      <c r="G403" s="125"/>
      <c r="H403" s="129"/>
      <c r="I403" s="125"/>
      <c r="J403" s="24"/>
      <c r="K403" s="73"/>
      <c r="L403" s="74"/>
      <c r="M403" s="24"/>
      <c r="N403"/>
    </row>
    <row r="404" spans="1:14" ht="15" customHeight="1">
      <c r="A404" s="4">
        <v>41016</v>
      </c>
      <c r="B404" s="4"/>
      <c r="C404" s="7" t="s">
        <v>335</v>
      </c>
      <c r="D404" s="148" t="s">
        <v>814</v>
      </c>
      <c r="E404" s="524">
        <v>7760</v>
      </c>
      <c r="F404" s="103">
        <v>101</v>
      </c>
      <c r="G404" s="130"/>
      <c r="H404" s="129"/>
      <c r="I404" s="125"/>
      <c r="J404" s="24"/>
      <c r="K404" s="73"/>
      <c r="L404" s="74"/>
      <c r="M404" s="24"/>
      <c r="N404"/>
    </row>
    <row r="405" spans="1:14" ht="15" customHeight="1">
      <c r="A405" s="4">
        <v>41015</v>
      </c>
      <c r="B405" s="4"/>
      <c r="C405" s="7" t="s">
        <v>29</v>
      </c>
      <c r="D405" s="148" t="s">
        <v>776</v>
      </c>
      <c r="E405" s="524">
        <v>7698</v>
      </c>
      <c r="F405" s="103">
        <v>132</v>
      </c>
      <c r="G405" s="125"/>
      <c r="H405" s="129"/>
      <c r="I405" s="125"/>
      <c r="J405" s="24"/>
      <c r="K405" s="73"/>
      <c r="L405" s="74"/>
      <c r="M405" s="24"/>
      <c r="N405"/>
    </row>
    <row r="406" spans="1:14" ht="15" customHeight="1">
      <c r="A406" s="4">
        <v>41016</v>
      </c>
      <c r="B406" s="4"/>
      <c r="C406" s="7" t="s">
        <v>226</v>
      </c>
      <c r="D406" s="148" t="s">
        <v>818</v>
      </c>
      <c r="E406" s="524">
        <v>7765</v>
      </c>
      <c r="F406" s="103">
        <v>508.9</v>
      </c>
      <c r="G406" s="125"/>
      <c r="H406" s="129"/>
      <c r="I406" s="125"/>
      <c r="J406" s="24"/>
      <c r="K406" s="73"/>
      <c r="L406" s="74"/>
      <c r="M406" s="24"/>
      <c r="N406"/>
    </row>
    <row r="407" spans="1:14" ht="15" customHeight="1">
      <c r="A407" s="4">
        <v>41016</v>
      </c>
      <c r="B407" s="4"/>
      <c r="C407" s="7" t="s">
        <v>337</v>
      </c>
      <c r="D407" s="148" t="s">
        <v>819</v>
      </c>
      <c r="E407" s="524">
        <v>7766</v>
      </c>
      <c r="F407" s="103">
        <v>69</v>
      </c>
      <c r="G407" s="125"/>
      <c r="H407" s="129"/>
      <c r="I407" s="125"/>
      <c r="J407" s="24"/>
      <c r="K407" s="73"/>
      <c r="L407" s="74"/>
      <c r="M407" s="24"/>
      <c r="N407"/>
    </row>
    <row r="408" spans="1:14" ht="15" customHeight="1">
      <c r="A408" s="4">
        <v>41008</v>
      </c>
      <c r="B408" s="4"/>
      <c r="C408" s="7" t="s">
        <v>768</v>
      </c>
      <c r="D408" s="148" t="s">
        <v>770</v>
      </c>
      <c r="E408" s="524">
        <v>7633</v>
      </c>
      <c r="F408" s="103">
        <v>170.55</v>
      </c>
      <c r="H408" s="129"/>
      <c r="I408" s="125"/>
      <c r="J408" s="24"/>
      <c r="K408" s="73"/>
      <c r="L408" s="74"/>
      <c r="M408" s="24"/>
      <c r="N408"/>
    </row>
    <row r="409" spans="1:14" ht="15" customHeight="1">
      <c r="A409" s="4">
        <v>41017</v>
      </c>
      <c r="B409" s="4"/>
      <c r="C409" s="7" t="s">
        <v>761</v>
      </c>
      <c r="D409" s="148" t="s">
        <v>828</v>
      </c>
      <c r="E409" s="524">
        <v>7773</v>
      </c>
      <c r="F409" s="103">
        <v>290</v>
      </c>
      <c r="H409" s="129"/>
      <c r="I409" s="125"/>
      <c r="J409" s="24"/>
      <c r="K409" s="73"/>
      <c r="L409" s="74"/>
      <c r="M409" s="24"/>
      <c r="N409"/>
    </row>
    <row r="410" spans="1:14" ht="15" customHeight="1">
      <c r="A410" s="4">
        <v>41017</v>
      </c>
      <c r="B410" s="4"/>
      <c r="C410" s="7" t="s">
        <v>761</v>
      </c>
      <c r="D410" s="148" t="s">
        <v>829</v>
      </c>
      <c r="E410" s="524">
        <v>7774</v>
      </c>
      <c r="F410" s="103">
        <v>20</v>
      </c>
      <c r="G410" s="130"/>
      <c r="H410" s="129"/>
      <c r="I410" s="125"/>
      <c r="J410" s="24"/>
      <c r="K410" s="73"/>
      <c r="L410" s="74"/>
      <c r="M410" s="24"/>
      <c r="N410"/>
    </row>
    <row r="411" spans="1:14" ht="15" customHeight="1">
      <c r="A411" s="4">
        <v>41015</v>
      </c>
      <c r="B411" s="4"/>
      <c r="C411" s="7" t="s">
        <v>790</v>
      </c>
      <c r="D411" s="148" t="s">
        <v>776</v>
      </c>
      <c r="E411" s="524">
        <v>7684</v>
      </c>
      <c r="F411" s="103">
        <v>93.33</v>
      </c>
      <c r="G411" s="129"/>
      <c r="H411" s="129"/>
      <c r="I411" s="125"/>
      <c r="J411" s="24"/>
      <c r="K411" s="73"/>
      <c r="L411" s="74"/>
      <c r="M411" s="24"/>
      <c r="N411"/>
    </row>
    <row r="412" spans="1:14">
      <c r="A412" s="4">
        <v>41016</v>
      </c>
      <c r="B412" s="4"/>
      <c r="C412" s="7" t="s">
        <v>822</v>
      </c>
      <c r="D412" s="148" t="s">
        <v>137</v>
      </c>
      <c r="E412" s="524">
        <v>7771</v>
      </c>
      <c r="F412" s="103">
        <v>1000</v>
      </c>
      <c r="G412" s="129"/>
      <c r="H412" s="129"/>
    </row>
    <row r="413" spans="1:14">
      <c r="A413" s="60">
        <v>41018</v>
      </c>
      <c r="G413" s="129"/>
      <c r="H413" s="129"/>
    </row>
    <row r="414" spans="1:14" ht="15" customHeight="1">
      <c r="A414" s="4">
        <v>41016</v>
      </c>
      <c r="B414" s="4"/>
      <c r="C414" s="7" t="s">
        <v>820</v>
      </c>
      <c r="D414" s="7" t="s">
        <v>817</v>
      </c>
      <c r="E414" s="519">
        <v>7764</v>
      </c>
      <c r="F414" s="103">
        <v>87.12</v>
      </c>
      <c r="G414" s="129"/>
      <c r="H414" s="129"/>
      <c r="I414" s="125"/>
      <c r="J414" s="24"/>
      <c r="K414" s="73"/>
      <c r="L414" s="74"/>
      <c r="M414" s="24"/>
      <c r="N414"/>
    </row>
    <row r="415" spans="1:14" ht="15" customHeight="1">
      <c r="A415" s="4">
        <v>41017</v>
      </c>
      <c r="B415" s="4"/>
      <c r="C415" s="7" t="s">
        <v>821</v>
      </c>
      <c r="D415" s="7" t="s">
        <v>826</v>
      </c>
      <c r="E415" s="519">
        <v>7770</v>
      </c>
      <c r="F415" s="103">
        <v>639.79999999999995</v>
      </c>
      <c r="G415" s="129"/>
      <c r="H415" s="129"/>
      <c r="I415" s="125"/>
      <c r="J415" s="24"/>
      <c r="K415" s="73"/>
      <c r="L415" s="74"/>
      <c r="M415" s="24"/>
      <c r="N415"/>
    </row>
    <row r="416" spans="1:14" ht="15" customHeight="1">
      <c r="A416" s="4">
        <v>41015</v>
      </c>
      <c r="B416" s="4"/>
      <c r="C416" s="7" t="s">
        <v>349</v>
      </c>
      <c r="D416" s="7" t="s">
        <v>838</v>
      </c>
      <c r="E416" s="519">
        <v>7753</v>
      </c>
      <c r="F416" s="103">
        <v>677.88</v>
      </c>
      <c r="G416" s="129"/>
      <c r="H416" s="129"/>
      <c r="I416" s="125"/>
      <c r="J416" s="24"/>
      <c r="K416" s="73"/>
      <c r="L416" s="74"/>
      <c r="M416" s="24"/>
      <c r="N416"/>
    </row>
    <row r="417" spans="1:14">
      <c r="A417" s="4">
        <v>41016</v>
      </c>
      <c r="B417" s="4"/>
      <c r="C417" s="7" t="s">
        <v>130</v>
      </c>
      <c r="D417" s="7" t="s">
        <v>837</v>
      </c>
      <c r="E417" s="519">
        <v>7206</v>
      </c>
      <c r="F417" s="103">
        <v>15680</v>
      </c>
      <c r="G417" s="129"/>
      <c r="H417" s="129"/>
    </row>
    <row r="418" spans="1:14">
      <c r="A418" s="60">
        <v>41019</v>
      </c>
      <c r="G418" s="130"/>
      <c r="H418" s="129"/>
    </row>
    <row r="419" spans="1:14" ht="15" customHeight="1">
      <c r="A419" s="4">
        <v>41017</v>
      </c>
      <c r="B419" s="4"/>
      <c r="C419" s="7" t="s">
        <v>835</v>
      </c>
      <c r="D419" s="7" t="s">
        <v>830</v>
      </c>
      <c r="E419" s="526">
        <v>7775</v>
      </c>
      <c r="F419" s="103">
        <v>184</v>
      </c>
      <c r="G419" s="130"/>
      <c r="H419" s="129"/>
      <c r="I419" s="125"/>
      <c r="J419" s="24"/>
      <c r="K419" s="73"/>
      <c r="L419" s="74"/>
      <c r="M419" s="24"/>
      <c r="N419"/>
    </row>
    <row r="420" spans="1:14" ht="15" customHeight="1">
      <c r="A420" s="4">
        <v>41017</v>
      </c>
      <c r="B420" s="4"/>
      <c r="C420" s="7" t="s">
        <v>835</v>
      </c>
      <c r="D420" s="7" t="s">
        <v>831</v>
      </c>
      <c r="E420" s="526">
        <v>7776</v>
      </c>
      <c r="F420" s="103">
        <v>40</v>
      </c>
      <c r="G420" s="130"/>
      <c r="H420" s="129"/>
      <c r="I420" s="125"/>
      <c r="J420" s="24"/>
      <c r="K420" s="73"/>
      <c r="L420" s="74"/>
      <c r="M420" s="24"/>
      <c r="N420"/>
    </row>
    <row r="421" spans="1:14" ht="15" customHeight="1">
      <c r="A421" s="4">
        <v>41017</v>
      </c>
      <c r="B421" s="4"/>
      <c r="C421" s="7" t="s">
        <v>835</v>
      </c>
      <c r="D421" s="7" t="s">
        <v>832</v>
      </c>
      <c r="E421" s="526">
        <v>7777</v>
      </c>
      <c r="F421" s="103">
        <v>50</v>
      </c>
      <c r="G421" s="130"/>
      <c r="H421" s="129"/>
      <c r="I421" s="125"/>
      <c r="J421" s="24"/>
      <c r="K421" s="73"/>
      <c r="L421" s="74"/>
      <c r="M421" s="24"/>
      <c r="N421"/>
    </row>
    <row r="422" spans="1:14">
      <c r="A422" s="4">
        <v>41017</v>
      </c>
      <c r="B422" s="4"/>
      <c r="C422" s="7" t="s">
        <v>835</v>
      </c>
      <c r="D422" s="7" t="s">
        <v>1078</v>
      </c>
      <c r="E422" s="526">
        <v>7662</v>
      </c>
      <c r="F422" s="103">
        <v>227.5</v>
      </c>
      <c r="G422" s="130"/>
      <c r="H422" s="129"/>
    </row>
    <row r="423" spans="1:14" ht="15" customHeight="1">
      <c r="A423" s="4">
        <v>41017</v>
      </c>
      <c r="B423" s="4"/>
      <c r="C423" s="7" t="s">
        <v>836</v>
      </c>
      <c r="D423" s="7" t="s">
        <v>833</v>
      </c>
      <c r="E423" s="526">
        <v>7778</v>
      </c>
      <c r="F423" s="103">
        <v>145</v>
      </c>
      <c r="G423" s="125"/>
      <c r="H423" s="129"/>
      <c r="I423" s="125"/>
      <c r="J423" s="24"/>
      <c r="K423" s="73"/>
      <c r="L423" s="74"/>
      <c r="M423" s="24"/>
      <c r="N423"/>
    </row>
    <row r="424" spans="1:14">
      <c r="A424" s="4">
        <v>41017</v>
      </c>
      <c r="B424" s="4"/>
      <c r="C424" s="7" t="s">
        <v>602</v>
      </c>
      <c r="D424" s="7" t="s">
        <v>839</v>
      </c>
      <c r="E424" s="526">
        <v>7757</v>
      </c>
      <c r="F424" s="128">
        <v>300</v>
      </c>
      <c r="H424" s="129"/>
    </row>
    <row r="425" spans="1:14" ht="15" customHeight="1">
      <c r="A425" s="4">
        <v>41015</v>
      </c>
      <c r="B425" s="4"/>
      <c r="C425" s="7" t="s">
        <v>799</v>
      </c>
      <c r="D425" s="7" t="s">
        <v>776</v>
      </c>
      <c r="E425" s="519">
        <v>7704</v>
      </c>
      <c r="F425" s="103">
        <v>158.4</v>
      </c>
      <c r="H425" s="129"/>
      <c r="I425" s="125"/>
      <c r="J425" s="24"/>
      <c r="K425" s="73"/>
      <c r="L425" s="74"/>
      <c r="M425" s="24"/>
      <c r="N425"/>
    </row>
    <row r="426" spans="1:14" ht="15" customHeight="1">
      <c r="A426" s="4">
        <v>41015</v>
      </c>
      <c r="B426" s="4"/>
      <c r="C426" s="7" t="s">
        <v>797</v>
      </c>
      <c r="D426" s="7" t="s">
        <v>776</v>
      </c>
      <c r="E426" s="519">
        <v>7695</v>
      </c>
      <c r="F426" s="103">
        <v>140</v>
      </c>
      <c r="H426" s="129"/>
      <c r="I426" s="125"/>
      <c r="J426" s="24"/>
      <c r="K426" s="73"/>
      <c r="L426" s="74"/>
      <c r="M426" s="24"/>
      <c r="N426"/>
    </row>
    <row r="427" spans="1:14" ht="15" customHeight="1">
      <c r="A427" s="4">
        <v>41015</v>
      </c>
      <c r="B427" s="4"/>
      <c r="C427" s="7" t="s">
        <v>245</v>
      </c>
      <c r="D427" s="7" t="s">
        <v>776</v>
      </c>
      <c r="E427" s="519">
        <v>7703</v>
      </c>
      <c r="F427" s="103">
        <v>140</v>
      </c>
      <c r="H427" s="129"/>
      <c r="I427" s="125"/>
      <c r="J427" s="24"/>
      <c r="K427" s="73"/>
      <c r="L427" s="74"/>
      <c r="M427" s="24"/>
      <c r="N427"/>
    </row>
    <row r="428" spans="1:14" ht="15" customHeight="1">
      <c r="A428" s="4">
        <v>41015</v>
      </c>
      <c r="B428" s="4"/>
      <c r="C428" s="7" t="s">
        <v>256</v>
      </c>
      <c r="D428" s="7" t="s">
        <v>776</v>
      </c>
      <c r="E428" s="519">
        <v>7719</v>
      </c>
      <c r="F428" s="103">
        <v>320</v>
      </c>
      <c r="H428" s="129"/>
      <c r="I428" s="125"/>
      <c r="J428" s="24"/>
      <c r="K428" s="73"/>
      <c r="L428" s="74"/>
      <c r="M428" s="24"/>
      <c r="N428"/>
    </row>
    <row r="429" spans="1:14" ht="15" customHeight="1">
      <c r="A429" s="4">
        <v>41015</v>
      </c>
      <c r="B429" s="4"/>
      <c r="C429" s="7" t="s">
        <v>536</v>
      </c>
      <c r="D429" s="7" t="s">
        <v>776</v>
      </c>
      <c r="E429" s="519">
        <v>7717</v>
      </c>
      <c r="F429" s="103">
        <v>320</v>
      </c>
      <c r="H429" s="129"/>
      <c r="I429" s="125"/>
      <c r="J429" s="24"/>
      <c r="K429" s="73"/>
      <c r="L429" s="74"/>
      <c r="M429" s="24"/>
      <c r="N429"/>
    </row>
    <row r="430" spans="1:14" ht="15" customHeight="1">
      <c r="A430" s="4">
        <v>41015</v>
      </c>
      <c r="B430" s="4"/>
      <c r="C430" s="7" t="s">
        <v>233</v>
      </c>
      <c r="D430" s="7" t="s">
        <v>776</v>
      </c>
      <c r="E430" s="519">
        <v>7690</v>
      </c>
      <c r="F430" s="103">
        <v>154</v>
      </c>
      <c r="H430" s="129"/>
      <c r="I430" s="125"/>
      <c r="J430" s="24"/>
      <c r="K430" s="73"/>
      <c r="L430" s="74"/>
      <c r="M430" s="24"/>
      <c r="N430"/>
    </row>
    <row r="431" spans="1:14" ht="15" customHeight="1">
      <c r="A431" s="4">
        <v>41015</v>
      </c>
      <c r="B431" s="4"/>
      <c r="C431" s="7" t="s">
        <v>560</v>
      </c>
      <c r="D431" s="7" t="s">
        <v>776</v>
      </c>
      <c r="E431" s="519">
        <v>7696</v>
      </c>
      <c r="F431" s="103">
        <v>132</v>
      </c>
      <c r="H431" s="129"/>
      <c r="I431" s="125"/>
      <c r="J431" s="24"/>
      <c r="K431" s="73"/>
      <c r="L431" s="74"/>
      <c r="M431" s="24"/>
      <c r="N431"/>
    </row>
    <row r="432" spans="1:14" ht="15" customHeight="1">
      <c r="A432" s="4">
        <v>41015</v>
      </c>
      <c r="B432" s="4"/>
      <c r="C432" s="7" t="s">
        <v>527</v>
      </c>
      <c r="D432" s="7" t="s">
        <v>776</v>
      </c>
      <c r="E432" s="519">
        <v>7701</v>
      </c>
      <c r="F432" s="103">
        <v>264</v>
      </c>
      <c r="H432" s="129"/>
      <c r="I432" s="125"/>
      <c r="J432" s="24"/>
      <c r="K432" s="73"/>
      <c r="L432" s="74"/>
      <c r="M432" s="24"/>
      <c r="N432"/>
    </row>
    <row r="433" spans="1:14" ht="15" customHeight="1">
      <c r="A433" s="4">
        <v>41015</v>
      </c>
      <c r="B433" s="4"/>
      <c r="C433" s="7" t="s">
        <v>563</v>
      </c>
      <c r="D433" s="7" t="s">
        <v>776</v>
      </c>
      <c r="E433" s="519">
        <v>7729</v>
      </c>
      <c r="F433" s="103">
        <v>320</v>
      </c>
      <c r="H433" s="129"/>
      <c r="I433" s="125"/>
      <c r="J433" s="24"/>
      <c r="K433" s="73"/>
      <c r="L433" s="74"/>
      <c r="M433" s="24"/>
      <c r="N433"/>
    </row>
    <row r="434" spans="1:14" ht="15" customHeight="1">
      <c r="A434" s="4">
        <v>41015</v>
      </c>
      <c r="B434" s="4"/>
      <c r="C434" s="7" t="s">
        <v>792</v>
      </c>
      <c r="D434" s="7" t="s">
        <v>776</v>
      </c>
      <c r="E434" s="519">
        <v>7687</v>
      </c>
      <c r="F434" s="103">
        <v>180</v>
      </c>
      <c r="H434" s="129"/>
      <c r="I434" s="125"/>
      <c r="J434" s="24"/>
      <c r="K434" s="73"/>
      <c r="L434" s="74"/>
      <c r="M434" s="24"/>
      <c r="N434"/>
    </row>
    <row r="435" spans="1:14" ht="15" customHeight="1">
      <c r="A435" s="4">
        <v>41015</v>
      </c>
      <c r="B435" s="4"/>
      <c r="C435" s="7" t="s">
        <v>566</v>
      </c>
      <c r="D435" s="7" t="s">
        <v>776</v>
      </c>
      <c r="E435" s="519">
        <v>7715</v>
      </c>
      <c r="F435" s="103">
        <v>200</v>
      </c>
      <c r="H435" s="129"/>
      <c r="I435" s="125"/>
      <c r="J435" s="24"/>
      <c r="K435" s="73"/>
      <c r="L435" s="74"/>
      <c r="M435" s="24"/>
      <c r="N435"/>
    </row>
    <row r="436" spans="1:14" ht="15" customHeight="1">
      <c r="A436" s="4">
        <v>41015</v>
      </c>
      <c r="B436" s="4"/>
      <c r="C436" s="7" t="s">
        <v>263</v>
      </c>
      <c r="D436" s="7" t="s">
        <v>777</v>
      </c>
      <c r="E436" s="519">
        <v>7730</v>
      </c>
      <c r="F436" s="103">
        <v>499.5</v>
      </c>
      <c r="H436" s="129"/>
      <c r="I436" s="125"/>
      <c r="J436" s="24"/>
      <c r="K436" s="73"/>
      <c r="L436" s="74"/>
      <c r="M436" s="24"/>
      <c r="N436"/>
    </row>
    <row r="437" spans="1:14" ht="15" customHeight="1">
      <c r="A437" s="4">
        <v>41015</v>
      </c>
      <c r="B437" s="4"/>
      <c r="C437" s="7" t="s">
        <v>264</v>
      </c>
      <c r="D437" s="7" t="s">
        <v>778</v>
      </c>
      <c r="E437" s="519">
        <v>7731</v>
      </c>
      <c r="F437" s="103">
        <v>300</v>
      </c>
      <c r="H437" s="129"/>
      <c r="I437" s="125"/>
      <c r="J437" s="24"/>
      <c r="K437" s="73"/>
      <c r="L437" s="74"/>
      <c r="M437" s="24"/>
      <c r="N437"/>
    </row>
    <row r="438" spans="1:14" ht="15" customHeight="1">
      <c r="A438" s="4">
        <v>41015</v>
      </c>
      <c r="B438" s="4"/>
      <c r="C438" s="7" t="s">
        <v>520</v>
      </c>
      <c r="D438" s="7" t="s">
        <v>776</v>
      </c>
      <c r="E438" s="519">
        <v>7688</v>
      </c>
      <c r="F438" s="103">
        <v>140</v>
      </c>
      <c r="H438" s="129"/>
      <c r="I438" s="125"/>
      <c r="J438" s="24"/>
      <c r="K438" s="73"/>
      <c r="L438" s="74"/>
      <c r="M438" s="24"/>
      <c r="N438"/>
    </row>
    <row r="439" spans="1:14" ht="15" customHeight="1">
      <c r="A439" s="4">
        <v>41015</v>
      </c>
      <c r="B439" s="4"/>
      <c r="C439" s="7" t="s">
        <v>805</v>
      </c>
      <c r="D439" s="7" t="s">
        <v>776</v>
      </c>
      <c r="E439" s="519">
        <v>7720</v>
      </c>
      <c r="F439" s="103">
        <v>280</v>
      </c>
      <c r="H439" s="129"/>
      <c r="I439" s="125"/>
      <c r="J439" s="24"/>
      <c r="K439" s="73"/>
      <c r="L439" s="74"/>
      <c r="M439" s="24"/>
      <c r="N439"/>
    </row>
    <row r="440" spans="1:14" ht="15" customHeight="1">
      <c r="A440" s="4">
        <v>41015</v>
      </c>
      <c r="B440" s="4"/>
      <c r="C440" s="7" t="s">
        <v>242</v>
      </c>
      <c r="D440" s="7" t="s">
        <v>776</v>
      </c>
      <c r="E440" s="519">
        <v>7700</v>
      </c>
      <c r="F440" s="103">
        <v>124</v>
      </c>
      <c r="H440" s="129"/>
      <c r="I440" s="125"/>
      <c r="J440" s="24"/>
      <c r="K440" s="73"/>
      <c r="L440" s="74"/>
      <c r="M440" s="24"/>
      <c r="N440"/>
    </row>
    <row r="441" spans="1:14" ht="15" customHeight="1">
      <c r="A441" s="4">
        <v>41015</v>
      </c>
      <c r="B441" s="4"/>
      <c r="C441" s="7" t="s">
        <v>744</v>
      </c>
      <c r="D441" s="7" t="s">
        <v>776</v>
      </c>
      <c r="E441" s="519">
        <v>7722</v>
      </c>
      <c r="F441" s="103">
        <v>320</v>
      </c>
      <c r="H441" s="129"/>
      <c r="I441" s="125"/>
      <c r="J441" s="24"/>
      <c r="K441" s="73"/>
      <c r="L441" s="74"/>
      <c r="M441" s="24"/>
      <c r="N441"/>
    </row>
    <row r="442" spans="1:14" ht="15" customHeight="1">
      <c r="A442" s="4">
        <v>41015</v>
      </c>
      <c r="B442" s="4"/>
      <c r="C442" s="7" t="s">
        <v>796</v>
      </c>
      <c r="D442" s="7" t="s">
        <v>776</v>
      </c>
      <c r="E442" s="537">
        <v>7694</v>
      </c>
      <c r="F442" s="103">
        <v>212</v>
      </c>
      <c r="H442" s="129"/>
      <c r="I442" s="125"/>
      <c r="J442" s="24"/>
      <c r="K442" s="73"/>
      <c r="L442" s="74"/>
      <c r="M442" s="24"/>
      <c r="N442"/>
    </row>
    <row r="443" spans="1:14" ht="15" customHeight="1">
      <c r="A443" s="4">
        <v>41015</v>
      </c>
      <c r="B443" s="4"/>
      <c r="C443" s="7" t="s">
        <v>801</v>
      </c>
      <c r="D443" s="7" t="s">
        <v>776</v>
      </c>
      <c r="E443" s="519">
        <v>7707</v>
      </c>
      <c r="F443" s="103">
        <v>320</v>
      </c>
      <c r="H443" s="129"/>
      <c r="I443" s="125"/>
      <c r="J443" s="24"/>
      <c r="K443" s="73"/>
      <c r="L443" s="74"/>
      <c r="M443" s="24"/>
      <c r="N443"/>
    </row>
    <row r="444" spans="1:14" ht="15" customHeight="1">
      <c r="A444" s="4">
        <v>41015</v>
      </c>
      <c r="B444" s="4"/>
      <c r="C444" s="7" t="s">
        <v>798</v>
      </c>
      <c r="D444" s="7" t="s">
        <v>776</v>
      </c>
      <c r="E444" s="519">
        <v>7697</v>
      </c>
      <c r="F444" s="103">
        <v>140</v>
      </c>
      <c r="H444" s="129"/>
      <c r="I444" s="125"/>
      <c r="J444" s="24"/>
      <c r="K444" s="73"/>
      <c r="L444" s="74"/>
      <c r="M444" s="24"/>
      <c r="N444"/>
    </row>
    <row r="445" spans="1:14" ht="15" customHeight="1">
      <c r="A445" s="4">
        <v>41015</v>
      </c>
      <c r="B445" s="4"/>
      <c r="C445" s="7" t="s">
        <v>356</v>
      </c>
      <c r="D445" s="7" t="s">
        <v>776</v>
      </c>
      <c r="E445" s="519">
        <v>7705</v>
      </c>
      <c r="F445" s="103">
        <v>120</v>
      </c>
      <c r="H445" s="129"/>
      <c r="I445" s="125"/>
      <c r="J445" s="24"/>
      <c r="K445" s="73"/>
      <c r="L445" s="74"/>
      <c r="M445" s="24"/>
      <c r="N445"/>
    </row>
    <row r="446" spans="1:14" ht="15" customHeight="1">
      <c r="A446" s="4">
        <v>41019</v>
      </c>
      <c r="B446" s="4"/>
      <c r="C446" s="7" t="s">
        <v>337</v>
      </c>
      <c r="D446" s="7" t="s">
        <v>843</v>
      </c>
      <c r="E446" s="519">
        <v>7782</v>
      </c>
      <c r="F446" s="103">
        <v>45</v>
      </c>
      <c r="H446" s="129"/>
      <c r="I446" s="125"/>
      <c r="J446" s="24"/>
      <c r="K446" s="73"/>
      <c r="L446" s="74"/>
      <c r="M446" s="24"/>
      <c r="N446"/>
    </row>
    <row r="447" spans="1:14" ht="15" customHeight="1">
      <c r="A447" s="4">
        <v>41019</v>
      </c>
      <c r="B447" s="4"/>
      <c r="C447" s="7" t="s">
        <v>535</v>
      </c>
      <c r="D447" s="7" t="s">
        <v>844</v>
      </c>
      <c r="E447" s="519">
        <v>7783</v>
      </c>
      <c r="F447" s="103">
        <v>44</v>
      </c>
      <c r="H447" s="129"/>
      <c r="I447" s="125"/>
      <c r="J447" s="24"/>
      <c r="K447" s="73"/>
      <c r="L447" s="74"/>
      <c r="M447" s="24"/>
      <c r="N447"/>
    </row>
    <row r="448" spans="1:14">
      <c r="A448" s="60">
        <v>41020</v>
      </c>
    </row>
    <row r="449" spans="1:14" ht="15" customHeight="1">
      <c r="A449" s="4">
        <v>41019</v>
      </c>
      <c r="B449" s="4"/>
      <c r="C449" s="7" t="s">
        <v>354</v>
      </c>
      <c r="D449" s="7" t="s">
        <v>846</v>
      </c>
      <c r="E449" s="519">
        <v>7785</v>
      </c>
      <c r="F449" s="103">
        <v>226.89</v>
      </c>
      <c r="H449" s="129"/>
      <c r="I449" s="125"/>
      <c r="J449" s="24"/>
      <c r="K449" s="73"/>
      <c r="L449" s="74"/>
      <c r="M449" s="24"/>
      <c r="N449"/>
    </row>
    <row r="450" spans="1:14" ht="15" customHeight="1">
      <c r="A450" s="4">
        <v>41015</v>
      </c>
      <c r="B450" s="4"/>
      <c r="C450" s="7" t="s">
        <v>795</v>
      </c>
      <c r="D450" s="7" t="s">
        <v>776</v>
      </c>
      <c r="E450" s="519">
        <v>7693</v>
      </c>
      <c r="F450" s="103">
        <v>140</v>
      </c>
      <c r="H450" s="129"/>
      <c r="I450" s="125"/>
      <c r="J450" s="24"/>
      <c r="K450" s="73"/>
      <c r="L450" s="74"/>
      <c r="M450" s="24"/>
      <c r="N450"/>
    </row>
    <row r="451" spans="1:14" ht="15" customHeight="1">
      <c r="A451" s="4">
        <v>41015</v>
      </c>
      <c r="B451" s="4"/>
      <c r="C451" s="7" t="s">
        <v>594</v>
      </c>
      <c r="D451" s="7" t="s">
        <v>780</v>
      </c>
      <c r="E451" s="519">
        <v>7737</v>
      </c>
      <c r="F451" s="103">
        <v>1100</v>
      </c>
      <c r="H451" s="129"/>
      <c r="I451" s="125"/>
      <c r="J451" s="24"/>
      <c r="K451" s="73"/>
      <c r="L451" s="74"/>
      <c r="M451" s="24"/>
      <c r="N451"/>
    </row>
    <row r="452" spans="1:14" ht="15" customHeight="1">
      <c r="A452" s="4">
        <v>41015</v>
      </c>
      <c r="B452" s="4"/>
      <c r="C452" s="7" t="s">
        <v>794</v>
      </c>
      <c r="D452" s="7" t="s">
        <v>776</v>
      </c>
      <c r="E452" s="519">
        <v>7692</v>
      </c>
      <c r="F452" s="103">
        <v>160</v>
      </c>
      <c r="H452" s="129"/>
      <c r="I452" s="125"/>
      <c r="J452" s="24"/>
      <c r="K452" s="73"/>
      <c r="L452" s="74"/>
      <c r="M452" s="24"/>
      <c r="N452"/>
    </row>
    <row r="453" spans="1:14" ht="15" customHeight="1">
      <c r="A453" s="4">
        <v>41015</v>
      </c>
      <c r="B453" s="4"/>
      <c r="C453" s="7" t="s">
        <v>791</v>
      </c>
      <c r="D453" s="7" t="s">
        <v>776</v>
      </c>
      <c r="E453" s="519">
        <v>7686</v>
      </c>
      <c r="F453" s="103">
        <v>180.4</v>
      </c>
      <c r="H453" s="129"/>
      <c r="I453" s="125"/>
      <c r="J453" s="24"/>
      <c r="K453" s="73"/>
      <c r="L453" s="74"/>
      <c r="M453" s="24"/>
      <c r="N453"/>
    </row>
    <row r="454" spans="1:14">
      <c r="A454" s="4">
        <v>41012</v>
      </c>
      <c r="B454" s="4"/>
      <c r="C454" s="7" t="s">
        <v>738</v>
      </c>
      <c r="D454" s="7" t="s">
        <v>739</v>
      </c>
      <c r="E454" s="519">
        <v>7660</v>
      </c>
      <c r="F454" s="103">
        <v>118.26</v>
      </c>
    </row>
    <row r="455" spans="1:14">
      <c r="A455" s="60">
        <v>41022</v>
      </c>
      <c r="F455" s="181"/>
      <c r="H455" s="129"/>
    </row>
    <row r="456" spans="1:14" ht="15" customHeight="1">
      <c r="A456" s="4">
        <v>41019</v>
      </c>
      <c r="B456" s="4"/>
      <c r="C456" s="7" t="s">
        <v>660</v>
      </c>
      <c r="D456" s="7" t="s">
        <v>851</v>
      </c>
      <c r="E456" s="519">
        <v>7790</v>
      </c>
      <c r="F456" s="103">
        <v>145.51</v>
      </c>
      <c r="H456" s="129"/>
      <c r="I456" s="125"/>
      <c r="J456" s="24"/>
      <c r="K456" s="73"/>
      <c r="L456" s="74"/>
      <c r="M456" s="24"/>
      <c r="N456"/>
    </row>
    <row r="457" spans="1:14" ht="15" customHeight="1">
      <c r="A457" s="4">
        <v>41015</v>
      </c>
      <c r="B457" s="4"/>
      <c r="C457" s="7" t="s">
        <v>369</v>
      </c>
      <c r="D457" s="7" t="s">
        <v>780</v>
      </c>
      <c r="E457" s="519">
        <v>7741</v>
      </c>
      <c r="F457" s="103">
        <v>500</v>
      </c>
      <c r="H457" s="129"/>
      <c r="I457" s="125"/>
      <c r="J457" s="24"/>
      <c r="K457" s="73"/>
      <c r="L457" s="74"/>
      <c r="M457" s="24"/>
      <c r="N457"/>
    </row>
    <row r="458" spans="1:14" ht="15" customHeight="1">
      <c r="A458" s="4">
        <v>41019</v>
      </c>
      <c r="B458" s="4"/>
      <c r="C458" s="7" t="s">
        <v>455</v>
      </c>
      <c r="D458" s="7" t="s">
        <v>841</v>
      </c>
      <c r="E458" s="519">
        <v>7779</v>
      </c>
      <c r="F458" s="103">
        <v>120.34</v>
      </c>
      <c r="G458" s="193"/>
      <c r="H458" s="129"/>
      <c r="I458" s="125"/>
      <c r="J458" s="24"/>
      <c r="K458" s="73"/>
      <c r="L458" s="74"/>
      <c r="M458" s="24"/>
      <c r="N458"/>
    </row>
    <row r="459" spans="1:14">
      <c r="A459" s="4">
        <v>40987</v>
      </c>
      <c r="B459" s="4"/>
      <c r="C459" s="7" t="s">
        <v>1074</v>
      </c>
      <c r="D459" s="7" t="s">
        <v>1073</v>
      </c>
      <c r="E459" s="519">
        <v>7513</v>
      </c>
      <c r="F459" s="103">
        <v>2784</v>
      </c>
      <c r="H459" s="129"/>
    </row>
    <row r="460" spans="1:14" ht="15" customHeight="1">
      <c r="A460" s="4">
        <v>41015</v>
      </c>
      <c r="B460" s="4"/>
      <c r="C460" s="7" t="s">
        <v>160</v>
      </c>
      <c r="D460" s="7" t="s">
        <v>776</v>
      </c>
      <c r="E460" s="519">
        <v>7708</v>
      </c>
      <c r="F460" s="103">
        <v>280</v>
      </c>
      <c r="H460" s="129"/>
      <c r="I460" s="125"/>
      <c r="J460" s="24"/>
      <c r="K460" s="73"/>
      <c r="L460" s="74"/>
      <c r="M460" s="24"/>
      <c r="N460"/>
    </row>
    <row r="461" spans="1:14">
      <c r="A461" s="4">
        <v>41015</v>
      </c>
      <c r="B461" s="4"/>
      <c r="C461" s="7" t="s">
        <v>164</v>
      </c>
      <c r="D461" s="7" t="s">
        <v>776</v>
      </c>
      <c r="E461" s="519">
        <v>7724</v>
      </c>
      <c r="F461" s="103">
        <v>308.88</v>
      </c>
      <c r="H461" s="129"/>
    </row>
    <row r="462" spans="1:14" ht="15" customHeight="1">
      <c r="A462" s="4">
        <v>41015</v>
      </c>
      <c r="B462" s="4"/>
      <c r="C462" s="7" t="s">
        <v>370</v>
      </c>
      <c r="D462" s="7" t="s">
        <v>780</v>
      </c>
      <c r="E462" s="519">
        <v>7742</v>
      </c>
      <c r="F462" s="103">
        <v>600</v>
      </c>
      <c r="H462" s="129"/>
      <c r="I462" s="125"/>
      <c r="J462" s="24"/>
      <c r="K462" s="73"/>
      <c r="L462" s="74"/>
      <c r="M462" s="24"/>
      <c r="N462"/>
    </row>
    <row r="463" spans="1:14" ht="15" customHeight="1">
      <c r="A463" s="4">
        <v>41015</v>
      </c>
      <c r="B463" s="4"/>
      <c r="C463" s="7" t="s">
        <v>366</v>
      </c>
      <c r="D463" s="7" t="s">
        <v>780</v>
      </c>
      <c r="E463" s="519">
        <v>7738</v>
      </c>
      <c r="F463" s="103">
        <v>720</v>
      </c>
      <c r="H463" s="129"/>
      <c r="I463" s="125"/>
      <c r="J463" s="24"/>
      <c r="K463" s="73"/>
      <c r="L463" s="74"/>
      <c r="M463" s="24"/>
      <c r="N463"/>
    </row>
    <row r="464" spans="1:14" ht="15" customHeight="1">
      <c r="A464" s="4">
        <v>41015</v>
      </c>
      <c r="B464" s="4"/>
      <c r="C464" s="7" t="s">
        <v>532</v>
      </c>
      <c r="D464" s="7" t="s">
        <v>776</v>
      </c>
      <c r="E464" s="519">
        <v>7712</v>
      </c>
      <c r="F464" s="103">
        <v>320</v>
      </c>
      <c r="H464" s="129"/>
      <c r="I464" s="125"/>
      <c r="J464" s="24"/>
      <c r="K464" s="73"/>
      <c r="L464" s="74"/>
      <c r="M464" s="24"/>
      <c r="N464"/>
    </row>
    <row r="465" spans="1:14" ht="15" customHeight="1">
      <c r="A465" s="4">
        <v>41015</v>
      </c>
      <c r="B465" s="4"/>
      <c r="C465" s="7" t="s">
        <v>731</v>
      </c>
      <c r="D465" s="7" t="s">
        <v>776</v>
      </c>
      <c r="E465" s="519">
        <v>7710</v>
      </c>
      <c r="F465" s="103">
        <v>320</v>
      </c>
      <c r="H465" s="129"/>
      <c r="I465" s="125"/>
      <c r="J465" s="24"/>
      <c r="K465" s="73"/>
      <c r="L465" s="74"/>
      <c r="M465" s="24"/>
      <c r="N465"/>
    </row>
    <row r="466" spans="1:14" ht="15" customHeight="1">
      <c r="A466" s="4">
        <v>41019</v>
      </c>
      <c r="B466" s="4"/>
      <c r="C466" s="7" t="s">
        <v>849</v>
      </c>
      <c r="D466" s="7" t="s">
        <v>845</v>
      </c>
      <c r="E466" s="519">
        <v>7784</v>
      </c>
      <c r="F466" s="103">
        <v>44</v>
      </c>
      <c r="H466" s="129"/>
      <c r="I466" s="125"/>
      <c r="J466" s="24"/>
      <c r="K466" s="73"/>
      <c r="L466" s="74"/>
      <c r="M466" s="24"/>
      <c r="N466"/>
    </row>
    <row r="467" spans="1:14" ht="15" customHeight="1">
      <c r="A467" s="4">
        <v>41015</v>
      </c>
      <c r="B467" s="4"/>
      <c r="C467" s="7" t="s">
        <v>806</v>
      </c>
      <c r="D467" s="7" t="s">
        <v>776</v>
      </c>
      <c r="E467" s="519">
        <v>7723</v>
      </c>
      <c r="F467" s="103">
        <v>400</v>
      </c>
      <c r="H467" s="129"/>
      <c r="I467" s="125"/>
      <c r="J467" s="24"/>
      <c r="K467" s="73"/>
      <c r="L467" s="74"/>
      <c r="M467" s="24"/>
      <c r="N467"/>
    </row>
    <row r="468" spans="1:14" ht="15" customHeight="1">
      <c r="A468" s="4">
        <v>41015</v>
      </c>
      <c r="B468" s="4"/>
      <c r="C468" s="7" t="s">
        <v>743</v>
      </c>
      <c r="D468" s="7" t="s">
        <v>776</v>
      </c>
      <c r="E468" s="519">
        <v>7699</v>
      </c>
      <c r="F468" s="103">
        <v>120</v>
      </c>
      <c r="H468" s="129"/>
      <c r="I468" s="125"/>
      <c r="J468" s="24"/>
      <c r="K468" s="73"/>
      <c r="L468" s="74"/>
      <c r="M468" s="24"/>
      <c r="N468"/>
    </row>
    <row r="469" spans="1:14" ht="15" customHeight="1">
      <c r="A469" s="4">
        <v>41015</v>
      </c>
      <c r="B469" s="4"/>
      <c r="C469" s="7" t="s">
        <v>809</v>
      </c>
      <c r="D469" s="7" t="s">
        <v>780</v>
      </c>
      <c r="E469" s="519">
        <v>7740</v>
      </c>
      <c r="F469" s="103">
        <v>600</v>
      </c>
      <c r="H469" s="129"/>
      <c r="I469" s="125"/>
      <c r="J469" s="24"/>
      <c r="K469" s="73"/>
      <c r="L469" s="74"/>
      <c r="M469" s="24"/>
      <c r="N469"/>
    </row>
    <row r="470" spans="1:14" ht="15" customHeight="1">
      <c r="A470" s="4">
        <v>41015</v>
      </c>
      <c r="B470" s="4"/>
      <c r="C470" s="7" t="s">
        <v>803</v>
      </c>
      <c r="D470" s="7" t="s">
        <v>776</v>
      </c>
      <c r="E470" s="519">
        <v>7713</v>
      </c>
      <c r="F470" s="103">
        <v>200</v>
      </c>
      <c r="H470" s="129"/>
      <c r="I470" s="125"/>
      <c r="J470" s="24"/>
      <c r="K470" s="73"/>
      <c r="L470" s="74"/>
      <c r="M470" s="24"/>
      <c r="N470"/>
    </row>
    <row r="471" spans="1:14" ht="15" customHeight="1">
      <c r="A471" s="4">
        <v>41015</v>
      </c>
      <c r="B471" s="4"/>
      <c r="C471" s="7" t="s">
        <v>734</v>
      </c>
      <c r="D471" s="7" t="s">
        <v>776</v>
      </c>
      <c r="E471" s="519">
        <v>7718</v>
      </c>
      <c r="F471" s="103">
        <v>240</v>
      </c>
      <c r="H471" s="129"/>
      <c r="I471" s="125"/>
      <c r="J471" s="24"/>
      <c r="K471" s="73"/>
      <c r="L471" s="74"/>
      <c r="M471" s="24"/>
      <c r="N471"/>
    </row>
    <row r="472" spans="1:14" ht="15" customHeight="1">
      <c r="A472" s="4">
        <v>41015</v>
      </c>
      <c r="B472" s="4"/>
      <c r="C472" s="7" t="s">
        <v>793</v>
      </c>
      <c r="D472" s="7" t="s">
        <v>776</v>
      </c>
      <c r="E472" s="519">
        <v>7689</v>
      </c>
      <c r="F472" s="103">
        <v>120</v>
      </c>
      <c r="H472" s="129"/>
      <c r="I472" s="125"/>
      <c r="J472" s="24"/>
      <c r="K472" s="73"/>
      <c r="L472" s="74"/>
      <c r="M472" s="24"/>
      <c r="N472"/>
    </row>
    <row r="473" spans="1:14" ht="15" customHeight="1">
      <c r="A473" s="4">
        <v>41023</v>
      </c>
      <c r="B473" s="4"/>
      <c r="C473" s="7" t="s">
        <v>100</v>
      </c>
      <c r="D473" s="7" t="s">
        <v>856</v>
      </c>
      <c r="E473" s="519">
        <v>7793</v>
      </c>
      <c r="F473" s="103">
        <v>500</v>
      </c>
      <c r="H473" s="129"/>
      <c r="I473" s="125"/>
      <c r="J473" s="24"/>
      <c r="K473" s="73"/>
      <c r="L473" s="74"/>
      <c r="M473" s="24"/>
      <c r="N473"/>
    </row>
    <row r="474" spans="1:14" ht="15" customHeight="1">
      <c r="A474" s="4">
        <v>41023</v>
      </c>
      <c r="B474" s="4"/>
      <c r="C474" s="7" t="s">
        <v>810</v>
      </c>
      <c r="D474" s="7" t="s">
        <v>854</v>
      </c>
      <c r="E474" s="519">
        <v>7791</v>
      </c>
      <c r="F474" s="103">
        <v>754</v>
      </c>
      <c r="H474" s="129"/>
      <c r="I474" s="125"/>
      <c r="J474" s="24"/>
      <c r="K474" s="73"/>
      <c r="L474" s="74"/>
      <c r="M474" s="24"/>
      <c r="N474"/>
    </row>
    <row r="475" spans="1:14" ht="15" customHeight="1">
      <c r="A475" s="4">
        <v>41019</v>
      </c>
      <c r="B475" s="4"/>
      <c r="C475" s="7" t="s">
        <v>848</v>
      </c>
      <c r="D475" s="7" t="s">
        <v>840</v>
      </c>
      <c r="E475" s="519">
        <v>7757</v>
      </c>
      <c r="F475" s="103">
        <v>300</v>
      </c>
      <c r="H475" s="129"/>
      <c r="I475" s="125"/>
      <c r="J475" s="24"/>
      <c r="K475" s="73"/>
      <c r="L475" s="74"/>
      <c r="M475" s="24"/>
      <c r="N475"/>
    </row>
    <row r="476" spans="1:14">
      <c r="A476" s="60">
        <v>41023</v>
      </c>
      <c r="F476" s="181"/>
      <c r="H476" s="129"/>
    </row>
    <row r="477" spans="1:14" ht="15" customHeight="1">
      <c r="A477" s="4">
        <v>41015</v>
      </c>
      <c r="B477" s="4"/>
      <c r="C477" s="7" t="s">
        <v>808</v>
      </c>
      <c r="D477" s="7" t="s">
        <v>779</v>
      </c>
      <c r="E477" s="519">
        <v>7732</v>
      </c>
      <c r="F477" s="103">
        <v>132</v>
      </c>
      <c r="H477" s="129"/>
      <c r="I477" s="125"/>
      <c r="J477" s="24"/>
      <c r="K477" s="73"/>
      <c r="L477" s="74"/>
      <c r="M477" s="24"/>
      <c r="N477"/>
    </row>
    <row r="478" spans="1:14" ht="15" customHeight="1">
      <c r="A478" s="4">
        <v>41015</v>
      </c>
      <c r="B478" s="4"/>
      <c r="C478" s="7" t="s">
        <v>42</v>
      </c>
      <c r="D478" s="7" t="s">
        <v>780</v>
      </c>
      <c r="E478" s="519">
        <v>7739</v>
      </c>
      <c r="F478" s="103">
        <v>720</v>
      </c>
      <c r="H478" s="129"/>
      <c r="I478" s="125"/>
      <c r="J478" s="24"/>
      <c r="K478" s="73"/>
      <c r="L478" s="74"/>
      <c r="M478" s="24"/>
      <c r="N478"/>
    </row>
    <row r="479" spans="1:14" ht="15" customHeight="1">
      <c r="A479" s="4">
        <v>41015</v>
      </c>
      <c r="B479" s="4"/>
      <c r="C479" s="7" t="s">
        <v>244</v>
      </c>
      <c r="D479" s="7" t="s">
        <v>776</v>
      </c>
      <c r="E479" s="519">
        <v>7702</v>
      </c>
      <c r="F479" s="103">
        <v>160</v>
      </c>
      <c r="H479" s="129"/>
      <c r="I479" s="125"/>
      <c r="J479" s="24"/>
      <c r="K479" s="73"/>
      <c r="L479" s="74"/>
      <c r="M479" s="24"/>
      <c r="N479"/>
    </row>
    <row r="480" spans="1:14" ht="15" customHeight="1">
      <c r="A480" s="4">
        <v>41019</v>
      </c>
      <c r="B480" s="4"/>
      <c r="C480" s="7" t="s">
        <v>663</v>
      </c>
      <c r="D480" s="7" t="s">
        <v>847</v>
      </c>
      <c r="E480" s="519">
        <v>7786</v>
      </c>
      <c r="F480" s="103">
        <v>164.38</v>
      </c>
      <c r="H480" s="129"/>
      <c r="I480" s="125"/>
      <c r="J480" s="24"/>
      <c r="K480" s="73"/>
      <c r="L480" s="74"/>
      <c r="M480" s="24"/>
      <c r="N480"/>
    </row>
    <row r="481" spans="1:14" ht="15" customHeight="1">
      <c r="A481" s="4">
        <v>41015</v>
      </c>
      <c r="B481" s="4"/>
      <c r="C481" s="7" t="s">
        <v>800</v>
      </c>
      <c r="D481" s="7" t="s">
        <v>776</v>
      </c>
      <c r="E481" s="519">
        <v>7706</v>
      </c>
      <c r="F481" s="103">
        <v>200</v>
      </c>
      <c r="H481" s="129"/>
      <c r="I481" s="125"/>
      <c r="J481" s="24"/>
      <c r="K481" s="73"/>
      <c r="L481" s="74"/>
      <c r="M481" s="24"/>
      <c r="N481"/>
    </row>
    <row r="482" spans="1:14" ht="15" customHeight="1">
      <c r="A482" s="4">
        <v>41015</v>
      </c>
      <c r="B482" s="4"/>
      <c r="C482" s="7" t="s">
        <v>807</v>
      </c>
      <c r="D482" s="7" t="s">
        <v>776</v>
      </c>
      <c r="E482" s="519">
        <v>7728</v>
      </c>
      <c r="F482" s="103">
        <v>200</v>
      </c>
      <c r="H482" s="129"/>
      <c r="I482" s="125"/>
      <c r="J482" s="24"/>
      <c r="K482" s="73"/>
      <c r="L482" s="74"/>
      <c r="M482" s="24"/>
      <c r="N482"/>
    </row>
    <row r="483" spans="1:14" ht="15" customHeight="1">
      <c r="A483" s="4">
        <v>41019</v>
      </c>
      <c r="B483" s="4"/>
      <c r="C483" s="7" t="s">
        <v>663</v>
      </c>
      <c r="D483" s="7" t="s">
        <v>643</v>
      </c>
      <c r="E483" s="519">
        <v>7787</v>
      </c>
      <c r="F483" s="103">
        <v>290.48</v>
      </c>
      <c r="H483" s="129"/>
      <c r="I483" s="125"/>
      <c r="J483" s="24"/>
      <c r="K483" s="73"/>
      <c r="L483" s="74"/>
      <c r="M483" s="24"/>
      <c r="N483"/>
    </row>
    <row r="484" spans="1:14" ht="15" customHeight="1">
      <c r="A484" s="4"/>
      <c r="B484" s="4"/>
      <c r="C484" s="7" t="s">
        <v>860</v>
      </c>
      <c r="D484" s="7" t="s">
        <v>861</v>
      </c>
      <c r="E484" s="519">
        <v>7516</v>
      </c>
      <c r="F484" s="103">
        <v>2900</v>
      </c>
      <c r="H484" s="129"/>
      <c r="I484" s="125"/>
      <c r="J484" s="24"/>
      <c r="K484" s="73"/>
      <c r="L484" s="74"/>
      <c r="M484" s="24"/>
      <c r="N484"/>
    </row>
    <row r="485" spans="1:14">
      <c r="A485" s="60">
        <v>41024</v>
      </c>
      <c r="F485" s="181"/>
      <c r="H485" s="129"/>
    </row>
    <row r="486" spans="1:14" ht="15" customHeight="1">
      <c r="A486" s="4">
        <v>41015</v>
      </c>
      <c r="B486" s="4"/>
      <c r="C486" s="7" t="s">
        <v>802</v>
      </c>
      <c r="D486" s="7" t="s">
        <v>776</v>
      </c>
      <c r="E486" s="519">
        <v>7709</v>
      </c>
      <c r="F486" s="103">
        <v>200</v>
      </c>
      <c r="H486" s="129"/>
      <c r="I486" s="125"/>
      <c r="J486" s="24"/>
      <c r="K486" s="73"/>
      <c r="L486" s="74"/>
      <c r="M486" s="24"/>
      <c r="N486"/>
    </row>
    <row r="487" spans="1:14" ht="15" customHeight="1">
      <c r="A487" s="4">
        <v>41015</v>
      </c>
      <c r="B487" s="4"/>
      <c r="C487" s="7" t="s">
        <v>569</v>
      </c>
      <c r="D487" s="7" t="s">
        <v>779</v>
      </c>
      <c r="E487" s="519">
        <v>7736</v>
      </c>
      <c r="F487" s="103">
        <v>143.08000000000001</v>
      </c>
      <c r="H487" s="129"/>
      <c r="I487" s="125"/>
      <c r="J487" s="24"/>
      <c r="K487" s="73"/>
      <c r="L487" s="74"/>
      <c r="M487" s="24"/>
      <c r="N487"/>
    </row>
    <row r="488" spans="1:14" ht="15" customHeight="1">
      <c r="A488" s="4">
        <v>41024</v>
      </c>
      <c r="B488" s="4"/>
      <c r="C488" s="7" t="s">
        <v>810</v>
      </c>
      <c r="D488" s="7" t="s">
        <v>869</v>
      </c>
      <c r="E488" s="519">
        <v>7804</v>
      </c>
      <c r="F488" s="103">
        <v>204</v>
      </c>
      <c r="H488" s="129"/>
      <c r="I488" s="125"/>
      <c r="J488" s="24"/>
      <c r="K488" s="73"/>
      <c r="L488" s="74"/>
      <c r="M488" s="24"/>
      <c r="N488"/>
    </row>
    <row r="489" spans="1:14">
      <c r="A489" s="60">
        <v>41025</v>
      </c>
      <c r="F489" s="181"/>
      <c r="H489" s="129"/>
    </row>
    <row r="490" spans="1:14" ht="15" customHeight="1">
      <c r="A490" s="4">
        <v>41015</v>
      </c>
      <c r="B490" s="4"/>
      <c r="C490" s="7" t="s">
        <v>804</v>
      </c>
      <c r="D490" s="7" t="s">
        <v>776</v>
      </c>
      <c r="E490" s="519">
        <v>7714</v>
      </c>
      <c r="F490" s="103">
        <v>400</v>
      </c>
      <c r="H490" s="129"/>
      <c r="I490" s="125"/>
      <c r="J490" s="24"/>
      <c r="K490" s="73"/>
      <c r="L490" s="74"/>
      <c r="M490" s="24"/>
      <c r="N490"/>
    </row>
    <row r="491" spans="1:14">
      <c r="A491" s="4">
        <v>41019</v>
      </c>
      <c r="B491" s="4"/>
      <c r="C491" s="7" t="s">
        <v>662</v>
      </c>
      <c r="D491" s="7" t="s">
        <v>1359</v>
      </c>
      <c r="E491" s="519">
        <v>7788</v>
      </c>
      <c r="F491" s="103">
        <v>77.34</v>
      </c>
      <c r="H491" s="129"/>
    </row>
    <row r="492" spans="1:14" ht="15" customHeight="1">
      <c r="A492" s="4">
        <v>41023</v>
      </c>
      <c r="B492" s="4"/>
      <c r="C492" s="7" t="s">
        <v>858</v>
      </c>
      <c r="D492" s="7" t="s">
        <v>857</v>
      </c>
      <c r="E492" s="519">
        <v>7794</v>
      </c>
      <c r="F492" s="103">
        <v>88.8</v>
      </c>
      <c r="H492" s="129"/>
      <c r="I492" s="125"/>
      <c r="J492" s="24"/>
      <c r="K492" s="73"/>
      <c r="L492" s="74"/>
      <c r="M492" s="24"/>
      <c r="N492"/>
    </row>
    <row r="493" spans="1:14" ht="15" customHeight="1">
      <c r="A493" s="4">
        <v>41024</v>
      </c>
      <c r="B493" s="4"/>
      <c r="C493" s="7" t="s">
        <v>660</v>
      </c>
      <c r="D493" s="7" t="s">
        <v>870</v>
      </c>
      <c r="E493" s="519">
        <v>7805</v>
      </c>
      <c r="F493" s="103">
        <v>232.38</v>
      </c>
      <c r="H493" s="129"/>
      <c r="I493" s="125"/>
      <c r="J493" s="24"/>
      <c r="K493" s="73"/>
      <c r="L493" s="74"/>
      <c r="M493" s="24"/>
      <c r="N493"/>
    </row>
    <row r="494" spans="1:14">
      <c r="A494" s="4">
        <v>41025</v>
      </c>
      <c r="B494" s="4"/>
      <c r="C494" s="7" t="s">
        <v>874</v>
      </c>
      <c r="D494" s="7" t="s">
        <v>875</v>
      </c>
      <c r="E494" s="519">
        <v>7806</v>
      </c>
      <c r="F494" s="103">
        <v>425</v>
      </c>
      <c r="H494" s="129"/>
    </row>
    <row r="495" spans="1:14">
      <c r="A495" s="60">
        <v>41026</v>
      </c>
      <c r="G495" s="181"/>
      <c r="H495" s="129"/>
    </row>
    <row r="496" spans="1:14" ht="15" customHeight="1">
      <c r="A496" s="4">
        <v>41026</v>
      </c>
      <c r="B496" s="4"/>
      <c r="C496" s="7" t="s">
        <v>337</v>
      </c>
      <c r="D496" s="7" t="s">
        <v>879</v>
      </c>
      <c r="E496" s="519">
        <v>7810</v>
      </c>
      <c r="F496" s="103">
        <v>37.5</v>
      </c>
      <c r="G496" s="181"/>
      <c r="H496" s="129"/>
      <c r="I496" s="125"/>
      <c r="J496" s="24"/>
      <c r="K496" s="73"/>
      <c r="L496" s="74"/>
      <c r="M496" s="24"/>
      <c r="N496"/>
    </row>
    <row r="497" spans="1:14" ht="15" customHeight="1">
      <c r="A497" s="4">
        <v>41026</v>
      </c>
      <c r="B497" s="4"/>
      <c r="C497" s="7" t="s">
        <v>535</v>
      </c>
      <c r="D497" s="7" t="s">
        <v>882</v>
      </c>
      <c r="E497" s="519">
        <v>7813</v>
      </c>
      <c r="F497" s="103">
        <v>414</v>
      </c>
      <c r="G497" s="181"/>
      <c r="H497" s="129"/>
      <c r="I497" s="125"/>
      <c r="J497" s="24"/>
      <c r="K497" s="73"/>
      <c r="L497" s="74"/>
      <c r="M497" s="24"/>
      <c r="N497"/>
    </row>
    <row r="498" spans="1:14" ht="15" customHeight="1">
      <c r="A498" s="4">
        <v>41026</v>
      </c>
      <c r="B498" s="4"/>
      <c r="C498" s="7" t="s">
        <v>173</v>
      </c>
      <c r="D498" s="7" t="s">
        <v>877</v>
      </c>
      <c r="E498" s="519">
        <v>7808</v>
      </c>
      <c r="F498" s="103">
        <v>135</v>
      </c>
      <c r="G498" s="181"/>
      <c r="H498" s="129"/>
      <c r="I498" s="125"/>
      <c r="J498" s="24"/>
      <c r="K498" s="73"/>
      <c r="L498" s="74"/>
      <c r="M498" s="24"/>
      <c r="N498"/>
    </row>
    <row r="499" spans="1:14" ht="15" customHeight="1">
      <c r="A499" s="4">
        <v>41026</v>
      </c>
      <c r="B499" s="4"/>
      <c r="C499" s="7" t="s">
        <v>160</v>
      </c>
      <c r="D499" s="7" t="s">
        <v>878</v>
      </c>
      <c r="E499" s="519">
        <v>7809</v>
      </c>
      <c r="F499" s="186">
        <v>60</v>
      </c>
      <c r="G499" s="125"/>
      <c r="H499" s="129"/>
      <c r="I499" s="125"/>
      <c r="J499" s="24"/>
      <c r="K499" s="73"/>
      <c r="L499" s="74"/>
      <c r="M499" s="24"/>
      <c r="N499"/>
    </row>
    <row r="500" spans="1:14" ht="15" customHeight="1">
      <c r="A500" s="4">
        <v>41026</v>
      </c>
      <c r="B500" s="4"/>
      <c r="C500" s="7" t="s">
        <v>173</v>
      </c>
      <c r="D500" s="7" t="s">
        <v>884</v>
      </c>
      <c r="E500" s="526">
        <v>7816</v>
      </c>
      <c r="F500" s="128">
        <v>3000</v>
      </c>
      <c r="G500" s="130"/>
      <c r="H500" s="129"/>
      <c r="I500" s="125"/>
      <c r="J500" s="24"/>
      <c r="K500" s="73"/>
      <c r="L500" s="74"/>
      <c r="M500" s="24"/>
      <c r="N500"/>
    </row>
    <row r="501" spans="1:14">
      <c r="A501" s="60">
        <v>41029</v>
      </c>
      <c r="F501" s="130"/>
      <c r="G501" s="130"/>
      <c r="H501" s="129"/>
    </row>
    <row r="502" spans="1:14" ht="15" customHeight="1">
      <c r="A502" s="4">
        <v>41026</v>
      </c>
      <c r="B502" s="4"/>
      <c r="C502" s="7" t="s">
        <v>468</v>
      </c>
      <c r="D502" s="7" t="s">
        <v>876</v>
      </c>
      <c r="E502" s="526">
        <v>7807</v>
      </c>
      <c r="F502" s="103">
        <v>356.94</v>
      </c>
      <c r="G502" s="130"/>
      <c r="H502" s="129"/>
      <c r="I502" s="125"/>
      <c r="J502" s="24"/>
      <c r="K502" s="73"/>
      <c r="L502" s="74"/>
      <c r="M502" s="24"/>
      <c r="N502"/>
    </row>
    <row r="503" spans="1:14" ht="15" customHeight="1">
      <c r="A503" s="4">
        <v>41024</v>
      </c>
      <c r="B503" s="4"/>
      <c r="C503" s="7" t="s">
        <v>130</v>
      </c>
      <c r="D503" s="7" t="s">
        <v>865</v>
      </c>
      <c r="E503" s="526">
        <v>7800</v>
      </c>
      <c r="F503" s="103">
        <v>880</v>
      </c>
      <c r="G503" s="130"/>
      <c r="H503" s="129"/>
      <c r="I503" s="125"/>
      <c r="J503" s="24"/>
      <c r="K503" s="73"/>
      <c r="L503" s="74"/>
      <c r="M503" s="24"/>
      <c r="N503"/>
    </row>
    <row r="504" spans="1:14">
      <c r="A504" s="4">
        <v>41026</v>
      </c>
      <c r="B504" s="4"/>
      <c r="C504" s="7" t="s">
        <v>1076</v>
      </c>
      <c r="D504" s="7" t="s">
        <v>1077</v>
      </c>
      <c r="E504" s="526">
        <v>7818</v>
      </c>
      <c r="F504" s="103">
        <v>150</v>
      </c>
      <c r="G504" s="130"/>
      <c r="H504" s="129"/>
    </row>
    <row r="505" spans="1:14">
      <c r="A505" s="60">
        <v>41031</v>
      </c>
      <c r="F505" s="130"/>
      <c r="G505" s="130"/>
      <c r="H505" s="129"/>
    </row>
    <row r="506" spans="1:14" ht="15" customHeight="1">
      <c r="A506" s="4">
        <v>41019</v>
      </c>
      <c r="B506" s="4"/>
      <c r="C506" s="7" t="s">
        <v>168</v>
      </c>
      <c r="D506" s="7" t="s">
        <v>850</v>
      </c>
      <c r="E506" s="526">
        <v>7789</v>
      </c>
      <c r="F506" s="103">
        <v>30.48</v>
      </c>
      <c r="G506" s="130"/>
      <c r="H506" s="129"/>
      <c r="I506" s="125"/>
      <c r="J506" s="24"/>
      <c r="K506" s="73"/>
      <c r="L506" s="74"/>
      <c r="M506" s="24"/>
      <c r="N506"/>
    </row>
    <row r="507" spans="1:14" ht="15" customHeight="1">
      <c r="A507" s="4">
        <v>41019</v>
      </c>
      <c r="B507" s="4"/>
      <c r="C507" s="7" t="s">
        <v>166</v>
      </c>
      <c r="D507" s="7" t="s">
        <v>842</v>
      </c>
      <c r="E507" s="526">
        <v>7780</v>
      </c>
      <c r="F507" s="103">
        <v>167.64</v>
      </c>
      <c r="G507" s="130"/>
      <c r="H507" s="129"/>
      <c r="I507" s="125"/>
      <c r="J507" s="24"/>
      <c r="K507" s="73"/>
      <c r="L507" s="74"/>
      <c r="M507" s="24"/>
      <c r="N507"/>
    </row>
    <row r="508" spans="1:14" ht="15" customHeight="1">
      <c r="A508" s="4">
        <v>41026</v>
      </c>
      <c r="B508" s="4"/>
      <c r="C508" s="7" t="s">
        <v>166</v>
      </c>
      <c r="D508" s="7" t="s">
        <v>881</v>
      </c>
      <c r="E508" s="526">
        <v>7812</v>
      </c>
      <c r="F508" s="103">
        <v>373.38</v>
      </c>
      <c r="G508" s="130"/>
      <c r="H508" s="129"/>
      <c r="I508" s="125"/>
      <c r="J508" s="24"/>
      <c r="K508" s="73"/>
      <c r="L508" s="74"/>
      <c r="M508" s="24"/>
      <c r="N508"/>
    </row>
    <row r="509" spans="1:14" ht="15" customHeight="1">
      <c r="A509" s="4">
        <v>41026</v>
      </c>
      <c r="B509" s="4"/>
      <c r="C509" s="7" t="s">
        <v>168</v>
      </c>
      <c r="D509" s="7" t="s">
        <v>880</v>
      </c>
      <c r="E509" s="526">
        <v>7811</v>
      </c>
      <c r="F509" s="103">
        <v>457.2</v>
      </c>
      <c r="G509" s="125"/>
      <c r="H509" s="129"/>
      <c r="I509" s="125"/>
      <c r="J509" s="24"/>
      <c r="K509" s="73"/>
      <c r="L509" s="74"/>
      <c r="M509" s="24"/>
      <c r="N509"/>
    </row>
    <row r="510" spans="1:14" ht="15" customHeight="1">
      <c r="A510" s="4">
        <v>41026</v>
      </c>
      <c r="B510" s="4"/>
      <c r="C510" s="7" t="s">
        <v>886</v>
      </c>
      <c r="D510" s="7" t="s">
        <v>885</v>
      </c>
      <c r="E510" s="526">
        <v>7817</v>
      </c>
      <c r="F510" s="128">
        <v>5000</v>
      </c>
      <c r="G510" s="130"/>
      <c r="H510" s="129"/>
      <c r="I510" s="125"/>
      <c r="J510" s="24"/>
      <c r="K510" s="73"/>
      <c r="L510" s="74"/>
      <c r="M510" s="24"/>
      <c r="N510"/>
    </row>
    <row r="511" spans="1:14" ht="15" customHeight="1">
      <c r="A511" s="4">
        <v>41015</v>
      </c>
      <c r="B511" s="4"/>
      <c r="C511" s="7" t="s">
        <v>254</v>
      </c>
      <c r="D511" s="7" t="s">
        <v>776</v>
      </c>
      <c r="E511" s="526">
        <v>7716</v>
      </c>
      <c r="F511" s="103">
        <v>160</v>
      </c>
      <c r="G511" s="130"/>
      <c r="H511" s="129"/>
      <c r="I511" s="125"/>
      <c r="J511" s="24"/>
      <c r="K511" s="73"/>
      <c r="L511" s="74"/>
      <c r="M511" s="24"/>
      <c r="N511"/>
    </row>
    <row r="512" spans="1:14">
      <c r="A512" s="60">
        <v>41032</v>
      </c>
      <c r="F512" s="130"/>
      <c r="G512" s="130"/>
      <c r="H512" s="129"/>
    </row>
    <row r="513" spans="1:14" ht="15" customHeight="1">
      <c r="A513" s="4">
        <v>41024</v>
      </c>
      <c r="B513" s="4"/>
      <c r="C513" s="7" t="s">
        <v>872</v>
      </c>
      <c r="D513" s="7" t="s">
        <v>868</v>
      </c>
      <c r="E513" s="526">
        <v>7803</v>
      </c>
      <c r="F513" s="103">
        <v>205.92</v>
      </c>
      <c r="G513" s="130"/>
      <c r="H513" s="129"/>
      <c r="I513" s="125"/>
      <c r="J513" s="24"/>
      <c r="K513" s="73"/>
      <c r="L513" s="74"/>
      <c r="M513" s="24"/>
      <c r="N513"/>
    </row>
    <row r="514" spans="1:14" ht="15" customHeight="1">
      <c r="A514" s="4">
        <v>41026</v>
      </c>
      <c r="B514" s="4"/>
      <c r="C514" s="7" t="s">
        <v>660</v>
      </c>
      <c r="D514" s="7" t="s">
        <v>883</v>
      </c>
      <c r="E514" s="526">
        <v>7814</v>
      </c>
      <c r="F514" s="103">
        <v>280.42</v>
      </c>
      <c r="H514" s="129"/>
      <c r="I514" s="125"/>
      <c r="J514" s="24"/>
      <c r="K514" s="73"/>
      <c r="L514" s="74"/>
      <c r="M514" s="24"/>
      <c r="N514"/>
    </row>
    <row r="515" spans="1:14">
      <c r="A515" s="60">
        <v>41033</v>
      </c>
      <c r="G515" s="130"/>
    </row>
    <row r="516" spans="1:14" ht="15" customHeight="1">
      <c r="A516" s="4">
        <v>41023</v>
      </c>
      <c r="B516" s="4"/>
      <c r="C516" s="7" t="s">
        <v>871</v>
      </c>
      <c r="D516" s="7" t="s">
        <v>873</v>
      </c>
      <c r="E516" s="526">
        <v>7795</v>
      </c>
      <c r="F516" s="103">
        <v>525</v>
      </c>
      <c r="G516" s="130"/>
      <c r="H516" s="129"/>
      <c r="I516" s="125"/>
      <c r="J516" s="24"/>
      <c r="K516" s="73"/>
      <c r="L516" s="74"/>
      <c r="M516" s="24"/>
      <c r="N516"/>
    </row>
    <row r="517" spans="1:14" ht="15" customHeight="1">
      <c r="A517" s="198">
        <v>40996</v>
      </c>
      <c r="B517" s="198">
        <v>41032</v>
      </c>
      <c r="C517" s="79" t="s">
        <v>130</v>
      </c>
      <c r="D517" s="76" t="s">
        <v>599</v>
      </c>
      <c r="E517" s="538">
        <v>7577</v>
      </c>
      <c r="F517" s="103">
        <v>6000</v>
      </c>
      <c r="G517" s="125"/>
      <c r="H517" s="129"/>
      <c r="I517" s="125"/>
      <c r="J517" s="24"/>
      <c r="K517" s="73"/>
      <c r="L517" s="74"/>
      <c r="M517" s="24"/>
      <c r="N517"/>
    </row>
    <row r="518" spans="1:14" ht="15" customHeight="1">
      <c r="A518" s="4">
        <v>41033</v>
      </c>
      <c r="B518" s="4"/>
      <c r="C518" s="7" t="s">
        <v>226</v>
      </c>
      <c r="D518" s="7" t="s">
        <v>945</v>
      </c>
      <c r="E518" s="526">
        <v>7822</v>
      </c>
      <c r="F518" s="128">
        <v>416.89</v>
      </c>
      <c r="H518" s="129"/>
      <c r="I518" s="125"/>
      <c r="J518" s="24"/>
      <c r="K518" s="73"/>
      <c r="L518" s="74"/>
      <c r="M518" s="24"/>
      <c r="N518"/>
    </row>
    <row r="519" spans="1:14">
      <c r="A519" s="60">
        <v>41036</v>
      </c>
      <c r="G519" s="125"/>
    </row>
    <row r="520" spans="1:14" ht="15" customHeight="1">
      <c r="A520" s="4">
        <v>41017</v>
      </c>
      <c r="B520" s="4"/>
      <c r="C520" s="7" t="s">
        <v>469</v>
      </c>
      <c r="D520" s="7" t="s">
        <v>827</v>
      </c>
      <c r="E520" s="526">
        <v>7772</v>
      </c>
      <c r="F520" s="170">
        <v>4892.16</v>
      </c>
      <c r="I520" s="125"/>
      <c r="J520" s="24"/>
      <c r="K520" s="73"/>
      <c r="L520" s="74"/>
      <c r="M520" s="24"/>
      <c r="N520"/>
    </row>
    <row r="521" spans="1:14">
      <c r="A521" s="4">
        <v>41033</v>
      </c>
      <c r="B521" s="4"/>
      <c r="C521" s="7" t="s">
        <v>768</v>
      </c>
      <c r="D521" s="7" t="s">
        <v>950</v>
      </c>
      <c r="E521" s="526">
        <v>7819</v>
      </c>
      <c r="F521" s="170">
        <v>312.93</v>
      </c>
    </row>
    <row r="522" spans="1:14">
      <c r="A522" s="60">
        <v>41037</v>
      </c>
      <c r="G522" s="130"/>
    </row>
    <row r="523" spans="1:14" ht="15" customHeight="1">
      <c r="A523" s="4">
        <v>41036</v>
      </c>
      <c r="B523" s="4"/>
      <c r="C523" s="7" t="s">
        <v>389</v>
      </c>
      <c r="D523" s="7" t="s">
        <v>951</v>
      </c>
      <c r="E523" s="526">
        <v>7820</v>
      </c>
      <c r="F523" s="103">
        <v>441.8</v>
      </c>
      <c r="G523" s="130"/>
      <c r="H523" s="130"/>
      <c r="I523" s="125"/>
      <c r="J523" s="24"/>
      <c r="K523" s="73"/>
      <c r="L523" s="74"/>
      <c r="M523" s="24"/>
      <c r="N523"/>
    </row>
    <row r="524" spans="1:14">
      <c r="A524" s="60">
        <v>41038</v>
      </c>
      <c r="F524" s="130"/>
      <c r="G524" s="125"/>
      <c r="H524" s="130"/>
    </row>
    <row r="525" spans="1:14" ht="15" customHeight="1">
      <c r="A525" s="4">
        <v>41015</v>
      </c>
      <c r="B525" s="4"/>
      <c r="C525" s="7" t="s">
        <v>387</v>
      </c>
      <c r="D525" s="7" t="s">
        <v>786</v>
      </c>
      <c r="E525" s="526">
        <v>7751</v>
      </c>
      <c r="F525" s="194">
        <v>1000</v>
      </c>
      <c r="G525" s="130"/>
      <c r="H525" s="130"/>
      <c r="I525" s="125"/>
      <c r="J525" s="24"/>
      <c r="K525" s="73"/>
      <c r="L525" s="74"/>
      <c r="M525" s="24"/>
      <c r="N525"/>
    </row>
    <row r="526" spans="1:14">
      <c r="A526" s="60">
        <v>41039</v>
      </c>
      <c r="F526" s="130"/>
      <c r="G526" s="125"/>
      <c r="H526" s="130"/>
    </row>
    <row r="527" spans="1:14" ht="15" customHeight="1">
      <c r="A527" s="4">
        <v>41024</v>
      </c>
      <c r="B527" s="4"/>
      <c r="C527" s="7" t="s">
        <v>130</v>
      </c>
      <c r="D527" s="7" t="s">
        <v>866</v>
      </c>
      <c r="E527" s="526">
        <v>7801</v>
      </c>
      <c r="F527" s="194">
        <v>1850</v>
      </c>
      <c r="G527" s="125"/>
      <c r="I527" s="125"/>
      <c r="J527" s="24"/>
      <c r="K527" s="73"/>
      <c r="L527" s="74"/>
      <c r="M527" s="24"/>
      <c r="N527"/>
    </row>
    <row r="528" spans="1:14" ht="15" customHeight="1">
      <c r="A528" s="4">
        <v>41039</v>
      </c>
      <c r="B528" s="4"/>
      <c r="C528" s="7" t="s">
        <v>970</v>
      </c>
      <c r="D528" s="7" t="s">
        <v>968</v>
      </c>
      <c r="E528" s="526">
        <v>7836</v>
      </c>
      <c r="F528" s="128">
        <v>6444.03</v>
      </c>
      <c r="G528" s="125"/>
      <c r="H528" s="129"/>
      <c r="I528" s="125"/>
      <c r="J528" s="24"/>
      <c r="K528" s="73"/>
      <c r="L528" s="74"/>
      <c r="M528" s="24"/>
      <c r="N528"/>
    </row>
    <row r="529" spans="1:14" ht="15" customHeight="1">
      <c r="A529" s="4">
        <v>41039</v>
      </c>
      <c r="B529" s="4"/>
      <c r="C529" s="7" t="s">
        <v>389</v>
      </c>
      <c r="D529" s="7" t="s">
        <v>966</v>
      </c>
      <c r="E529" s="526">
        <v>7833</v>
      </c>
      <c r="F529" s="128">
        <v>87</v>
      </c>
      <c r="G529" s="125"/>
      <c r="H529" s="129"/>
      <c r="I529" s="125"/>
      <c r="J529" s="24"/>
      <c r="K529" s="73"/>
      <c r="L529" s="74"/>
      <c r="M529" s="24"/>
      <c r="N529"/>
    </row>
    <row r="530" spans="1:14" ht="15" customHeight="1">
      <c r="A530" s="4">
        <v>41039</v>
      </c>
      <c r="B530" s="4"/>
      <c r="C530" s="7" t="s">
        <v>389</v>
      </c>
      <c r="D530" s="7" t="s">
        <v>964</v>
      </c>
      <c r="E530" s="526">
        <v>7830</v>
      </c>
      <c r="F530" s="128">
        <v>187</v>
      </c>
      <c r="G530" s="125"/>
      <c r="H530" s="129"/>
      <c r="I530" s="125"/>
      <c r="J530" s="24"/>
      <c r="K530" s="73"/>
      <c r="L530" s="74"/>
      <c r="M530" s="24"/>
      <c r="N530"/>
    </row>
    <row r="531" spans="1:14" ht="15" customHeight="1">
      <c r="A531" s="4">
        <v>41039</v>
      </c>
      <c r="B531" s="4"/>
      <c r="C531" s="7" t="s">
        <v>389</v>
      </c>
      <c r="D531" s="7" t="s">
        <v>963</v>
      </c>
      <c r="E531" s="526">
        <v>7829</v>
      </c>
      <c r="F531" s="149">
        <v>154.4</v>
      </c>
      <c r="G531" s="150"/>
      <c r="H531" s="129"/>
      <c r="I531" s="125"/>
      <c r="J531" s="24"/>
      <c r="K531" s="73"/>
      <c r="L531" s="74"/>
      <c r="M531" s="24"/>
      <c r="N531"/>
    </row>
    <row r="532" spans="1:14">
      <c r="A532" s="4">
        <v>40889</v>
      </c>
      <c r="B532" s="4">
        <v>41041</v>
      </c>
      <c r="C532" s="7" t="s">
        <v>144</v>
      </c>
      <c r="D532" s="7" t="s">
        <v>150</v>
      </c>
      <c r="E532" s="526">
        <v>6610</v>
      </c>
      <c r="F532" s="128">
        <v>1128.25</v>
      </c>
      <c r="G532" s="130"/>
      <c r="H532" s="129"/>
      <c r="I532" s="124"/>
    </row>
    <row r="533" spans="1:14">
      <c r="A533" s="4">
        <v>41012</v>
      </c>
      <c r="B533" s="4"/>
      <c r="C533" s="7" t="s">
        <v>130</v>
      </c>
      <c r="D533" s="7" t="s">
        <v>971</v>
      </c>
      <c r="E533" s="526">
        <v>7661</v>
      </c>
      <c r="F533" s="128">
        <v>1500</v>
      </c>
      <c r="G533" s="130"/>
      <c r="H533" s="129"/>
      <c r="I533" s="129"/>
    </row>
    <row r="534" spans="1:14">
      <c r="A534" s="60">
        <v>41044</v>
      </c>
      <c r="F534" s="130"/>
      <c r="G534" s="125"/>
      <c r="H534" s="129"/>
      <c r="I534" s="129"/>
    </row>
    <row r="535" spans="1:14" ht="15" customHeight="1">
      <c r="A535" s="4">
        <v>41039</v>
      </c>
      <c r="B535" s="4"/>
      <c r="C535" s="7" t="s">
        <v>347</v>
      </c>
      <c r="D535" s="7" t="s">
        <v>961</v>
      </c>
      <c r="E535" s="526">
        <v>7827</v>
      </c>
      <c r="F535" s="128">
        <v>341.69</v>
      </c>
      <c r="H535" s="129"/>
      <c r="I535" s="125"/>
      <c r="J535" s="24"/>
      <c r="K535" s="73"/>
      <c r="L535" s="74"/>
      <c r="M535" s="24"/>
      <c r="N535"/>
    </row>
    <row r="536" spans="1:14">
      <c r="A536" s="60">
        <v>41045</v>
      </c>
      <c r="H536" s="129"/>
      <c r="I536" s="129"/>
    </row>
    <row r="537" spans="1:14">
      <c r="A537" s="4">
        <v>40952</v>
      </c>
      <c r="B537" s="4">
        <v>41044</v>
      </c>
      <c r="C537" s="7" t="s">
        <v>130</v>
      </c>
      <c r="D537" s="7" t="s">
        <v>1019</v>
      </c>
      <c r="E537" s="526">
        <v>7198</v>
      </c>
      <c r="F537" s="128">
        <v>750</v>
      </c>
    </row>
    <row r="538" spans="1:14">
      <c r="A538" s="4">
        <v>41043</v>
      </c>
      <c r="B538" s="4"/>
      <c r="C538" s="7" t="s">
        <v>372</v>
      </c>
      <c r="D538" s="7" t="s">
        <v>1147</v>
      </c>
      <c r="E538" s="526">
        <v>7837</v>
      </c>
      <c r="F538" s="128">
        <v>48.07</v>
      </c>
      <c r="G538" s="217"/>
    </row>
    <row r="539" spans="1:14">
      <c r="A539" s="4">
        <v>41015</v>
      </c>
      <c r="B539" s="4">
        <v>41044</v>
      </c>
      <c r="C539" s="7" t="s">
        <v>130</v>
      </c>
      <c r="D539" s="7" t="s">
        <v>1361</v>
      </c>
      <c r="E539" s="526">
        <v>7754</v>
      </c>
      <c r="F539" s="128">
        <v>7230</v>
      </c>
    </row>
    <row r="540" spans="1:14">
      <c r="A540" s="4">
        <v>40952</v>
      </c>
      <c r="B540" s="4">
        <v>41044</v>
      </c>
      <c r="C540" s="7" t="s">
        <v>130</v>
      </c>
      <c r="D540" s="7" t="s">
        <v>1020</v>
      </c>
      <c r="E540" s="526">
        <v>7195</v>
      </c>
      <c r="F540" s="128">
        <v>10000</v>
      </c>
    </row>
    <row r="541" spans="1:14">
      <c r="A541" s="4">
        <v>41043</v>
      </c>
      <c r="B541" s="4"/>
      <c r="C541" s="7" t="s">
        <v>455</v>
      </c>
      <c r="D541" s="7" t="s">
        <v>1114</v>
      </c>
      <c r="E541" s="526">
        <v>7839</v>
      </c>
      <c r="F541" s="128">
        <v>89.41</v>
      </c>
    </row>
    <row r="542" spans="1:14">
      <c r="A542" s="60">
        <v>41051</v>
      </c>
    </row>
    <row r="543" spans="1:14" ht="15" customHeight="1">
      <c r="A543" s="4">
        <v>40987</v>
      </c>
      <c r="B543" s="4"/>
      <c r="C543" s="7" t="s">
        <v>1116</v>
      </c>
      <c r="D543" s="7" t="s">
        <v>1115</v>
      </c>
      <c r="E543" s="519">
        <v>7514</v>
      </c>
      <c r="F543" s="103">
        <v>2592</v>
      </c>
      <c r="H543" s="120"/>
      <c r="I543" s="125"/>
      <c r="J543" s="24"/>
      <c r="K543" s="73"/>
      <c r="L543" s="74"/>
      <c r="M543" s="24"/>
      <c r="N543"/>
    </row>
    <row r="544" spans="1:14">
      <c r="A544" s="4">
        <v>41045</v>
      </c>
      <c r="B544" s="4"/>
      <c r="C544" s="7" t="s">
        <v>130</v>
      </c>
      <c r="D544" s="7" t="s">
        <v>1126</v>
      </c>
      <c r="E544" s="519">
        <v>7853</v>
      </c>
      <c r="F544" s="103">
        <v>750</v>
      </c>
    </row>
    <row r="545" spans="1:14">
      <c r="A545" s="60">
        <v>41053</v>
      </c>
      <c r="G545" s="130"/>
    </row>
    <row r="546" spans="1:14" ht="15" customHeight="1">
      <c r="A546" s="4">
        <v>41047</v>
      </c>
      <c r="B546" s="4"/>
      <c r="C546" s="7" t="s">
        <v>872</v>
      </c>
      <c r="D546" s="7" t="s">
        <v>1083</v>
      </c>
      <c r="E546" s="526">
        <v>7854</v>
      </c>
      <c r="F546" s="103">
        <v>3238.98</v>
      </c>
      <c r="G546" s="130"/>
      <c r="H546" s="120"/>
      <c r="I546" s="125"/>
      <c r="J546" s="24"/>
      <c r="K546" s="73"/>
      <c r="L546" s="74"/>
      <c r="M546" s="24"/>
      <c r="N546"/>
    </row>
    <row r="547" spans="1:14">
      <c r="A547" s="4">
        <v>41051</v>
      </c>
      <c r="B547" s="4"/>
      <c r="C547" s="7" t="s">
        <v>1074</v>
      </c>
      <c r="D547" s="7" t="s">
        <v>1134</v>
      </c>
      <c r="E547" s="526">
        <v>7517</v>
      </c>
      <c r="F547" s="103">
        <v>2700</v>
      </c>
      <c r="G547" s="130"/>
      <c r="H547" s="130"/>
      <c r="I547" s="129"/>
    </row>
    <row r="548" spans="1:14">
      <c r="A548" s="60">
        <v>41057</v>
      </c>
      <c r="F548" s="130"/>
      <c r="G548" s="125"/>
      <c r="H548" s="130"/>
      <c r="I548" s="129"/>
    </row>
    <row r="549" spans="1:14" ht="15" customHeight="1">
      <c r="A549" s="4">
        <v>41024</v>
      </c>
      <c r="B549" s="4"/>
      <c r="C549" s="7" t="s">
        <v>871</v>
      </c>
      <c r="D549" s="7" t="s">
        <v>867</v>
      </c>
      <c r="E549" s="526">
        <v>7802</v>
      </c>
      <c r="F549" s="103">
        <v>525</v>
      </c>
      <c r="G549" s="130"/>
      <c r="H549" s="120"/>
      <c r="I549" s="125"/>
      <c r="J549" s="24"/>
      <c r="K549" s="73"/>
      <c r="L549" s="74"/>
      <c r="M549" s="24"/>
      <c r="N549"/>
    </row>
    <row r="550" spans="1:14">
      <c r="A550" s="60">
        <v>41058</v>
      </c>
      <c r="F550" s="130"/>
      <c r="G550" s="130"/>
      <c r="H550" s="130"/>
      <c r="I550" s="129"/>
    </row>
    <row r="551" spans="1:14">
      <c r="A551" s="4">
        <v>41023</v>
      </c>
      <c r="B551" s="4">
        <v>41053</v>
      </c>
      <c r="C551" s="7" t="s">
        <v>130</v>
      </c>
      <c r="D551" s="7" t="s">
        <v>862</v>
      </c>
      <c r="E551" s="526">
        <v>7797</v>
      </c>
      <c r="F551" s="103">
        <v>4100</v>
      </c>
      <c r="G551" s="130"/>
      <c r="H551" s="130"/>
      <c r="I551" s="164"/>
    </row>
    <row r="552" spans="1:14">
      <c r="A552" s="60">
        <v>41061</v>
      </c>
      <c r="F552" s="130"/>
      <c r="G552" s="181"/>
      <c r="H552" s="130"/>
      <c r="I552" s="129"/>
    </row>
    <row r="553" spans="1:14">
      <c r="A553" s="4">
        <v>41058</v>
      </c>
      <c r="B553" s="4"/>
      <c r="C553" s="7" t="s">
        <v>1148</v>
      </c>
      <c r="D553" s="7" t="s">
        <v>1360</v>
      </c>
      <c r="E553" s="526">
        <v>7758</v>
      </c>
      <c r="F553" s="103">
        <v>400</v>
      </c>
      <c r="H553" s="181"/>
    </row>
    <row r="554" spans="1:14">
      <c r="A554" s="60">
        <v>41064</v>
      </c>
    </row>
    <row r="555" spans="1:14">
      <c r="A555" s="27">
        <v>41061</v>
      </c>
      <c r="B555" s="167"/>
      <c r="C555" s="28" t="s">
        <v>558</v>
      </c>
      <c r="D555" s="28" t="s">
        <v>1157</v>
      </c>
      <c r="E555" s="539">
        <v>7888</v>
      </c>
      <c r="F555" s="100">
        <v>350</v>
      </c>
      <c r="H555" s="113"/>
      <c r="I555" s="24"/>
      <c r="J555" s="73"/>
      <c r="K555" s="74"/>
      <c r="L555"/>
      <c r="N555"/>
    </row>
    <row r="556" spans="1:14">
      <c r="A556" s="27">
        <v>41061</v>
      </c>
      <c r="B556" s="167"/>
      <c r="C556" s="28" t="s">
        <v>823</v>
      </c>
      <c r="D556" s="28" t="s">
        <v>884</v>
      </c>
      <c r="E556" s="539">
        <v>7889</v>
      </c>
      <c r="F556" s="100">
        <v>1500</v>
      </c>
      <c r="H556" s="129"/>
      <c r="I556" s="129"/>
    </row>
    <row r="557" spans="1:14">
      <c r="A557" s="60">
        <v>41065</v>
      </c>
      <c r="H557" s="129"/>
      <c r="I557" s="129"/>
    </row>
    <row r="558" spans="1:14">
      <c r="A558" s="4">
        <v>40996</v>
      </c>
      <c r="B558" s="4">
        <v>41063</v>
      </c>
      <c r="C558" s="7" t="s">
        <v>130</v>
      </c>
      <c r="D558" s="7" t="s">
        <v>599</v>
      </c>
      <c r="E558" s="519">
        <v>7578</v>
      </c>
      <c r="F558" s="103">
        <v>6000</v>
      </c>
      <c r="H558" s="120"/>
      <c r="I558" s="243"/>
      <c r="J558" s="142"/>
    </row>
    <row r="559" spans="1:14">
      <c r="A559" s="60">
        <v>41066</v>
      </c>
      <c r="H559" s="129"/>
    </row>
    <row r="560" spans="1:14" ht="15" customHeight="1">
      <c r="A560" s="4">
        <v>41064</v>
      </c>
      <c r="B560" s="4">
        <v>41066</v>
      </c>
      <c r="C560" s="7" t="s">
        <v>1165</v>
      </c>
      <c r="D560" s="7" t="s">
        <v>1166</v>
      </c>
      <c r="E560" s="519">
        <v>7890</v>
      </c>
      <c r="F560" s="103">
        <v>22000</v>
      </c>
      <c r="H560" s="120"/>
      <c r="I560" s="125"/>
      <c r="J560" s="24"/>
      <c r="K560" s="73"/>
      <c r="L560" s="74"/>
      <c r="M560" s="24"/>
      <c r="N560"/>
    </row>
    <row r="561" spans="1:14">
      <c r="A561" s="60">
        <v>41068</v>
      </c>
      <c r="H561" s="129"/>
    </row>
    <row r="562" spans="1:14">
      <c r="A562" s="4">
        <v>41068</v>
      </c>
      <c r="B562" s="4"/>
      <c r="C562" s="7" t="s">
        <v>389</v>
      </c>
      <c r="D562" s="7" t="s">
        <v>884</v>
      </c>
      <c r="E562" s="519">
        <v>7899</v>
      </c>
      <c r="F562" s="103">
        <v>2000</v>
      </c>
      <c r="H562" s="129"/>
    </row>
    <row r="563" spans="1:14">
      <c r="A563" s="60">
        <v>41069</v>
      </c>
      <c r="G563" s="125"/>
      <c r="H563" s="129"/>
    </row>
    <row r="564" spans="1:14" ht="15" customHeight="1">
      <c r="A564" s="4">
        <v>41068</v>
      </c>
      <c r="B564" s="4"/>
      <c r="C564" s="7" t="s">
        <v>145</v>
      </c>
      <c r="D564" s="7" t="s">
        <v>1229</v>
      </c>
      <c r="E564" s="526">
        <v>7902</v>
      </c>
      <c r="F564" s="103">
        <v>195</v>
      </c>
      <c r="G564" s="125"/>
      <c r="H564" s="120"/>
      <c r="I564" s="125"/>
      <c r="J564" s="24"/>
      <c r="K564" s="73"/>
      <c r="L564" s="74"/>
      <c r="M564" s="24"/>
      <c r="N564"/>
    </row>
    <row r="565" spans="1:14" ht="15" customHeight="1">
      <c r="A565" s="4">
        <v>41068</v>
      </c>
      <c r="B565" s="4"/>
      <c r="C565" s="7" t="s">
        <v>337</v>
      </c>
      <c r="D565" s="7" t="s">
        <v>1227</v>
      </c>
      <c r="E565" s="526">
        <v>7900</v>
      </c>
      <c r="F565" s="103">
        <v>45</v>
      </c>
      <c r="G565" s="125"/>
      <c r="H565" s="120"/>
      <c r="I565" s="125"/>
      <c r="J565" s="24"/>
      <c r="K565" s="73"/>
      <c r="L565" s="74"/>
      <c r="M565" s="24"/>
      <c r="N565"/>
    </row>
    <row r="566" spans="1:14" ht="15" customHeight="1">
      <c r="A566" s="4">
        <v>41068</v>
      </c>
      <c r="B566" s="4"/>
      <c r="C566" s="7" t="s">
        <v>448</v>
      </c>
      <c r="D566" s="7" t="s">
        <v>1230</v>
      </c>
      <c r="E566" s="526">
        <v>7903</v>
      </c>
      <c r="F566" s="103">
        <v>233</v>
      </c>
      <c r="H566" s="120"/>
      <c r="I566" s="125"/>
      <c r="J566" s="24"/>
      <c r="K566" s="73"/>
      <c r="L566" s="74"/>
      <c r="M566" s="24"/>
      <c r="N566"/>
    </row>
    <row r="567" spans="1:14">
      <c r="A567" s="60">
        <v>41071</v>
      </c>
      <c r="H567" s="129"/>
    </row>
    <row r="568" spans="1:14">
      <c r="A568" s="4">
        <v>41068</v>
      </c>
      <c r="B568" s="4"/>
      <c r="C568" s="7" t="s">
        <v>100</v>
      </c>
      <c r="D568" s="7" t="s">
        <v>1257</v>
      </c>
      <c r="E568" s="526">
        <v>7906</v>
      </c>
      <c r="F568" s="103">
        <v>112</v>
      </c>
      <c r="G568" s="130"/>
      <c r="H568" s="129"/>
      <c r="I568" s="129"/>
    </row>
    <row r="569" spans="1:14" ht="15" customHeight="1">
      <c r="A569" s="275">
        <v>41039</v>
      </c>
      <c r="B569" s="275">
        <v>41068</v>
      </c>
      <c r="C569" s="7" t="s">
        <v>344</v>
      </c>
      <c r="D569" s="7" t="s">
        <v>962</v>
      </c>
      <c r="E569" s="526">
        <v>7828</v>
      </c>
      <c r="F569" s="103">
        <v>2335.85</v>
      </c>
      <c r="G569" s="125"/>
      <c r="H569" s="120"/>
      <c r="I569" s="125"/>
      <c r="J569" s="24"/>
      <c r="K569" s="73"/>
      <c r="L569" s="74"/>
      <c r="M569" s="24"/>
      <c r="N569"/>
    </row>
    <row r="570" spans="1:14" ht="15" customHeight="1">
      <c r="A570" s="4">
        <v>41067</v>
      </c>
      <c r="B570" s="4"/>
      <c r="C570" s="7" t="s">
        <v>1225</v>
      </c>
      <c r="D570" s="7" t="s">
        <v>1226</v>
      </c>
      <c r="E570" s="526">
        <v>7896</v>
      </c>
      <c r="F570" s="100">
        <v>62.5</v>
      </c>
      <c r="H570" s="129"/>
      <c r="I570" s="125"/>
      <c r="J570" s="24"/>
      <c r="K570" s="73"/>
      <c r="L570" s="74"/>
      <c r="M570" s="24"/>
      <c r="N570"/>
    </row>
    <row r="571" spans="1:14" ht="15" customHeight="1">
      <c r="A571" s="4">
        <v>41068</v>
      </c>
      <c r="B571" s="4"/>
      <c r="C571" s="7" t="s">
        <v>455</v>
      </c>
      <c r="D571" s="7" t="s">
        <v>1232</v>
      </c>
      <c r="E571" s="519">
        <v>7905</v>
      </c>
      <c r="F571" s="186">
        <v>85.85</v>
      </c>
      <c r="G571" s="125"/>
      <c r="H571" s="120"/>
      <c r="I571" s="125"/>
      <c r="J571" s="24"/>
      <c r="K571" s="73"/>
      <c r="L571" s="74"/>
      <c r="M571" s="24"/>
      <c r="N571"/>
    </row>
    <row r="572" spans="1:14" ht="15" customHeight="1">
      <c r="A572" s="4">
        <v>41039</v>
      </c>
      <c r="B572" s="4"/>
      <c r="C572" s="7" t="s">
        <v>133</v>
      </c>
      <c r="D572" s="7" t="s">
        <v>967</v>
      </c>
      <c r="E572" s="526">
        <v>7835</v>
      </c>
      <c r="F572" s="103">
        <v>721.5</v>
      </c>
      <c r="H572" s="120"/>
      <c r="I572" s="125"/>
      <c r="J572" s="24"/>
      <c r="K572" s="73"/>
      <c r="L572" s="74"/>
      <c r="M572" s="24"/>
      <c r="N572"/>
    </row>
    <row r="573" spans="1:14">
      <c r="A573" s="60">
        <v>41072</v>
      </c>
    </row>
    <row r="574" spans="1:14" ht="15" customHeight="1">
      <c r="A574" s="4">
        <v>41068</v>
      </c>
      <c r="B574" s="4"/>
      <c r="C574" s="7" t="s">
        <v>168</v>
      </c>
      <c r="D574" s="7" t="s">
        <v>1231</v>
      </c>
      <c r="E574" s="519">
        <v>7904</v>
      </c>
      <c r="F574" s="103">
        <v>205.74</v>
      </c>
      <c r="H574" s="120"/>
      <c r="I574" s="125"/>
      <c r="J574" s="24"/>
      <c r="K574" s="73"/>
      <c r="L574" s="74"/>
      <c r="M574" s="24"/>
      <c r="N574"/>
    </row>
    <row r="575" spans="1:14" ht="15" customHeight="1">
      <c r="A575" s="4">
        <v>41068</v>
      </c>
      <c r="B575" s="4"/>
      <c r="C575" s="7" t="s">
        <v>166</v>
      </c>
      <c r="D575" s="7" t="s">
        <v>1228</v>
      </c>
      <c r="E575" s="519">
        <v>7901</v>
      </c>
      <c r="F575" s="103">
        <v>327.66000000000003</v>
      </c>
      <c r="H575" s="120"/>
      <c r="I575" s="125"/>
      <c r="J575" s="24"/>
      <c r="K575" s="73"/>
      <c r="L575" s="74"/>
      <c r="M575" s="24"/>
      <c r="N575"/>
    </row>
    <row r="576" spans="1:14" ht="15" customHeight="1">
      <c r="A576" s="4">
        <v>41072</v>
      </c>
      <c r="B576" s="4"/>
      <c r="C576" s="7" t="s">
        <v>226</v>
      </c>
      <c r="D576" s="7" t="s">
        <v>1273</v>
      </c>
      <c r="E576" s="519">
        <v>7909</v>
      </c>
      <c r="F576" s="103">
        <v>200</v>
      </c>
      <c r="H576" s="120"/>
      <c r="I576" s="125"/>
      <c r="J576" s="24"/>
      <c r="K576" s="73"/>
      <c r="L576" s="74"/>
      <c r="M576" s="24"/>
      <c r="N576"/>
    </row>
    <row r="577" spans="1:14">
      <c r="A577" s="4">
        <v>41072</v>
      </c>
      <c r="B577" s="4"/>
      <c r="C577" s="7" t="s">
        <v>173</v>
      </c>
      <c r="D577" s="7" t="s">
        <v>884</v>
      </c>
      <c r="E577" s="519">
        <v>7911</v>
      </c>
      <c r="F577" s="103">
        <v>3000</v>
      </c>
    </row>
    <row r="578" spans="1:14">
      <c r="A578" s="60">
        <v>41074</v>
      </c>
      <c r="H578" s="129"/>
      <c r="I578" s="129"/>
    </row>
    <row r="579" spans="1:14" ht="15" customHeight="1">
      <c r="A579" s="4">
        <v>41064</v>
      </c>
      <c r="B579" s="4">
        <v>41071</v>
      </c>
      <c r="C579" s="7" t="s">
        <v>1165</v>
      </c>
      <c r="D579" s="7" t="s">
        <v>1166</v>
      </c>
      <c r="E579" s="519">
        <v>7891</v>
      </c>
      <c r="F579" s="103">
        <v>8000</v>
      </c>
      <c r="H579" s="120"/>
      <c r="I579" s="125"/>
      <c r="J579" s="24"/>
      <c r="K579" s="73"/>
      <c r="L579" s="74"/>
      <c r="M579" s="24"/>
      <c r="N579"/>
    </row>
    <row r="580" spans="1:14">
      <c r="A580" s="60">
        <v>41075</v>
      </c>
      <c r="H580" s="129"/>
      <c r="I580" s="129"/>
    </row>
    <row r="581" spans="1:14">
      <c r="A581" s="4">
        <v>41045</v>
      </c>
      <c r="B581" s="4">
        <v>41075</v>
      </c>
      <c r="C581" s="7" t="s">
        <v>130</v>
      </c>
      <c r="D581" s="7" t="s">
        <v>1290</v>
      </c>
      <c r="E581" s="519">
        <v>7841</v>
      </c>
      <c r="F581" s="103">
        <v>9800</v>
      </c>
      <c r="H581" s="129"/>
      <c r="I581" s="129"/>
    </row>
    <row r="582" spans="1:14">
      <c r="A582" s="60">
        <v>41079</v>
      </c>
      <c r="H582" s="129"/>
      <c r="I582" s="129"/>
    </row>
    <row r="583" spans="1:14">
      <c r="A583" s="4">
        <v>41045</v>
      </c>
      <c r="B583" s="4">
        <v>41076</v>
      </c>
      <c r="C583" s="7" t="s">
        <v>130</v>
      </c>
      <c r="D583" s="7" t="s">
        <v>1336</v>
      </c>
      <c r="E583" s="519">
        <v>7849</v>
      </c>
      <c r="F583" s="103">
        <v>975</v>
      </c>
      <c r="H583" s="129"/>
      <c r="I583" s="129"/>
    </row>
    <row r="584" spans="1:14">
      <c r="A584" s="60">
        <v>41080</v>
      </c>
      <c r="H584" s="129"/>
      <c r="I584" s="129"/>
    </row>
    <row r="585" spans="1:14" ht="15" customHeight="1">
      <c r="A585" s="4">
        <v>41061</v>
      </c>
      <c r="B585" s="4"/>
      <c r="C585" s="7" t="s">
        <v>1337</v>
      </c>
      <c r="D585" s="7" t="s">
        <v>1338</v>
      </c>
      <c r="E585" s="519">
        <v>7897</v>
      </c>
      <c r="F585" s="103">
        <v>42</v>
      </c>
      <c r="H585" s="120"/>
      <c r="I585" s="164"/>
      <c r="J585" s="24"/>
      <c r="K585" s="73"/>
      <c r="L585" s="74"/>
      <c r="M585" s="24"/>
      <c r="N585"/>
    </row>
    <row r="586" spans="1:14" ht="15" customHeight="1">
      <c r="A586" s="4">
        <v>40889</v>
      </c>
      <c r="B586" s="4">
        <v>41072</v>
      </c>
      <c r="C586" s="7" t="s">
        <v>144</v>
      </c>
      <c r="D586" s="7" t="s">
        <v>151</v>
      </c>
      <c r="E586" s="519">
        <v>6611</v>
      </c>
      <c r="F586" s="103">
        <v>1128.25</v>
      </c>
      <c r="H586" s="120"/>
      <c r="I586" s="125"/>
      <c r="J586" s="24"/>
      <c r="K586" s="73"/>
      <c r="L586" s="74"/>
      <c r="M586" s="24"/>
      <c r="N586"/>
    </row>
    <row r="587" spans="1:14" ht="15" customHeight="1">
      <c r="A587" s="4">
        <v>41072</v>
      </c>
      <c r="B587" s="4"/>
      <c r="C587" s="7" t="s">
        <v>534</v>
      </c>
      <c r="D587" s="7" t="s">
        <v>1272</v>
      </c>
      <c r="E587" s="519">
        <v>7910</v>
      </c>
      <c r="F587" s="103">
        <v>600</v>
      </c>
      <c r="H587" s="120"/>
      <c r="I587" s="125"/>
      <c r="J587" s="24"/>
      <c r="K587" s="73"/>
      <c r="L587" s="74"/>
      <c r="M587" s="24"/>
      <c r="N587"/>
    </row>
    <row r="588" spans="1:14">
      <c r="A588" s="60">
        <v>41081</v>
      </c>
      <c r="H588" s="129"/>
      <c r="I588" s="129"/>
    </row>
    <row r="589" spans="1:14">
      <c r="A589" s="4">
        <v>41071</v>
      </c>
      <c r="B589" s="4">
        <v>41071</v>
      </c>
      <c r="C589" s="7" t="s">
        <v>387</v>
      </c>
      <c r="D589" s="7" t="s">
        <v>1268</v>
      </c>
      <c r="E589" s="519">
        <v>7907</v>
      </c>
      <c r="F589" s="82">
        <v>1000</v>
      </c>
      <c r="H589" s="129"/>
      <c r="I589" s="164"/>
    </row>
    <row r="590" spans="1:14" ht="15" customHeight="1">
      <c r="A590" s="4">
        <v>41064</v>
      </c>
      <c r="B590" s="4">
        <v>41080</v>
      </c>
      <c r="C590" s="7" t="s">
        <v>1165</v>
      </c>
      <c r="D590" s="7" t="s">
        <v>1167</v>
      </c>
      <c r="E590" s="519">
        <v>7892</v>
      </c>
      <c r="F590" s="82">
        <v>10000</v>
      </c>
      <c r="H590" s="120"/>
      <c r="I590" s="164"/>
      <c r="J590" s="24"/>
      <c r="K590" s="73"/>
      <c r="L590" s="74"/>
      <c r="M590" s="24"/>
      <c r="N590"/>
    </row>
    <row r="591" spans="1:14">
      <c r="A591" s="60">
        <v>41082</v>
      </c>
    </row>
    <row r="592" spans="1:14" ht="15" customHeight="1">
      <c r="A592" s="4">
        <v>41082</v>
      </c>
      <c r="B592" s="4"/>
      <c r="C592" s="7" t="s">
        <v>369</v>
      </c>
      <c r="D592" s="7" t="s">
        <v>1404</v>
      </c>
      <c r="E592" s="519">
        <v>7914</v>
      </c>
      <c r="F592" s="103">
        <v>22.5</v>
      </c>
      <c r="H592" s="120"/>
      <c r="I592" s="125"/>
      <c r="J592" s="24"/>
      <c r="K592" s="73"/>
      <c r="L592" s="74"/>
      <c r="M592" s="24"/>
      <c r="N592"/>
    </row>
    <row r="593" spans="1:14" ht="15" customHeight="1">
      <c r="A593" s="4">
        <v>41082</v>
      </c>
      <c r="B593" s="4"/>
      <c r="C593" s="7" t="s">
        <v>1407</v>
      </c>
      <c r="D593" s="7" t="s">
        <v>1405</v>
      </c>
      <c r="E593" s="519">
        <v>7916</v>
      </c>
      <c r="F593" s="103">
        <v>130</v>
      </c>
      <c r="H593" s="120"/>
      <c r="I593" s="125"/>
      <c r="J593" s="24"/>
      <c r="K593" s="73"/>
      <c r="L593" s="74"/>
      <c r="M593" s="24"/>
      <c r="N593"/>
    </row>
    <row r="594" spans="1:14">
      <c r="A594" s="60">
        <v>41085</v>
      </c>
    </row>
    <row r="595" spans="1:14" ht="15" customHeight="1">
      <c r="A595" s="275">
        <v>41082</v>
      </c>
      <c r="B595" s="4"/>
      <c r="C595" s="7" t="s">
        <v>168</v>
      </c>
      <c r="D595" s="7" t="s">
        <v>1406</v>
      </c>
      <c r="E595" s="519">
        <v>7917</v>
      </c>
      <c r="F595" s="103">
        <v>71.63</v>
      </c>
      <c r="H595" s="120"/>
      <c r="I595" s="125"/>
      <c r="J595" s="24"/>
      <c r="K595" s="73"/>
      <c r="L595" s="74"/>
      <c r="M595" s="24"/>
      <c r="N595"/>
    </row>
    <row r="596" spans="1:14">
      <c r="A596" s="60">
        <v>41086</v>
      </c>
      <c r="H596" s="129"/>
    </row>
    <row r="597" spans="1:14">
      <c r="A597" s="198">
        <v>41023</v>
      </c>
      <c r="B597" s="198">
        <v>41084</v>
      </c>
      <c r="C597" s="79" t="s">
        <v>130</v>
      </c>
      <c r="D597" s="7" t="s">
        <v>863</v>
      </c>
      <c r="E597" s="525">
        <v>7798</v>
      </c>
      <c r="F597" s="103">
        <v>4100</v>
      </c>
      <c r="H597" s="129"/>
      <c r="I597" s="164"/>
    </row>
    <row r="598" spans="1:14" ht="15" customHeight="1">
      <c r="A598" s="275">
        <v>41082</v>
      </c>
      <c r="B598" s="275"/>
      <c r="C598" s="7" t="s">
        <v>166</v>
      </c>
      <c r="D598" s="7" t="s">
        <v>1403</v>
      </c>
      <c r="E598" s="519">
        <v>7912</v>
      </c>
      <c r="F598" s="103">
        <v>246.89</v>
      </c>
      <c r="H598" s="120"/>
      <c r="I598" s="125"/>
      <c r="J598" s="24"/>
      <c r="K598" s="73"/>
      <c r="L598" s="74"/>
      <c r="M598" s="24"/>
      <c r="N598"/>
    </row>
    <row r="599" spans="1:14">
      <c r="A599" s="275">
        <v>41086</v>
      </c>
      <c r="B599" s="275"/>
      <c r="C599" s="7" t="s">
        <v>1357</v>
      </c>
      <c r="D599" s="7" t="s">
        <v>1424</v>
      </c>
      <c r="E599" s="519">
        <v>7918</v>
      </c>
      <c r="F599" s="103">
        <v>100</v>
      </c>
      <c r="H599" s="129"/>
    </row>
    <row r="600" spans="1:14">
      <c r="A600" s="60">
        <v>41087</v>
      </c>
      <c r="H600" s="129"/>
    </row>
    <row r="601" spans="1:14">
      <c r="A601" s="275"/>
      <c r="B601" s="275">
        <v>40995</v>
      </c>
      <c r="C601" s="7" t="s">
        <v>130</v>
      </c>
      <c r="D601" s="7" t="s">
        <v>1425</v>
      </c>
      <c r="E601" s="519">
        <v>7919</v>
      </c>
      <c r="F601" s="103">
        <v>8800</v>
      </c>
      <c r="H601" s="129"/>
      <c r="I601" s="284"/>
      <c r="J601" s="97"/>
    </row>
    <row r="602" spans="1:14">
      <c r="A602" s="60">
        <v>41089</v>
      </c>
      <c r="G602" s="125"/>
      <c r="H602" s="129"/>
    </row>
    <row r="603" spans="1:14">
      <c r="A603" s="203">
        <v>41058</v>
      </c>
      <c r="B603" s="203"/>
      <c r="C603" s="77" t="s">
        <v>145</v>
      </c>
      <c r="D603" s="7" t="s">
        <v>1463</v>
      </c>
      <c r="E603" s="526">
        <v>7920</v>
      </c>
      <c r="F603" s="103">
        <v>3000</v>
      </c>
      <c r="G603" s="125"/>
      <c r="H603" s="129"/>
      <c r="I603" s="284"/>
      <c r="J603" s="97"/>
    </row>
    <row r="604" spans="1:14">
      <c r="A604" s="203">
        <v>41058</v>
      </c>
      <c r="B604" s="203"/>
      <c r="C604" s="77" t="s">
        <v>1407</v>
      </c>
      <c r="D604" s="7" t="s">
        <v>1468</v>
      </c>
      <c r="E604" s="526">
        <v>7925</v>
      </c>
      <c r="F604" s="103">
        <v>99</v>
      </c>
      <c r="G604" s="130"/>
      <c r="H604" s="129"/>
      <c r="I604" s="284"/>
      <c r="J604" s="97"/>
    </row>
    <row r="605" spans="1:14">
      <c r="A605" s="203">
        <v>41058</v>
      </c>
      <c r="B605" s="203"/>
      <c r="C605" s="77" t="s">
        <v>173</v>
      </c>
      <c r="D605" s="7" t="s">
        <v>1469</v>
      </c>
      <c r="E605" s="526">
        <v>7929</v>
      </c>
      <c r="F605" s="103">
        <v>642</v>
      </c>
      <c r="H605" s="129"/>
      <c r="I605" s="284"/>
      <c r="J605" s="97"/>
    </row>
    <row r="606" spans="1:14">
      <c r="A606" s="60">
        <v>41093</v>
      </c>
      <c r="H606" s="129"/>
    </row>
    <row r="607" spans="1:14">
      <c r="A607" s="203">
        <v>41058</v>
      </c>
      <c r="B607" s="203"/>
      <c r="C607" s="77" t="s">
        <v>164</v>
      </c>
      <c r="D607" s="7" t="s">
        <v>1470</v>
      </c>
      <c r="E607" s="519">
        <v>7927</v>
      </c>
      <c r="F607" s="103">
        <v>92</v>
      </c>
      <c r="H607" s="129"/>
      <c r="I607" s="284"/>
      <c r="J607" s="97"/>
    </row>
    <row r="608" spans="1:14">
      <c r="A608" s="203">
        <v>41058</v>
      </c>
      <c r="B608" s="203"/>
      <c r="C608" s="77" t="s">
        <v>164</v>
      </c>
      <c r="D608" s="7" t="s">
        <v>1471</v>
      </c>
      <c r="E608" s="519">
        <v>7928</v>
      </c>
      <c r="F608" s="103">
        <v>93.5</v>
      </c>
      <c r="G608" s="217"/>
      <c r="H608" s="129"/>
      <c r="I608" s="284"/>
      <c r="J608" s="97"/>
    </row>
    <row r="609" spans="1:14">
      <c r="A609" s="203">
        <v>41062</v>
      </c>
      <c r="B609" s="203">
        <v>41092</v>
      </c>
      <c r="C609" s="77" t="s">
        <v>130</v>
      </c>
      <c r="D609" s="7" t="s">
        <v>1474</v>
      </c>
      <c r="E609" s="519">
        <v>7877</v>
      </c>
      <c r="F609" s="103">
        <v>550</v>
      </c>
      <c r="H609" s="129"/>
      <c r="I609" s="284"/>
      <c r="J609" s="97"/>
    </row>
    <row r="610" spans="1:14">
      <c r="A610" s="203">
        <v>41058</v>
      </c>
      <c r="B610" s="203"/>
      <c r="C610" s="77" t="s">
        <v>168</v>
      </c>
      <c r="D610" s="7" t="s">
        <v>1466</v>
      </c>
      <c r="E610" s="519">
        <v>7923</v>
      </c>
      <c r="F610" s="103">
        <v>673.61</v>
      </c>
      <c r="H610" s="129"/>
      <c r="I610" s="284"/>
      <c r="J610" s="97"/>
    </row>
    <row r="611" spans="1:14" ht="15" customHeight="1">
      <c r="A611" s="275">
        <v>41039</v>
      </c>
      <c r="B611" s="275">
        <v>41089</v>
      </c>
      <c r="C611" s="7" t="s">
        <v>442</v>
      </c>
      <c r="D611" s="7" t="s">
        <v>1291</v>
      </c>
      <c r="E611" s="519">
        <v>7832</v>
      </c>
      <c r="F611" s="103">
        <v>3029.12</v>
      </c>
      <c r="H611" s="120"/>
      <c r="I611" s="125"/>
      <c r="J611" s="24"/>
      <c r="K611" s="73"/>
      <c r="L611" s="74"/>
      <c r="M611" s="24"/>
      <c r="N611"/>
    </row>
    <row r="612" spans="1:14">
      <c r="A612" s="203">
        <v>41093</v>
      </c>
      <c r="B612" s="203"/>
      <c r="C612" s="77" t="s">
        <v>970</v>
      </c>
      <c r="D612" s="7" t="s">
        <v>1478</v>
      </c>
      <c r="E612" s="519">
        <v>7930</v>
      </c>
      <c r="F612" s="103">
        <v>1549.59</v>
      </c>
      <c r="H612" s="129"/>
      <c r="I612" s="284"/>
      <c r="J612" s="97"/>
    </row>
    <row r="613" spans="1:14">
      <c r="A613" s="203">
        <v>41057</v>
      </c>
      <c r="B613" s="203"/>
      <c r="C613" s="77" t="s">
        <v>130</v>
      </c>
      <c r="D613" s="7" t="s">
        <v>1426</v>
      </c>
      <c r="E613" s="519">
        <v>7859</v>
      </c>
      <c r="F613" s="103">
        <v>750</v>
      </c>
      <c r="H613" s="129"/>
      <c r="I613" s="284"/>
      <c r="J613" s="97"/>
    </row>
    <row r="614" spans="1:14">
      <c r="A614" s="203">
        <v>41058</v>
      </c>
      <c r="B614" s="203">
        <v>41089</v>
      </c>
      <c r="C614" s="77" t="s">
        <v>130</v>
      </c>
      <c r="D614" s="7" t="s">
        <v>1446</v>
      </c>
      <c r="E614" s="519">
        <v>7867</v>
      </c>
      <c r="F614" s="103">
        <v>225</v>
      </c>
      <c r="H614" s="129"/>
      <c r="I614" s="284"/>
      <c r="J614" s="97"/>
    </row>
    <row r="615" spans="1:14">
      <c r="A615" s="60">
        <v>41094</v>
      </c>
      <c r="H615" s="129"/>
    </row>
    <row r="616" spans="1:14">
      <c r="A616" s="203">
        <v>41093</v>
      </c>
      <c r="B616" s="203"/>
      <c r="C616" s="77" t="s">
        <v>1495</v>
      </c>
      <c r="D616" s="7" t="s">
        <v>1496</v>
      </c>
      <c r="E616" s="519">
        <v>7933</v>
      </c>
      <c r="F616" s="103">
        <v>600</v>
      </c>
      <c r="H616" s="129"/>
      <c r="I616" s="284"/>
      <c r="J616" s="97"/>
    </row>
    <row r="617" spans="1:14">
      <c r="A617" s="203">
        <v>41094</v>
      </c>
      <c r="B617" s="203"/>
      <c r="C617" s="77" t="s">
        <v>1499</v>
      </c>
      <c r="D617" s="7" t="s">
        <v>1500</v>
      </c>
      <c r="E617" s="519">
        <v>7932</v>
      </c>
      <c r="F617" s="103">
        <v>1200</v>
      </c>
      <c r="H617" s="129"/>
      <c r="I617" s="284"/>
      <c r="J617" s="97"/>
    </row>
    <row r="618" spans="1:14">
      <c r="A618" s="60">
        <v>41095</v>
      </c>
      <c r="H618" s="129"/>
    </row>
    <row r="619" spans="1:14">
      <c r="A619" s="203">
        <v>41058</v>
      </c>
      <c r="B619" s="203"/>
      <c r="C619" s="77" t="s">
        <v>166</v>
      </c>
      <c r="D619" s="7" t="s">
        <v>1467</v>
      </c>
      <c r="E619" s="519">
        <v>7924</v>
      </c>
      <c r="F619" s="103">
        <v>211.84</v>
      </c>
      <c r="H619" s="129"/>
      <c r="I619" s="284"/>
      <c r="J619" s="97"/>
    </row>
    <row r="620" spans="1:14">
      <c r="A620" s="203">
        <v>41094</v>
      </c>
      <c r="B620" s="203"/>
      <c r="C620" s="77" t="s">
        <v>939</v>
      </c>
      <c r="D620" s="7" t="s">
        <v>1503</v>
      </c>
      <c r="E620" s="519">
        <v>7936</v>
      </c>
      <c r="F620" s="103">
        <v>188</v>
      </c>
      <c r="H620" s="129"/>
      <c r="I620" s="284"/>
      <c r="J620" s="97"/>
    </row>
    <row r="621" spans="1:14">
      <c r="A621" s="203">
        <v>41094</v>
      </c>
      <c r="B621" s="203"/>
      <c r="C621" s="77" t="s">
        <v>1076</v>
      </c>
      <c r="D621" s="7" t="s">
        <v>1502</v>
      </c>
      <c r="E621" s="519">
        <v>7937</v>
      </c>
      <c r="F621" s="103">
        <v>122</v>
      </c>
      <c r="H621" s="129"/>
      <c r="I621" s="284"/>
      <c r="J621" s="97"/>
    </row>
    <row r="622" spans="1:14">
      <c r="A622" s="203">
        <v>41095</v>
      </c>
      <c r="B622" s="203"/>
      <c r="C622" s="77" t="s">
        <v>145</v>
      </c>
      <c r="D622" s="7" t="s">
        <v>1532</v>
      </c>
      <c r="E622" s="519">
        <v>7943</v>
      </c>
      <c r="F622" s="103">
        <v>85</v>
      </c>
      <c r="H622" s="130"/>
      <c r="I622" s="284"/>
      <c r="J622" s="97"/>
    </row>
    <row r="623" spans="1:14">
      <c r="A623" s="60">
        <v>41096</v>
      </c>
      <c r="F623" s="181"/>
      <c r="H623" s="129"/>
    </row>
    <row r="624" spans="1:14">
      <c r="A624" s="203">
        <v>41094</v>
      </c>
      <c r="B624" s="203"/>
      <c r="C624" s="77" t="s">
        <v>1472</v>
      </c>
      <c r="D624" s="7" t="s">
        <v>1464</v>
      </c>
      <c r="E624" s="519">
        <v>7934</v>
      </c>
      <c r="F624" s="103">
        <v>26.78</v>
      </c>
      <c r="H624" s="129"/>
      <c r="I624" s="284"/>
      <c r="J624" s="97"/>
    </row>
    <row r="625" spans="1:14">
      <c r="A625" s="203">
        <v>41094</v>
      </c>
      <c r="B625" s="203"/>
      <c r="C625" s="77" t="s">
        <v>1473</v>
      </c>
      <c r="D625" s="7" t="s">
        <v>1465</v>
      </c>
      <c r="E625" s="519">
        <v>7935</v>
      </c>
      <c r="F625" s="103">
        <v>122</v>
      </c>
      <c r="H625" s="129"/>
      <c r="I625" s="284"/>
      <c r="J625" s="97"/>
    </row>
    <row r="626" spans="1:14">
      <c r="A626" s="203">
        <v>41096</v>
      </c>
      <c r="B626" s="203"/>
      <c r="C626" s="77" t="s">
        <v>389</v>
      </c>
      <c r="D626" s="7" t="s">
        <v>1534</v>
      </c>
      <c r="E626" s="519">
        <v>7946</v>
      </c>
      <c r="F626" s="103">
        <v>42</v>
      </c>
      <c r="H626" s="129"/>
    </row>
    <row r="627" spans="1:14">
      <c r="A627" s="203">
        <v>41096</v>
      </c>
      <c r="B627" s="203"/>
      <c r="C627" s="77" t="s">
        <v>389</v>
      </c>
      <c r="D627" s="7" t="s">
        <v>884</v>
      </c>
      <c r="E627" s="526">
        <v>7945</v>
      </c>
      <c r="F627" s="103">
        <v>6000</v>
      </c>
      <c r="G627" s="125"/>
      <c r="H627" s="129"/>
    </row>
    <row r="628" spans="1:14">
      <c r="A628" s="203">
        <v>41095</v>
      </c>
      <c r="B628" s="203"/>
      <c r="C628" s="77" t="s">
        <v>939</v>
      </c>
      <c r="D628" s="7" t="s">
        <v>1530</v>
      </c>
      <c r="E628" s="526">
        <v>7941</v>
      </c>
      <c r="F628" s="103">
        <v>140</v>
      </c>
      <c r="G628" s="125"/>
      <c r="H628" s="129"/>
      <c r="I628" s="284"/>
      <c r="J628" s="97"/>
    </row>
    <row r="629" spans="1:14">
      <c r="A629" s="203">
        <v>41095</v>
      </c>
      <c r="B629" s="203"/>
      <c r="C629" s="77" t="s">
        <v>145</v>
      </c>
      <c r="D629" s="7" t="s">
        <v>1528</v>
      </c>
      <c r="E629" s="526">
        <v>7939</v>
      </c>
      <c r="F629" s="103">
        <v>312</v>
      </c>
      <c r="G629" s="125"/>
      <c r="H629" s="129"/>
      <c r="I629" s="284"/>
      <c r="J629" s="97"/>
    </row>
    <row r="630" spans="1:14">
      <c r="A630" s="203">
        <v>41095</v>
      </c>
      <c r="B630" s="203"/>
      <c r="C630" s="77" t="s">
        <v>1407</v>
      </c>
      <c r="D630" s="7" t="s">
        <v>1533</v>
      </c>
      <c r="E630" s="526">
        <v>7944</v>
      </c>
      <c r="F630" s="103">
        <v>15</v>
      </c>
      <c r="H630" s="129"/>
      <c r="I630" s="284"/>
      <c r="J630" s="97"/>
    </row>
    <row r="631" spans="1:14">
      <c r="A631" s="60">
        <v>41099</v>
      </c>
      <c r="H631" s="129"/>
      <c r="I631" s="129"/>
    </row>
    <row r="632" spans="1:14">
      <c r="A632" s="4">
        <v>41071</v>
      </c>
      <c r="B632" s="4">
        <v>41098</v>
      </c>
      <c r="C632" s="7" t="s">
        <v>387</v>
      </c>
      <c r="D632" s="7" t="s">
        <v>1269</v>
      </c>
      <c r="E632" s="519">
        <v>7908</v>
      </c>
      <c r="F632" s="78">
        <v>1000</v>
      </c>
      <c r="H632" s="293"/>
      <c r="I632" s="164"/>
    </row>
    <row r="633" spans="1:14">
      <c r="A633" s="203">
        <v>41099</v>
      </c>
      <c r="B633" s="203"/>
      <c r="C633" s="77" t="s">
        <v>970</v>
      </c>
      <c r="D633" s="7" t="s">
        <v>1535</v>
      </c>
      <c r="E633" s="519">
        <v>7947</v>
      </c>
      <c r="F633" s="103">
        <v>9548.8799999999992</v>
      </c>
      <c r="H633" s="129"/>
      <c r="I633" s="284"/>
      <c r="J633" s="97"/>
    </row>
    <row r="634" spans="1:14">
      <c r="A634" s="60">
        <v>41100</v>
      </c>
      <c r="H634" s="129"/>
      <c r="I634" s="129"/>
    </row>
    <row r="635" spans="1:14">
      <c r="A635" s="203">
        <v>41095</v>
      </c>
      <c r="B635" s="203"/>
      <c r="C635" s="77" t="s">
        <v>168</v>
      </c>
      <c r="D635" s="7" t="s">
        <v>1529</v>
      </c>
      <c r="E635" s="519">
        <v>7940</v>
      </c>
      <c r="F635" s="103">
        <v>272.8</v>
      </c>
      <c r="H635" s="129"/>
      <c r="I635" s="284"/>
      <c r="J635" s="97"/>
    </row>
    <row r="636" spans="1:14">
      <c r="A636" s="203">
        <v>41065</v>
      </c>
      <c r="B636" s="203">
        <v>41095</v>
      </c>
      <c r="C636" s="77" t="s">
        <v>860</v>
      </c>
      <c r="D636" s="7" t="s">
        <v>1219</v>
      </c>
      <c r="E636" s="519">
        <v>7895</v>
      </c>
      <c r="F636" s="103">
        <v>2900</v>
      </c>
      <c r="H636" s="129"/>
      <c r="I636" s="284"/>
      <c r="J636" s="97"/>
    </row>
    <row r="637" spans="1:14">
      <c r="A637" s="60">
        <v>41101</v>
      </c>
      <c r="H637" s="129"/>
    </row>
    <row r="638" spans="1:14">
      <c r="A638" s="203">
        <v>41095</v>
      </c>
      <c r="B638" s="203"/>
      <c r="C638" s="77" t="s">
        <v>130</v>
      </c>
      <c r="D638" s="7" t="s">
        <v>1531</v>
      </c>
      <c r="E638" s="519">
        <v>7942</v>
      </c>
      <c r="F638" s="103">
        <v>1850</v>
      </c>
      <c r="H638" s="129"/>
      <c r="I638" s="284"/>
      <c r="J638" s="97"/>
    </row>
    <row r="639" spans="1:14" ht="15" customHeight="1">
      <c r="A639" s="4">
        <v>40998</v>
      </c>
      <c r="B639" s="4"/>
      <c r="C639" s="7" t="s">
        <v>668</v>
      </c>
      <c r="D639" s="7" t="s">
        <v>649</v>
      </c>
      <c r="E639" s="519">
        <v>7614</v>
      </c>
      <c r="F639" s="103">
        <v>154.56</v>
      </c>
      <c r="H639" s="120"/>
      <c r="I639" s="125"/>
      <c r="J639" s="24"/>
      <c r="K639" s="73"/>
      <c r="L639" s="74"/>
      <c r="M639" s="24"/>
      <c r="N639"/>
    </row>
    <row r="640" spans="1:14">
      <c r="A640" s="60">
        <v>41102</v>
      </c>
      <c r="H640" s="129"/>
    </row>
    <row r="641" spans="1:9">
      <c r="A641" s="297">
        <v>41101</v>
      </c>
      <c r="B641" s="298"/>
      <c r="C641" s="299" t="s">
        <v>130</v>
      </c>
      <c r="D641" s="300" t="s">
        <v>1557</v>
      </c>
      <c r="E641" s="540">
        <v>7948</v>
      </c>
      <c r="F641" s="186">
        <v>750</v>
      </c>
      <c r="H641" s="129"/>
      <c r="I641" s="124"/>
    </row>
    <row r="642" spans="1:9">
      <c r="A642" s="295">
        <v>41102</v>
      </c>
      <c r="B642" s="198"/>
      <c r="C642" s="81" t="s">
        <v>1563</v>
      </c>
      <c r="D642" s="85" t="s">
        <v>1562</v>
      </c>
      <c r="E642" s="522">
        <v>7949</v>
      </c>
      <c r="F642" s="103">
        <v>1000</v>
      </c>
      <c r="H642" s="129"/>
      <c r="I642" s="124"/>
    </row>
    <row r="643" spans="1:9">
      <c r="A643" s="60">
        <v>41103</v>
      </c>
      <c r="G643" s="125"/>
      <c r="H643" s="129"/>
    </row>
    <row r="644" spans="1:9">
      <c r="A644" s="295">
        <v>7955</v>
      </c>
      <c r="B644" s="198"/>
      <c r="C644" s="81" t="s">
        <v>226</v>
      </c>
      <c r="D644" s="83" t="s">
        <v>1568</v>
      </c>
      <c r="E644" s="541">
        <v>7955</v>
      </c>
      <c r="F644" s="103">
        <v>572.14</v>
      </c>
      <c r="G644" s="125"/>
      <c r="H644" s="129"/>
      <c r="I644" s="124"/>
    </row>
    <row r="645" spans="1:9">
      <c r="A645" s="295">
        <v>7956</v>
      </c>
      <c r="B645" s="198"/>
      <c r="C645" s="81" t="s">
        <v>145</v>
      </c>
      <c r="D645" s="83" t="s">
        <v>1569</v>
      </c>
      <c r="E645" s="541">
        <v>7956</v>
      </c>
      <c r="F645" s="103">
        <v>105</v>
      </c>
      <c r="G645" s="125"/>
      <c r="H645" s="129"/>
      <c r="I645" s="124"/>
    </row>
    <row r="646" spans="1:9">
      <c r="A646" s="295">
        <v>7952</v>
      </c>
      <c r="B646" s="198"/>
      <c r="C646" s="81" t="s">
        <v>1571</v>
      </c>
      <c r="D646" s="83" t="s">
        <v>1566</v>
      </c>
      <c r="E646" s="541">
        <v>7952</v>
      </c>
      <c r="F646" s="103">
        <v>45</v>
      </c>
      <c r="G646" s="125"/>
      <c r="H646" s="129"/>
      <c r="I646" s="124"/>
    </row>
    <row r="647" spans="1:9">
      <c r="A647" s="295">
        <v>7957</v>
      </c>
      <c r="B647" s="198"/>
      <c r="C647" s="81" t="s">
        <v>145</v>
      </c>
      <c r="D647" s="83" t="s">
        <v>1570</v>
      </c>
      <c r="E647" s="541">
        <v>7957</v>
      </c>
      <c r="F647" s="103">
        <v>517</v>
      </c>
      <c r="H647" s="129"/>
      <c r="I647" s="124"/>
    </row>
    <row r="648" spans="1:9">
      <c r="A648" s="295">
        <v>7951</v>
      </c>
      <c r="B648" s="198"/>
      <c r="C648" s="81" t="s">
        <v>455</v>
      </c>
      <c r="D648" s="83" t="s">
        <v>1565</v>
      </c>
      <c r="E648" s="522">
        <v>7951</v>
      </c>
      <c r="F648" s="103">
        <v>185.93</v>
      </c>
      <c r="H648" s="129"/>
      <c r="I648" s="124"/>
    </row>
    <row r="649" spans="1:9">
      <c r="A649" s="60">
        <v>41107</v>
      </c>
      <c r="F649" s="181"/>
      <c r="H649" s="129"/>
    </row>
    <row r="650" spans="1:9">
      <c r="A650" s="295">
        <v>41103</v>
      </c>
      <c r="B650" s="198"/>
      <c r="C650" s="81" t="s">
        <v>874</v>
      </c>
      <c r="D650" s="83" t="s">
        <v>1612</v>
      </c>
      <c r="E650" s="522">
        <v>7958</v>
      </c>
      <c r="F650" s="103">
        <v>100</v>
      </c>
      <c r="H650" s="129"/>
      <c r="I650" s="124"/>
    </row>
    <row r="651" spans="1:9">
      <c r="A651" s="295">
        <v>41103</v>
      </c>
      <c r="B651" s="198"/>
      <c r="C651" s="81" t="s">
        <v>168</v>
      </c>
      <c r="D651" s="83" t="s">
        <v>1567</v>
      </c>
      <c r="E651" s="522">
        <v>7954</v>
      </c>
      <c r="F651" s="103">
        <v>522.73</v>
      </c>
      <c r="H651" s="129"/>
      <c r="I651" s="124"/>
    </row>
    <row r="652" spans="1:9">
      <c r="A652" s="295">
        <v>41103</v>
      </c>
      <c r="B652" s="198"/>
      <c r="C652" s="81" t="s">
        <v>940</v>
      </c>
      <c r="D652" s="83" t="s">
        <v>935</v>
      </c>
      <c r="E652" s="522">
        <v>7950</v>
      </c>
      <c r="F652" s="103">
        <v>3500</v>
      </c>
      <c r="H652" s="129"/>
      <c r="I652" s="124"/>
    </row>
    <row r="653" spans="1:9">
      <c r="A653" s="295">
        <v>41015</v>
      </c>
      <c r="B653" s="198">
        <v>41105</v>
      </c>
      <c r="C653" s="81" t="s">
        <v>130</v>
      </c>
      <c r="D653" s="83" t="s">
        <v>1607</v>
      </c>
      <c r="E653" s="522">
        <v>7756</v>
      </c>
      <c r="F653" s="103">
        <v>7230</v>
      </c>
      <c r="H653" s="129"/>
      <c r="I653" s="124"/>
    </row>
    <row r="654" spans="1:9">
      <c r="A654" s="60">
        <v>41108</v>
      </c>
      <c r="F654" s="181"/>
      <c r="H654" s="129"/>
    </row>
    <row r="655" spans="1:9">
      <c r="A655" s="295">
        <v>40889</v>
      </c>
      <c r="B655" s="198">
        <v>41102</v>
      </c>
      <c r="C655" s="81" t="s">
        <v>144</v>
      </c>
      <c r="D655" s="83" t="s">
        <v>152</v>
      </c>
      <c r="E655" s="522">
        <v>6612</v>
      </c>
      <c r="F655" s="103">
        <v>1128.25</v>
      </c>
      <c r="H655" s="129"/>
      <c r="I655" s="124"/>
    </row>
    <row r="656" spans="1:9">
      <c r="A656" s="295">
        <v>41045</v>
      </c>
      <c r="B656" s="198">
        <v>41106</v>
      </c>
      <c r="C656" s="81" t="s">
        <v>130</v>
      </c>
      <c r="D656" s="83" t="s">
        <v>1605</v>
      </c>
      <c r="E656" s="522">
        <v>7850</v>
      </c>
      <c r="F656" s="103">
        <v>975</v>
      </c>
      <c r="H656" s="129"/>
      <c r="I656" s="124"/>
    </row>
    <row r="657" spans="1:14">
      <c r="A657" s="60">
        <v>41109</v>
      </c>
      <c r="F657" s="181"/>
      <c r="H657" s="129"/>
    </row>
    <row r="658" spans="1:14">
      <c r="A658" s="203">
        <v>41095</v>
      </c>
      <c r="B658" s="203"/>
      <c r="C658" s="77" t="s">
        <v>166</v>
      </c>
      <c r="D658" s="7" t="s">
        <v>1527</v>
      </c>
      <c r="E658" s="519">
        <v>7938</v>
      </c>
      <c r="F658" s="103">
        <v>292.61</v>
      </c>
      <c r="H658" s="129"/>
      <c r="I658" s="284"/>
      <c r="J658" s="97"/>
    </row>
    <row r="659" spans="1:14">
      <c r="A659" s="60">
        <v>41113</v>
      </c>
      <c r="H659" s="129"/>
    </row>
    <row r="660" spans="1:14" ht="15" customHeight="1">
      <c r="A660" s="4">
        <v>41109</v>
      </c>
      <c r="B660" s="4"/>
      <c r="C660" s="7" t="s">
        <v>1652</v>
      </c>
      <c r="D660" s="7" t="s">
        <v>1653</v>
      </c>
      <c r="E660" s="519">
        <v>7959</v>
      </c>
      <c r="F660" s="103">
        <v>371.19</v>
      </c>
      <c r="H660" s="120"/>
      <c r="I660" s="301"/>
      <c r="J660" s="24"/>
      <c r="K660" s="73"/>
      <c r="L660" s="74"/>
      <c r="M660" s="24"/>
      <c r="N660"/>
    </row>
    <row r="661" spans="1:14">
      <c r="A661" s="60">
        <v>41114</v>
      </c>
      <c r="H661" s="129"/>
    </row>
    <row r="662" spans="1:14" ht="15" customHeight="1">
      <c r="A662" s="4">
        <v>41110</v>
      </c>
      <c r="B662" s="4"/>
      <c r="C662" s="7" t="s">
        <v>168</v>
      </c>
      <c r="D662" s="7" t="s">
        <v>1661</v>
      </c>
      <c r="E662" s="519">
        <v>7961</v>
      </c>
      <c r="F662" s="103">
        <v>216.41</v>
      </c>
      <c r="H662" s="120"/>
      <c r="I662" s="301"/>
      <c r="J662" s="24"/>
      <c r="K662" s="73"/>
      <c r="L662" s="74"/>
      <c r="M662" s="24"/>
      <c r="N662"/>
    </row>
    <row r="663" spans="1:14">
      <c r="A663" s="4">
        <v>41023</v>
      </c>
      <c r="B663" s="4">
        <v>41114</v>
      </c>
      <c r="C663" s="7" t="s">
        <v>130</v>
      </c>
      <c r="D663" s="7" t="s">
        <v>864</v>
      </c>
      <c r="E663" s="519">
        <v>7799</v>
      </c>
      <c r="F663" s="103">
        <v>4100</v>
      </c>
      <c r="H663" s="120"/>
      <c r="I663" s="164"/>
    </row>
    <row r="664" spans="1:14">
      <c r="A664" s="60">
        <v>41115</v>
      </c>
      <c r="H664" s="129"/>
    </row>
    <row r="665" spans="1:14" ht="15" customHeight="1">
      <c r="A665" s="4">
        <v>41110</v>
      </c>
      <c r="B665" s="4"/>
      <c r="C665" s="7" t="s">
        <v>166</v>
      </c>
      <c r="D665" s="7" t="s">
        <v>1663</v>
      </c>
      <c r="E665" s="519">
        <v>7960</v>
      </c>
      <c r="F665" s="103">
        <v>545.59</v>
      </c>
      <c r="H665" s="120"/>
      <c r="I665" s="301"/>
      <c r="J665" s="24"/>
      <c r="K665" s="73"/>
      <c r="L665" s="74"/>
      <c r="M665" s="24"/>
      <c r="N665"/>
    </row>
    <row r="666" spans="1:14">
      <c r="A666" s="60">
        <v>41116</v>
      </c>
    </row>
    <row r="667" spans="1:14">
      <c r="A667" s="4">
        <v>41058</v>
      </c>
      <c r="B667" s="4">
        <v>41119</v>
      </c>
      <c r="C667" s="7" t="s">
        <v>130</v>
      </c>
      <c r="D667" s="7" t="s">
        <v>1697</v>
      </c>
      <c r="E667" s="519">
        <v>7868</v>
      </c>
      <c r="F667" s="103">
        <v>525</v>
      </c>
    </row>
    <row r="668" spans="1:14">
      <c r="A668" s="4">
        <v>41057</v>
      </c>
      <c r="B668" s="4">
        <v>41118</v>
      </c>
      <c r="C668" s="7" t="s">
        <v>130</v>
      </c>
      <c r="D668" s="7" t="s">
        <v>1698</v>
      </c>
      <c r="E668" s="519">
        <v>7860</v>
      </c>
      <c r="F668" s="103">
        <v>750</v>
      </c>
    </row>
    <row r="669" spans="1:14">
      <c r="A669" s="60">
        <v>41122</v>
      </c>
      <c r="H669" s="129"/>
      <c r="I669" s="129"/>
    </row>
    <row r="670" spans="1:14" ht="15" customHeight="1">
      <c r="A670" s="4">
        <v>41122</v>
      </c>
      <c r="B670" s="4"/>
      <c r="C670" s="7" t="s">
        <v>500</v>
      </c>
      <c r="D670" s="7" t="s">
        <v>1709</v>
      </c>
      <c r="E670" s="519">
        <v>7970</v>
      </c>
      <c r="F670" s="103">
        <v>194.63</v>
      </c>
      <c r="H670" s="120"/>
      <c r="I670" s="301"/>
      <c r="J670" s="24"/>
      <c r="K670" s="73"/>
      <c r="L670" s="74"/>
      <c r="M670" s="24"/>
      <c r="N670"/>
    </row>
    <row r="671" spans="1:14" ht="15" customHeight="1">
      <c r="A671" s="4">
        <v>41122</v>
      </c>
      <c r="B671" s="4"/>
      <c r="C671" s="7" t="s">
        <v>636</v>
      </c>
      <c r="D671" s="7" t="s">
        <v>1709</v>
      </c>
      <c r="E671" s="519">
        <v>7977</v>
      </c>
      <c r="F671" s="103">
        <v>164.66</v>
      </c>
      <c r="H671" s="120"/>
      <c r="I671" s="301"/>
      <c r="J671" s="24"/>
      <c r="K671" s="73"/>
      <c r="L671" s="74"/>
      <c r="M671" s="24"/>
      <c r="N671"/>
    </row>
    <row r="672" spans="1:14" ht="15" customHeight="1">
      <c r="A672" s="4">
        <v>41122</v>
      </c>
      <c r="B672" s="4"/>
      <c r="C672" s="7" t="s">
        <v>893</v>
      </c>
      <c r="D672" s="7" t="s">
        <v>1709</v>
      </c>
      <c r="E672" s="519">
        <v>7965</v>
      </c>
      <c r="F672" s="103">
        <v>194.63</v>
      </c>
      <c r="H672" s="120"/>
      <c r="I672" s="301"/>
      <c r="J672" s="24"/>
      <c r="K672" s="73"/>
      <c r="L672" s="74"/>
      <c r="M672" s="24"/>
      <c r="N672"/>
    </row>
    <row r="673" spans="1:14" ht="15" customHeight="1">
      <c r="A673" s="4">
        <v>41122</v>
      </c>
      <c r="B673" s="4"/>
      <c r="C673" s="7" t="s">
        <v>496</v>
      </c>
      <c r="D673" s="7" t="s">
        <v>1709</v>
      </c>
      <c r="E673" s="519">
        <v>7967</v>
      </c>
      <c r="F673" s="103">
        <v>182.84</v>
      </c>
      <c r="H673" s="120"/>
      <c r="I673" s="301"/>
      <c r="J673" s="24"/>
      <c r="K673" s="73"/>
      <c r="L673" s="74"/>
      <c r="M673" s="24"/>
      <c r="N673"/>
    </row>
    <row r="674" spans="1:14" ht="15" customHeight="1">
      <c r="A674" s="4">
        <v>41122</v>
      </c>
      <c r="B674" s="4"/>
      <c r="C674" s="7" t="s">
        <v>629</v>
      </c>
      <c r="D674" s="7" t="s">
        <v>1709</v>
      </c>
      <c r="E674" s="519">
        <v>7964</v>
      </c>
      <c r="F674" s="103">
        <v>157.02000000000001</v>
      </c>
      <c r="H674" s="120"/>
      <c r="I674" s="301"/>
      <c r="J674" s="24"/>
      <c r="K674" s="73"/>
      <c r="L674" s="74"/>
      <c r="M674" s="24"/>
      <c r="N674"/>
    </row>
    <row r="675" spans="1:14" ht="15" customHeight="1">
      <c r="A675" s="4">
        <v>41122</v>
      </c>
      <c r="B675" s="4"/>
      <c r="C675" s="7" t="s">
        <v>200</v>
      </c>
      <c r="D675" s="7" t="s">
        <v>1709</v>
      </c>
      <c r="E675" s="519">
        <v>7971</v>
      </c>
      <c r="F675" s="103">
        <v>194.63</v>
      </c>
      <c r="H675" s="120"/>
      <c r="I675" s="301"/>
      <c r="J675" s="24"/>
      <c r="K675" s="73"/>
      <c r="L675" s="74"/>
      <c r="M675" s="24"/>
      <c r="N675"/>
    </row>
    <row r="676" spans="1:14" ht="15" customHeight="1">
      <c r="A676" s="4">
        <v>41122</v>
      </c>
      <c r="B676" s="4"/>
      <c r="C676" s="7" t="s">
        <v>635</v>
      </c>
      <c r="D676" s="7" t="s">
        <v>1709</v>
      </c>
      <c r="E676" s="519">
        <v>7978</v>
      </c>
      <c r="F676" s="103">
        <v>188.74</v>
      </c>
      <c r="H676" s="120"/>
      <c r="I676" s="301"/>
      <c r="J676" s="24"/>
      <c r="K676" s="73"/>
      <c r="L676" s="74"/>
      <c r="M676" s="24"/>
      <c r="N676"/>
    </row>
    <row r="677" spans="1:14" ht="15" customHeight="1">
      <c r="A677" s="4">
        <v>41122</v>
      </c>
      <c r="B677" s="4"/>
      <c r="C677" s="7" t="s">
        <v>173</v>
      </c>
      <c r="D677" s="7" t="s">
        <v>1709</v>
      </c>
      <c r="E677" s="519">
        <v>7975</v>
      </c>
      <c r="F677" s="103">
        <v>266</v>
      </c>
      <c r="H677" s="120"/>
      <c r="I677" s="301"/>
      <c r="J677" s="24"/>
      <c r="K677" s="73"/>
      <c r="L677" s="74"/>
      <c r="M677" s="24"/>
      <c r="N677"/>
    </row>
    <row r="678" spans="1:14" ht="15" customHeight="1">
      <c r="A678" s="4">
        <v>41122</v>
      </c>
      <c r="B678" s="4"/>
      <c r="C678" s="7" t="s">
        <v>497</v>
      </c>
      <c r="D678" s="7" t="s">
        <v>1709</v>
      </c>
      <c r="E678" s="519">
        <v>7968</v>
      </c>
      <c r="F678" s="103">
        <v>157.02000000000001</v>
      </c>
      <c r="H678" s="120"/>
      <c r="I678" s="301"/>
      <c r="J678" s="24"/>
      <c r="K678" s="73"/>
      <c r="L678" s="74"/>
      <c r="M678" s="24"/>
      <c r="N678"/>
    </row>
    <row r="679" spans="1:14" ht="15" customHeight="1">
      <c r="A679" s="4">
        <v>41122</v>
      </c>
      <c r="B679" s="4"/>
      <c r="C679" s="7" t="s">
        <v>492</v>
      </c>
      <c r="D679" s="7" t="s">
        <v>1709</v>
      </c>
      <c r="E679" s="519">
        <v>7962</v>
      </c>
      <c r="F679" s="103">
        <v>218.23</v>
      </c>
      <c r="H679" s="120"/>
      <c r="I679" s="301"/>
      <c r="J679" s="24"/>
      <c r="K679" s="73"/>
      <c r="L679" s="74"/>
      <c r="M679" s="24"/>
      <c r="N679"/>
    </row>
    <row r="680" spans="1:14" ht="15" customHeight="1">
      <c r="A680" s="4">
        <v>41122</v>
      </c>
      <c r="B680" s="4"/>
      <c r="C680" s="7" t="s">
        <v>632</v>
      </c>
      <c r="D680" s="7" t="s">
        <v>1709</v>
      </c>
      <c r="E680" s="519">
        <v>7973</v>
      </c>
      <c r="F680" s="103">
        <v>188.74</v>
      </c>
      <c r="H680" s="120"/>
      <c r="I680" s="301"/>
      <c r="J680" s="24"/>
      <c r="K680" s="73"/>
      <c r="L680" s="74"/>
      <c r="M680" s="24"/>
      <c r="N680"/>
    </row>
    <row r="681" spans="1:14" ht="15" customHeight="1">
      <c r="A681" s="4">
        <v>41122</v>
      </c>
      <c r="B681" s="4"/>
      <c r="C681" s="7" t="s">
        <v>626</v>
      </c>
      <c r="D681" s="7" t="s">
        <v>1709</v>
      </c>
      <c r="E681" s="519">
        <v>7969</v>
      </c>
      <c r="F681" s="103">
        <v>188.74</v>
      </c>
      <c r="H681" s="120"/>
      <c r="I681" s="301"/>
      <c r="J681" s="24"/>
      <c r="K681" s="73"/>
      <c r="L681" s="74"/>
      <c r="M681" s="24"/>
      <c r="N681"/>
    </row>
    <row r="682" spans="1:14">
      <c r="A682" s="60">
        <v>41123</v>
      </c>
      <c r="F682" s="181"/>
      <c r="H682" s="129"/>
      <c r="I682" s="129"/>
    </row>
    <row r="683" spans="1:14" ht="15" customHeight="1">
      <c r="A683" s="4">
        <v>41122</v>
      </c>
      <c r="B683" s="4"/>
      <c r="C683" s="7" t="s">
        <v>505</v>
      </c>
      <c r="D683" s="7" t="s">
        <v>1709</v>
      </c>
      <c r="E683" s="519">
        <v>7976</v>
      </c>
      <c r="F683" s="103">
        <v>162.08000000000001</v>
      </c>
      <c r="H683" s="120"/>
      <c r="I683" s="301"/>
      <c r="J683" s="24"/>
      <c r="K683" s="73"/>
      <c r="L683" s="74"/>
      <c r="M683" s="24"/>
      <c r="N683"/>
    </row>
    <row r="684" spans="1:14" ht="15" customHeight="1">
      <c r="A684" s="4">
        <v>41122</v>
      </c>
      <c r="B684" s="4"/>
      <c r="C684" s="7" t="s">
        <v>678</v>
      </c>
      <c r="D684" s="7" t="s">
        <v>1709</v>
      </c>
      <c r="E684" s="519">
        <v>7963</v>
      </c>
      <c r="F684" s="103">
        <v>230.02</v>
      </c>
      <c r="H684" s="120"/>
      <c r="I684" s="301"/>
      <c r="J684" s="24"/>
      <c r="K684" s="73"/>
      <c r="L684" s="74"/>
      <c r="M684" s="24"/>
      <c r="N684"/>
    </row>
    <row r="685" spans="1:14">
      <c r="A685" s="4">
        <v>41123</v>
      </c>
      <c r="B685" s="4"/>
      <c r="C685" s="7" t="s">
        <v>389</v>
      </c>
      <c r="D685" s="7" t="s">
        <v>884</v>
      </c>
      <c r="E685" s="519">
        <v>7982</v>
      </c>
      <c r="F685" s="103">
        <v>2000</v>
      </c>
      <c r="H685" s="129"/>
      <c r="I685" s="129"/>
    </row>
    <row r="686" spans="1:14">
      <c r="A686" s="4">
        <v>41122</v>
      </c>
      <c r="B686" s="4"/>
      <c r="C686" s="7" t="s">
        <v>1711</v>
      </c>
      <c r="D686" s="7" t="s">
        <v>1712</v>
      </c>
      <c r="E686" s="519">
        <v>7981</v>
      </c>
      <c r="F686" s="103">
        <v>202</v>
      </c>
      <c r="H686" s="129"/>
      <c r="I686" s="129"/>
    </row>
    <row r="687" spans="1:14">
      <c r="A687" s="4">
        <v>41123</v>
      </c>
      <c r="B687" s="4"/>
      <c r="C687" s="7" t="s">
        <v>226</v>
      </c>
      <c r="D687" s="7" t="s">
        <v>1713</v>
      </c>
      <c r="E687" s="519">
        <v>7983</v>
      </c>
      <c r="F687" s="103">
        <v>645.28</v>
      </c>
      <c r="H687" s="129"/>
      <c r="I687" s="129"/>
    </row>
    <row r="688" spans="1:14" ht="15" customHeight="1">
      <c r="A688" s="4">
        <v>41122</v>
      </c>
      <c r="B688" s="4"/>
      <c r="C688" s="7" t="s">
        <v>1032</v>
      </c>
      <c r="D688" s="7" t="s">
        <v>1709</v>
      </c>
      <c r="E688" s="519">
        <v>7979</v>
      </c>
      <c r="F688" s="103">
        <v>202.6</v>
      </c>
      <c r="H688" s="120"/>
      <c r="I688" s="301"/>
      <c r="J688" s="24"/>
      <c r="K688" s="73"/>
      <c r="L688" s="74"/>
      <c r="M688" s="24"/>
      <c r="N688"/>
    </row>
    <row r="689" spans="1:14" ht="15" customHeight="1">
      <c r="A689" s="4">
        <v>41122</v>
      </c>
      <c r="B689" s="4"/>
      <c r="C689" s="7" t="s">
        <v>631</v>
      </c>
      <c r="D689" s="7" t="s">
        <v>1709</v>
      </c>
      <c r="E689" s="519">
        <v>7972</v>
      </c>
      <c r="F689" s="103">
        <v>176.94</v>
      </c>
      <c r="H689" s="120"/>
      <c r="I689" s="301"/>
      <c r="J689" s="24"/>
      <c r="K689" s="73"/>
      <c r="L689" s="74"/>
      <c r="M689" s="24"/>
      <c r="N689"/>
    </row>
    <row r="690" spans="1:14" ht="15" customHeight="1">
      <c r="A690" s="4">
        <v>41122</v>
      </c>
      <c r="B690" s="4"/>
      <c r="C690" s="7" t="s">
        <v>633</v>
      </c>
      <c r="D690" s="7" t="s">
        <v>1709</v>
      </c>
      <c r="E690" s="519">
        <v>7974</v>
      </c>
      <c r="F690" s="103">
        <v>194.63</v>
      </c>
      <c r="H690" s="120"/>
      <c r="I690" s="301"/>
      <c r="J690" s="24"/>
      <c r="K690" s="73"/>
      <c r="L690" s="74"/>
      <c r="M690" s="24"/>
      <c r="N690"/>
    </row>
    <row r="691" spans="1:14" ht="15" customHeight="1">
      <c r="A691" s="4">
        <v>41122</v>
      </c>
      <c r="B691" s="4"/>
      <c r="C691" s="7" t="s">
        <v>495</v>
      </c>
      <c r="D691" s="7" t="s">
        <v>1709</v>
      </c>
      <c r="E691" s="519">
        <v>7966</v>
      </c>
      <c r="F691" s="103">
        <v>134.01</v>
      </c>
      <c r="H691" s="120"/>
      <c r="I691" s="301"/>
      <c r="J691" s="24"/>
      <c r="K691" s="73"/>
      <c r="L691" s="74"/>
      <c r="M691" s="24"/>
      <c r="N691"/>
    </row>
    <row r="692" spans="1:14">
      <c r="A692" s="4">
        <v>41124</v>
      </c>
      <c r="B692" s="4"/>
      <c r="C692" s="7" t="s">
        <v>389</v>
      </c>
      <c r="D692" s="7" t="s">
        <v>1715</v>
      </c>
      <c r="E692" s="519">
        <v>7985</v>
      </c>
      <c r="F692" s="103">
        <v>1000</v>
      </c>
      <c r="H692" s="129"/>
    </row>
    <row r="693" spans="1:14">
      <c r="A693" s="60">
        <v>41124</v>
      </c>
      <c r="H693" s="129"/>
    </row>
    <row r="694" spans="1:14">
      <c r="A694" s="4">
        <v>41062</v>
      </c>
      <c r="B694" s="4">
        <v>41123</v>
      </c>
      <c r="C694" s="7" t="s">
        <v>130</v>
      </c>
      <c r="D694" s="7" t="s">
        <v>1716</v>
      </c>
      <c r="E694" s="519">
        <v>7878</v>
      </c>
      <c r="F694" s="103">
        <v>550</v>
      </c>
      <c r="H694" s="129"/>
    </row>
    <row r="695" spans="1:14" ht="15" customHeight="1">
      <c r="A695" s="4">
        <v>41124</v>
      </c>
      <c r="B695" s="4"/>
      <c r="C695" s="7" t="s">
        <v>1762</v>
      </c>
      <c r="D695" s="7" t="s">
        <v>1755</v>
      </c>
      <c r="E695" s="519">
        <v>8051</v>
      </c>
      <c r="F695" s="103">
        <v>1000</v>
      </c>
      <c r="H695" s="120"/>
      <c r="I695" s="301"/>
      <c r="J695" s="24"/>
      <c r="K695" s="73"/>
      <c r="L695" s="74"/>
      <c r="M695" s="24"/>
      <c r="N695"/>
    </row>
    <row r="696" spans="1:14" ht="15" customHeight="1">
      <c r="A696" s="4">
        <v>41124</v>
      </c>
      <c r="B696" s="4"/>
      <c r="C696" s="7" t="s">
        <v>389</v>
      </c>
      <c r="D696" s="7" t="s">
        <v>1735</v>
      </c>
      <c r="E696" s="519">
        <v>8052</v>
      </c>
      <c r="F696" s="103">
        <v>500</v>
      </c>
      <c r="H696" s="120"/>
      <c r="I696" s="301"/>
      <c r="J696" s="24"/>
      <c r="K696" s="73"/>
      <c r="L696" s="74"/>
      <c r="M696" s="24"/>
      <c r="N696"/>
    </row>
    <row r="697" spans="1:14" ht="15" customHeight="1">
      <c r="A697" s="4">
        <v>41123</v>
      </c>
      <c r="B697" s="4"/>
      <c r="C697" s="7" t="s">
        <v>1734</v>
      </c>
      <c r="D697" s="7" t="s">
        <v>1723</v>
      </c>
      <c r="E697" s="519">
        <v>8043</v>
      </c>
      <c r="F697" s="103">
        <v>300</v>
      </c>
      <c r="H697" s="120"/>
      <c r="I697" s="301"/>
      <c r="J697" s="24"/>
      <c r="K697" s="73"/>
      <c r="L697" s="74"/>
      <c r="M697" s="24"/>
      <c r="N697"/>
    </row>
    <row r="698" spans="1:14" ht="15" customHeight="1">
      <c r="A698" s="4">
        <v>41123</v>
      </c>
      <c r="B698" s="4"/>
      <c r="C698" s="7" t="s">
        <v>526</v>
      </c>
      <c r="D698" s="7" t="s">
        <v>1720</v>
      </c>
      <c r="E698" s="519">
        <v>8009</v>
      </c>
      <c r="F698" s="103">
        <v>218.23</v>
      </c>
      <c r="H698" s="120"/>
      <c r="I698" s="301"/>
      <c r="J698" s="24"/>
      <c r="K698" s="73"/>
      <c r="L698" s="74"/>
      <c r="M698" s="24"/>
      <c r="N698"/>
    </row>
    <row r="699" spans="1:14" ht="15" customHeight="1">
      <c r="A699" s="4">
        <v>41123</v>
      </c>
      <c r="B699" s="4"/>
      <c r="C699" s="7" t="s">
        <v>537</v>
      </c>
      <c r="D699" s="7" t="s">
        <v>1720</v>
      </c>
      <c r="E699" s="519">
        <v>8030</v>
      </c>
      <c r="F699" s="103">
        <v>486.24</v>
      </c>
      <c r="H699" s="120"/>
      <c r="I699" s="301"/>
      <c r="J699" s="24"/>
      <c r="K699" s="73"/>
      <c r="L699" s="74"/>
      <c r="M699" s="24"/>
      <c r="N699"/>
    </row>
    <row r="700" spans="1:14" ht="15" customHeight="1">
      <c r="A700" s="4">
        <v>41122</v>
      </c>
      <c r="B700" s="4"/>
      <c r="C700" s="7" t="s">
        <v>145</v>
      </c>
      <c r="D700" s="7" t="s">
        <v>1710</v>
      </c>
      <c r="E700" s="519">
        <v>7980</v>
      </c>
      <c r="F700" s="103">
        <v>170</v>
      </c>
      <c r="H700" s="120"/>
      <c r="I700" s="301"/>
      <c r="J700" s="24"/>
      <c r="K700" s="73"/>
      <c r="L700" s="74"/>
      <c r="M700" s="24"/>
      <c r="N700"/>
    </row>
    <row r="701" spans="1:14" ht="15" customHeight="1">
      <c r="A701" s="4">
        <v>41123</v>
      </c>
      <c r="B701" s="4"/>
      <c r="C701" s="7" t="s">
        <v>1170</v>
      </c>
      <c r="D701" s="7" t="s">
        <v>1720</v>
      </c>
      <c r="E701" s="519">
        <v>7999</v>
      </c>
      <c r="F701" s="103">
        <v>227.93</v>
      </c>
      <c r="H701" s="120"/>
      <c r="I701" s="301"/>
      <c r="J701" s="24"/>
      <c r="K701" s="73"/>
      <c r="L701" s="74"/>
      <c r="M701" s="24"/>
      <c r="N701"/>
    </row>
    <row r="702" spans="1:14" ht="15" customHeight="1">
      <c r="A702" s="4">
        <v>41123</v>
      </c>
      <c r="B702" s="4"/>
      <c r="C702" s="7" t="s">
        <v>1704</v>
      </c>
      <c r="D702" s="7" t="s">
        <v>1720</v>
      </c>
      <c r="E702" s="519">
        <v>8001</v>
      </c>
      <c r="F702" s="103">
        <v>184.22</v>
      </c>
      <c r="H702" s="120"/>
      <c r="I702" s="301"/>
      <c r="J702" s="24"/>
      <c r="K702" s="73"/>
      <c r="L702" s="74"/>
      <c r="M702" s="24"/>
      <c r="N702"/>
    </row>
    <row r="703" spans="1:14" ht="15" customHeight="1">
      <c r="A703" s="4">
        <v>41123</v>
      </c>
      <c r="B703" s="4"/>
      <c r="C703" s="7" t="s">
        <v>1634</v>
      </c>
      <c r="D703" s="7" t="s">
        <v>1723</v>
      </c>
      <c r="E703" s="519">
        <v>8038</v>
      </c>
      <c r="F703" s="103">
        <v>455.85</v>
      </c>
      <c r="H703" s="120"/>
      <c r="I703" s="301"/>
      <c r="J703" s="24"/>
      <c r="K703" s="73"/>
      <c r="L703" s="74"/>
      <c r="M703" s="24"/>
      <c r="N703"/>
    </row>
    <row r="704" spans="1:14" ht="15" customHeight="1">
      <c r="A704" s="4">
        <v>41123</v>
      </c>
      <c r="B704" s="4"/>
      <c r="C704" s="7" t="s">
        <v>1304</v>
      </c>
      <c r="D704" s="7" t="s">
        <v>1725</v>
      </c>
      <c r="E704" s="519">
        <v>8049</v>
      </c>
      <c r="F704" s="103">
        <v>177.28</v>
      </c>
      <c r="H704" s="120"/>
      <c r="I704" s="301"/>
      <c r="J704" s="24"/>
      <c r="K704" s="73"/>
      <c r="L704" s="74"/>
      <c r="M704" s="24"/>
      <c r="N704"/>
    </row>
    <row r="705" spans="1:14" ht="15" customHeight="1">
      <c r="A705" s="4">
        <v>41123</v>
      </c>
      <c r="B705" s="4"/>
      <c r="C705" s="7" t="s">
        <v>524</v>
      </c>
      <c r="D705" s="7" t="s">
        <v>1720</v>
      </c>
      <c r="E705" s="519">
        <v>8005</v>
      </c>
      <c r="F705" s="103">
        <v>218.82</v>
      </c>
      <c r="H705" s="120"/>
      <c r="I705" s="301"/>
      <c r="J705" s="24"/>
      <c r="K705" s="73"/>
      <c r="L705" s="74"/>
      <c r="M705" s="24"/>
      <c r="N705"/>
    </row>
    <row r="706" spans="1:14" ht="15" customHeight="1">
      <c r="A706" s="4">
        <v>41123</v>
      </c>
      <c r="B706" s="4"/>
      <c r="C706" s="7" t="s">
        <v>456</v>
      </c>
      <c r="D706" s="7" t="s">
        <v>1720</v>
      </c>
      <c r="E706" s="519">
        <v>8012</v>
      </c>
      <c r="F706" s="103">
        <v>471.84</v>
      </c>
      <c r="H706" s="120"/>
      <c r="I706" s="301"/>
      <c r="J706" s="24"/>
      <c r="K706" s="73"/>
      <c r="L706" s="74"/>
      <c r="M706" s="24"/>
      <c r="N706"/>
    </row>
    <row r="707" spans="1:14" ht="15" customHeight="1">
      <c r="A707" s="4">
        <v>41123</v>
      </c>
      <c r="B707" s="4"/>
      <c r="C707" s="7" t="s">
        <v>728</v>
      </c>
      <c r="D707" s="7" t="s">
        <v>1720</v>
      </c>
      <c r="E707" s="519">
        <v>8016</v>
      </c>
      <c r="F707" s="103">
        <v>265.41000000000003</v>
      </c>
      <c r="H707" s="120"/>
      <c r="I707" s="301"/>
      <c r="J707" s="24"/>
      <c r="K707" s="73"/>
      <c r="L707" s="74"/>
      <c r="M707" s="24"/>
      <c r="N707"/>
    </row>
    <row r="708" spans="1:14" ht="15" customHeight="1">
      <c r="A708" s="4">
        <v>41123</v>
      </c>
      <c r="B708" s="4"/>
      <c r="C708" s="7" t="s">
        <v>233</v>
      </c>
      <c r="D708" s="7" t="s">
        <v>1720</v>
      </c>
      <c r="E708" s="519">
        <v>8000</v>
      </c>
      <c r="F708" s="103">
        <v>443.37</v>
      </c>
      <c r="H708" s="120"/>
      <c r="I708" s="301"/>
      <c r="J708" s="24"/>
      <c r="K708" s="73"/>
      <c r="L708" s="74"/>
      <c r="M708" s="24"/>
      <c r="N708"/>
    </row>
    <row r="709" spans="1:14" ht="15" customHeight="1">
      <c r="A709" s="4">
        <v>41123</v>
      </c>
      <c r="B709" s="4"/>
      <c r="C709" s="7" t="s">
        <v>520</v>
      </c>
      <c r="D709" s="7" t="s">
        <v>1720</v>
      </c>
      <c r="E709" s="519">
        <v>7998</v>
      </c>
      <c r="F709" s="103">
        <v>235.92</v>
      </c>
      <c r="H709" s="120"/>
      <c r="I709" s="301"/>
      <c r="J709" s="24"/>
      <c r="K709" s="73"/>
      <c r="L709" s="74"/>
      <c r="M709" s="24"/>
      <c r="N709"/>
    </row>
    <row r="710" spans="1:14" ht="15" customHeight="1">
      <c r="A710" s="4">
        <v>41123</v>
      </c>
      <c r="B710" s="4"/>
      <c r="C710" s="7" t="s">
        <v>30</v>
      </c>
      <c r="D710" s="7" t="s">
        <v>1720</v>
      </c>
      <c r="E710" s="519">
        <v>8011</v>
      </c>
      <c r="F710" s="103">
        <v>234.21</v>
      </c>
      <c r="H710" s="120"/>
      <c r="I710" s="301"/>
      <c r="J710" s="24"/>
      <c r="K710" s="73"/>
      <c r="L710" s="74"/>
      <c r="M710" s="24"/>
      <c r="N710"/>
    </row>
    <row r="711" spans="1:14" ht="15" customHeight="1">
      <c r="A711" s="4">
        <v>41123</v>
      </c>
      <c r="B711" s="4"/>
      <c r="C711" s="7" t="s">
        <v>1706</v>
      </c>
      <c r="D711" s="7" t="s">
        <v>1720</v>
      </c>
      <c r="E711" s="519">
        <v>8026</v>
      </c>
      <c r="F711" s="103">
        <v>450.95</v>
      </c>
      <c r="H711" s="120"/>
      <c r="I711" s="301"/>
      <c r="J711" s="24"/>
      <c r="K711" s="73"/>
      <c r="L711" s="74"/>
      <c r="M711" s="24"/>
      <c r="N711"/>
    </row>
    <row r="712" spans="1:14" ht="15" customHeight="1">
      <c r="A712" s="4">
        <v>41123</v>
      </c>
      <c r="B712" s="4"/>
      <c r="C712" s="7" t="s">
        <v>1629</v>
      </c>
      <c r="D712" s="7" t="s">
        <v>1720</v>
      </c>
      <c r="E712" s="519">
        <v>8027</v>
      </c>
      <c r="F712" s="103">
        <v>490.16</v>
      </c>
      <c r="H712" s="120"/>
      <c r="I712" s="301"/>
      <c r="J712" s="24"/>
      <c r="K712" s="73"/>
      <c r="L712" s="74"/>
      <c r="M712" s="24"/>
      <c r="N712"/>
    </row>
    <row r="713" spans="1:14" ht="15" customHeight="1">
      <c r="A713" s="4">
        <v>41123</v>
      </c>
      <c r="B713" s="4"/>
      <c r="C713" s="7" t="s">
        <v>1730</v>
      </c>
      <c r="D713" s="7" t="s">
        <v>1720</v>
      </c>
      <c r="E713" s="519">
        <v>8024</v>
      </c>
      <c r="F713" s="103">
        <v>557.15</v>
      </c>
      <c r="H713" s="120"/>
      <c r="I713" s="301"/>
      <c r="J713" s="24"/>
      <c r="K713" s="73"/>
      <c r="L713" s="74"/>
      <c r="M713" s="24"/>
      <c r="N713"/>
    </row>
    <row r="714" spans="1:14" ht="15" customHeight="1">
      <c r="A714" s="4">
        <v>41123</v>
      </c>
      <c r="B714" s="4"/>
      <c r="C714" s="7" t="s">
        <v>1485</v>
      </c>
      <c r="D714" s="7" t="s">
        <v>1723</v>
      </c>
      <c r="E714" s="519">
        <v>8037</v>
      </c>
      <c r="F714" s="103">
        <v>607.79999999999995</v>
      </c>
      <c r="H714" s="120"/>
      <c r="I714" s="301"/>
      <c r="J714" s="24"/>
      <c r="K714" s="73"/>
      <c r="L714" s="74"/>
      <c r="M714" s="24"/>
      <c r="N714"/>
    </row>
    <row r="715" spans="1:14" ht="15" customHeight="1">
      <c r="A715" s="4">
        <v>41123</v>
      </c>
      <c r="B715" s="4"/>
      <c r="C715" s="7" t="s">
        <v>1732</v>
      </c>
      <c r="D715" s="7" t="s">
        <v>1723</v>
      </c>
      <c r="E715" s="519">
        <v>8040</v>
      </c>
      <c r="F715" s="103">
        <v>548.98</v>
      </c>
      <c r="H715" s="120"/>
      <c r="I715" s="301"/>
      <c r="J715" s="24"/>
      <c r="K715" s="73"/>
      <c r="L715" s="74"/>
      <c r="M715" s="24"/>
      <c r="N715"/>
    </row>
    <row r="716" spans="1:14" ht="15" customHeight="1">
      <c r="A716" s="4">
        <v>41123</v>
      </c>
      <c r="B716" s="4"/>
      <c r="C716" s="7" t="s">
        <v>791</v>
      </c>
      <c r="D716" s="7" t="s">
        <v>1720</v>
      </c>
      <c r="E716" s="519">
        <v>7986</v>
      </c>
      <c r="F716" s="103">
        <v>294.89999999999998</v>
      </c>
      <c r="H716" s="120"/>
      <c r="I716" s="301"/>
      <c r="J716" s="24"/>
      <c r="K716" s="73"/>
      <c r="L716" s="74"/>
      <c r="M716" s="24"/>
      <c r="N716"/>
    </row>
    <row r="717" spans="1:14" ht="15" customHeight="1">
      <c r="A717" s="4">
        <v>41124</v>
      </c>
      <c r="B717" s="4"/>
      <c r="C717" s="7" t="s">
        <v>1407</v>
      </c>
      <c r="D717" s="7" t="s">
        <v>1738</v>
      </c>
      <c r="E717" s="526">
        <v>8057</v>
      </c>
      <c r="F717" s="103">
        <v>169.5</v>
      </c>
      <c r="G717" s="130"/>
      <c r="H717" s="120"/>
      <c r="I717" s="301"/>
      <c r="J717" s="24"/>
      <c r="K717" s="73"/>
      <c r="L717" s="74"/>
      <c r="M717" s="24"/>
      <c r="N717"/>
    </row>
    <row r="718" spans="1:14" ht="15" customHeight="1">
      <c r="A718" s="4">
        <v>41123</v>
      </c>
      <c r="B718" s="4"/>
      <c r="C718" s="7" t="s">
        <v>523</v>
      </c>
      <c r="D718" s="7" t="s">
        <v>1720</v>
      </c>
      <c r="E718" s="526">
        <v>8004</v>
      </c>
      <c r="F718" s="103">
        <v>345.03</v>
      </c>
      <c r="G718" s="130"/>
      <c r="H718" s="120"/>
      <c r="I718" s="301"/>
      <c r="J718" s="24"/>
      <c r="K718" s="73"/>
      <c r="L718" s="74"/>
      <c r="M718" s="24"/>
      <c r="N718"/>
    </row>
    <row r="719" spans="1:14" ht="15" customHeight="1">
      <c r="A719" s="4">
        <v>41123</v>
      </c>
      <c r="B719" s="4"/>
      <c r="C719" s="7" t="s">
        <v>1727</v>
      </c>
      <c r="D719" s="7" t="s">
        <v>1720</v>
      </c>
      <c r="E719" s="526">
        <v>8014</v>
      </c>
      <c r="F719" s="103">
        <v>92.11</v>
      </c>
      <c r="G719" s="130"/>
      <c r="H719" s="120"/>
      <c r="I719" s="301"/>
      <c r="J719" s="24"/>
      <c r="K719" s="73"/>
      <c r="L719" s="74"/>
      <c r="M719" s="24"/>
      <c r="N719"/>
    </row>
    <row r="720" spans="1:14" ht="15" customHeight="1">
      <c r="A720" s="4">
        <v>41123</v>
      </c>
      <c r="B720" s="4"/>
      <c r="C720" s="7" t="s">
        <v>1303</v>
      </c>
      <c r="D720" s="7" t="s">
        <v>1720</v>
      </c>
      <c r="E720" s="526">
        <v>8006</v>
      </c>
      <c r="F720" s="103">
        <v>176.53</v>
      </c>
      <c r="G720" s="130"/>
      <c r="H720" s="120"/>
      <c r="I720" s="301"/>
      <c r="J720" s="24"/>
      <c r="K720" s="73"/>
      <c r="L720" s="74"/>
      <c r="M720" s="24"/>
      <c r="N720"/>
    </row>
    <row r="721" spans="1:14" ht="15" customHeight="1">
      <c r="A721" s="4">
        <v>41124</v>
      </c>
      <c r="B721" s="4"/>
      <c r="C721" s="7" t="s">
        <v>145</v>
      </c>
      <c r="D721" s="7" t="s">
        <v>1737</v>
      </c>
      <c r="E721" s="526">
        <v>8056</v>
      </c>
      <c r="F721" s="103">
        <v>516</v>
      </c>
      <c r="G721" s="130"/>
      <c r="H721" s="120"/>
      <c r="I721" s="301"/>
      <c r="J721" s="24"/>
      <c r="K721" s="73"/>
      <c r="L721" s="74"/>
      <c r="M721" s="24"/>
      <c r="N721"/>
    </row>
    <row r="722" spans="1:14" ht="15" customHeight="1">
      <c r="A722" s="4">
        <v>41123</v>
      </c>
      <c r="B722" s="4"/>
      <c r="C722" s="7" t="s">
        <v>356</v>
      </c>
      <c r="D722" s="7" t="s">
        <v>1724</v>
      </c>
      <c r="E722" s="526">
        <v>8048</v>
      </c>
      <c r="F722" s="103">
        <v>202.6</v>
      </c>
      <c r="G722" s="130"/>
      <c r="H722" s="120"/>
      <c r="I722" s="301"/>
      <c r="J722" s="24"/>
      <c r="K722" s="73"/>
      <c r="L722" s="74"/>
      <c r="M722" s="24"/>
      <c r="N722"/>
    </row>
    <row r="723" spans="1:14" ht="15" customHeight="1">
      <c r="A723" s="4">
        <v>41123</v>
      </c>
      <c r="B723" s="4"/>
      <c r="C723" s="7" t="s">
        <v>241</v>
      </c>
      <c r="D723" s="7" t="s">
        <v>1720</v>
      </c>
      <c r="E723" s="526">
        <v>8010</v>
      </c>
      <c r="F723" s="103">
        <v>177.28</v>
      </c>
      <c r="G723" s="130"/>
      <c r="H723" s="120"/>
      <c r="I723" s="301"/>
      <c r="J723" s="24"/>
      <c r="K723" s="73"/>
      <c r="L723" s="74"/>
      <c r="M723" s="24"/>
      <c r="N723"/>
    </row>
    <row r="724" spans="1:14" ht="15" customHeight="1">
      <c r="A724" s="4">
        <v>41123</v>
      </c>
      <c r="B724" s="4"/>
      <c r="C724" s="7" t="s">
        <v>1708</v>
      </c>
      <c r="D724" s="7" t="s">
        <v>1723</v>
      </c>
      <c r="E724" s="526">
        <v>8045</v>
      </c>
      <c r="F724" s="103">
        <v>140.22999999999999</v>
      </c>
      <c r="G724" s="130"/>
      <c r="H724" s="120"/>
      <c r="I724" s="301"/>
      <c r="J724" s="24"/>
      <c r="K724" s="73"/>
      <c r="L724" s="74"/>
      <c r="M724" s="24"/>
      <c r="N724"/>
    </row>
    <row r="725" spans="1:14" ht="15" customHeight="1">
      <c r="A725" s="4">
        <v>41123</v>
      </c>
      <c r="B725" s="4"/>
      <c r="C725" s="7" t="s">
        <v>1488</v>
      </c>
      <c r="D725" s="7" t="s">
        <v>1719</v>
      </c>
      <c r="E725" s="526">
        <v>7984</v>
      </c>
      <c r="F725" s="103">
        <v>1205.74</v>
      </c>
      <c r="G725" s="130"/>
      <c r="H725" s="120"/>
      <c r="I725" s="301"/>
      <c r="J725" s="24"/>
      <c r="K725" s="73"/>
      <c r="L725" s="74"/>
      <c r="M725" s="24"/>
      <c r="N725"/>
    </row>
    <row r="726" spans="1:14">
      <c r="A726" s="60">
        <v>41127</v>
      </c>
      <c r="F726" s="130"/>
      <c r="G726" s="130"/>
      <c r="H726" s="129"/>
      <c r="I726" s="129"/>
    </row>
    <row r="727" spans="1:14" ht="15" customHeight="1">
      <c r="A727" s="4">
        <v>41123</v>
      </c>
      <c r="B727" s="4"/>
      <c r="C727" s="7" t="s">
        <v>31</v>
      </c>
      <c r="D727" s="7" t="s">
        <v>1720</v>
      </c>
      <c r="E727" s="526">
        <v>8021</v>
      </c>
      <c r="F727" s="103">
        <v>303.89999999999998</v>
      </c>
      <c r="G727" s="130"/>
      <c r="H727" s="120"/>
      <c r="I727" s="301"/>
      <c r="J727" s="24"/>
      <c r="K727" s="73"/>
      <c r="L727" s="74"/>
      <c r="M727" s="24"/>
      <c r="N727"/>
    </row>
    <row r="728" spans="1:14">
      <c r="A728" s="4">
        <v>41124</v>
      </c>
      <c r="B728" s="4"/>
      <c r="C728" s="7" t="s">
        <v>389</v>
      </c>
      <c r="D728" s="7" t="s">
        <v>884</v>
      </c>
      <c r="E728" s="526">
        <v>8050</v>
      </c>
      <c r="F728" s="103">
        <v>3000</v>
      </c>
      <c r="G728" s="130"/>
      <c r="H728" s="129"/>
      <c r="I728" s="129"/>
    </row>
    <row r="729" spans="1:14" ht="15" customHeight="1">
      <c r="A729" s="4">
        <v>41123</v>
      </c>
      <c r="B729" s="4"/>
      <c r="C729" s="7" t="s">
        <v>1482</v>
      </c>
      <c r="D729" s="7" t="s">
        <v>1720</v>
      </c>
      <c r="E729" s="526">
        <v>8017</v>
      </c>
      <c r="F729" s="103">
        <v>176.53</v>
      </c>
      <c r="G729" s="130"/>
      <c r="H729" s="120"/>
      <c r="I729" s="301"/>
      <c r="J729" s="24"/>
      <c r="K729" s="73"/>
      <c r="L729" s="74"/>
      <c r="M729" s="24"/>
      <c r="N729"/>
    </row>
    <row r="730" spans="1:14" ht="15" customHeight="1">
      <c r="A730" s="4">
        <v>41123</v>
      </c>
      <c r="B730" s="4"/>
      <c r="C730" s="7" t="s">
        <v>559</v>
      </c>
      <c r="D730" s="7" t="s">
        <v>1720</v>
      </c>
      <c r="E730" s="526">
        <v>8003</v>
      </c>
      <c r="F730" s="103">
        <v>235.92</v>
      </c>
      <c r="G730" s="130"/>
      <c r="H730" s="120"/>
      <c r="I730" s="301"/>
      <c r="J730" s="24"/>
      <c r="K730" s="73"/>
      <c r="L730" s="74"/>
      <c r="M730" s="24"/>
      <c r="N730"/>
    </row>
    <row r="731" spans="1:14" ht="15" customHeight="1">
      <c r="A731" s="4">
        <v>41123</v>
      </c>
      <c r="B731" s="4"/>
      <c r="C731" s="7" t="s">
        <v>1728</v>
      </c>
      <c r="D731" s="7" t="s">
        <v>1720</v>
      </c>
      <c r="E731" s="526">
        <v>8020</v>
      </c>
      <c r="F731" s="103">
        <v>486.24</v>
      </c>
      <c r="G731" s="125"/>
      <c r="H731" s="120"/>
      <c r="I731" s="301"/>
      <c r="J731" s="24"/>
      <c r="K731" s="73"/>
      <c r="L731" s="74"/>
      <c r="M731" s="24"/>
      <c r="N731"/>
    </row>
    <row r="732" spans="1:14" ht="15" customHeight="1">
      <c r="A732" s="4">
        <v>41123</v>
      </c>
      <c r="B732" s="4"/>
      <c r="C732" s="7" t="s">
        <v>367</v>
      </c>
      <c r="D732" s="7" t="s">
        <v>1720</v>
      </c>
      <c r="E732" s="526">
        <v>7993</v>
      </c>
      <c r="F732" s="103">
        <v>1332</v>
      </c>
      <c r="G732" s="130"/>
      <c r="H732" s="120"/>
      <c r="I732" s="301"/>
      <c r="J732" s="24"/>
      <c r="K732" s="73"/>
      <c r="L732" s="74"/>
      <c r="M732" s="24"/>
      <c r="N732"/>
    </row>
    <row r="733" spans="1:14" ht="15" customHeight="1">
      <c r="A733" s="4">
        <v>41123</v>
      </c>
      <c r="B733" s="4"/>
      <c r="C733" s="7" t="s">
        <v>539</v>
      </c>
      <c r="D733" s="7" t="s">
        <v>1724</v>
      </c>
      <c r="E733" s="526">
        <v>8046</v>
      </c>
      <c r="F733" s="103">
        <v>566.21</v>
      </c>
      <c r="G733" s="125"/>
      <c r="H733" s="120"/>
      <c r="I733" s="301"/>
      <c r="J733" s="24"/>
      <c r="K733" s="73"/>
      <c r="L733" s="74"/>
      <c r="M733" s="24"/>
      <c r="N733"/>
    </row>
    <row r="734" spans="1:14" ht="15" customHeight="1">
      <c r="A734" s="4">
        <v>41123</v>
      </c>
      <c r="B734" s="4"/>
      <c r="C734" s="7" t="s">
        <v>1480</v>
      </c>
      <c r="D734" s="7" t="s">
        <v>1720</v>
      </c>
      <c r="E734" s="526">
        <v>7995</v>
      </c>
      <c r="F734" s="103">
        <v>506.5</v>
      </c>
      <c r="G734" s="125"/>
      <c r="H734" s="120"/>
      <c r="I734" s="301"/>
      <c r="J734" s="24"/>
      <c r="K734" s="73"/>
      <c r="L734" s="74"/>
      <c r="M734" s="24"/>
      <c r="N734"/>
    </row>
    <row r="735" spans="1:14" ht="15" customHeight="1">
      <c r="A735" s="4">
        <v>41123</v>
      </c>
      <c r="B735" s="4"/>
      <c r="C735" s="7" t="s">
        <v>1626</v>
      </c>
      <c r="D735" s="7" t="s">
        <v>1720</v>
      </c>
      <c r="E735" s="526">
        <v>7996</v>
      </c>
      <c r="F735" s="103">
        <v>480.36</v>
      </c>
      <c r="G735" s="130"/>
      <c r="H735" s="120"/>
      <c r="I735" s="301"/>
      <c r="J735" s="24"/>
      <c r="K735" s="73"/>
      <c r="L735" s="74"/>
      <c r="M735" s="24"/>
      <c r="N735"/>
    </row>
    <row r="736" spans="1:14" ht="15" customHeight="1">
      <c r="A736" s="4">
        <v>41123</v>
      </c>
      <c r="B736" s="4"/>
      <c r="C736" s="7" t="s">
        <v>32</v>
      </c>
      <c r="D736" s="7" t="s">
        <v>1720</v>
      </c>
      <c r="E736" s="526">
        <v>8022</v>
      </c>
      <c r="F736" s="103">
        <v>535.25</v>
      </c>
      <c r="G736" s="130"/>
      <c r="H736" s="120"/>
      <c r="I736" s="301"/>
      <c r="J736" s="24"/>
      <c r="K736" s="73"/>
      <c r="L736" s="74"/>
      <c r="M736" s="24"/>
      <c r="N736"/>
    </row>
    <row r="737" spans="1:14" ht="15" customHeight="1">
      <c r="A737" s="4">
        <v>41123</v>
      </c>
      <c r="B737" s="4"/>
      <c r="C737" s="7" t="s">
        <v>562</v>
      </c>
      <c r="D737" s="7" t="s">
        <v>1720</v>
      </c>
      <c r="E737" s="526">
        <v>8015</v>
      </c>
      <c r="F737" s="103">
        <v>205.48</v>
      </c>
      <c r="G737" s="130"/>
      <c r="H737" s="120"/>
      <c r="I737" s="301"/>
      <c r="J737" s="24"/>
      <c r="K737" s="73"/>
      <c r="L737" s="74"/>
      <c r="M737" s="24"/>
      <c r="N737"/>
    </row>
    <row r="738" spans="1:14" ht="15" customHeight="1">
      <c r="A738" s="4">
        <v>41123</v>
      </c>
      <c r="B738" s="4"/>
      <c r="C738" s="7" t="s">
        <v>1307</v>
      </c>
      <c r="D738" s="7" t="s">
        <v>1720</v>
      </c>
      <c r="E738" s="526">
        <v>8029</v>
      </c>
      <c r="F738" s="103">
        <v>607.79999999999995</v>
      </c>
      <c r="G738" s="130"/>
      <c r="H738" s="120"/>
      <c r="I738" s="301"/>
      <c r="J738" s="24"/>
      <c r="K738" s="73"/>
      <c r="L738" s="74"/>
      <c r="M738" s="24"/>
      <c r="N738"/>
    </row>
    <row r="739" spans="1:14" ht="15" customHeight="1">
      <c r="A739" s="4">
        <v>41123</v>
      </c>
      <c r="B739" s="4"/>
      <c r="C739" s="7" t="s">
        <v>519</v>
      </c>
      <c r="D739" s="7" t="s">
        <v>1720</v>
      </c>
      <c r="E739" s="526">
        <v>7987</v>
      </c>
      <c r="F739" s="103">
        <v>318.49</v>
      </c>
      <c r="G739" s="130"/>
      <c r="H739" s="120"/>
      <c r="I739" s="301"/>
      <c r="J739" s="24"/>
      <c r="K739" s="73"/>
      <c r="L739" s="74"/>
      <c r="M739" s="24"/>
      <c r="N739"/>
    </row>
    <row r="740" spans="1:14" ht="15" customHeight="1">
      <c r="A740" s="4">
        <v>41123</v>
      </c>
      <c r="B740" s="4"/>
      <c r="C740" s="7" t="s">
        <v>1729</v>
      </c>
      <c r="D740" s="7" t="s">
        <v>1720</v>
      </c>
      <c r="E740" s="526">
        <v>8023</v>
      </c>
      <c r="F740" s="103">
        <v>52.64</v>
      </c>
      <c r="H740" s="120"/>
      <c r="I740" s="301"/>
      <c r="J740" s="24"/>
      <c r="K740" s="73"/>
      <c r="L740" s="74"/>
      <c r="M740" s="24"/>
      <c r="N740"/>
    </row>
    <row r="741" spans="1:14" ht="15" customHeight="1">
      <c r="A741" s="4">
        <v>41123</v>
      </c>
      <c r="B741" s="4"/>
      <c r="C741" s="7" t="s">
        <v>538</v>
      </c>
      <c r="D741" s="7" t="s">
        <v>1720</v>
      </c>
      <c r="E741" s="519">
        <v>8033</v>
      </c>
      <c r="F741" s="103">
        <v>495.43</v>
      </c>
      <c r="H741" s="120"/>
      <c r="I741" s="301"/>
      <c r="J741" s="24"/>
      <c r="K741" s="73"/>
      <c r="L741" s="74"/>
      <c r="M741" s="24"/>
      <c r="N741"/>
    </row>
    <row r="742" spans="1:14" ht="15" customHeight="1">
      <c r="A742" s="4">
        <v>41123</v>
      </c>
      <c r="B742" s="4"/>
      <c r="C742" s="7" t="s">
        <v>164</v>
      </c>
      <c r="D742" s="7" t="s">
        <v>1723</v>
      </c>
      <c r="E742" s="519">
        <v>8041</v>
      </c>
      <c r="F742" s="103">
        <v>596.17999999999995</v>
      </c>
      <c r="H742" s="120"/>
      <c r="I742" s="301"/>
      <c r="J742" s="24"/>
      <c r="K742" s="73"/>
      <c r="L742" s="74"/>
      <c r="M742" s="24"/>
      <c r="N742"/>
    </row>
    <row r="743" spans="1:14" ht="15" customHeight="1">
      <c r="A743" s="4">
        <v>41123</v>
      </c>
      <c r="B743" s="4"/>
      <c r="C743" s="7" t="s">
        <v>1484</v>
      </c>
      <c r="D743" s="7" t="s">
        <v>1720</v>
      </c>
      <c r="E743" s="519">
        <v>8034</v>
      </c>
      <c r="F743" s="103">
        <v>504.36</v>
      </c>
      <c r="H743" s="120"/>
      <c r="I743" s="301"/>
      <c r="J743" s="24"/>
      <c r="K743" s="73"/>
      <c r="L743" s="74"/>
      <c r="M743" s="24"/>
      <c r="N743"/>
    </row>
    <row r="744" spans="1:14">
      <c r="A744" s="4">
        <v>41127</v>
      </c>
      <c r="B744" s="4"/>
      <c r="C744" s="7" t="s">
        <v>389</v>
      </c>
      <c r="D744" s="7" t="s">
        <v>1280</v>
      </c>
      <c r="E744" s="519">
        <v>8061</v>
      </c>
      <c r="F744" s="103">
        <v>1000</v>
      </c>
      <c r="H744" s="129"/>
    </row>
    <row r="745" spans="1:14">
      <c r="A745" s="4">
        <v>41127</v>
      </c>
      <c r="B745" s="4"/>
      <c r="C745" s="7" t="s">
        <v>602</v>
      </c>
      <c r="D745" s="7" t="s">
        <v>1765</v>
      </c>
      <c r="E745" s="519">
        <v>8059</v>
      </c>
      <c r="F745" s="103">
        <v>734</v>
      </c>
      <c r="H745" s="129"/>
    </row>
    <row r="746" spans="1:14">
      <c r="A746" s="4">
        <v>41127</v>
      </c>
      <c r="B746" s="4"/>
      <c r="C746" s="7" t="s">
        <v>922</v>
      </c>
      <c r="D746" s="7" t="s">
        <v>1765</v>
      </c>
      <c r="E746" s="519">
        <v>8058</v>
      </c>
      <c r="F746" s="103">
        <v>734</v>
      </c>
      <c r="H746" s="129"/>
    </row>
    <row r="747" spans="1:14">
      <c r="A747" s="60">
        <v>41128</v>
      </c>
      <c r="H747" s="129"/>
    </row>
    <row r="748" spans="1:14" ht="15" customHeight="1">
      <c r="A748" s="4">
        <v>41123</v>
      </c>
      <c r="B748" s="4"/>
      <c r="C748" s="7" t="s">
        <v>525</v>
      </c>
      <c r="D748" s="7" t="s">
        <v>1720</v>
      </c>
      <c r="E748" s="519">
        <v>8007</v>
      </c>
      <c r="F748" s="103">
        <v>322.89999999999998</v>
      </c>
      <c r="H748" s="120"/>
      <c r="I748" s="301"/>
      <c r="J748" s="24"/>
      <c r="K748" s="73"/>
      <c r="L748" s="74"/>
      <c r="M748" s="24"/>
      <c r="N748"/>
    </row>
    <row r="749" spans="1:14" ht="15" customHeight="1">
      <c r="A749" s="4">
        <v>41123</v>
      </c>
      <c r="B749" s="4"/>
      <c r="C749" s="7" t="s">
        <v>1733</v>
      </c>
      <c r="D749" s="7" t="s">
        <v>1723</v>
      </c>
      <c r="E749" s="519">
        <v>8042</v>
      </c>
      <c r="F749" s="103">
        <v>589.79999999999995</v>
      </c>
      <c r="H749" s="120"/>
      <c r="I749" s="301"/>
      <c r="J749" s="24"/>
      <c r="K749" s="73"/>
      <c r="L749" s="74"/>
      <c r="M749" s="24"/>
      <c r="N749"/>
    </row>
    <row r="750" spans="1:14" ht="15" customHeight="1">
      <c r="A750" s="4">
        <v>41123</v>
      </c>
      <c r="B750" s="4"/>
      <c r="C750" s="7" t="s">
        <v>595</v>
      </c>
      <c r="D750" s="7" t="s">
        <v>1720</v>
      </c>
      <c r="E750" s="519">
        <v>7991</v>
      </c>
      <c r="F750" s="103">
        <v>1968.46</v>
      </c>
      <c r="H750" s="120"/>
      <c r="I750" s="301"/>
      <c r="J750" s="24"/>
      <c r="K750" s="73"/>
      <c r="L750" s="74"/>
      <c r="M750" s="24"/>
      <c r="N750"/>
    </row>
    <row r="751" spans="1:14" ht="15" customHeight="1">
      <c r="A751" s="4">
        <v>41123</v>
      </c>
      <c r="B751" s="4"/>
      <c r="C751" s="7" t="s">
        <v>1630</v>
      </c>
      <c r="D751" s="7" t="s">
        <v>1720</v>
      </c>
      <c r="E751" s="519">
        <v>8028</v>
      </c>
      <c r="F751" s="103">
        <v>441.15</v>
      </c>
      <c r="H751" s="120"/>
      <c r="I751" s="301"/>
      <c r="J751" s="24"/>
      <c r="K751" s="73"/>
      <c r="L751" s="74"/>
      <c r="M751" s="24"/>
      <c r="N751"/>
    </row>
    <row r="752" spans="1:14" ht="15" customHeight="1">
      <c r="A752" s="4">
        <v>41124</v>
      </c>
      <c r="B752" s="4"/>
      <c r="C752" s="7" t="s">
        <v>1652</v>
      </c>
      <c r="D752" s="7" t="s">
        <v>1736</v>
      </c>
      <c r="E752" s="519">
        <v>8055</v>
      </c>
      <c r="F752" s="103">
        <v>300</v>
      </c>
      <c r="H752" s="120"/>
      <c r="I752" s="301"/>
      <c r="J752" s="24"/>
      <c r="K752" s="73"/>
      <c r="L752" s="74"/>
      <c r="M752" s="24"/>
      <c r="N752"/>
    </row>
    <row r="753" spans="1:14" ht="15" customHeight="1">
      <c r="A753" s="4">
        <v>41123</v>
      </c>
      <c r="B753" s="4"/>
      <c r="C753" s="7" t="s">
        <v>1627</v>
      </c>
      <c r="D753" s="7" t="s">
        <v>1720</v>
      </c>
      <c r="E753" s="519">
        <v>8019</v>
      </c>
      <c r="F753" s="103">
        <v>150.32</v>
      </c>
      <c r="H753" s="120"/>
      <c r="I753" s="301"/>
      <c r="J753" s="24"/>
      <c r="K753" s="73"/>
      <c r="L753" s="74"/>
      <c r="M753" s="24"/>
      <c r="N753"/>
    </row>
    <row r="754" spans="1:14" ht="15" customHeight="1">
      <c r="A754" s="4">
        <v>41123</v>
      </c>
      <c r="B754" s="4"/>
      <c r="C754" s="7" t="s">
        <v>1635</v>
      </c>
      <c r="D754" s="7" t="s">
        <v>1723</v>
      </c>
      <c r="E754" s="519">
        <v>8039</v>
      </c>
      <c r="F754" s="103">
        <v>588.19000000000005</v>
      </c>
      <c r="H754" s="120"/>
      <c r="I754" s="301"/>
      <c r="J754" s="24"/>
      <c r="K754" s="73"/>
      <c r="L754" s="74"/>
      <c r="M754" s="24"/>
      <c r="N754"/>
    </row>
    <row r="755" spans="1:14" ht="15" customHeight="1">
      <c r="A755" s="4">
        <v>41123</v>
      </c>
      <c r="B755" s="4"/>
      <c r="C755" s="7" t="s">
        <v>369</v>
      </c>
      <c r="D755" s="7" t="s">
        <v>1720</v>
      </c>
      <c r="E755" s="519">
        <v>7994</v>
      </c>
      <c r="F755" s="103">
        <v>1015.84</v>
      </c>
      <c r="H755" s="120"/>
      <c r="I755" s="301"/>
      <c r="J755" s="24"/>
      <c r="K755" s="73"/>
      <c r="L755" s="74"/>
      <c r="M755" s="24"/>
      <c r="N755"/>
    </row>
    <row r="756" spans="1:14" ht="15" customHeight="1">
      <c r="A756" s="4">
        <v>41123</v>
      </c>
      <c r="B756" s="4"/>
      <c r="C756" s="7" t="s">
        <v>558</v>
      </c>
      <c r="D756" s="7" t="s">
        <v>1724</v>
      </c>
      <c r="E756" s="519">
        <v>8047</v>
      </c>
      <c r="F756" s="103">
        <v>1338.83</v>
      </c>
      <c r="H756" s="120"/>
      <c r="I756" s="301"/>
      <c r="J756" s="24"/>
      <c r="K756" s="73"/>
      <c r="L756" s="74"/>
      <c r="M756" s="24"/>
      <c r="N756"/>
    </row>
    <row r="757" spans="1:14" ht="15" customHeight="1">
      <c r="A757" s="4">
        <v>41123</v>
      </c>
      <c r="B757" s="4"/>
      <c r="C757" s="7" t="s">
        <v>1726</v>
      </c>
      <c r="D757" s="7" t="s">
        <v>1720</v>
      </c>
      <c r="E757" s="519">
        <v>7990</v>
      </c>
      <c r="F757" s="103">
        <v>2094.5100000000002</v>
      </c>
      <c r="H757" s="120"/>
      <c r="I757" s="301"/>
      <c r="J757" s="24"/>
      <c r="K757" s="73"/>
      <c r="L757" s="74"/>
      <c r="M757" s="24"/>
      <c r="N757"/>
    </row>
    <row r="758" spans="1:14" ht="15" customHeight="1">
      <c r="A758" s="4">
        <v>41123</v>
      </c>
      <c r="B758" s="4"/>
      <c r="C758" s="7" t="s">
        <v>468</v>
      </c>
      <c r="D758" s="7" t="s">
        <v>1721</v>
      </c>
      <c r="E758" s="519">
        <v>7989</v>
      </c>
      <c r="F758" s="103">
        <v>2223.4699999999998</v>
      </c>
      <c r="H758" s="120"/>
      <c r="I758" s="301"/>
      <c r="J758" s="24"/>
      <c r="K758" s="73"/>
      <c r="L758" s="74"/>
      <c r="M758" s="24"/>
      <c r="N758"/>
    </row>
    <row r="759" spans="1:14">
      <c r="A759" s="4">
        <v>40699</v>
      </c>
      <c r="B759" s="4">
        <v>41126</v>
      </c>
      <c r="C759" s="7" t="s">
        <v>1074</v>
      </c>
      <c r="D759" s="7" t="s">
        <v>1219</v>
      </c>
      <c r="E759" s="519">
        <v>7894</v>
      </c>
      <c r="F759" s="103">
        <v>2700</v>
      </c>
      <c r="H759" s="164"/>
    </row>
    <row r="760" spans="1:14" ht="15" customHeight="1">
      <c r="A760" s="4">
        <v>41127</v>
      </c>
      <c r="B760" s="4"/>
      <c r="C760" s="7" t="s">
        <v>226</v>
      </c>
      <c r="D760" s="7" t="s">
        <v>1787</v>
      </c>
      <c r="E760" s="519">
        <v>8062</v>
      </c>
      <c r="F760" s="103">
        <v>705.7</v>
      </c>
      <c r="H760" s="120"/>
      <c r="I760" s="301"/>
      <c r="J760" s="24"/>
      <c r="K760" s="73"/>
      <c r="L760" s="74"/>
      <c r="M760" s="24"/>
      <c r="N760"/>
    </row>
    <row r="761" spans="1:14" ht="15" customHeight="1">
      <c r="A761" s="4">
        <v>41123</v>
      </c>
      <c r="B761" s="4"/>
      <c r="C761" s="7" t="s">
        <v>533</v>
      </c>
      <c r="D761" s="7" t="s">
        <v>1720</v>
      </c>
      <c r="E761" s="519">
        <v>8025</v>
      </c>
      <c r="F761" s="103">
        <v>707.76</v>
      </c>
      <c r="H761" s="120"/>
      <c r="I761" s="301"/>
      <c r="J761" s="24"/>
      <c r="K761" s="73"/>
      <c r="L761" s="74"/>
      <c r="M761" s="24"/>
      <c r="N761"/>
    </row>
    <row r="762" spans="1:14" ht="15" customHeight="1">
      <c r="A762" s="4">
        <v>41127</v>
      </c>
      <c r="B762" s="4"/>
      <c r="C762" s="7" t="s">
        <v>1486</v>
      </c>
      <c r="D762" s="7" t="s">
        <v>1786</v>
      </c>
      <c r="E762" s="519">
        <v>8060</v>
      </c>
      <c r="F762" s="103">
        <v>401.9</v>
      </c>
      <c r="H762" s="120"/>
      <c r="I762" s="301"/>
      <c r="J762" s="24"/>
      <c r="K762" s="73"/>
      <c r="L762" s="74"/>
      <c r="M762" s="24"/>
      <c r="N762"/>
    </row>
    <row r="763" spans="1:14" ht="15" customHeight="1">
      <c r="A763" s="4">
        <v>41123</v>
      </c>
      <c r="B763" s="4"/>
      <c r="C763" s="7" t="s">
        <v>528</v>
      </c>
      <c r="D763" s="7" t="s">
        <v>1720</v>
      </c>
      <c r="E763" s="519">
        <v>8013</v>
      </c>
      <c r="F763" s="103">
        <v>310.89999999999998</v>
      </c>
      <c r="G763" s="226" t="s">
        <v>1792</v>
      </c>
      <c r="H763" s="120"/>
      <c r="I763" s="301"/>
      <c r="J763" s="24"/>
      <c r="K763" s="73"/>
      <c r="L763" s="74"/>
      <c r="M763" s="24"/>
      <c r="N763"/>
    </row>
    <row r="764" spans="1:14">
      <c r="A764" s="4">
        <v>41128</v>
      </c>
      <c r="B764" s="4"/>
      <c r="C764" s="7" t="s">
        <v>1790</v>
      </c>
      <c r="D764" s="7" t="s">
        <v>1791</v>
      </c>
      <c r="E764" s="519">
        <v>8065</v>
      </c>
      <c r="F764" s="103">
        <v>500</v>
      </c>
      <c r="H764" s="129"/>
    </row>
    <row r="765" spans="1:14" ht="15" customHeight="1">
      <c r="A765" s="4">
        <v>41123</v>
      </c>
      <c r="B765" s="4"/>
      <c r="C765" s="7" t="s">
        <v>1308</v>
      </c>
      <c r="D765" s="7" t="s">
        <v>1720</v>
      </c>
      <c r="E765" s="519">
        <v>8032</v>
      </c>
      <c r="F765" s="103">
        <v>506.5</v>
      </c>
      <c r="H765" s="120"/>
      <c r="I765" s="301"/>
      <c r="J765" s="24"/>
      <c r="K765" s="73"/>
      <c r="L765" s="74"/>
      <c r="M765" s="24"/>
      <c r="N765"/>
    </row>
    <row r="766" spans="1:14">
      <c r="A766" s="60">
        <v>41129</v>
      </c>
      <c r="F766" s="181"/>
      <c r="H766" s="129"/>
    </row>
    <row r="767" spans="1:14" ht="15" customHeight="1">
      <c r="A767" s="4">
        <v>41123</v>
      </c>
      <c r="B767" s="4"/>
      <c r="C767" s="7" t="s">
        <v>372</v>
      </c>
      <c r="D767" s="7" t="s">
        <v>1722</v>
      </c>
      <c r="E767" s="519">
        <v>7997</v>
      </c>
      <c r="F767" s="103">
        <v>3548.57</v>
      </c>
      <c r="H767" s="120"/>
      <c r="I767" s="301"/>
      <c r="J767" s="24"/>
      <c r="K767" s="73"/>
      <c r="L767" s="74"/>
      <c r="M767" s="24"/>
      <c r="N767"/>
    </row>
    <row r="768" spans="1:14" ht="15" customHeight="1">
      <c r="A768" s="60">
        <v>41130</v>
      </c>
      <c r="F768" s="181"/>
      <c r="H768" s="120"/>
      <c r="I768" s="301"/>
      <c r="J768" s="24"/>
      <c r="K768" s="73"/>
      <c r="L768" s="74"/>
      <c r="M768" s="24"/>
      <c r="N768"/>
    </row>
    <row r="769" spans="1:14" ht="15" customHeight="1">
      <c r="A769" s="4">
        <v>41123</v>
      </c>
      <c r="B769" s="4"/>
      <c r="C769" s="7" t="s">
        <v>1705</v>
      </c>
      <c r="D769" s="7" t="s">
        <v>1720</v>
      </c>
      <c r="E769" s="519">
        <v>8002</v>
      </c>
      <c r="F769" s="103">
        <v>233.94</v>
      </c>
      <c r="H769" s="120"/>
      <c r="I769" s="301"/>
      <c r="J769" s="24"/>
      <c r="K769" s="73"/>
      <c r="L769" s="74"/>
      <c r="M769" s="24"/>
      <c r="N769"/>
    </row>
    <row r="770" spans="1:14" ht="15" customHeight="1">
      <c r="A770" s="4">
        <v>41123</v>
      </c>
      <c r="B770" s="4"/>
      <c r="C770" s="7" t="s">
        <v>1637</v>
      </c>
      <c r="D770" s="7" t="s">
        <v>1723</v>
      </c>
      <c r="E770" s="519">
        <v>8044</v>
      </c>
      <c r="F770" s="103">
        <v>151.74</v>
      </c>
      <c r="H770" s="120"/>
      <c r="I770" s="301"/>
      <c r="J770" s="24"/>
      <c r="K770" s="73"/>
      <c r="L770" s="74"/>
      <c r="M770" s="24"/>
      <c r="N770"/>
    </row>
    <row r="771" spans="1:14" ht="15" customHeight="1">
      <c r="A771" s="4">
        <v>41130</v>
      </c>
      <c r="B771" s="4"/>
      <c r="C771" s="7" t="s">
        <v>389</v>
      </c>
      <c r="D771" s="7" t="s">
        <v>1807</v>
      </c>
      <c r="E771" s="519">
        <v>8067</v>
      </c>
      <c r="F771" s="103">
        <v>250</v>
      </c>
      <c r="H771" s="120"/>
      <c r="I771" s="301"/>
      <c r="J771" s="24"/>
      <c r="K771" s="73"/>
      <c r="L771" s="74"/>
      <c r="M771" s="24"/>
      <c r="N771"/>
    </row>
    <row r="772" spans="1:14" ht="15" customHeight="1">
      <c r="A772" s="4">
        <v>41130</v>
      </c>
      <c r="B772" s="4"/>
      <c r="C772" s="7" t="s">
        <v>1806</v>
      </c>
      <c r="D772" s="7" t="s">
        <v>1808</v>
      </c>
      <c r="E772" s="519">
        <v>8068</v>
      </c>
      <c r="F772" s="103">
        <v>253.08</v>
      </c>
      <c r="H772" s="120"/>
      <c r="I772" s="301"/>
      <c r="J772" s="24"/>
      <c r="K772" s="73"/>
      <c r="L772" s="74"/>
      <c r="M772" s="24"/>
      <c r="N772"/>
    </row>
    <row r="773" spans="1:14">
      <c r="A773" s="60">
        <v>41134</v>
      </c>
      <c r="H773" s="129"/>
    </row>
    <row r="774" spans="1:14" ht="15" customHeight="1">
      <c r="A774" s="4">
        <v>41128</v>
      </c>
      <c r="B774" s="4"/>
      <c r="C774" s="7" t="s">
        <v>745</v>
      </c>
      <c r="D774" s="7" t="s">
        <v>1793</v>
      </c>
      <c r="E774" s="519">
        <v>8064</v>
      </c>
      <c r="F774" s="103">
        <v>1500</v>
      </c>
      <c r="H774" s="120"/>
      <c r="I774" s="301"/>
      <c r="J774" s="24"/>
      <c r="K774" s="73"/>
      <c r="L774" s="74"/>
      <c r="M774" s="24"/>
      <c r="N774"/>
    </row>
    <row r="775" spans="1:14">
      <c r="A775" s="4">
        <v>41134</v>
      </c>
      <c r="B775" s="4"/>
      <c r="C775" s="7" t="s">
        <v>389</v>
      </c>
      <c r="D775" s="7" t="s">
        <v>884</v>
      </c>
      <c r="E775" s="519">
        <v>8071</v>
      </c>
      <c r="F775" s="103">
        <v>1000</v>
      </c>
      <c r="H775" s="129"/>
    </row>
    <row r="776" spans="1:14">
      <c r="A776" s="60">
        <v>41135</v>
      </c>
      <c r="H776" s="129"/>
    </row>
    <row r="777" spans="1:14" ht="15" customHeight="1">
      <c r="A777" s="4">
        <v>41127</v>
      </c>
      <c r="B777" s="4"/>
      <c r="C777" s="7" t="s">
        <v>130</v>
      </c>
      <c r="D777" s="7" t="s">
        <v>1788</v>
      </c>
      <c r="E777" s="519">
        <v>8063</v>
      </c>
      <c r="F777" s="103">
        <v>1850</v>
      </c>
      <c r="H777" s="120"/>
      <c r="I777" s="301"/>
      <c r="J777" s="24"/>
      <c r="K777" s="73"/>
      <c r="L777" s="74"/>
      <c r="M777" s="24"/>
      <c r="N777"/>
    </row>
    <row r="778" spans="1:14">
      <c r="A778" s="4">
        <v>41134</v>
      </c>
      <c r="B778" s="4"/>
      <c r="C778" s="7" t="s">
        <v>835</v>
      </c>
      <c r="D778" s="7" t="s">
        <v>884</v>
      </c>
      <c r="E778" s="519">
        <v>8069</v>
      </c>
      <c r="F778" s="103">
        <v>3000</v>
      </c>
      <c r="H778" s="129"/>
    </row>
    <row r="779" spans="1:14">
      <c r="A779" s="60">
        <v>41136</v>
      </c>
      <c r="H779" s="129"/>
    </row>
    <row r="780" spans="1:14">
      <c r="A780" s="4">
        <v>41134</v>
      </c>
      <c r="B780" s="4"/>
      <c r="C780" s="7" t="s">
        <v>1814</v>
      </c>
      <c r="D780" s="7" t="s">
        <v>1815</v>
      </c>
      <c r="E780" s="519">
        <v>8073</v>
      </c>
      <c r="F780" s="103">
        <v>100.58</v>
      </c>
      <c r="H780" s="129"/>
    </row>
    <row r="781" spans="1:14">
      <c r="A781" s="4">
        <v>41134</v>
      </c>
      <c r="B781" s="4"/>
      <c r="C781" s="7" t="s">
        <v>1816</v>
      </c>
      <c r="D781" s="7" t="s">
        <v>1817</v>
      </c>
      <c r="E781" s="519">
        <v>8072</v>
      </c>
      <c r="F781" s="103">
        <v>750</v>
      </c>
      <c r="H781" s="129"/>
    </row>
    <row r="782" spans="1:14">
      <c r="A782" s="4">
        <v>40889</v>
      </c>
      <c r="B782" s="4">
        <v>41133</v>
      </c>
      <c r="C782" s="7" t="s">
        <v>144</v>
      </c>
      <c r="D782" s="7" t="s">
        <v>153</v>
      </c>
      <c r="E782" s="519">
        <v>6613</v>
      </c>
      <c r="F782" s="103">
        <v>1128.25</v>
      </c>
      <c r="H782" s="120"/>
      <c r="I782" s="124"/>
    </row>
    <row r="783" spans="1:14">
      <c r="A783" s="60">
        <v>41137</v>
      </c>
      <c r="B783" s="108"/>
      <c r="C783" s="109"/>
      <c r="D783" s="109"/>
      <c r="E783" s="531"/>
      <c r="F783" s="125"/>
      <c r="H783" s="120"/>
      <c r="I783" s="124"/>
    </row>
    <row r="784" spans="1:14">
      <c r="A784" s="4">
        <v>41129</v>
      </c>
      <c r="B784" s="4"/>
      <c r="C784" s="7" t="s">
        <v>530</v>
      </c>
      <c r="D784" s="7" t="s">
        <v>1723</v>
      </c>
      <c r="E784" s="519">
        <v>8066</v>
      </c>
      <c r="F784" s="103">
        <v>95.79</v>
      </c>
      <c r="H784" s="129"/>
    </row>
    <row r="785" spans="1:14">
      <c r="A785" s="4">
        <v>41135</v>
      </c>
      <c r="B785" s="4"/>
      <c r="C785" s="7" t="s">
        <v>1867</v>
      </c>
      <c r="D785" s="7" t="s">
        <v>1875</v>
      </c>
      <c r="E785" s="519">
        <v>8075</v>
      </c>
      <c r="F785" s="103">
        <v>194.8</v>
      </c>
      <c r="H785" s="129"/>
    </row>
    <row r="786" spans="1:14" ht="15" customHeight="1">
      <c r="A786" s="60">
        <v>41138</v>
      </c>
      <c r="H786" s="120"/>
      <c r="I786" s="301"/>
      <c r="J786" s="24"/>
      <c r="K786" s="73"/>
      <c r="L786" s="74"/>
      <c r="M786" s="24"/>
      <c r="N786"/>
    </row>
    <row r="787" spans="1:14">
      <c r="A787" s="4">
        <v>41062</v>
      </c>
      <c r="B787" s="4"/>
      <c r="C787" s="7" t="s">
        <v>130</v>
      </c>
      <c r="D787" s="7" t="s">
        <v>1839</v>
      </c>
      <c r="E787" s="519">
        <v>7879</v>
      </c>
      <c r="F787" s="103">
        <v>550</v>
      </c>
      <c r="H787" s="129"/>
    </row>
    <row r="788" spans="1:14">
      <c r="A788" s="4">
        <v>41045</v>
      </c>
      <c r="B788" s="4">
        <v>41137</v>
      </c>
      <c r="C788" s="7" t="s">
        <v>130</v>
      </c>
      <c r="D788" s="7" t="s">
        <v>1605</v>
      </c>
      <c r="E788" s="519">
        <v>7851</v>
      </c>
      <c r="F788" s="103">
        <v>975</v>
      </c>
    </row>
    <row r="789" spans="1:14">
      <c r="A789" s="60">
        <v>41141</v>
      </c>
      <c r="G789" s="130"/>
    </row>
    <row r="790" spans="1:14" ht="15" customHeight="1">
      <c r="A790" s="4">
        <v>41123</v>
      </c>
      <c r="B790" s="4"/>
      <c r="C790" s="7" t="s">
        <v>1707</v>
      </c>
      <c r="D790" s="7" t="s">
        <v>1720</v>
      </c>
      <c r="E790" s="526">
        <v>8054</v>
      </c>
      <c r="F790" s="103">
        <v>438.63</v>
      </c>
      <c r="G790" s="130"/>
      <c r="H790" s="120"/>
      <c r="I790" s="301"/>
      <c r="J790" s="24"/>
      <c r="K790" s="73"/>
      <c r="L790" s="74"/>
      <c r="M790" s="24"/>
      <c r="N790"/>
    </row>
    <row r="791" spans="1:14" ht="15" customHeight="1">
      <c r="A791" s="4">
        <v>41123</v>
      </c>
      <c r="B791" s="4"/>
      <c r="C791" s="7" t="s">
        <v>1731</v>
      </c>
      <c r="D791" s="7" t="s">
        <v>1720</v>
      </c>
      <c r="E791" s="526">
        <v>8035</v>
      </c>
      <c r="F791" s="103">
        <v>450.95</v>
      </c>
      <c r="G791" s="125"/>
      <c r="H791" s="120"/>
      <c r="I791" s="301"/>
      <c r="J791" s="24"/>
      <c r="K791" s="73"/>
      <c r="L791" s="74"/>
      <c r="M791" s="24"/>
      <c r="N791"/>
    </row>
    <row r="792" spans="1:14" ht="15" customHeight="1">
      <c r="A792" s="4">
        <v>8074</v>
      </c>
      <c r="B792" s="4"/>
      <c r="C792" s="7" t="s">
        <v>372</v>
      </c>
      <c r="D792" s="7" t="s">
        <v>1818</v>
      </c>
      <c r="E792" s="526">
        <v>8074</v>
      </c>
      <c r="F792" s="100">
        <v>10000</v>
      </c>
      <c r="H792" s="130"/>
      <c r="I792" s="301"/>
      <c r="J792" s="24"/>
      <c r="K792" s="73"/>
      <c r="L792" s="74"/>
      <c r="M792" s="24"/>
      <c r="N792"/>
    </row>
    <row r="793" spans="1:14">
      <c r="A793" s="60">
        <v>41142</v>
      </c>
    </row>
    <row r="794" spans="1:14" ht="15" customHeight="1">
      <c r="A794" s="4">
        <v>41123</v>
      </c>
      <c r="B794" s="4"/>
      <c r="C794" s="7" t="s">
        <v>1703</v>
      </c>
      <c r="D794" s="7" t="s">
        <v>1720</v>
      </c>
      <c r="E794" s="519">
        <v>7988</v>
      </c>
      <c r="F794" s="103">
        <v>105.27</v>
      </c>
      <c r="H794" s="120"/>
      <c r="I794" s="301"/>
      <c r="J794" s="24"/>
      <c r="K794" s="73"/>
      <c r="L794" s="74"/>
      <c r="M794" s="24"/>
      <c r="N794"/>
    </row>
    <row r="795" spans="1:14">
      <c r="A795" s="4">
        <v>41138</v>
      </c>
      <c r="B795" s="4"/>
      <c r="C795" s="7" t="s">
        <v>455</v>
      </c>
      <c r="D795" s="7" t="s">
        <v>1872</v>
      </c>
      <c r="E795" s="519">
        <v>8076</v>
      </c>
      <c r="F795" s="103">
        <v>119.88</v>
      </c>
    </row>
    <row r="796" spans="1:14">
      <c r="A796" s="4">
        <v>41138</v>
      </c>
      <c r="B796" s="4"/>
      <c r="C796" s="7" t="s">
        <v>1871</v>
      </c>
      <c r="D796" s="7" t="s">
        <v>1873</v>
      </c>
      <c r="E796" s="519">
        <v>8079</v>
      </c>
      <c r="F796" s="103">
        <v>292.61</v>
      </c>
      <c r="H796" s="129"/>
      <c r="I796" s="129"/>
    </row>
    <row r="797" spans="1:14">
      <c r="A797" s="60">
        <v>41143</v>
      </c>
      <c r="H797" s="129"/>
      <c r="I797" s="129"/>
    </row>
    <row r="798" spans="1:14">
      <c r="A798" s="4">
        <v>41142</v>
      </c>
      <c r="B798" s="315"/>
      <c r="C798" s="316" t="s">
        <v>835</v>
      </c>
      <c r="D798" s="316" t="s">
        <v>884</v>
      </c>
      <c r="E798" s="519">
        <v>8090</v>
      </c>
      <c r="F798" s="103">
        <v>10000</v>
      </c>
      <c r="G798" s="168" t="s">
        <v>408</v>
      </c>
      <c r="H798" s="129"/>
      <c r="I798" s="129"/>
    </row>
    <row r="799" spans="1:14">
      <c r="A799" s="60">
        <v>41144</v>
      </c>
      <c r="H799" s="129"/>
      <c r="I799" s="129"/>
    </row>
    <row r="800" spans="1:14" ht="15" customHeight="1">
      <c r="A800" s="4">
        <v>41138</v>
      </c>
      <c r="B800" s="4"/>
      <c r="C800" s="7" t="s">
        <v>166</v>
      </c>
      <c r="D800" s="7" t="s">
        <v>1866</v>
      </c>
      <c r="E800" s="519">
        <v>8078</v>
      </c>
      <c r="F800" s="103">
        <v>329.18</v>
      </c>
      <c r="H800" s="120"/>
      <c r="I800" s="301"/>
      <c r="J800" s="24"/>
      <c r="K800" s="73"/>
      <c r="L800" s="74"/>
      <c r="M800" s="24"/>
      <c r="N800"/>
    </row>
    <row r="801" spans="1:14" ht="15" customHeight="1">
      <c r="A801" s="4">
        <v>41143</v>
      </c>
      <c r="B801" s="4"/>
      <c r="C801" s="7" t="s">
        <v>835</v>
      </c>
      <c r="D801" s="7" t="s">
        <v>884</v>
      </c>
      <c r="E801" s="519">
        <v>8096</v>
      </c>
      <c r="F801" s="103">
        <v>4800</v>
      </c>
      <c r="H801" s="120"/>
      <c r="I801" s="301"/>
      <c r="J801" s="24"/>
      <c r="K801" s="73"/>
      <c r="L801" s="74"/>
      <c r="M801" s="24"/>
      <c r="N801"/>
    </row>
    <row r="802" spans="1:14">
      <c r="A802" s="60">
        <v>41145</v>
      </c>
      <c r="H802" s="129"/>
      <c r="I802" s="129"/>
    </row>
    <row r="803" spans="1:14">
      <c r="A803" s="4">
        <v>41142</v>
      </c>
      <c r="B803" s="4"/>
      <c r="C803" s="7" t="s">
        <v>1877</v>
      </c>
      <c r="D803" s="7" t="s">
        <v>1878</v>
      </c>
      <c r="E803" s="519">
        <v>8094</v>
      </c>
      <c r="F803" s="103">
        <v>572</v>
      </c>
      <c r="H803" s="129"/>
      <c r="I803" s="129"/>
    </row>
    <row r="804" spans="1:14">
      <c r="A804" s="4">
        <v>41145</v>
      </c>
      <c r="B804" s="4"/>
      <c r="C804" s="7" t="s">
        <v>1867</v>
      </c>
      <c r="D804" s="7" t="s">
        <v>1888</v>
      </c>
      <c r="E804" s="519">
        <v>8101</v>
      </c>
      <c r="F804" s="103">
        <v>292.2</v>
      </c>
      <c r="H804" s="130"/>
      <c r="I804" s="129"/>
    </row>
    <row r="805" spans="1:14">
      <c r="A805" s="4">
        <v>41145</v>
      </c>
      <c r="B805" s="4"/>
      <c r="C805" s="7" t="s">
        <v>1635</v>
      </c>
      <c r="D805" s="7" t="s">
        <v>1830</v>
      </c>
      <c r="E805" s="519">
        <v>8115</v>
      </c>
      <c r="F805" s="103">
        <v>480</v>
      </c>
      <c r="H805" s="129"/>
      <c r="I805" s="129"/>
    </row>
    <row r="806" spans="1:14" ht="15" customHeight="1">
      <c r="A806" s="4">
        <v>41145</v>
      </c>
      <c r="B806" s="4"/>
      <c r="C806" s="7" t="s">
        <v>1629</v>
      </c>
      <c r="D806" s="7" t="s">
        <v>1830</v>
      </c>
      <c r="E806" s="519">
        <v>8108</v>
      </c>
      <c r="F806" s="103">
        <v>400</v>
      </c>
      <c r="H806" s="120"/>
      <c r="I806" s="301"/>
      <c r="J806" s="24"/>
      <c r="K806" s="73"/>
      <c r="L806" s="74"/>
      <c r="M806" s="24"/>
      <c r="N806"/>
    </row>
    <row r="807" spans="1:14" ht="15" customHeight="1">
      <c r="A807" s="4">
        <v>41145</v>
      </c>
      <c r="B807" s="4"/>
      <c r="C807" s="7" t="s">
        <v>1483</v>
      </c>
      <c r="D807" s="7" t="s">
        <v>1830</v>
      </c>
      <c r="E807" s="519">
        <v>8116</v>
      </c>
      <c r="F807" s="103">
        <v>440</v>
      </c>
      <c r="H807" s="120"/>
      <c r="I807" s="301"/>
      <c r="J807" s="24"/>
      <c r="K807" s="73"/>
      <c r="L807" s="74"/>
      <c r="M807" s="24"/>
      <c r="N807"/>
    </row>
    <row r="808" spans="1:14" ht="15" customHeight="1">
      <c r="A808" s="4">
        <v>41145</v>
      </c>
      <c r="B808" s="4"/>
      <c r="C808" s="7" t="s">
        <v>1899</v>
      </c>
      <c r="D808" s="7" t="s">
        <v>1827</v>
      </c>
      <c r="E808" s="519">
        <v>8104</v>
      </c>
      <c r="F808" s="103">
        <v>200</v>
      </c>
      <c r="H808" s="120"/>
      <c r="I808" s="301"/>
      <c r="J808" s="24"/>
      <c r="K808" s="73"/>
      <c r="L808" s="74"/>
      <c r="M808" s="24"/>
      <c r="N808"/>
    </row>
    <row r="809" spans="1:14" ht="15" customHeight="1">
      <c r="A809" s="4">
        <v>41145</v>
      </c>
      <c r="B809" s="4"/>
      <c r="C809" s="7" t="s">
        <v>226</v>
      </c>
      <c r="D809" s="7" t="s">
        <v>1894</v>
      </c>
      <c r="E809" s="519">
        <v>8122</v>
      </c>
      <c r="F809" s="103">
        <v>530.27</v>
      </c>
      <c r="H809" s="120"/>
      <c r="I809" s="301"/>
      <c r="J809" s="24"/>
      <c r="K809" s="73"/>
      <c r="L809" s="74"/>
      <c r="M809" s="24"/>
      <c r="N809"/>
    </row>
    <row r="810" spans="1:14" ht="15" customHeight="1">
      <c r="A810" s="4">
        <v>41145</v>
      </c>
      <c r="B810" s="4"/>
      <c r="C810" s="7" t="s">
        <v>1902</v>
      </c>
      <c r="D810" s="7" t="s">
        <v>1897</v>
      </c>
      <c r="E810" s="519">
        <v>8125</v>
      </c>
      <c r="F810" s="103">
        <v>171</v>
      </c>
      <c r="H810" s="120"/>
      <c r="I810" s="301"/>
      <c r="J810" s="24"/>
      <c r="K810" s="73"/>
      <c r="L810" s="74"/>
      <c r="M810" s="24"/>
      <c r="N810"/>
    </row>
    <row r="811" spans="1:14" ht="15" customHeight="1">
      <c r="A811" s="4">
        <v>41145</v>
      </c>
      <c r="B811" s="4"/>
      <c r="C811" s="7" t="s">
        <v>1901</v>
      </c>
      <c r="D811" s="7" t="s">
        <v>1895</v>
      </c>
      <c r="E811" s="519">
        <v>8123</v>
      </c>
      <c r="F811" s="103">
        <v>1000</v>
      </c>
      <c r="H811" s="120"/>
      <c r="I811" s="301"/>
      <c r="J811" s="24"/>
      <c r="K811" s="73"/>
      <c r="L811" s="74"/>
      <c r="M811" s="24"/>
      <c r="N811"/>
    </row>
    <row r="812" spans="1:14" ht="15" customHeight="1">
      <c r="A812" s="4">
        <v>41145</v>
      </c>
      <c r="B812" s="4"/>
      <c r="C812" s="7" t="s">
        <v>518</v>
      </c>
      <c r="D812" s="7" t="s">
        <v>1830</v>
      </c>
      <c r="E812" s="519">
        <v>8118</v>
      </c>
      <c r="F812" s="103">
        <v>200</v>
      </c>
      <c r="H812" s="120"/>
      <c r="I812" s="301"/>
      <c r="J812" s="24"/>
      <c r="K812" s="73"/>
      <c r="L812" s="74"/>
      <c r="M812" s="24"/>
      <c r="N812"/>
    </row>
    <row r="813" spans="1:14" ht="15" customHeight="1">
      <c r="A813" s="4">
        <v>41145</v>
      </c>
      <c r="B813" s="4"/>
      <c r="C813" s="7" t="s">
        <v>1637</v>
      </c>
      <c r="D813" s="7" t="s">
        <v>1830</v>
      </c>
      <c r="E813" s="519">
        <v>8117</v>
      </c>
      <c r="F813" s="103">
        <v>301.94</v>
      </c>
      <c r="H813" s="120"/>
      <c r="I813" s="301"/>
      <c r="J813" s="24"/>
      <c r="K813" s="73"/>
      <c r="L813" s="74"/>
      <c r="M813" s="24"/>
      <c r="N813"/>
    </row>
    <row r="814" spans="1:14" ht="15" customHeight="1">
      <c r="A814" s="4">
        <v>41145</v>
      </c>
      <c r="B814" s="4"/>
      <c r="C814" s="7" t="s">
        <v>525</v>
      </c>
      <c r="D814" s="7" t="s">
        <v>1830</v>
      </c>
      <c r="E814" s="519">
        <v>8105</v>
      </c>
      <c r="F814" s="103">
        <v>200</v>
      </c>
      <c r="H814" s="120"/>
      <c r="I814" s="301"/>
      <c r="J814" s="24"/>
      <c r="K814" s="73"/>
      <c r="L814" s="74"/>
      <c r="M814" s="24"/>
      <c r="N814"/>
    </row>
    <row r="815" spans="1:14" ht="15" customHeight="1">
      <c r="A815" s="4">
        <v>41145</v>
      </c>
      <c r="B815" s="4"/>
      <c r="C815" s="7" t="s">
        <v>562</v>
      </c>
      <c r="D815" s="7" t="s">
        <v>1830</v>
      </c>
      <c r="E815" s="519">
        <v>8106</v>
      </c>
      <c r="F815" s="103">
        <v>140</v>
      </c>
      <c r="H815" s="120"/>
      <c r="I815" s="301"/>
      <c r="J815" s="24"/>
      <c r="K815" s="73"/>
      <c r="L815" s="74"/>
      <c r="M815" s="24"/>
      <c r="N815"/>
    </row>
    <row r="816" spans="1:14" ht="15" customHeight="1">
      <c r="A816" s="4">
        <v>41145</v>
      </c>
      <c r="B816" s="4"/>
      <c r="C816" s="7" t="s">
        <v>836</v>
      </c>
      <c r="D816" s="7" t="s">
        <v>1893</v>
      </c>
      <c r="E816" s="519">
        <v>8121</v>
      </c>
      <c r="F816" s="103">
        <v>189</v>
      </c>
      <c r="H816" s="120"/>
      <c r="I816" s="301"/>
      <c r="J816" s="24"/>
      <c r="K816" s="73"/>
      <c r="L816" s="74"/>
      <c r="M816" s="24"/>
      <c r="N816"/>
    </row>
    <row r="817" spans="1:14" ht="15" customHeight="1">
      <c r="A817" s="60">
        <v>41148</v>
      </c>
      <c r="F817" s="181"/>
      <c r="H817" s="120"/>
      <c r="I817" s="301"/>
      <c r="J817" s="24"/>
      <c r="K817" s="73"/>
      <c r="L817" s="74"/>
      <c r="M817" s="24"/>
      <c r="N817"/>
    </row>
    <row r="818" spans="1:14">
      <c r="A818" s="4">
        <v>41145</v>
      </c>
      <c r="B818" s="4"/>
      <c r="C818" s="7" t="s">
        <v>456</v>
      </c>
      <c r="D818" s="7" t="s">
        <v>1830</v>
      </c>
      <c r="E818" s="519">
        <v>8120</v>
      </c>
      <c r="F818" s="103">
        <v>320</v>
      </c>
      <c r="H818" s="129"/>
    </row>
    <row r="819" spans="1:14" ht="15" customHeight="1">
      <c r="A819" s="4">
        <v>41145</v>
      </c>
      <c r="B819" s="4"/>
      <c r="C819" s="7" t="s">
        <v>1482</v>
      </c>
      <c r="D819" s="7" t="s">
        <v>1830</v>
      </c>
      <c r="E819" s="519">
        <v>8107</v>
      </c>
      <c r="F819" s="103">
        <v>140</v>
      </c>
      <c r="H819" s="120"/>
      <c r="I819" s="301"/>
      <c r="J819" s="24"/>
      <c r="K819" s="73"/>
      <c r="L819" s="74"/>
      <c r="M819" s="24"/>
      <c r="N819"/>
    </row>
    <row r="820" spans="1:14" ht="15" customHeight="1">
      <c r="A820" s="4">
        <v>41145</v>
      </c>
      <c r="B820" s="4"/>
      <c r="C820" s="7" t="s">
        <v>1627</v>
      </c>
      <c r="D820" s="7" t="s">
        <v>1830</v>
      </c>
      <c r="E820" s="519">
        <v>8119</v>
      </c>
      <c r="F820" s="103">
        <v>160</v>
      </c>
      <c r="H820" s="120"/>
      <c r="I820" s="301"/>
      <c r="J820" s="24"/>
      <c r="K820" s="73"/>
      <c r="L820" s="74"/>
      <c r="M820" s="24"/>
      <c r="N820"/>
    </row>
    <row r="821" spans="1:14" ht="15" customHeight="1">
      <c r="A821" s="4">
        <v>41148</v>
      </c>
      <c r="B821" s="4"/>
      <c r="C821" s="7" t="s">
        <v>389</v>
      </c>
      <c r="D821" s="7" t="s">
        <v>884</v>
      </c>
      <c r="E821" s="519">
        <v>8136</v>
      </c>
      <c r="F821" s="103">
        <v>2000</v>
      </c>
      <c r="G821" s="226"/>
      <c r="H821" s="120"/>
      <c r="I821" s="301"/>
      <c r="J821" s="24"/>
      <c r="K821" s="73"/>
      <c r="L821" s="74"/>
      <c r="M821" s="24"/>
      <c r="N821"/>
    </row>
    <row r="822" spans="1:14">
      <c r="A822" s="4">
        <v>41148</v>
      </c>
      <c r="B822" s="4"/>
      <c r="C822" s="7" t="s">
        <v>389</v>
      </c>
      <c r="D822" s="7" t="s">
        <v>884</v>
      </c>
      <c r="E822" s="519">
        <v>8137</v>
      </c>
      <c r="F822" s="103">
        <v>2000</v>
      </c>
      <c r="G822" s="226"/>
      <c r="H822" s="129"/>
    </row>
    <row r="823" spans="1:14">
      <c r="A823" s="4">
        <v>41148</v>
      </c>
      <c r="B823" s="4"/>
      <c r="C823" s="7" t="s">
        <v>389</v>
      </c>
      <c r="D823" s="7" t="s">
        <v>884</v>
      </c>
      <c r="E823" s="519">
        <v>8138</v>
      </c>
      <c r="F823" s="103">
        <v>1000</v>
      </c>
      <c r="G823" s="226"/>
      <c r="H823" s="129"/>
    </row>
    <row r="824" spans="1:14">
      <c r="A824" s="60">
        <v>41149</v>
      </c>
      <c r="H824" s="129"/>
    </row>
    <row r="825" spans="1:14">
      <c r="A825" s="4">
        <v>41145</v>
      </c>
      <c r="B825" s="4"/>
      <c r="C825" s="7" t="s">
        <v>348</v>
      </c>
      <c r="D825" s="7" t="s">
        <v>1906</v>
      </c>
      <c r="E825" s="519">
        <v>8103</v>
      </c>
      <c r="F825" s="103">
        <v>86.58</v>
      </c>
      <c r="H825" s="129"/>
    </row>
    <row r="826" spans="1:14" ht="15" customHeight="1">
      <c r="A826" s="4">
        <v>41145</v>
      </c>
      <c r="B826" s="4"/>
      <c r="C826" s="7" t="s">
        <v>1797</v>
      </c>
      <c r="D826" s="7" t="s">
        <v>1896</v>
      </c>
      <c r="E826" s="519">
        <v>8124</v>
      </c>
      <c r="F826" s="103">
        <v>235.6</v>
      </c>
      <c r="H826" s="120"/>
      <c r="I826" s="301"/>
      <c r="J826" s="24"/>
      <c r="K826" s="73"/>
      <c r="L826" s="74"/>
      <c r="M826" s="24"/>
      <c r="N826"/>
    </row>
    <row r="827" spans="1:14" ht="15" customHeight="1">
      <c r="A827" s="4">
        <v>41145</v>
      </c>
      <c r="B827" s="4"/>
      <c r="C827" s="7" t="s">
        <v>1903</v>
      </c>
      <c r="D827" s="7" t="s">
        <v>1898</v>
      </c>
      <c r="E827" s="519">
        <v>8126</v>
      </c>
      <c r="F827" s="103">
        <v>88.4</v>
      </c>
      <c r="H827" s="120"/>
      <c r="I827" s="301"/>
      <c r="J827" s="24"/>
      <c r="K827" s="73"/>
      <c r="L827" s="74"/>
      <c r="M827" s="24"/>
      <c r="N827"/>
    </row>
    <row r="828" spans="1:14" ht="15" customHeight="1">
      <c r="A828" s="4">
        <v>41145</v>
      </c>
      <c r="B828" s="4"/>
      <c r="C828" s="7" t="s">
        <v>1904</v>
      </c>
      <c r="D828" s="7" t="s">
        <v>1907</v>
      </c>
      <c r="E828" s="519">
        <v>8091</v>
      </c>
      <c r="F828" s="103">
        <v>5150</v>
      </c>
      <c r="H828" s="120"/>
      <c r="I828" s="301"/>
      <c r="J828" s="24"/>
      <c r="K828" s="73"/>
      <c r="L828" s="74"/>
      <c r="M828" s="24"/>
      <c r="N828"/>
    </row>
    <row r="829" spans="1:14">
      <c r="A829" s="60">
        <v>41150</v>
      </c>
      <c r="F829" s="181"/>
      <c r="H829" s="129"/>
    </row>
    <row r="830" spans="1:14">
      <c r="A830" s="4">
        <v>41149</v>
      </c>
      <c r="B830" s="4"/>
      <c r="C830" s="7" t="s">
        <v>1911</v>
      </c>
      <c r="D830" s="7" t="s">
        <v>1908</v>
      </c>
      <c r="E830" s="519">
        <v>8139</v>
      </c>
      <c r="F830" s="103">
        <v>329.19</v>
      </c>
      <c r="H830" s="129"/>
    </row>
    <row r="831" spans="1:14" ht="15" customHeight="1">
      <c r="A831" s="4">
        <v>41145</v>
      </c>
      <c r="B831" s="4"/>
      <c r="C831" s="7" t="s">
        <v>1891</v>
      </c>
      <c r="D831" s="7" t="s">
        <v>1890</v>
      </c>
      <c r="E831" s="519">
        <v>8102</v>
      </c>
      <c r="F831" s="179">
        <v>162.99</v>
      </c>
      <c r="H831" s="120"/>
      <c r="I831" s="301"/>
      <c r="J831" s="24"/>
      <c r="K831" s="73"/>
      <c r="L831" s="74"/>
      <c r="M831" s="24"/>
      <c r="N831"/>
    </row>
    <row r="832" spans="1:14" ht="15" customHeight="1">
      <c r="A832" s="4">
        <v>41145</v>
      </c>
      <c r="B832" s="4"/>
      <c r="C832" s="7" t="s">
        <v>1797</v>
      </c>
      <c r="D832" s="7" t="s">
        <v>1889</v>
      </c>
      <c r="E832" s="519">
        <v>8099</v>
      </c>
      <c r="F832" s="103">
        <v>300</v>
      </c>
      <c r="H832" s="129"/>
      <c r="I832" s="301"/>
      <c r="J832" s="24"/>
      <c r="K832" s="73"/>
      <c r="L832" s="74"/>
      <c r="M832" s="24"/>
      <c r="N832"/>
    </row>
    <row r="833" spans="1:14" ht="15" customHeight="1">
      <c r="A833" s="362">
        <v>41150</v>
      </c>
      <c r="B833" s="362"/>
      <c r="C833" s="363" t="s">
        <v>389</v>
      </c>
      <c r="D833" s="363" t="s">
        <v>1915</v>
      </c>
      <c r="E833" s="542">
        <v>8145</v>
      </c>
      <c r="F833" s="184">
        <v>1300</v>
      </c>
      <c r="G833" s="147"/>
      <c r="H833" s="120"/>
      <c r="I833" s="301"/>
      <c r="J833" s="24"/>
      <c r="K833" s="73"/>
      <c r="L833" s="74"/>
      <c r="M833" s="24"/>
      <c r="N833"/>
    </row>
    <row r="834" spans="1:14" ht="15" customHeight="1">
      <c r="A834" s="4">
        <v>41150</v>
      </c>
      <c r="B834" s="4"/>
      <c r="C834" s="7" t="s">
        <v>226</v>
      </c>
      <c r="D834" s="7" t="s">
        <v>1918</v>
      </c>
      <c r="E834" s="519">
        <v>8146</v>
      </c>
      <c r="F834" s="103">
        <v>200</v>
      </c>
      <c r="G834" s="129"/>
      <c r="H834" s="129"/>
      <c r="I834" s="301"/>
      <c r="J834" s="24"/>
      <c r="K834" s="73"/>
      <c r="L834" s="74"/>
      <c r="M834" s="24"/>
      <c r="N834"/>
    </row>
    <row r="835" spans="1:14" ht="15" customHeight="1">
      <c r="A835" s="60">
        <v>41151</v>
      </c>
      <c r="G835" s="129"/>
      <c r="H835" s="120"/>
      <c r="I835" s="301"/>
      <c r="J835" s="24"/>
      <c r="K835" s="73"/>
      <c r="L835" s="74"/>
      <c r="M835" s="24"/>
      <c r="N835"/>
    </row>
    <row r="836" spans="1:14">
      <c r="A836" s="4">
        <v>41149</v>
      </c>
      <c r="B836" s="4"/>
      <c r="C836" s="7" t="s">
        <v>583</v>
      </c>
      <c r="D836" s="7" t="s">
        <v>1910</v>
      </c>
      <c r="E836" s="519">
        <v>8142</v>
      </c>
      <c r="F836" s="103">
        <v>129.6</v>
      </c>
      <c r="G836" s="130"/>
      <c r="H836" s="129"/>
    </row>
    <row r="837" spans="1:14" ht="15" customHeight="1">
      <c r="A837" s="4">
        <v>41150</v>
      </c>
      <c r="B837" s="4"/>
      <c r="C837" s="7" t="s">
        <v>1267</v>
      </c>
      <c r="D837" s="7" t="s">
        <v>1917</v>
      </c>
      <c r="E837" s="519">
        <v>8144</v>
      </c>
      <c r="F837" s="103">
        <v>202.18</v>
      </c>
      <c r="G837" s="130"/>
      <c r="H837" s="120"/>
      <c r="I837" s="301"/>
      <c r="J837" s="24"/>
      <c r="K837" s="73"/>
      <c r="L837" s="74"/>
      <c r="M837" s="24"/>
      <c r="N837"/>
    </row>
    <row r="838" spans="1:14" ht="15" customHeight="1">
      <c r="A838" s="4">
        <v>41058</v>
      </c>
      <c r="B838" s="4">
        <v>41150</v>
      </c>
      <c r="C838" s="7" t="s">
        <v>130</v>
      </c>
      <c r="D838" s="7" t="s">
        <v>1920</v>
      </c>
      <c r="E838" s="519">
        <v>7869</v>
      </c>
      <c r="F838" s="103">
        <v>225</v>
      </c>
      <c r="G838" s="130"/>
      <c r="H838" s="120"/>
      <c r="I838" s="301"/>
      <c r="J838" s="24"/>
      <c r="K838" s="73"/>
      <c r="L838" s="74"/>
      <c r="M838" s="24"/>
      <c r="N838"/>
    </row>
    <row r="839" spans="1:14">
      <c r="A839" s="4">
        <v>41149</v>
      </c>
      <c r="B839" s="4">
        <v>41152</v>
      </c>
      <c r="C839" s="7" t="s">
        <v>1912</v>
      </c>
      <c r="D839" s="7" t="s">
        <v>1909</v>
      </c>
      <c r="E839" s="519">
        <v>8140</v>
      </c>
      <c r="F839" s="103">
        <v>255.3</v>
      </c>
      <c r="G839" s="125"/>
      <c r="H839" s="129"/>
    </row>
    <row r="840" spans="1:14" ht="15" customHeight="1">
      <c r="A840" s="4">
        <v>41057</v>
      </c>
      <c r="B840" s="4">
        <v>41149</v>
      </c>
      <c r="C840" s="7" t="s">
        <v>130</v>
      </c>
      <c r="D840" s="7" t="s">
        <v>1921</v>
      </c>
      <c r="E840" s="519">
        <v>7861</v>
      </c>
      <c r="F840" s="103">
        <v>750</v>
      </c>
      <c r="G840" s="130"/>
      <c r="H840" s="129"/>
      <c r="I840" s="301"/>
      <c r="J840" s="24"/>
      <c r="K840" s="73"/>
      <c r="L840" s="74"/>
      <c r="M840" s="24"/>
      <c r="N840"/>
    </row>
    <row r="841" spans="1:14">
      <c r="A841" s="4">
        <v>41145</v>
      </c>
      <c r="B841" s="4"/>
      <c r="C841" s="7" t="s">
        <v>558</v>
      </c>
      <c r="D841" s="7" t="s">
        <v>1830</v>
      </c>
      <c r="E841" s="519">
        <v>8114</v>
      </c>
      <c r="F841" s="103">
        <v>960</v>
      </c>
      <c r="G841" s="130"/>
      <c r="H841" s="129"/>
    </row>
    <row r="842" spans="1:14" ht="15" customHeight="1">
      <c r="A842" s="4">
        <v>41145</v>
      </c>
      <c r="B842" s="4"/>
      <c r="C842" s="7" t="s">
        <v>1900</v>
      </c>
      <c r="D842" s="7" t="s">
        <v>1830</v>
      </c>
      <c r="E842" s="519">
        <v>8113</v>
      </c>
      <c r="F842" s="103">
        <v>960</v>
      </c>
      <c r="G842" s="130"/>
      <c r="H842" s="120"/>
      <c r="I842" s="301"/>
      <c r="J842" s="24"/>
      <c r="K842" s="73"/>
      <c r="L842" s="74"/>
      <c r="M842" s="24"/>
      <c r="N842"/>
    </row>
    <row r="843" spans="1:14" ht="15" customHeight="1">
      <c r="A843" s="4">
        <v>41151</v>
      </c>
      <c r="B843" s="4"/>
      <c r="C843" s="7" t="s">
        <v>226</v>
      </c>
      <c r="D843" s="7" t="s">
        <v>1923</v>
      </c>
      <c r="E843" s="519">
        <v>8155</v>
      </c>
      <c r="F843" s="103">
        <v>601.38</v>
      </c>
      <c r="H843" s="120"/>
      <c r="I843" s="301"/>
      <c r="J843" s="24"/>
      <c r="K843" s="73"/>
      <c r="L843" s="74"/>
      <c r="M843" s="24"/>
      <c r="N843"/>
    </row>
    <row r="844" spans="1:14" ht="15" customHeight="1">
      <c r="A844" s="4">
        <v>41151</v>
      </c>
      <c r="B844" s="4"/>
      <c r="C844" s="7" t="s">
        <v>389</v>
      </c>
      <c r="D844" s="7" t="s">
        <v>1924</v>
      </c>
      <c r="E844" s="519">
        <v>8156</v>
      </c>
      <c r="F844" s="103">
        <v>195</v>
      </c>
      <c r="H844" s="120"/>
      <c r="I844" s="301"/>
      <c r="J844" s="24"/>
      <c r="K844" s="73"/>
      <c r="L844" s="74"/>
      <c r="M844" s="24"/>
      <c r="N844"/>
    </row>
    <row r="845" spans="1:14" ht="15" customHeight="1">
      <c r="A845" s="60">
        <v>41152</v>
      </c>
      <c r="H845" s="120"/>
      <c r="I845" s="301"/>
      <c r="J845" s="24"/>
      <c r="K845" s="73"/>
      <c r="L845" s="74"/>
      <c r="M845" s="24"/>
      <c r="N845"/>
    </row>
    <row r="846" spans="1:14">
      <c r="A846" s="4">
        <v>41151</v>
      </c>
      <c r="B846" s="4"/>
      <c r="C846" s="7" t="s">
        <v>468</v>
      </c>
      <c r="D846" s="7" t="s">
        <v>1922</v>
      </c>
      <c r="E846" s="519">
        <v>8152</v>
      </c>
      <c r="F846" s="103">
        <v>500</v>
      </c>
      <c r="H846" s="129"/>
    </row>
    <row r="847" spans="1:14" ht="15" customHeight="1">
      <c r="A847" s="4">
        <v>41151</v>
      </c>
      <c r="B847" s="4"/>
      <c r="C847" s="7" t="s">
        <v>354</v>
      </c>
      <c r="D847" s="7" t="s">
        <v>1922</v>
      </c>
      <c r="E847" s="519">
        <v>8153</v>
      </c>
      <c r="F847" s="103">
        <v>500</v>
      </c>
      <c r="H847" s="120"/>
      <c r="I847" s="301"/>
      <c r="J847" s="24"/>
      <c r="K847" s="73"/>
      <c r="L847" s="74"/>
      <c r="M847" s="24"/>
      <c r="N847"/>
    </row>
    <row r="848" spans="1:14" ht="15" customHeight="1">
      <c r="A848" s="4">
        <v>41151</v>
      </c>
      <c r="B848" s="4"/>
      <c r="C848" s="7" t="s">
        <v>741</v>
      </c>
      <c r="D848" s="7" t="s">
        <v>1922</v>
      </c>
      <c r="E848" s="519">
        <v>8154</v>
      </c>
      <c r="F848" s="103">
        <v>500</v>
      </c>
      <c r="H848" s="120"/>
      <c r="I848" s="301"/>
      <c r="J848" s="24"/>
      <c r="K848" s="73"/>
      <c r="L848" s="74"/>
      <c r="M848" s="24"/>
      <c r="N848"/>
    </row>
    <row r="849" spans="1:14" ht="15" customHeight="1">
      <c r="A849" s="4">
        <v>41152</v>
      </c>
      <c r="B849" s="4"/>
      <c r="C849" s="7" t="s">
        <v>267</v>
      </c>
      <c r="D849" s="7" t="s">
        <v>1927</v>
      </c>
      <c r="E849" s="519">
        <v>8159</v>
      </c>
      <c r="F849" s="103">
        <v>1250</v>
      </c>
      <c r="H849" s="120"/>
      <c r="I849" s="301"/>
      <c r="J849" s="24"/>
      <c r="K849" s="73"/>
      <c r="L849" s="74"/>
      <c r="M849" s="24"/>
      <c r="N849"/>
    </row>
    <row r="850" spans="1:14" ht="15" customHeight="1">
      <c r="A850" s="60">
        <v>41155</v>
      </c>
      <c r="H850" s="120"/>
      <c r="I850" s="301"/>
      <c r="J850" s="24"/>
      <c r="K850" s="73"/>
      <c r="L850" s="74"/>
      <c r="M850" s="24"/>
      <c r="N850"/>
    </row>
    <row r="851" spans="1:14">
      <c r="A851" s="4">
        <v>41151</v>
      </c>
      <c r="B851" s="4"/>
      <c r="C851" s="7" t="s">
        <v>977</v>
      </c>
      <c r="D851" s="7" t="s">
        <v>1925</v>
      </c>
      <c r="E851" s="519">
        <v>8157</v>
      </c>
      <c r="F851" s="103">
        <v>644</v>
      </c>
      <c r="G851" s="125"/>
      <c r="H851" s="129"/>
    </row>
    <row r="852" spans="1:14" ht="15" customHeight="1">
      <c r="A852" s="4">
        <v>41155</v>
      </c>
      <c r="B852" s="4"/>
      <c r="C852" s="7" t="s">
        <v>145</v>
      </c>
      <c r="D852" s="7" t="s">
        <v>1931</v>
      </c>
      <c r="E852" s="519">
        <v>8184</v>
      </c>
      <c r="F852" s="103">
        <v>2200</v>
      </c>
      <c r="H852" s="120"/>
      <c r="I852" s="301"/>
      <c r="J852" s="24"/>
      <c r="K852" s="73"/>
      <c r="L852" s="74"/>
      <c r="M852" s="24"/>
      <c r="N852"/>
    </row>
    <row r="853" spans="1:14">
      <c r="A853" s="60">
        <v>41156</v>
      </c>
      <c r="H853" s="129"/>
    </row>
    <row r="854" spans="1:14">
      <c r="A854" s="362">
        <v>41152</v>
      </c>
      <c r="B854" s="362"/>
      <c r="C854" s="363" t="s">
        <v>1932</v>
      </c>
      <c r="D854" s="363" t="s">
        <v>1933</v>
      </c>
      <c r="E854" s="542">
        <v>8160</v>
      </c>
      <c r="F854" s="364">
        <v>250</v>
      </c>
      <c r="G854" s="147"/>
      <c r="H854" s="129"/>
    </row>
    <row r="855" spans="1:14">
      <c r="A855" s="4">
        <v>41152</v>
      </c>
      <c r="B855" s="4"/>
      <c r="C855" s="7" t="s">
        <v>168</v>
      </c>
      <c r="D855" s="7" t="s">
        <v>1928</v>
      </c>
      <c r="E855" s="526">
        <v>8168</v>
      </c>
      <c r="F855" s="103">
        <v>204.22</v>
      </c>
      <c r="G855" s="130"/>
      <c r="H855" s="129"/>
    </row>
    <row r="856" spans="1:14" ht="15" customHeight="1">
      <c r="A856" s="4">
        <v>41150</v>
      </c>
      <c r="B856" s="4"/>
      <c r="C856" s="7" t="s">
        <v>1797</v>
      </c>
      <c r="D856" s="7" t="s">
        <v>1919</v>
      </c>
      <c r="E856" s="526">
        <v>8151</v>
      </c>
      <c r="F856" s="100">
        <v>350</v>
      </c>
      <c r="G856" s="125"/>
      <c r="H856" s="120"/>
      <c r="I856" s="301"/>
      <c r="J856" s="24"/>
      <c r="K856" s="73"/>
      <c r="L856" s="74"/>
      <c r="M856" s="24"/>
      <c r="N856"/>
    </row>
    <row r="857" spans="1:14" ht="15" customHeight="1">
      <c r="A857" s="4">
        <v>41156</v>
      </c>
      <c r="B857" s="4"/>
      <c r="C857" s="7" t="s">
        <v>145</v>
      </c>
      <c r="D857" s="7" t="s">
        <v>1931</v>
      </c>
      <c r="E857" s="526">
        <v>8185</v>
      </c>
      <c r="F857" s="100">
        <v>790</v>
      </c>
      <c r="H857" s="130"/>
      <c r="I857" s="301"/>
      <c r="J857" s="24"/>
      <c r="K857" s="73"/>
      <c r="L857" s="74"/>
      <c r="M857" s="24"/>
      <c r="N857"/>
    </row>
    <row r="858" spans="1:14">
      <c r="A858" s="4">
        <v>41156</v>
      </c>
      <c r="B858" s="4"/>
      <c r="C858" s="7" t="s">
        <v>389</v>
      </c>
      <c r="D858" s="7" t="s">
        <v>1931</v>
      </c>
      <c r="E858" s="526">
        <v>8186</v>
      </c>
      <c r="F858" s="100">
        <v>2470</v>
      </c>
    </row>
    <row r="859" spans="1:14">
      <c r="A859" s="60">
        <v>41157</v>
      </c>
    </row>
    <row r="860" spans="1:14">
      <c r="A860" s="4">
        <v>41157</v>
      </c>
      <c r="B860" s="4"/>
      <c r="C860" s="7" t="s">
        <v>389</v>
      </c>
      <c r="D860" s="7" t="s">
        <v>1931</v>
      </c>
      <c r="E860" s="526">
        <v>8190</v>
      </c>
      <c r="F860" s="100">
        <v>183</v>
      </c>
    </row>
    <row r="861" spans="1:14">
      <c r="A861" s="4">
        <v>41157</v>
      </c>
      <c r="B861" s="4"/>
      <c r="C861" s="7" t="s">
        <v>145</v>
      </c>
      <c r="D861" s="7" t="s">
        <v>1931</v>
      </c>
      <c r="E861" s="526">
        <v>8192</v>
      </c>
      <c r="F861" s="100">
        <v>1667</v>
      </c>
    </row>
    <row r="862" spans="1:14">
      <c r="A862" s="60">
        <v>41158</v>
      </c>
    </row>
    <row r="863" spans="1:14">
      <c r="A863" s="4">
        <v>41158</v>
      </c>
      <c r="B863" s="4"/>
      <c r="C863" s="7" t="s">
        <v>389</v>
      </c>
      <c r="D863" s="7" t="s">
        <v>1931</v>
      </c>
      <c r="E863" s="526">
        <v>8187</v>
      </c>
      <c r="F863" s="100">
        <v>3800</v>
      </c>
    </row>
    <row r="864" spans="1:14">
      <c r="A864" s="4">
        <v>41158</v>
      </c>
      <c r="B864" s="4"/>
      <c r="C864" s="7" t="s">
        <v>389</v>
      </c>
      <c r="D864" s="7" t="s">
        <v>1931</v>
      </c>
      <c r="E864" s="526">
        <v>8195</v>
      </c>
      <c r="F864" s="100">
        <v>502</v>
      </c>
    </row>
    <row r="865" spans="1:6">
      <c r="A865" s="60">
        <v>41159</v>
      </c>
      <c r="B865" s="108"/>
      <c r="C865" s="7"/>
      <c r="D865" s="7"/>
      <c r="E865" s="531"/>
      <c r="F865" s="120"/>
    </row>
    <row r="866" spans="1:6">
      <c r="A866" s="4">
        <v>41159</v>
      </c>
      <c r="B866" s="4"/>
      <c r="C866" s="7" t="s">
        <v>389</v>
      </c>
      <c r="D866" s="7" t="s">
        <v>1931</v>
      </c>
      <c r="E866" s="526">
        <v>8188</v>
      </c>
      <c r="F866" s="100">
        <v>2063</v>
      </c>
    </row>
    <row r="867" spans="1:6">
      <c r="A867" s="4">
        <v>41159</v>
      </c>
      <c r="B867" s="4"/>
      <c r="C867" s="7" t="s">
        <v>389</v>
      </c>
      <c r="D867" s="7" t="s">
        <v>1931</v>
      </c>
      <c r="E867" s="526">
        <v>8194</v>
      </c>
      <c r="F867" s="100">
        <v>433</v>
      </c>
    </row>
    <row r="868" spans="1:6">
      <c r="A868" s="60">
        <v>41162</v>
      </c>
      <c r="B868" s="108"/>
      <c r="C868" s="7"/>
      <c r="D868" s="7"/>
      <c r="E868" s="531"/>
      <c r="F868" s="120"/>
    </row>
    <row r="869" spans="1:6">
      <c r="A869" s="4">
        <v>41162</v>
      </c>
      <c r="B869" s="4"/>
      <c r="C869" s="7" t="s">
        <v>389</v>
      </c>
      <c r="D869" s="7" t="s">
        <v>1931</v>
      </c>
      <c r="E869" s="526">
        <v>8193</v>
      </c>
      <c r="F869" s="100">
        <v>431</v>
      </c>
    </row>
    <row r="870" spans="1:6">
      <c r="A870" s="4">
        <v>41162</v>
      </c>
      <c r="B870" s="4"/>
      <c r="C870" s="7" t="s">
        <v>145</v>
      </c>
      <c r="D870" s="7" t="s">
        <v>1931</v>
      </c>
      <c r="E870" s="526">
        <v>8196</v>
      </c>
      <c r="F870" s="100">
        <v>1750</v>
      </c>
    </row>
    <row r="871" spans="1:6">
      <c r="A871" s="60">
        <v>41170</v>
      </c>
    </row>
    <row r="872" spans="1:6">
      <c r="A872" s="4">
        <v>41170</v>
      </c>
      <c r="B872" s="4"/>
      <c r="C872" s="7" t="s">
        <v>9</v>
      </c>
      <c r="D872" s="7" t="s">
        <v>2001</v>
      </c>
      <c r="E872" s="526">
        <v>8200</v>
      </c>
      <c r="F872" s="100">
        <v>5600</v>
      </c>
    </row>
    <row r="873" spans="1:6">
      <c r="A873" s="60">
        <v>41173</v>
      </c>
    </row>
    <row r="874" spans="1:6">
      <c r="A874" s="203">
        <v>41172</v>
      </c>
      <c r="B874" s="203"/>
      <c r="C874" s="7" t="s">
        <v>9</v>
      </c>
      <c r="D874" s="7" t="s">
        <v>2001</v>
      </c>
      <c r="E874" s="519">
        <v>8201</v>
      </c>
      <c r="F874" s="103">
        <v>5600</v>
      </c>
    </row>
    <row r="875" spans="1:6">
      <c r="A875" s="60">
        <v>41177</v>
      </c>
    </row>
    <row r="876" spans="1:6">
      <c r="A876" s="203"/>
      <c r="B876" s="203">
        <v>41176</v>
      </c>
      <c r="C876" s="7" t="s">
        <v>2004</v>
      </c>
      <c r="D876" s="7" t="s">
        <v>2085</v>
      </c>
      <c r="E876" s="519">
        <v>8097</v>
      </c>
      <c r="F876" s="103">
        <v>11000</v>
      </c>
    </row>
    <row r="877" spans="1:6">
      <c r="A877" s="60">
        <v>41180</v>
      </c>
    </row>
    <row r="878" spans="1:6">
      <c r="A878" s="203">
        <v>41148</v>
      </c>
      <c r="B878" s="203">
        <v>41179</v>
      </c>
      <c r="C878" s="7" t="s">
        <v>130</v>
      </c>
      <c r="D878" s="7" t="s">
        <v>2091</v>
      </c>
      <c r="E878" s="519">
        <v>8130</v>
      </c>
      <c r="F878" s="103">
        <v>975</v>
      </c>
    </row>
    <row r="879" spans="1:6">
      <c r="A879" s="60">
        <v>41185</v>
      </c>
    </row>
    <row r="880" spans="1:6">
      <c r="A880" s="203">
        <v>41185</v>
      </c>
      <c r="B880" s="203"/>
      <c r="C880" s="7" t="s">
        <v>9</v>
      </c>
      <c r="D880" s="7" t="s">
        <v>2001</v>
      </c>
      <c r="E880" s="519">
        <v>8207</v>
      </c>
      <c r="F880" s="103">
        <v>255</v>
      </c>
    </row>
    <row r="881" spans="1:6">
      <c r="A881" s="60">
        <v>41186</v>
      </c>
    </row>
    <row r="882" spans="1:6">
      <c r="A882" s="203">
        <v>41186</v>
      </c>
      <c r="B882" s="203"/>
      <c r="C882" s="7" t="s">
        <v>810</v>
      </c>
      <c r="D882" s="7" t="s">
        <v>2001</v>
      </c>
      <c r="E882" s="519">
        <v>8208</v>
      </c>
      <c r="F882" s="103">
        <v>7891</v>
      </c>
    </row>
    <row r="883" spans="1:6">
      <c r="A883" s="60">
        <v>41191</v>
      </c>
    </row>
    <row r="884" spans="1:6">
      <c r="A884" s="203">
        <v>41191</v>
      </c>
      <c r="B884" s="203"/>
      <c r="C884" s="7" t="s">
        <v>9</v>
      </c>
      <c r="D884" s="7" t="s">
        <v>2001</v>
      </c>
      <c r="E884" s="519">
        <v>8210</v>
      </c>
      <c r="F884" s="103">
        <v>526</v>
      </c>
    </row>
    <row r="885" spans="1:6">
      <c r="A885" s="60">
        <v>41199</v>
      </c>
    </row>
    <row r="886" spans="1:6">
      <c r="A886" s="203">
        <v>41199</v>
      </c>
      <c r="B886" s="203"/>
      <c r="C886" s="7" t="s">
        <v>9</v>
      </c>
      <c r="D886" s="7" t="s">
        <v>2001</v>
      </c>
      <c r="E886" s="519">
        <v>8211</v>
      </c>
      <c r="F886" s="103">
        <v>100</v>
      </c>
    </row>
    <row r="887" spans="1:6">
      <c r="A887" s="60">
        <v>41200</v>
      </c>
    </row>
    <row r="888" spans="1:6">
      <c r="A888" s="203">
        <v>41198</v>
      </c>
      <c r="B888" s="203"/>
      <c r="C888" s="7" t="s">
        <v>130</v>
      </c>
      <c r="D888" s="7" t="s">
        <v>2336</v>
      </c>
      <c r="E888" s="519">
        <v>8081</v>
      </c>
      <c r="F888" s="103">
        <v>975</v>
      </c>
    </row>
    <row r="889" spans="1:6">
      <c r="A889" s="60">
        <v>41205</v>
      </c>
    </row>
    <row r="890" spans="1:6">
      <c r="A890" s="203">
        <v>41141</v>
      </c>
      <c r="B890" s="203"/>
      <c r="C890" s="7" t="s">
        <v>19</v>
      </c>
      <c r="D890" s="7" t="s">
        <v>2337</v>
      </c>
      <c r="E890" s="519">
        <v>8089</v>
      </c>
      <c r="F890" s="103">
        <v>500</v>
      </c>
    </row>
    <row r="891" spans="1:6">
      <c r="A891" s="203">
        <v>41062</v>
      </c>
      <c r="B891" s="203"/>
      <c r="C891" s="7" t="s">
        <v>130</v>
      </c>
      <c r="D891" s="7" t="s">
        <v>2338</v>
      </c>
      <c r="E891" s="519">
        <v>7881</v>
      </c>
      <c r="F891" s="103">
        <v>550</v>
      </c>
    </row>
    <row r="892" spans="1:6">
      <c r="A892" s="60">
        <v>41206</v>
      </c>
    </row>
    <row r="893" spans="1:6">
      <c r="A893" s="203">
        <v>41172</v>
      </c>
      <c r="B893" s="203"/>
      <c r="C893" s="7" t="s">
        <v>2340</v>
      </c>
      <c r="D893" s="7" t="s">
        <v>2339</v>
      </c>
      <c r="E893" s="519">
        <v>8202</v>
      </c>
      <c r="F893" s="103">
        <v>350</v>
      </c>
    </row>
    <row r="894" spans="1:6">
      <c r="A894" s="203">
        <v>41205</v>
      </c>
      <c r="B894" s="203"/>
      <c r="C894" s="7" t="s">
        <v>9</v>
      </c>
      <c r="D894" s="7" t="s">
        <v>2341</v>
      </c>
      <c r="E894" s="519">
        <v>8212</v>
      </c>
      <c r="F894" s="103">
        <v>2500</v>
      </c>
    </row>
    <row r="895" spans="1:6">
      <c r="A895" s="203"/>
      <c r="B895" s="203"/>
      <c r="C895" s="7" t="s">
        <v>2343</v>
      </c>
      <c r="D895" s="7" t="s">
        <v>2342</v>
      </c>
      <c r="E895" s="519">
        <v>8098</v>
      </c>
      <c r="F895" s="103">
        <v>11000</v>
      </c>
    </row>
    <row r="896" spans="1:6">
      <c r="A896" s="60">
        <v>41211</v>
      </c>
    </row>
    <row r="897" spans="1:14">
      <c r="A897" s="203">
        <v>41148</v>
      </c>
      <c r="B897" s="203"/>
      <c r="C897" s="7" t="s">
        <v>130</v>
      </c>
      <c r="D897" s="7" t="s">
        <v>2382</v>
      </c>
      <c r="E897" s="519">
        <v>8131</v>
      </c>
      <c r="F897" s="103">
        <v>975</v>
      </c>
    </row>
    <row r="898" spans="1:14">
      <c r="A898" s="60">
        <v>41212</v>
      </c>
    </row>
    <row r="899" spans="1:14">
      <c r="A899" s="203">
        <v>41062</v>
      </c>
      <c r="B899" s="203"/>
      <c r="C899" s="7" t="s">
        <v>130</v>
      </c>
      <c r="D899" s="7" t="s">
        <v>2384</v>
      </c>
      <c r="E899" s="519">
        <v>7884</v>
      </c>
      <c r="F899" s="103">
        <v>550</v>
      </c>
    </row>
    <row r="900" spans="1:14">
      <c r="A900" s="60">
        <v>41218</v>
      </c>
    </row>
    <row r="901" spans="1:14">
      <c r="A901" s="4">
        <v>41214</v>
      </c>
      <c r="B901" s="4"/>
      <c r="C901" s="7" t="s">
        <v>9</v>
      </c>
      <c r="D901" s="7" t="s">
        <v>2398</v>
      </c>
      <c r="E901" s="526">
        <v>8216</v>
      </c>
      <c r="F901" s="103">
        <v>3000</v>
      </c>
    </row>
    <row r="902" spans="1:14" ht="15" customHeight="1">
      <c r="A902" s="60">
        <v>41232</v>
      </c>
      <c r="I902" s="301"/>
      <c r="J902" s="24"/>
      <c r="K902" s="73"/>
      <c r="L902" s="74"/>
      <c r="M902" s="24"/>
      <c r="N902"/>
    </row>
    <row r="903" spans="1:14">
      <c r="A903" s="203">
        <v>41062</v>
      </c>
      <c r="B903" s="203"/>
      <c r="C903" s="7" t="s">
        <v>130</v>
      </c>
      <c r="D903" s="7" t="s">
        <v>2539</v>
      </c>
      <c r="E903" s="519">
        <v>7887</v>
      </c>
      <c r="F903" s="103">
        <v>550</v>
      </c>
    </row>
    <row r="904" spans="1:14">
      <c r="A904" s="203">
        <v>41229</v>
      </c>
      <c r="B904" s="203"/>
      <c r="C904" s="7" t="s">
        <v>9</v>
      </c>
      <c r="D904" s="7" t="s">
        <v>2540</v>
      </c>
      <c r="E904" s="519">
        <v>8218</v>
      </c>
      <c r="F904" s="103">
        <v>1200</v>
      </c>
    </row>
    <row r="905" spans="1:14">
      <c r="A905" s="60">
        <v>41233</v>
      </c>
    </row>
    <row r="906" spans="1:14">
      <c r="A906" s="203">
        <v>40889</v>
      </c>
      <c r="B906" s="203"/>
      <c r="C906" s="7" t="s">
        <v>144</v>
      </c>
      <c r="D906" s="7" t="s">
        <v>2546</v>
      </c>
      <c r="E906" s="519">
        <v>6616</v>
      </c>
      <c r="F906" s="103">
        <v>1128.25</v>
      </c>
    </row>
    <row r="908" spans="1:14">
      <c r="A908" s="60">
        <v>41239</v>
      </c>
    </row>
    <row r="909" spans="1:14">
      <c r="A909" s="203">
        <v>41235</v>
      </c>
      <c r="B909" s="203"/>
      <c r="C909" s="7" t="s">
        <v>9</v>
      </c>
      <c r="D909" s="7" t="s">
        <v>2584</v>
      </c>
      <c r="E909" s="519">
        <v>8282</v>
      </c>
      <c r="F909" s="103">
        <v>2400</v>
      </c>
    </row>
    <row r="910" spans="1:14">
      <c r="A910" s="203">
        <v>41143</v>
      </c>
      <c r="B910" s="203"/>
      <c r="C910" s="7" t="s">
        <v>2343</v>
      </c>
      <c r="D910" s="7" t="s">
        <v>2585</v>
      </c>
      <c r="E910" s="519">
        <v>8100</v>
      </c>
      <c r="F910" s="103">
        <v>11000</v>
      </c>
    </row>
    <row r="911" spans="1:14">
      <c r="A911" s="393"/>
      <c r="B911" s="393"/>
      <c r="C911" s="109"/>
      <c r="D911" s="109"/>
      <c r="E911" s="531"/>
      <c r="F911" s="125"/>
    </row>
    <row r="912" spans="1:14">
      <c r="A912" s="60">
        <v>41241</v>
      </c>
    </row>
    <row r="913" spans="1:6">
      <c r="A913" s="203">
        <v>41148</v>
      </c>
      <c r="B913" s="203"/>
      <c r="C913" s="7" t="s">
        <v>130</v>
      </c>
      <c r="D913" s="7" t="s">
        <v>2382</v>
      </c>
      <c r="E913" s="519">
        <v>8132</v>
      </c>
      <c r="F913" s="103">
        <v>975</v>
      </c>
    </row>
    <row r="914" spans="1:6">
      <c r="A914" s="203">
        <v>41148</v>
      </c>
      <c r="B914" s="203"/>
      <c r="C914" s="7" t="s">
        <v>130</v>
      </c>
      <c r="D914" s="7" t="s">
        <v>2623</v>
      </c>
      <c r="E914" s="519">
        <v>8128</v>
      </c>
      <c r="F914" s="103">
        <v>4400</v>
      </c>
    </row>
    <row r="915" spans="1:6">
      <c r="A915" s="403"/>
      <c r="B915" s="393"/>
      <c r="C915" s="109"/>
      <c r="D915" s="109"/>
      <c r="E915" s="531"/>
      <c r="F915" s="125"/>
    </row>
    <row r="916" spans="1:6">
      <c r="A916" s="60">
        <v>41242</v>
      </c>
    </row>
    <row r="917" spans="1:6">
      <c r="A917" s="203">
        <v>41240</v>
      </c>
      <c r="B917" s="203"/>
      <c r="C917" s="7" t="s">
        <v>9</v>
      </c>
      <c r="D917" s="7" t="s">
        <v>2584</v>
      </c>
      <c r="E917" s="519">
        <v>8283</v>
      </c>
      <c r="F917" s="103">
        <v>2400</v>
      </c>
    </row>
    <row r="919" spans="1:6">
      <c r="A919" s="60">
        <v>41263</v>
      </c>
    </row>
    <row r="920" spans="1:6">
      <c r="A920" s="203">
        <v>41262</v>
      </c>
      <c r="B920" s="203"/>
      <c r="C920" s="7" t="s">
        <v>9</v>
      </c>
      <c r="D920" s="7" t="s">
        <v>2584</v>
      </c>
      <c r="E920" s="519">
        <v>8290</v>
      </c>
      <c r="F920" s="103">
        <v>1900</v>
      </c>
    </row>
    <row r="921" spans="1:6">
      <c r="A921" s="203">
        <v>41262</v>
      </c>
      <c r="B921" s="203"/>
      <c r="C921" s="7" t="s">
        <v>9</v>
      </c>
      <c r="D921" s="7" t="s">
        <v>2584</v>
      </c>
      <c r="E921" s="519">
        <v>8291</v>
      </c>
      <c r="F921" s="103">
        <v>1900</v>
      </c>
    </row>
    <row r="922" spans="1:6">
      <c r="A922" s="203">
        <v>41262</v>
      </c>
      <c r="B922" s="203"/>
      <c r="C922" s="7" t="s">
        <v>9</v>
      </c>
      <c r="D922" s="7" t="s">
        <v>2584</v>
      </c>
      <c r="E922" s="519">
        <v>8292</v>
      </c>
      <c r="F922" s="103">
        <v>1900</v>
      </c>
    </row>
    <row r="923" spans="1:6">
      <c r="A923" s="203">
        <v>41262</v>
      </c>
      <c r="B923" s="203"/>
      <c r="C923" s="7" t="s">
        <v>9</v>
      </c>
      <c r="D923" s="7" t="s">
        <v>2584</v>
      </c>
      <c r="E923" s="519">
        <v>8293</v>
      </c>
      <c r="F923" s="103">
        <v>1900</v>
      </c>
    </row>
    <row r="924" spans="1:6">
      <c r="A924" s="203">
        <v>41262</v>
      </c>
      <c r="B924" s="203"/>
      <c r="C924" s="7" t="s">
        <v>9</v>
      </c>
      <c r="D924" s="7" t="s">
        <v>2584</v>
      </c>
      <c r="E924" s="519">
        <v>8294</v>
      </c>
      <c r="F924" s="103">
        <v>1900</v>
      </c>
    </row>
    <row r="925" spans="1:6">
      <c r="A925" s="203">
        <v>41263</v>
      </c>
      <c r="B925" s="203"/>
      <c r="C925" s="7" t="s">
        <v>9</v>
      </c>
      <c r="D925" s="7" t="s">
        <v>2584</v>
      </c>
      <c r="E925" s="519">
        <v>8296</v>
      </c>
      <c r="F925" s="103">
        <v>3500</v>
      </c>
    </row>
    <row r="926" spans="1:6">
      <c r="A926" s="203">
        <v>41263</v>
      </c>
      <c r="B926" s="203"/>
      <c r="C926" s="7" t="s">
        <v>9</v>
      </c>
      <c r="D926" s="7" t="s">
        <v>2584</v>
      </c>
      <c r="E926" s="519">
        <v>8299</v>
      </c>
      <c r="F926" s="103">
        <v>968.57</v>
      </c>
    </row>
    <row r="927" spans="1:6">
      <c r="A927" s="393"/>
      <c r="B927" s="393"/>
      <c r="C927" s="109"/>
      <c r="D927" s="109"/>
      <c r="E927" s="531"/>
      <c r="F927" s="125"/>
    </row>
    <row r="928" spans="1:6">
      <c r="A928" s="60"/>
    </row>
    <row r="929" spans="1:6">
      <c r="A929" s="203">
        <v>41172</v>
      </c>
      <c r="B929" s="203"/>
      <c r="C929" s="7" t="s">
        <v>2757</v>
      </c>
      <c r="D929" s="7" t="s">
        <v>2803</v>
      </c>
      <c r="E929" s="519">
        <v>8204</v>
      </c>
      <c r="F929" s="103">
        <v>350</v>
      </c>
    </row>
    <row r="930" spans="1:6">
      <c r="A930" s="203">
        <v>41264</v>
      </c>
      <c r="B930" s="203"/>
      <c r="C930" s="7" t="s">
        <v>9</v>
      </c>
      <c r="D930" s="7" t="s">
        <v>2584</v>
      </c>
      <c r="E930" s="519">
        <v>8297</v>
      </c>
      <c r="F930" s="103">
        <v>921</v>
      </c>
    </row>
    <row r="931" spans="1:6">
      <c r="A931" s="203"/>
      <c r="B931" s="203"/>
      <c r="C931" s="7" t="s">
        <v>471</v>
      </c>
      <c r="D931" s="7" t="s">
        <v>2804</v>
      </c>
      <c r="E931" s="519">
        <v>6617</v>
      </c>
      <c r="F931" s="103">
        <v>1128.25</v>
      </c>
    </row>
    <row r="932" spans="1:6">
      <c r="A932" s="393"/>
      <c r="B932" s="393"/>
      <c r="C932" s="109"/>
      <c r="D932" s="109"/>
      <c r="E932" s="531"/>
      <c r="F932" s="125"/>
    </row>
    <row r="933" spans="1:6">
      <c r="A933" s="60">
        <v>41309</v>
      </c>
    </row>
    <row r="934" spans="1:6">
      <c r="A934" s="203">
        <v>41309</v>
      </c>
      <c r="B934" s="203"/>
      <c r="C934" s="7" t="s">
        <v>9</v>
      </c>
      <c r="D934" s="7" t="s">
        <v>2584</v>
      </c>
      <c r="E934" s="519">
        <v>8305</v>
      </c>
      <c r="F934" s="103">
        <v>1124.5</v>
      </c>
    </row>
    <row r="935" spans="1:6">
      <c r="A935" s="203">
        <v>41309</v>
      </c>
      <c r="B935" s="203"/>
      <c r="C935" s="7" t="s">
        <v>9</v>
      </c>
      <c r="D935" s="7" t="s">
        <v>2584</v>
      </c>
      <c r="E935" s="519">
        <v>8307</v>
      </c>
      <c r="F935" s="103">
        <v>1123.55</v>
      </c>
    </row>
    <row r="936" spans="1:6">
      <c r="A936" s="203">
        <v>41309</v>
      </c>
      <c r="B936" s="203"/>
      <c r="C936" s="7" t="s">
        <v>9</v>
      </c>
      <c r="D936" s="7" t="s">
        <v>2584</v>
      </c>
      <c r="E936" s="519">
        <v>8306</v>
      </c>
      <c r="F936" s="103">
        <v>1124.5</v>
      </c>
    </row>
    <row r="938" spans="1:6">
      <c r="A938" s="60">
        <v>41312</v>
      </c>
    </row>
    <row r="939" spans="1:6">
      <c r="A939" s="203">
        <v>41312</v>
      </c>
      <c r="B939" s="203"/>
      <c r="C939" s="7" t="s">
        <v>9</v>
      </c>
      <c r="D939" s="7" t="s">
        <v>3199</v>
      </c>
      <c r="E939" s="519">
        <v>8308</v>
      </c>
      <c r="F939" s="103">
        <v>3619.37</v>
      </c>
    </row>
    <row r="941" spans="1:6">
      <c r="A941" s="60">
        <v>41332</v>
      </c>
    </row>
    <row r="942" spans="1:6">
      <c r="A942" s="203">
        <v>41326</v>
      </c>
      <c r="B942" s="203"/>
      <c r="C942" s="7" t="s">
        <v>9</v>
      </c>
      <c r="D942" s="7" t="s">
        <v>2540</v>
      </c>
      <c r="E942" s="519">
        <v>8311</v>
      </c>
      <c r="F942" s="103">
        <v>3000</v>
      </c>
    </row>
    <row r="943" spans="1:6">
      <c r="A943" s="203">
        <v>41326</v>
      </c>
      <c r="B943" s="203"/>
      <c r="C943" s="7" t="s">
        <v>9</v>
      </c>
      <c r="D943" s="7" t="s">
        <v>2540</v>
      </c>
      <c r="E943" s="519">
        <v>8314</v>
      </c>
      <c r="F943" s="103">
        <v>3000</v>
      </c>
    </row>
    <row r="944" spans="1:6">
      <c r="A944" s="203">
        <v>41326</v>
      </c>
      <c r="B944" s="203"/>
      <c r="C944" s="7" t="s">
        <v>9</v>
      </c>
      <c r="D944" s="7" t="s">
        <v>2540</v>
      </c>
      <c r="E944" s="519">
        <v>8309</v>
      </c>
      <c r="F944" s="103">
        <v>3000</v>
      </c>
    </row>
    <row r="945" spans="1:14">
      <c r="A945" s="203">
        <v>41326</v>
      </c>
      <c r="B945" s="203"/>
      <c r="C945" s="7" t="s">
        <v>9</v>
      </c>
      <c r="D945" s="7" t="s">
        <v>2540</v>
      </c>
      <c r="E945" s="519">
        <v>8313</v>
      </c>
      <c r="F945" s="103">
        <v>3000</v>
      </c>
    </row>
    <row r="946" spans="1:14">
      <c r="A946" s="203">
        <v>41326</v>
      </c>
      <c r="B946" s="203"/>
      <c r="C946" s="7" t="s">
        <v>9</v>
      </c>
      <c r="D946" s="7" t="s">
        <v>2540</v>
      </c>
      <c r="E946" s="519">
        <v>8310</v>
      </c>
      <c r="F946" s="103">
        <v>3000</v>
      </c>
    </row>
    <row r="947" spans="1:14">
      <c r="A947" s="60"/>
    </row>
    <row r="948" spans="1:14">
      <c r="A948" s="60">
        <v>41337</v>
      </c>
      <c r="C948" s="444"/>
      <c r="D948" s="444"/>
    </row>
    <row r="949" spans="1:14" s="444" customFormat="1">
      <c r="A949" s="203">
        <v>41337</v>
      </c>
      <c r="B949" s="203"/>
      <c r="C949" s="7" t="s">
        <v>9</v>
      </c>
      <c r="D949" s="7" t="s">
        <v>2540</v>
      </c>
      <c r="E949" s="519">
        <v>8316</v>
      </c>
      <c r="F949" s="103">
        <v>1375.16</v>
      </c>
      <c r="G949" s="168"/>
      <c r="H949" s="168"/>
      <c r="I949" s="168"/>
      <c r="L949" s="2"/>
      <c r="N949" s="2"/>
    </row>
    <row r="951" spans="1:14">
      <c r="A951" s="60">
        <v>41338</v>
      </c>
      <c r="C951" s="444"/>
      <c r="D951" s="444"/>
    </row>
    <row r="952" spans="1:14">
      <c r="A952" s="203">
        <v>41338</v>
      </c>
      <c r="B952" s="203"/>
      <c r="C952" s="7" t="s">
        <v>9</v>
      </c>
      <c r="D952" s="7" t="s">
        <v>2540</v>
      </c>
      <c r="E952" s="519">
        <v>8317</v>
      </c>
      <c r="F952" s="103">
        <v>3508.22</v>
      </c>
    </row>
    <row r="954" spans="1:14">
      <c r="A954" s="60">
        <v>41340</v>
      </c>
    </row>
    <row r="955" spans="1:14">
      <c r="A955" s="203">
        <v>41340</v>
      </c>
      <c r="B955" s="203"/>
      <c r="C955" s="7" t="s">
        <v>9</v>
      </c>
      <c r="D955" s="7" t="s">
        <v>2540</v>
      </c>
      <c r="E955" s="519">
        <v>8318</v>
      </c>
      <c r="F955" s="103">
        <v>4578.17</v>
      </c>
    </row>
    <row r="957" spans="1:14">
      <c r="A957" s="60">
        <v>41372</v>
      </c>
      <c r="C957" s="444"/>
      <c r="D957" s="444"/>
    </row>
    <row r="958" spans="1:14">
      <c r="A958" s="203">
        <v>41372</v>
      </c>
      <c r="B958" s="203"/>
      <c r="C958" s="7" t="s">
        <v>9</v>
      </c>
      <c r="D958" s="7" t="s">
        <v>2540</v>
      </c>
      <c r="E958" s="519">
        <v>8322</v>
      </c>
      <c r="F958" s="103">
        <v>12870.81</v>
      </c>
    </row>
    <row r="960" spans="1:14">
      <c r="A960" s="60">
        <v>41372</v>
      </c>
      <c r="C960" s="444"/>
      <c r="D960" s="444"/>
    </row>
    <row r="961" spans="1:14">
      <c r="A961" s="203">
        <v>41375</v>
      </c>
      <c r="B961" s="203"/>
      <c r="C961" s="7" t="s">
        <v>9</v>
      </c>
      <c r="D961" s="7" t="s">
        <v>2540</v>
      </c>
      <c r="E961" s="519">
        <v>8325</v>
      </c>
      <c r="F961" s="103">
        <v>5497.42</v>
      </c>
    </row>
    <row r="962" spans="1:14">
      <c r="A962" s="203">
        <v>41375</v>
      </c>
      <c r="B962" s="203"/>
      <c r="C962" s="7" t="s">
        <v>9</v>
      </c>
      <c r="D962" s="7" t="s">
        <v>2540</v>
      </c>
      <c r="E962" s="519">
        <v>8326</v>
      </c>
      <c r="F962" s="103">
        <v>5497.4</v>
      </c>
    </row>
    <row r="963" spans="1:14">
      <c r="A963" s="203">
        <v>41375</v>
      </c>
      <c r="B963" s="203"/>
      <c r="C963" s="7" t="s">
        <v>9</v>
      </c>
      <c r="D963" s="7" t="s">
        <v>2540</v>
      </c>
      <c r="E963" s="519">
        <v>8324</v>
      </c>
      <c r="F963" s="103">
        <v>5497.4</v>
      </c>
    </row>
    <row r="965" spans="1:14">
      <c r="A965" s="60">
        <v>41378</v>
      </c>
      <c r="C965" s="444"/>
      <c r="D965" s="444"/>
    </row>
    <row r="966" spans="1:14">
      <c r="A966" s="203">
        <v>41375</v>
      </c>
      <c r="B966" s="203"/>
      <c r="C966" s="7" t="s">
        <v>9</v>
      </c>
      <c r="D966" s="7" t="s">
        <v>2540</v>
      </c>
      <c r="E966" s="519">
        <v>8327</v>
      </c>
      <c r="F966" s="103">
        <v>3670.49</v>
      </c>
    </row>
    <row r="968" spans="1:14">
      <c r="A968" s="60">
        <v>41400</v>
      </c>
      <c r="C968" s="444"/>
      <c r="D968" s="444"/>
    </row>
    <row r="969" spans="1:14" s="444" customFormat="1">
      <c r="A969" s="203">
        <v>41400</v>
      </c>
      <c r="B969" s="203"/>
      <c r="C969" s="7" t="s">
        <v>9</v>
      </c>
      <c r="D969" s="7" t="s">
        <v>2540</v>
      </c>
      <c r="E969" s="519">
        <v>8328</v>
      </c>
      <c r="F969" s="103">
        <v>4862.1499999999996</v>
      </c>
      <c r="G969" s="168"/>
      <c r="H969" s="168"/>
      <c r="I969" s="168"/>
      <c r="L969" s="2"/>
      <c r="N969" s="2"/>
    </row>
    <row r="970" spans="1:14" s="444" customFormat="1">
      <c r="A970" s="163"/>
      <c r="B970" s="163"/>
      <c r="C970"/>
      <c r="D970"/>
      <c r="E970" s="517"/>
      <c r="F970" s="168"/>
      <c r="G970" s="168"/>
      <c r="H970" s="168"/>
      <c r="I970" s="168"/>
      <c r="L970" s="2"/>
      <c r="N970" s="2"/>
    </row>
    <row r="971" spans="1:14">
      <c r="A971" s="60">
        <v>41401</v>
      </c>
      <c r="C971" s="444"/>
      <c r="D971" s="444"/>
    </row>
    <row r="972" spans="1:14" s="444" customFormat="1">
      <c r="A972" s="203">
        <v>41401</v>
      </c>
      <c r="B972" s="203"/>
      <c r="C972" s="7" t="s">
        <v>9</v>
      </c>
      <c r="D972" s="7" t="s">
        <v>2540</v>
      </c>
      <c r="E972" s="519">
        <v>8331</v>
      </c>
      <c r="F972" s="103">
        <v>7064.22</v>
      </c>
      <c r="G972" s="168"/>
      <c r="H972" s="168"/>
      <c r="I972" s="168"/>
      <c r="L972" s="2"/>
      <c r="N972" s="2"/>
    </row>
    <row r="973" spans="1:14" s="444" customFormat="1">
      <c r="A973" s="203">
        <v>41462</v>
      </c>
      <c r="B973" s="203"/>
      <c r="C973" s="7" t="s">
        <v>9</v>
      </c>
      <c r="D973" s="7" t="s">
        <v>2540</v>
      </c>
      <c r="E973" s="519">
        <v>8329</v>
      </c>
      <c r="F973" s="103">
        <v>5202.49</v>
      </c>
      <c r="G973" s="168"/>
      <c r="H973" s="168"/>
      <c r="I973" s="168"/>
      <c r="L973" s="2"/>
      <c r="N973" s="2"/>
    </row>
    <row r="974" spans="1:14">
      <c r="A974" s="393"/>
      <c r="B974" s="393"/>
      <c r="C974" s="109"/>
      <c r="D974" s="109"/>
      <c r="E974" s="531"/>
      <c r="F974" s="125"/>
    </row>
    <row r="975" spans="1:14" s="444" customFormat="1">
      <c r="A975" s="60">
        <v>41402</v>
      </c>
      <c r="B975" s="163"/>
      <c r="E975" s="517"/>
      <c r="F975" s="168"/>
      <c r="G975" s="168"/>
      <c r="H975" s="168"/>
      <c r="I975" s="168"/>
      <c r="L975" s="2"/>
      <c r="N975" s="2"/>
    </row>
    <row r="976" spans="1:14" s="444" customFormat="1">
      <c r="A976" s="203">
        <v>41462</v>
      </c>
      <c r="B976" s="203"/>
      <c r="C976" s="7" t="s">
        <v>9</v>
      </c>
      <c r="D976" s="7" t="s">
        <v>2540</v>
      </c>
      <c r="E976" s="519">
        <v>8330</v>
      </c>
      <c r="F976" s="103">
        <v>9439.59</v>
      </c>
      <c r="G976" s="168"/>
      <c r="H976" s="168"/>
      <c r="I976" s="168"/>
      <c r="L976" s="2"/>
      <c r="N976" s="2"/>
    </row>
    <row r="977" spans="1:14" s="444" customFormat="1">
      <c r="A977" s="163"/>
      <c r="B977" s="163"/>
      <c r="C977"/>
      <c r="D977"/>
      <c r="E977" s="517"/>
      <c r="F977" s="168"/>
      <c r="G977" s="168"/>
      <c r="H977" s="168"/>
      <c r="I977" s="168"/>
      <c r="L977" s="2"/>
      <c r="N977" s="2"/>
    </row>
    <row r="978" spans="1:14">
      <c r="A978" s="60">
        <v>41412</v>
      </c>
      <c r="C978" s="444"/>
      <c r="D978" s="444"/>
    </row>
    <row r="979" spans="1:14" s="444" customFormat="1">
      <c r="A979" s="203">
        <v>41412</v>
      </c>
      <c r="B979" s="203"/>
      <c r="C979" s="7" t="s">
        <v>9</v>
      </c>
      <c r="D979" s="7" t="s">
        <v>2540</v>
      </c>
      <c r="E979" s="519">
        <v>8332</v>
      </c>
      <c r="F979" s="103">
        <v>10000</v>
      </c>
      <c r="G979" s="168"/>
      <c r="H979" s="168"/>
      <c r="I979" s="168"/>
      <c r="L979" s="2"/>
      <c r="N979" s="2"/>
    </row>
    <row r="980" spans="1:14" s="444" customFormat="1">
      <c r="A980" s="163"/>
      <c r="B980" s="163"/>
      <c r="C980"/>
      <c r="D980"/>
      <c r="E980" s="517"/>
      <c r="F980" s="168"/>
      <c r="G980" s="168"/>
      <c r="H980" s="168"/>
      <c r="I980" s="168"/>
      <c r="L980" s="2"/>
      <c r="N980" s="2"/>
    </row>
    <row r="981" spans="1:14">
      <c r="A981" s="60">
        <v>41429</v>
      </c>
      <c r="C981" s="444"/>
      <c r="D981" s="444"/>
    </row>
    <row r="982" spans="1:14" s="444" customFormat="1">
      <c r="A982" s="203">
        <v>41429</v>
      </c>
      <c r="B982" s="203"/>
      <c r="C982" s="7" t="s">
        <v>9</v>
      </c>
      <c r="D982" s="7" t="s">
        <v>2540</v>
      </c>
      <c r="E982" s="519">
        <v>8333</v>
      </c>
      <c r="F982" s="103">
        <v>2664.77</v>
      </c>
      <c r="G982" s="168"/>
      <c r="H982" s="168"/>
      <c r="I982" s="168"/>
      <c r="L982" s="2"/>
      <c r="N982" s="2"/>
    </row>
    <row r="983" spans="1:14" s="444" customFormat="1">
      <c r="A983" s="163"/>
      <c r="B983" s="163"/>
      <c r="C983"/>
      <c r="D983"/>
      <c r="E983" s="517"/>
      <c r="F983" s="168"/>
      <c r="G983" s="168"/>
      <c r="H983" s="168"/>
      <c r="I983" s="168"/>
      <c r="L983" s="2"/>
      <c r="N983" s="2"/>
    </row>
    <row r="984" spans="1:14">
      <c r="A984" s="60">
        <v>41431</v>
      </c>
      <c r="C984" s="444"/>
      <c r="D984" s="444"/>
    </row>
    <row r="985" spans="1:14" s="444" customFormat="1">
      <c r="A985" s="203">
        <v>41431</v>
      </c>
      <c r="B985" s="203"/>
      <c r="C985" s="7" t="s">
        <v>9</v>
      </c>
      <c r="D985" s="7" t="s">
        <v>2540</v>
      </c>
      <c r="E985" s="519">
        <v>8334</v>
      </c>
      <c r="F985" s="103">
        <v>2933.22</v>
      </c>
      <c r="G985" s="168"/>
      <c r="H985" s="168"/>
      <c r="I985" s="168"/>
      <c r="L985" s="2"/>
      <c r="N985" s="2"/>
    </row>
    <row r="986" spans="1:14" s="444" customFormat="1">
      <c r="A986" s="163"/>
      <c r="B986" s="163"/>
      <c r="C986"/>
      <c r="D986"/>
      <c r="E986" s="517"/>
      <c r="F986" s="168"/>
      <c r="G986" s="168"/>
      <c r="H986" s="168"/>
      <c r="I986" s="168"/>
      <c r="L986" s="2"/>
      <c r="N986" s="2"/>
    </row>
    <row r="987" spans="1:14">
      <c r="A987" s="60">
        <v>41432</v>
      </c>
      <c r="C987" s="444"/>
      <c r="D987" s="444"/>
    </row>
    <row r="988" spans="1:14" s="444" customFormat="1">
      <c r="A988" s="203">
        <v>41438</v>
      </c>
      <c r="B988" s="203"/>
      <c r="C988" s="7" t="s">
        <v>9</v>
      </c>
      <c r="D988" s="7" t="s">
        <v>2540</v>
      </c>
      <c r="E988" s="519">
        <v>8335</v>
      </c>
      <c r="F988" s="103">
        <v>4145.0600000000004</v>
      </c>
      <c r="G988" s="168"/>
      <c r="H988" s="168"/>
      <c r="I988" s="168"/>
      <c r="L988" s="2"/>
      <c r="N988" s="2"/>
    </row>
    <row r="989" spans="1:14" s="444" customFormat="1">
      <c r="A989" s="163"/>
      <c r="B989" s="163"/>
      <c r="C989"/>
      <c r="D989"/>
      <c r="E989" s="517"/>
      <c r="F989" s="168"/>
      <c r="G989" s="168"/>
      <c r="H989" s="168"/>
      <c r="I989" s="168"/>
      <c r="L989" s="2"/>
      <c r="N989" s="2"/>
    </row>
    <row r="990" spans="1:14">
      <c r="A990" s="60">
        <v>41445</v>
      </c>
      <c r="C990" s="444"/>
      <c r="D990" s="444"/>
    </row>
    <row r="991" spans="1:14" s="444" customFormat="1">
      <c r="A991" s="203">
        <v>41445</v>
      </c>
      <c r="B991" s="203"/>
      <c r="C991" s="7" t="s">
        <v>9</v>
      </c>
      <c r="D991" s="7" t="s">
        <v>2540</v>
      </c>
      <c r="E991" s="519">
        <v>8338</v>
      </c>
      <c r="F991" s="103">
        <v>6355.41</v>
      </c>
      <c r="G991" s="168"/>
      <c r="H991" s="168"/>
      <c r="I991" s="168"/>
      <c r="L991" s="2"/>
      <c r="N991" s="2"/>
    </row>
    <row r="992" spans="1:14" s="444" customFormat="1">
      <c r="A992" s="163"/>
      <c r="B992" s="163"/>
      <c r="C992"/>
      <c r="D992"/>
      <c r="E992" s="517"/>
      <c r="F992" s="168"/>
      <c r="G992" s="168"/>
      <c r="H992" s="168"/>
      <c r="I992" s="168"/>
      <c r="L992" s="2"/>
      <c r="N992" s="2"/>
    </row>
    <row r="993" spans="1:14">
      <c r="A993" s="60">
        <v>41451</v>
      </c>
    </row>
    <row r="994" spans="1:14">
      <c r="A994" s="4">
        <v>41451</v>
      </c>
      <c r="B994" s="4"/>
      <c r="C994" s="7" t="s">
        <v>9</v>
      </c>
      <c r="D994" s="7" t="s">
        <v>2540</v>
      </c>
      <c r="E994" s="519">
        <v>8339</v>
      </c>
      <c r="F994" s="103">
        <v>11199.7</v>
      </c>
    </row>
    <row r="996" spans="1:14">
      <c r="A996" s="60">
        <v>41491</v>
      </c>
      <c r="C996" s="444"/>
      <c r="D996" s="444"/>
    </row>
    <row r="997" spans="1:14" s="444" customFormat="1">
      <c r="A997" s="4">
        <v>41491</v>
      </c>
      <c r="B997" s="4"/>
      <c r="C997" s="7" t="s">
        <v>9</v>
      </c>
      <c r="D997" s="7" t="s">
        <v>2540</v>
      </c>
      <c r="E997" s="519">
        <v>8340</v>
      </c>
      <c r="F997" s="103">
        <v>10079.67</v>
      </c>
      <c r="G997" s="168"/>
      <c r="H997" s="168"/>
      <c r="I997" s="168"/>
      <c r="L997" s="2"/>
      <c r="N997" s="2"/>
    </row>
    <row r="998" spans="1:14" s="444" customFormat="1">
      <c r="A998" s="163"/>
      <c r="B998" s="163"/>
      <c r="C998"/>
      <c r="D998"/>
      <c r="E998" s="517"/>
      <c r="F998" s="168"/>
      <c r="G998" s="168"/>
      <c r="H998" s="168"/>
      <c r="I998" s="168"/>
      <c r="L998" s="2"/>
      <c r="N998" s="2"/>
    </row>
    <row r="999" spans="1:14">
      <c r="A999" s="60">
        <v>41550</v>
      </c>
      <c r="C999" s="444"/>
      <c r="D999" s="444"/>
    </row>
    <row r="1000" spans="1:14" s="444" customFormat="1">
      <c r="A1000" s="4">
        <v>41550</v>
      </c>
      <c r="B1000" s="4"/>
      <c r="C1000" s="7" t="s">
        <v>9</v>
      </c>
      <c r="D1000" s="7" t="s">
        <v>2540</v>
      </c>
      <c r="E1000" s="519">
        <v>8344</v>
      </c>
      <c r="F1000" s="103">
        <v>4158.2</v>
      </c>
      <c r="G1000" s="168"/>
      <c r="H1000" s="168"/>
      <c r="I1000" s="168"/>
      <c r="L1000" s="2"/>
      <c r="N1000" s="2"/>
    </row>
    <row r="1001" spans="1:14" s="444" customFormat="1">
      <c r="A1001" s="163"/>
      <c r="B1001" s="163"/>
      <c r="C1001"/>
      <c r="D1001"/>
      <c r="E1001" s="517"/>
      <c r="F1001" s="168"/>
      <c r="G1001" s="168"/>
      <c r="H1001" s="168"/>
      <c r="I1001" s="168"/>
      <c r="L1001" s="2"/>
      <c r="N1001" s="2"/>
    </row>
    <row r="1002" spans="1:14">
      <c r="A1002" s="60">
        <v>41555</v>
      </c>
      <c r="C1002" s="444"/>
      <c r="D1002" s="444"/>
    </row>
    <row r="1003" spans="1:14" s="444" customFormat="1">
      <c r="A1003" s="4">
        <v>41555</v>
      </c>
      <c r="B1003" s="4"/>
      <c r="C1003" s="7" t="s">
        <v>9</v>
      </c>
      <c r="D1003" s="7" t="s">
        <v>2540</v>
      </c>
      <c r="E1003" s="519">
        <v>8345</v>
      </c>
      <c r="F1003" s="103">
        <v>10213.56</v>
      </c>
      <c r="G1003" s="168"/>
      <c r="H1003" s="168"/>
      <c r="I1003" s="168"/>
      <c r="L1003" s="2"/>
      <c r="N1003" s="2"/>
    </row>
    <row r="1004" spans="1:14" s="444" customFormat="1">
      <c r="A1004" s="163"/>
      <c r="B1004" s="163"/>
      <c r="C1004"/>
      <c r="D1004"/>
      <c r="E1004" s="517"/>
      <c r="F1004" s="168"/>
      <c r="G1004" s="168"/>
      <c r="H1004" s="168"/>
      <c r="I1004" s="168"/>
      <c r="L1004" s="2"/>
      <c r="N1004" s="2"/>
    </row>
    <row r="1005" spans="1:14">
      <c r="A1005" s="60">
        <v>41557</v>
      </c>
      <c r="C1005" s="444"/>
      <c r="D1005" s="444"/>
    </row>
    <row r="1006" spans="1:14" s="444" customFormat="1">
      <c r="A1006" s="4">
        <v>41557</v>
      </c>
      <c r="B1006" s="4"/>
      <c r="C1006" s="7" t="s">
        <v>9</v>
      </c>
      <c r="D1006" s="7" t="s">
        <v>2540</v>
      </c>
      <c r="E1006" s="519">
        <v>8347</v>
      </c>
      <c r="F1006" s="103">
        <v>16932.95</v>
      </c>
      <c r="G1006" s="168"/>
      <c r="H1006" s="168"/>
      <c r="I1006" s="168"/>
      <c r="L1006" s="2"/>
      <c r="N1006" s="2"/>
    </row>
    <row r="1007" spans="1:14" s="444" customFormat="1">
      <c r="A1007" s="163"/>
      <c r="B1007" s="163"/>
      <c r="C1007"/>
      <c r="D1007"/>
      <c r="E1007" s="517"/>
      <c r="F1007" s="168"/>
      <c r="G1007" s="168"/>
      <c r="H1007" s="168"/>
      <c r="I1007" s="168"/>
      <c r="L1007" s="2"/>
      <c r="N1007" s="2"/>
    </row>
    <row r="1008" spans="1:14">
      <c r="A1008" s="60">
        <v>41579</v>
      </c>
    </row>
    <row r="1009" spans="1:13">
      <c r="A1009" s="4">
        <v>41578</v>
      </c>
      <c r="B1009" s="4"/>
      <c r="C1009" s="7" t="s">
        <v>2960</v>
      </c>
      <c r="D1009" s="7" t="s">
        <v>5799</v>
      </c>
      <c r="E1009" s="519">
        <v>8359</v>
      </c>
      <c r="F1009" s="103">
        <v>202.6</v>
      </c>
    </row>
    <row r="1010" spans="1:13" s="444" customFormat="1" ht="15" customHeight="1">
      <c r="A1010" s="4">
        <v>41578</v>
      </c>
      <c r="B1010" s="4"/>
      <c r="C1010" s="7" t="s">
        <v>5295</v>
      </c>
      <c r="D1010" s="7" t="s">
        <v>5865</v>
      </c>
      <c r="E1010" s="519">
        <v>8426</v>
      </c>
      <c r="F1010" s="103">
        <v>203</v>
      </c>
      <c r="G1010" s="168"/>
      <c r="H1010" s="168"/>
      <c r="I1010" s="301"/>
      <c r="J1010" s="24"/>
      <c r="K1010" s="73"/>
      <c r="L1010" s="74"/>
      <c r="M1010" s="24"/>
    </row>
    <row r="1011" spans="1:13" s="444" customFormat="1" ht="15" customHeight="1">
      <c r="A1011" s="4">
        <v>41578</v>
      </c>
      <c r="B1011" s="4"/>
      <c r="C1011" s="7" t="s">
        <v>173</v>
      </c>
      <c r="D1011" s="7" t="s">
        <v>5811</v>
      </c>
      <c r="E1011" s="519">
        <v>8371</v>
      </c>
      <c r="F1011" s="103">
        <v>364.88</v>
      </c>
      <c r="G1011" s="168"/>
      <c r="H1011" s="168"/>
      <c r="I1011" s="301"/>
      <c r="J1011" s="24"/>
      <c r="K1011" s="73"/>
      <c r="L1011" s="74"/>
      <c r="M1011" s="24"/>
    </row>
    <row r="1012" spans="1:13" s="444" customFormat="1" ht="15" customHeight="1">
      <c r="A1012" s="4">
        <v>41578</v>
      </c>
      <c r="B1012" s="4"/>
      <c r="C1012" s="7" t="s">
        <v>2011</v>
      </c>
      <c r="D1012" s="7" t="s">
        <v>5835</v>
      </c>
      <c r="E1012" s="519">
        <v>8396</v>
      </c>
      <c r="F1012" s="103">
        <v>227.07</v>
      </c>
      <c r="G1012" s="168"/>
      <c r="H1012" s="168"/>
      <c r="I1012" s="301"/>
      <c r="J1012" s="24"/>
      <c r="K1012" s="73"/>
      <c r="L1012" s="74"/>
      <c r="M1012" s="24"/>
    </row>
    <row r="1013" spans="1:13" s="444" customFormat="1" ht="15" customHeight="1">
      <c r="A1013" s="4">
        <v>41578</v>
      </c>
      <c r="B1013" s="4"/>
      <c r="C1013" s="7" t="s">
        <v>3778</v>
      </c>
      <c r="D1013" s="7" t="s">
        <v>5826</v>
      </c>
      <c r="E1013" s="519">
        <v>8387</v>
      </c>
      <c r="F1013" s="103">
        <v>202.6</v>
      </c>
      <c r="G1013" s="168"/>
      <c r="H1013" s="168"/>
      <c r="I1013" s="301"/>
      <c r="J1013" s="24"/>
      <c r="K1013" s="73"/>
      <c r="L1013" s="74"/>
      <c r="M1013" s="24"/>
    </row>
    <row r="1014" spans="1:13" s="444" customFormat="1" ht="15" customHeight="1">
      <c r="A1014" s="4">
        <v>41578</v>
      </c>
      <c r="B1014" s="4"/>
      <c r="C1014" s="7" t="s">
        <v>537</v>
      </c>
      <c r="D1014" s="7" t="s">
        <v>5846</v>
      </c>
      <c r="E1014" s="519">
        <v>8407</v>
      </c>
      <c r="F1014" s="103">
        <v>695.79</v>
      </c>
      <c r="G1014" s="168"/>
      <c r="H1014" s="168"/>
      <c r="I1014" s="301"/>
      <c r="J1014" s="24"/>
      <c r="K1014" s="73"/>
      <c r="L1014" s="74"/>
      <c r="M1014" s="24"/>
    </row>
    <row r="1015" spans="1:13" s="444" customFormat="1" ht="15" customHeight="1">
      <c r="A1015" s="4">
        <v>41578</v>
      </c>
      <c r="B1015" s="4"/>
      <c r="C1015" s="7" t="s">
        <v>192</v>
      </c>
      <c r="D1015" s="7" t="s">
        <v>5800</v>
      </c>
      <c r="E1015" s="519">
        <v>8360</v>
      </c>
      <c r="F1015" s="103">
        <v>243.59</v>
      </c>
      <c r="G1015" s="168"/>
      <c r="H1015" s="168"/>
      <c r="I1015" s="301"/>
      <c r="J1015" s="24"/>
      <c r="K1015" s="73"/>
      <c r="L1015" s="74"/>
      <c r="M1015" s="24"/>
    </row>
    <row r="1016" spans="1:13" s="444" customFormat="1" ht="15" customHeight="1">
      <c r="A1016" s="4">
        <v>41578</v>
      </c>
      <c r="B1016" s="4"/>
      <c r="C1016" s="7" t="s">
        <v>456</v>
      </c>
      <c r="D1016" s="7" t="s">
        <v>5852</v>
      </c>
      <c r="E1016" s="519">
        <v>8413</v>
      </c>
      <c r="F1016" s="103">
        <v>572.11</v>
      </c>
      <c r="G1016" s="168"/>
      <c r="H1016" s="168"/>
      <c r="I1016" s="301"/>
      <c r="J1016" s="24"/>
      <c r="K1016" s="73"/>
      <c r="L1016" s="74"/>
      <c r="M1016" s="24"/>
    </row>
    <row r="1017" spans="1:13" s="444" customFormat="1" ht="15" customHeight="1">
      <c r="A1017" s="4">
        <v>41578</v>
      </c>
      <c r="B1017" s="4"/>
      <c r="C1017" s="7" t="s">
        <v>678</v>
      </c>
      <c r="D1017" s="7" t="s">
        <v>5798</v>
      </c>
      <c r="E1017" s="519">
        <v>8358</v>
      </c>
      <c r="F1017" s="103">
        <v>294.02</v>
      </c>
      <c r="G1017" s="168"/>
      <c r="H1017" s="168"/>
      <c r="I1017" s="301"/>
      <c r="J1017" s="24"/>
      <c r="K1017" s="73"/>
      <c r="L1017" s="74"/>
      <c r="M1017" s="24"/>
    </row>
    <row r="1018" spans="1:13" s="444" customFormat="1" ht="15" customHeight="1">
      <c r="A1018" s="4">
        <v>41578</v>
      </c>
      <c r="B1018" s="4"/>
      <c r="C1018" s="7" t="s">
        <v>636</v>
      </c>
      <c r="D1018" s="7" t="s">
        <v>5813</v>
      </c>
      <c r="E1018" s="519">
        <v>8373</v>
      </c>
      <c r="F1018" s="103">
        <v>207.86</v>
      </c>
      <c r="G1018" s="168"/>
      <c r="H1018" s="168"/>
      <c r="I1018" s="301"/>
      <c r="J1018" s="24"/>
      <c r="K1018" s="73"/>
      <c r="L1018" s="74"/>
      <c r="M1018" s="24"/>
    </row>
    <row r="1019" spans="1:13" s="444" customFormat="1" ht="15" customHeight="1">
      <c r="A1019" s="4">
        <v>41578</v>
      </c>
      <c r="B1019" s="4"/>
      <c r="C1019" s="7" t="s">
        <v>504</v>
      </c>
      <c r="D1019" s="7" t="s">
        <v>5809</v>
      </c>
      <c r="E1019" s="519">
        <v>8369</v>
      </c>
      <c r="F1019" s="103">
        <v>223.83</v>
      </c>
      <c r="G1019" s="168"/>
      <c r="H1019" s="168"/>
      <c r="I1019" s="301"/>
      <c r="J1019" s="24"/>
      <c r="K1019" s="73"/>
      <c r="L1019" s="74"/>
      <c r="M1019" s="24"/>
    </row>
    <row r="1020" spans="1:13" s="444" customFormat="1" ht="15" customHeight="1">
      <c r="A1020" s="4">
        <v>41578</v>
      </c>
      <c r="B1020" s="4"/>
      <c r="C1020" s="7" t="s">
        <v>519</v>
      </c>
      <c r="D1020" s="7" t="s">
        <v>5819</v>
      </c>
      <c r="E1020" s="519">
        <v>8379</v>
      </c>
      <c r="F1020" s="103">
        <v>366.27</v>
      </c>
      <c r="G1020" s="168"/>
      <c r="H1020" s="168"/>
      <c r="I1020" s="301"/>
      <c r="J1020" s="24"/>
      <c r="K1020" s="73"/>
      <c r="L1020" s="74"/>
      <c r="M1020" s="24"/>
    </row>
    <row r="1021" spans="1:13" s="444" customFormat="1" ht="15" customHeight="1">
      <c r="A1021" s="4">
        <v>41578</v>
      </c>
      <c r="B1021" s="4"/>
      <c r="C1021" s="7" t="s">
        <v>4467</v>
      </c>
      <c r="D1021" s="7" t="s">
        <v>5816</v>
      </c>
      <c r="E1021" s="519">
        <v>8376</v>
      </c>
      <c r="F1021" s="103">
        <v>185.6</v>
      </c>
      <c r="G1021" s="168"/>
      <c r="H1021" s="168"/>
      <c r="I1021" s="301"/>
      <c r="J1021" s="24"/>
      <c r="K1021" s="73"/>
      <c r="L1021" s="74"/>
      <c r="M1021" s="24"/>
    </row>
    <row r="1022" spans="1:13" s="444" customFormat="1" ht="15" customHeight="1">
      <c r="A1022" s="4">
        <v>41578</v>
      </c>
      <c r="B1022" s="4"/>
      <c r="C1022" s="7" t="s">
        <v>635</v>
      </c>
      <c r="D1022" s="7" t="s">
        <v>5812</v>
      </c>
      <c r="E1022" s="519">
        <v>8372</v>
      </c>
      <c r="F1022" s="103">
        <v>207.86</v>
      </c>
      <c r="G1022" s="168"/>
      <c r="H1022" s="168"/>
      <c r="I1022" s="301"/>
      <c r="J1022" s="24"/>
      <c r="K1022" s="73"/>
      <c r="L1022" s="74"/>
      <c r="M1022" s="24"/>
    </row>
    <row r="1023" spans="1:13" s="444" customFormat="1" ht="15" customHeight="1">
      <c r="A1023" s="4">
        <v>41578</v>
      </c>
      <c r="B1023" s="4"/>
      <c r="C1023" s="7" t="s">
        <v>200</v>
      </c>
      <c r="D1023" s="7" t="s">
        <v>5805</v>
      </c>
      <c r="E1023" s="519">
        <v>8365</v>
      </c>
      <c r="F1023" s="103">
        <v>243.59</v>
      </c>
      <c r="G1023" s="168"/>
      <c r="H1023" s="168"/>
      <c r="I1023" s="301"/>
      <c r="J1023" s="24"/>
      <c r="K1023" s="73"/>
      <c r="L1023" s="74"/>
      <c r="M1023" s="24"/>
    </row>
    <row r="1024" spans="1:13" s="444" customFormat="1" ht="15" customHeight="1">
      <c r="A1024" s="4">
        <v>41578</v>
      </c>
      <c r="B1024" s="4"/>
      <c r="C1024" s="7" t="s">
        <v>2404</v>
      </c>
      <c r="D1024" s="7" t="s">
        <v>5810</v>
      </c>
      <c r="E1024" s="519">
        <v>8370</v>
      </c>
      <c r="F1024" s="103">
        <v>162.28</v>
      </c>
      <c r="G1024" s="168"/>
      <c r="H1024" s="168"/>
      <c r="I1024" s="301"/>
      <c r="J1024" s="24"/>
      <c r="K1024" s="73"/>
      <c r="L1024" s="74"/>
      <c r="M1024" s="24"/>
    </row>
    <row r="1025" spans="1:13" s="444" customFormat="1" ht="15" customHeight="1">
      <c r="A1025" s="4">
        <v>41578</v>
      </c>
      <c r="B1025" s="4"/>
      <c r="C1025" s="7" t="s">
        <v>164</v>
      </c>
      <c r="D1025" s="7" t="s">
        <v>5854</v>
      </c>
      <c r="E1025" s="519">
        <v>8415</v>
      </c>
      <c r="F1025" s="103">
        <v>667.15</v>
      </c>
      <c r="G1025" s="168"/>
      <c r="H1025" s="168"/>
      <c r="I1025" s="301"/>
      <c r="J1025" s="24"/>
      <c r="K1025" s="73"/>
      <c r="L1025" s="74"/>
      <c r="M1025" s="24"/>
    </row>
    <row r="1026" spans="1:13" s="444" customFormat="1" ht="15" customHeight="1">
      <c r="A1026" s="4">
        <v>41578</v>
      </c>
      <c r="B1026" s="4"/>
      <c r="C1026" s="7" t="s">
        <v>4866</v>
      </c>
      <c r="D1026" s="7" t="s">
        <v>5820</v>
      </c>
      <c r="E1026" s="519">
        <v>8380</v>
      </c>
      <c r="F1026" s="103">
        <v>271.01</v>
      </c>
      <c r="G1026" s="168"/>
      <c r="H1026" s="168"/>
      <c r="I1026" s="301"/>
      <c r="J1026" s="24"/>
      <c r="K1026" s="73"/>
      <c r="L1026" s="74"/>
      <c r="M1026" s="24"/>
    </row>
    <row r="1027" spans="1:13" s="444" customFormat="1" ht="15" customHeight="1">
      <c r="A1027" s="4">
        <v>41578</v>
      </c>
      <c r="B1027" s="4"/>
      <c r="C1027" s="7" t="s">
        <v>2272</v>
      </c>
      <c r="D1027" s="7" t="s">
        <v>5849</v>
      </c>
      <c r="E1027" s="519">
        <v>8410</v>
      </c>
      <c r="F1027" s="103">
        <v>669.43</v>
      </c>
      <c r="G1027" s="168"/>
      <c r="H1027" s="168"/>
      <c r="I1027" s="301"/>
      <c r="J1027" s="24"/>
      <c r="K1027" s="73"/>
      <c r="L1027" s="74"/>
      <c r="M1027" s="24"/>
    </row>
    <row r="1028" spans="1:13" s="444" customFormat="1" ht="15" customHeight="1">
      <c r="A1028" s="4">
        <v>41578</v>
      </c>
      <c r="B1028" s="4"/>
      <c r="C1028" s="7" t="s">
        <v>529</v>
      </c>
      <c r="D1028" s="7" t="s">
        <v>5836</v>
      </c>
      <c r="E1028" s="519">
        <v>8397</v>
      </c>
      <c r="F1028" s="103">
        <v>321.44</v>
      </c>
      <c r="G1028" s="168"/>
      <c r="H1028" s="168"/>
      <c r="I1028" s="301"/>
      <c r="J1028" s="24"/>
      <c r="K1028" s="73"/>
      <c r="L1028" s="74"/>
      <c r="M1028" s="24"/>
    </row>
    <row r="1029" spans="1:13" s="444" customFormat="1" ht="15" customHeight="1">
      <c r="A1029" s="4">
        <v>41578</v>
      </c>
      <c r="B1029" s="4"/>
      <c r="C1029" s="7" t="s">
        <v>492</v>
      </c>
      <c r="D1029" s="7" t="s">
        <v>5797</v>
      </c>
      <c r="E1029" s="519">
        <v>8357</v>
      </c>
      <c r="F1029" s="103">
        <v>192.52</v>
      </c>
      <c r="G1029" s="168"/>
      <c r="H1029" s="168"/>
      <c r="I1029" s="301"/>
      <c r="J1029" s="24"/>
      <c r="K1029" s="73"/>
      <c r="L1029" s="74"/>
      <c r="M1029" s="24"/>
    </row>
    <row r="1030" spans="1:13" s="444" customFormat="1" ht="15" customHeight="1">
      <c r="A1030" s="4">
        <v>41578</v>
      </c>
      <c r="B1030" s="4"/>
      <c r="C1030" s="7" t="s">
        <v>2397</v>
      </c>
      <c r="D1030" s="7" t="s">
        <v>5806</v>
      </c>
      <c r="E1030" s="519">
        <v>8366</v>
      </c>
      <c r="F1030" s="103">
        <v>164.11</v>
      </c>
      <c r="G1030" s="168"/>
      <c r="H1030" s="168"/>
      <c r="I1030" s="301"/>
      <c r="J1030" s="24"/>
      <c r="K1030" s="73"/>
      <c r="L1030" s="74"/>
      <c r="M1030" s="24"/>
    </row>
    <row r="1031" spans="1:13" s="444" customFormat="1" ht="15" customHeight="1">
      <c r="A1031" s="4">
        <v>41578</v>
      </c>
      <c r="B1031" s="4"/>
      <c r="C1031" s="7" t="s">
        <v>497</v>
      </c>
      <c r="D1031" s="7" t="s">
        <v>5802</v>
      </c>
      <c r="E1031" s="519">
        <v>8362</v>
      </c>
      <c r="F1031" s="103">
        <v>198.17</v>
      </c>
      <c r="G1031" s="168"/>
      <c r="H1031" s="168"/>
      <c r="I1031" s="301"/>
      <c r="J1031" s="24"/>
      <c r="K1031" s="73"/>
      <c r="L1031" s="74"/>
      <c r="M1031" s="24"/>
    </row>
    <row r="1032" spans="1:13" s="444" customFormat="1" ht="15" customHeight="1">
      <c r="A1032" s="4">
        <v>41578</v>
      </c>
      <c r="B1032" s="4"/>
      <c r="C1032" s="7" t="s">
        <v>559</v>
      </c>
      <c r="D1032" s="7" t="s">
        <v>5823</v>
      </c>
      <c r="E1032" s="519">
        <v>8383</v>
      </c>
      <c r="F1032" s="103">
        <v>116.16</v>
      </c>
      <c r="G1032" s="168"/>
      <c r="H1032" s="168"/>
      <c r="I1032" s="301"/>
      <c r="J1032" s="24"/>
      <c r="K1032" s="73"/>
      <c r="L1032" s="74"/>
      <c r="M1032" s="24"/>
    </row>
    <row r="1033" spans="1:13" s="444" customFormat="1" ht="15" customHeight="1">
      <c r="A1033" s="4">
        <v>41578</v>
      </c>
      <c r="B1033" s="4"/>
      <c r="C1033" s="7" t="s">
        <v>1734</v>
      </c>
      <c r="D1033" s="7" t="s">
        <v>5828</v>
      </c>
      <c r="E1033" s="519">
        <v>8389</v>
      </c>
      <c r="F1033" s="103">
        <v>271.31</v>
      </c>
      <c r="G1033" s="168"/>
      <c r="H1033" s="168"/>
      <c r="I1033" s="301"/>
      <c r="J1033" s="24"/>
      <c r="K1033" s="73"/>
      <c r="L1033" s="74"/>
      <c r="M1033" s="24"/>
    </row>
    <row r="1034" spans="1:13" s="444" customFormat="1" ht="15" customHeight="1">
      <c r="A1034" s="4">
        <v>41578</v>
      </c>
      <c r="B1034" s="4"/>
      <c r="C1034" s="7" t="s">
        <v>2147</v>
      </c>
      <c r="D1034" s="7" t="s">
        <v>5825</v>
      </c>
      <c r="E1034" s="519">
        <v>8385</v>
      </c>
      <c r="F1034" s="103">
        <v>259.51</v>
      </c>
      <c r="G1034" s="168"/>
      <c r="H1034" s="168"/>
      <c r="I1034" s="301"/>
      <c r="J1034" s="24"/>
      <c r="K1034" s="73"/>
      <c r="L1034" s="74"/>
      <c r="M1034" s="24"/>
    </row>
    <row r="1035" spans="1:13" s="444" customFormat="1" ht="15" customHeight="1">
      <c r="A1035" s="4">
        <v>41578</v>
      </c>
      <c r="B1035" s="4"/>
      <c r="C1035" s="7" t="s">
        <v>5609</v>
      </c>
      <c r="D1035" s="7" t="s">
        <v>5817</v>
      </c>
      <c r="E1035" s="519">
        <v>8377</v>
      </c>
      <c r="F1035" s="103">
        <v>185.6</v>
      </c>
      <c r="G1035" s="168"/>
      <c r="H1035" s="168"/>
      <c r="I1035" s="301"/>
      <c r="J1035" s="24"/>
      <c r="K1035" s="73"/>
      <c r="L1035" s="74"/>
      <c r="M1035" s="24"/>
    </row>
    <row r="1036" spans="1:13" s="444" customFormat="1" ht="15" customHeight="1">
      <c r="A1036" s="4">
        <v>41578</v>
      </c>
      <c r="B1036" s="4"/>
      <c r="C1036" s="7" t="s">
        <v>233</v>
      </c>
      <c r="D1036" s="7" t="s">
        <v>5843</v>
      </c>
      <c r="E1036" s="519">
        <v>8404</v>
      </c>
      <c r="F1036" s="103">
        <v>440.58</v>
      </c>
      <c r="G1036" s="168"/>
      <c r="H1036" s="168"/>
      <c r="I1036" s="301"/>
      <c r="J1036" s="24"/>
      <c r="K1036" s="73"/>
      <c r="L1036" s="74"/>
      <c r="M1036" s="24"/>
    </row>
    <row r="1037" spans="1:13" s="444" customFormat="1" ht="15" customHeight="1">
      <c r="A1037" s="4">
        <v>41578</v>
      </c>
      <c r="B1037" s="4"/>
      <c r="C1037" s="7" t="s">
        <v>4349</v>
      </c>
      <c r="D1037" s="7" t="s">
        <v>5864</v>
      </c>
      <c r="E1037" s="519">
        <v>8425</v>
      </c>
      <c r="F1037" s="103">
        <v>232</v>
      </c>
      <c r="G1037" s="168"/>
      <c r="H1037" s="168"/>
      <c r="I1037" s="301"/>
      <c r="J1037" s="24"/>
      <c r="K1037" s="73"/>
      <c r="L1037" s="74"/>
      <c r="M1037" s="24"/>
    </row>
    <row r="1038" spans="1:13" s="444" customFormat="1" ht="15" customHeight="1">
      <c r="A1038" s="4">
        <v>41578</v>
      </c>
      <c r="B1038" s="4"/>
      <c r="C1038" s="7" t="s">
        <v>731</v>
      </c>
      <c r="D1038" s="7" t="s">
        <v>5840</v>
      </c>
      <c r="E1038" s="519">
        <v>8401</v>
      </c>
      <c r="F1038" s="103">
        <v>617.39</v>
      </c>
      <c r="G1038" s="168"/>
      <c r="H1038" s="168"/>
      <c r="I1038" s="301"/>
      <c r="J1038" s="24"/>
      <c r="K1038" s="73"/>
      <c r="L1038" s="74"/>
      <c r="M1038" s="24"/>
    </row>
    <row r="1039" spans="1:13" s="444" customFormat="1" ht="15" customHeight="1">
      <c r="A1039" s="4">
        <v>41578</v>
      </c>
      <c r="B1039" s="4"/>
      <c r="C1039" s="7" t="s">
        <v>3529</v>
      </c>
      <c r="D1039" s="7" t="s">
        <v>5855</v>
      </c>
      <c r="E1039" s="519">
        <v>8416</v>
      </c>
      <c r="F1039" s="103">
        <v>506.5</v>
      </c>
      <c r="G1039" s="168"/>
      <c r="H1039" s="168"/>
      <c r="I1039" s="301"/>
      <c r="J1039" s="24"/>
      <c r="K1039" s="73"/>
      <c r="L1039" s="74"/>
      <c r="M1039" s="24"/>
    </row>
    <row r="1040" spans="1:13" s="444" customFormat="1" ht="15" customHeight="1">
      <c r="A1040" s="4">
        <v>41578</v>
      </c>
      <c r="B1040" s="4"/>
      <c r="C1040" s="7" t="s">
        <v>632</v>
      </c>
      <c r="D1040" s="7" t="s">
        <v>5807</v>
      </c>
      <c r="E1040" s="519">
        <v>8367</v>
      </c>
      <c r="F1040" s="103">
        <v>207.86</v>
      </c>
      <c r="G1040" s="168"/>
      <c r="H1040" s="168"/>
      <c r="I1040" s="301"/>
      <c r="J1040" s="24"/>
      <c r="K1040" s="73"/>
      <c r="L1040" s="74"/>
      <c r="M1040" s="24"/>
    </row>
    <row r="1041" spans="1:13" s="444" customFormat="1" ht="15" customHeight="1">
      <c r="A1041" s="4">
        <v>41578</v>
      </c>
      <c r="B1041" s="4"/>
      <c r="C1041" s="7" t="s">
        <v>558</v>
      </c>
      <c r="D1041" s="7" t="s">
        <v>5791</v>
      </c>
      <c r="E1041" s="519">
        <v>8351</v>
      </c>
      <c r="F1041" s="103">
        <v>1322.21</v>
      </c>
      <c r="G1041" s="168"/>
      <c r="H1041" s="168"/>
      <c r="I1041" s="301"/>
      <c r="J1041" s="24"/>
      <c r="K1041" s="73"/>
      <c r="L1041" s="74"/>
      <c r="M1041" s="24"/>
    </row>
    <row r="1042" spans="1:13" s="444" customFormat="1" ht="15" customHeight="1">
      <c r="A1042" s="4">
        <v>41578</v>
      </c>
      <c r="B1042" s="4"/>
      <c r="C1042" s="7" t="s">
        <v>562</v>
      </c>
      <c r="D1042" s="7" t="s">
        <v>5834</v>
      </c>
      <c r="E1042" s="519">
        <v>8395</v>
      </c>
      <c r="F1042" s="103">
        <v>235.28</v>
      </c>
      <c r="G1042" s="168"/>
      <c r="H1042" s="168"/>
      <c r="I1042" s="301"/>
      <c r="J1042" s="24"/>
      <c r="K1042" s="73"/>
      <c r="L1042" s="74"/>
      <c r="M1042" s="24"/>
    </row>
    <row r="1043" spans="1:13" s="444" customFormat="1" ht="15" customHeight="1">
      <c r="A1043" s="4">
        <v>41578</v>
      </c>
      <c r="B1043" s="4"/>
      <c r="C1043" s="7" t="s">
        <v>3925</v>
      </c>
      <c r="D1043" s="7" t="s">
        <v>5822</v>
      </c>
      <c r="E1043" s="519">
        <v>8382</v>
      </c>
      <c r="F1043" s="103">
        <v>202.6</v>
      </c>
      <c r="G1043" s="168"/>
      <c r="H1043" s="168"/>
      <c r="I1043" s="301"/>
      <c r="J1043" s="24"/>
      <c r="K1043" s="73"/>
      <c r="L1043" s="74"/>
      <c r="M1043" s="24"/>
    </row>
    <row r="1044" spans="1:13" s="444" customFormat="1" ht="15" customHeight="1">
      <c r="A1044" s="4">
        <v>41578</v>
      </c>
      <c r="B1044" s="4"/>
      <c r="C1044" s="7" t="s">
        <v>5787</v>
      </c>
      <c r="D1044" s="7" t="s">
        <v>5862</v>
      </c>
      <c r="E1044" s="519">
        <v>8423</v>
      </c>
      <c r="F1044" s="103">
        <v>203</v>
      </c>
      <c r="G1044" s="168"/>
      <c r="H1044" s="168"/>
      <c r="I1044" s="301"/>
      <c r="J1044" s="24"/>
      <c r="K1044" s="73"/>
      <c r="L1044" s="74"/>
      <c r="M1044" s="24"/>
    </row>
    <row r="1045" spans="1:13" s="444" customFormat="1" ht="15" customHeight="1">
      <c r="A1045" s="4">
        <v>41578</v>
      </c>
      <c r="B1045" s="4"/>
      <c r="C1045" s="7" t="s">
        <v>681</v>
      </c>
      <c r="D1045" s="7" t="s">
        <v>5804</v>
      </c>
      <c r="E1045" s="519">
        <v>8364</v>
      </c>
      <c r="F1045" s="103">
        <v>282.81</v>
      </c>
      <c r="G1045" s="168"/>
      <c r="H1045" s="168"/>
      <c r="I1045" s="301"/>
      <c r="J1045" s="24"/>
      <c r="K1045" s="73"/>
      <c r="L1045" s="74"/>
      <c r="M1045" s="24"/>
    </row>
    <row r="1046" spans="1:13" s="444" customFormat="1" ht="15" customHeight="1">
      <c r="A1046" s="4">
        <v>41578</v>
      </c>
      <c r="B1046" s="4"/>
      <c r="C1046" s="7" t="s">
        <v>5615</v>
      </c>
      <c r="D1046" s="7" t="s">
        <v>5860</v>
      </c>
      <c r="E1046" s="519">
        <v>8421</v>
      </c>
      <c r="F1046" s="103">
        <v>228</v>
      </c>
      <c r="G1046" s="168"/>
      <c r="H1046" s="168"/>
      <c r="I1046" s="301"/>
      <c r="J1046" s="24"/>
      <c r="K1046" s="73"/>
      <c r="L1046" s="74"/>
      <c r="M1046" s="24"/>
    </row>
    <row r="1047" spans="1:13" s="444" customFormat="1" ht="15" customHeight="1">
      <c r="A1047" s="4">
        <v>41578</v>
      </c>
      <c r="B1047" s="4"/>
      <c r="C1047" s="7" t="s">
        <v>538</v>
      </c>
      <c r="D1047" s="7" t="s">
        <v>5848</v>
      </c>
      <c r="E1047" s="519">
        <v>8409</v>
      </c>
      <c r="F1047" s="103">
        <v>594.52</v>
      </c>
      <c r="G1047" s="168"/>
      <c r="H1047" s="168"/>
      <c r="I1047" s="301"/>
      <c r="J1047" s="24"/>
      <c r="K1047" s="73"/>
      <c r="L1047" s="74"/>
      <c r="M1047" s="24"/>
    </row>
    <row r="1048" spans="1:13" s="444" customFormat="1" ht="15" customHeight="1">
      <c r="A1048" s="4">
        <v>41578</v>
      </c>
      <c r="B1048" s="4"/>
      <c r="C1048" s="7" t="s">
        <v>5784</v>
      </c>
      <c r="D1048" s="7" t="s">
        <v>5815</v>
      </c>
      <c r="E1048" s="519">
        <v>8375</v>
      </c>
      <c r="F1048" s="103">
        <v>104.53</v>
      </c>
      <c r="G1048" s="168"/>
      <c r="H1048" s="168"/>
      <c r="I1048" s="301"/>
      <c r="J1048" s="24"/>
      <c r="K1048" s="73"/>
      <c r="L1048" s="74"/>
      <c r="M1048" s="24"/>
    </row>
    <row r="1049" spans="1:13" s="444" customFormat="1" ht="15" customHeight="1">
      <c r="A1049" s="4">
        <v>41578</v>
      </c>
      <c r="B1049" s="4"/>
      <c r="C1049" s="7" t="s">
        <v>3662</v>
      </c>
      <c r="D1049" s="7" t="s">
        <v>5873</v>
      </c>
      <c r="E1049" s="519">
        <v>8435</v>
      </c>
      <c r="F1049" s="103">
        <v>156.76</v>
      </c>
      <c r="G1049" s="168"/>
      <c r="H1049" s="168"/>
      <c r="I1049" s="301"/>
      <c r="J1049" s="24"/>
      <c r="K1049" s="73"/>
      <c r="L1049" s="74"/>
      <c r="M1049" s="24"/>
    </row>
    <row r="1050" spans="1:13" s="444" customFormat="1" ht="15" customHeight="1">
      <c r="A1050" s="4">
        <v>41578</v>
      </c>
      <c r="B1050" s="4"/>
      <c r="C1050" s="7" t="s">
        <v>1727</v>
      </c>
      <c r="D1050" s="7" t="s">
        <v>5833</v>
      </c>
      <c r="E1050" s="519">
        <v>8394</v>
      </c>
      <c r="F1050" s="103">
        <v>227.07</v>
      </c>
      <c r="G1050" s="168"/>
      <c r="H1050" s="168"/>
      <c r="I1050" s="301"/>
      <c r="J1050" s="24"/>
      <c r="K1050" s="73"/>
      <c r="L1050" s="74"/>
      <c r="M1050" s="24"/>
    </row>
    <row r="1051" spans="1:13" s="444" customFormat="1" ht="15" customHeight="1">
      <c r="A1051" s="4">
        <v>41578</v>
      </c>
      <c r="B1051" s="4"/>
      <c r="C1051" s="7" t="s">
        <v>2520</v>
      </c>
      <c r="D1051" s="7" t="s">
        <v>5814</v>
      </c>
      <c r="E1051" s="519">
        <v>8374</v>
      </c>
      <c r="F1051" s="103">
        <v>162.28</v>
      </c>
      <c r="G1051" s="168"/>
      <c r="H1051" s="168"/>
      <c r="I1051" s="301"/>
      <c r="J1051" s="24"/>
      <c r="K1051" s="73"/>
      <c r="L1051" s="74"/>
      <c r="M1051" s="24"/>
    </row>
    <row r="1052" spans="1:13" s="444" customFormat="1" ht="15" customHeight="1">
      <c r="A1052" s="4">
        <v>41578</v>
      </c>
      <c r="B1052" s="4"/>
      <c r="C1052" s="7" t="s">
        <v>3775</v>
      </c>
      <c r="D1052" s="7" t="s">
        <v>5808</v>
      </c>
      <c r="E1052" s="519">
        <v>8368</v>
      </c>
      <c r="F1052" s="103">
        <v>162.28</v>
      </c>
      <c r="G1052" s="168"/>
      <c r="H1052" s="168"/>
      <c r="I1052" s="301"/>
      <c r="J1052" s="24"/>
      <c r="K1052" s="73"/>
      <c r="L1052" s="74"/>
      <c r="M1052" s="24"/>
    </row>
    <row r="1053" spans="1:13" s="444" customFormat="1" ht="15" customHeight="1">
      <c r="A1053" s="4">
        <v>41578</v>
      </c>
      <c r="B1053" s="4"/>
      <c r="C1053" s="7" t="s">
        <v>1629</v>
      </c>
      <c r="D1053" s="7" t="s">
        <v>5845</v>
      </c>
      <c r="E1053" s="519">
        <v>8406</v>
      </c>
      <c r="F1053" s="103">
        <v>668.56</v>
      </c>
      <c r="G1053" s="168"/>
      <c r="H1053" s="168"/>
      <c r="I1053" s="301"/>
      <c r="J1053" s="24"/>
      <c r="K1053" s="73"/>
      <c r="L1053" s="74"/>
      <c r="M1053" s="24"/>
    </row>
    <row r="1054" spans="1:13" s="444" customFormat="1" ht="15" customHeight="1">
      <c r="A1054" s="4">
        <v>41578</v>
      </c>
      <c r="B1054" s="4"/>
      <c r="C1054" s="7" t="s">
        <v>75</v>
      </c>
      <c r="D1054" s="7" t="s">
        <v>5872</v>
      </c>
      <c r="E1054" s="519">
        <v>8434</v>
      </c>
      <c r="F1054" s="103">
        <v>156</v>
      </c>
      <c r="G1054" s="168"/>
      <c r="H1054" s="168"/>
      <c r="I1054" s="301"/>
      <c r="J1054" s="24"/>
      <c r="K1054" s="73"/>
      <c r="L1054" s="74"/>
      <c r="M1054" s="24"/>
    </row>
    <row r="1055" spans="1:13" s="444" customFormat="1" ht="15" customHeight="1">
      <c r="A1055" s="4">
        <v>41578</v>
      </c>
      <c r="B1055" s="4"/>
      <c r="C1055" s="7" t="s">
        <v>1485</v>
      </c>
      <c r="D1055" s="7" t="s">
        <v>5853</v>
      </c>
      <c r="E1055" s="519">
        <v>8414</v>
      </c>
      <c r="F1055" s="103">
        <v>847.82</v>
      </c>
      <c r="G1055" s="168"/>
      <c r="H1055" s="168"/>
      <c r="I1055" s="301"/>
      <c r="J1055" s="24"/>
      <c r="K1055" s="73"/>
      <c r="L1055" s="74"/>
      <c r="M1055" s="24"/>
    </row>
    <row r="1056" spans="1:13" s="444" customFormat="1" ht="15" customHeight="1">
      <c r="A1056" s="4">
        <v>41578</v>
      </c>
      <c r="B1056" s="4"/>
      <c r="C1056" s="7" t="s">
        <v>523</v>
      </c>
      <c r="D1056" s="7" t="s">
        <v>5824</v>
      </c>
      <c r="E1056" s="519">
        <v>8384</v>
      </c>
      <c r="F1056" s="103">
        <v>578</v>
      </c>
      <c r="G1056" s="168"/>
      <c r="H1056" s="168"/>
      <c r="I1056" s="301"/>
      <c r="J1056" s="24"/>
      <c r="K1056" s="73"/>
      <c r="L1056" s="74"/>
      <c r="M1056" s="24"/>
    </row>
    <row r="1057" spans="1:13" s="444" customFormat="1" ht="15" customHeight="1">
      <c r="A1057" s="4">
        <v>41578</v>
      </c>
      <c r="B1057" s="4"/>
      <c r="C1057" s="7" t="s">
        <v>561</v>
      </c>
      <c r="D1057" s="7" t="s">
        <v>5831</v>
      </c>
      <c r="E1057" s="519">
        <v>8392</v>
      </c>
      <c r="F1057" s="103">
        <v>237.39</v>
      </c>
      <c r="G1057" s="168"/>
      <c r="H1057" s="168"/>
      <c r="I1057" s="301"/>
      <c r="J1057" s="24"/>
      <c r="K1057" s="73"/>
      <c r="L1057" s="74"/>
      <c r="M1057" s="24"/>
    </row>
    <row r="1058" spans="1:13" s="444" customFormat="1" ht="15" customHeight="1">
      <c r="A1058" s="4">
        <v>41578</v>
      </c>
      <c r="B1058" s="4"/>
      <c r="C1058" s="7" t="s">
        <v>3776</v>
      </c>
      <c r="D1058" s="7" t="s">
        <v>5821</v>
      </c>
      <c r="E1058" s="519">
        <v>8381</v>
      </c>
      <c r="F1058" s="103">
        <v>271.31</v>
      </c>
      <c r="G1058" s="168"/>
      <c r="H1058" s="168"/>
      <c r="I1058" s="301"/>
      <c r="J1058" s="24"/>
      <c r="K1058" s="73"/>
      <c r="L1058" s="74"/>
      <c r="M1058" s="24"/>
    </row>
    <row r="1059" spans="1:13" s="444" customFormat="1" ht="15" customHeight="1">
      <c r="A1059" s="4">
        <v>41578</v>
      </c>
      <c r="B1059" s="4"/>
      <c r="C1059" s="7" t="s">
        <v>369</v>
      </c>
      <c r="D1059" s="7" t="s">
        <v>5794</v>
      </c>
      <c r="E1059" s="519">
        <v>8354</v>
      </c>
      <c r="F1059" s="103">
        <v>1263.29</v>
      </c>
      <c r="G1059" s="168"/>
      <c r="H1059" s="168"/>
      <c r="I1059" s="301"/>
      <c r="J1059" s="24"/>
      <c r="K1059" s="73"/>
      <c r="L1059" s="74"/>
      <c r="M1059" s="24"/>
    </row>
    <row r="1060" spans="1:13" s="444" customFormat="1" ht="15" customHeight="1">
      <c r="A1060" s="4">
        <v>41578</v>
      </c>
      <c r="B1060" s="4"/>
      <c r="C1060" s="7" t="s">
        <v>5298</v>
      </c>
      <c r="D1060" s="7" t="s">
        <v>5869</v>
      </c>
      <c r="E1060" s="519">
        <v>8431</v>
      </c>
      <c r="F1060" s="103">
        <v>156</v>
      </c>
      <c r="G1060" s="168"/>
      <c r="H1060" s="168"/>
      <c r="I1060" s="301"/>
      <c r="J1060" s="24"/>
      <c r="K1060" s="73"/>
      <c r="L1060" s="74"/>
      <c r="M1060" s="24"/>
    </row>
    <row r="1061" spans="1:13" s="444" customFormat="1" ht="15" customHeight="1">
      <c r="A1061" s="4">
        <v>41578</v>
      </c>
      <c r="B1061" s="4"/>
      <c r="C1061" s="7" t="s">
        <v>560</v>
      </c>
      <c r="D1061" s="7" t="s">
        <v>5829</v>
      </c>
      <c r="E1061" s="519">
        <v>8390</v>
      </c>
      <c r="F1061" s="103">
        <v>324.39</v>
      </c>
      <c r="G1061" s="168"/>
      <c r="H1061" s="168"/>
      <c r="I1061" s="301"/>
      <c r="J1061" s="24"/>
      <c r="K1061" s="73"/>
      <c r="L1061" s="74"/>
      <c r="M1061" s="24"/>
    </row>
    <row r="1062" spans="1:13" s="444" customFormat="1" ht="15" customHeight="1">
      <c r="A1062" s="4">
        <v>41578</v>
      </c>
      <c r="B1062" s="4"/>
      <c r="C1062" s="7" t="s">
        <v>563</v>
      </c>
      <c r="D1062" s="7" t="s">
        <v>5857</v>
      </c>
      <c r="E1062" s="519">
        <v>8418</v>
      </c>
      <c r="F1062" s="103">
        <v>678.27</v>
      </c>
      <c r="G1062" s="168"/>
      <c r="H1062" s="168"/>
      <c r="I1062" s="301"/>
      <c r="J1062" s="24"/>
      <c r="K1062" s="73"/>
      <c r="L1062" s="74"/>
      <c r="M1062" s="24"/>
    </row>
    <row r="1063" spans="1:13" s="444" customFormat="1" ht="15" customHeight="1">
      <c r="A1063" s="163"/>
      <c r="B1063" s="163"/>
      <c r="C1063"/>
      <c r="D1063"/>
      <c r="E1063" s="517"/>
      <c r="F1063" s="168"/>
      <c r="G1063" s="168"/>
      <c r="H1063" s="168"/>
      <c r="I1063" s="301"/>
      <c r="J1063" s="24"/>
      <c r="K1063" s="73"/>
      <c r="L1063" s="74"/>
      <c r="M1063" s="24"/>
    </row>
    <row r="1065" spans="1:13">
      <c r="A1065" s="60">
        <v>41582</v>
      </c>
    </row>
    <row r="1066" spans="1:13">
      <c r="A1066" s="4">
        <v>41578</v>
      </c>
      <c r="B1066" s="4"/>
      <c r="C1066" s="7" t="s">
        <v>5785</v>
      </c>
      <c r="D1066" s="7" t="s">
        <v>5818</v>
      </c>
      <c r="E1066" s="519">
        <v>8378</v>
      </c>
      <c r="F1066" s="103">
        <v>353.88</v>
      </c>
    </row>
    <row r="1067" spans="1:13" s="444" customFormat="1" ht="15" customHeight="1">
      <c r="A1067" s="4">
        <v>41578</v>
      </c>
      <c r="B1067" s="4"/>
      <c r="C1067" s="7" t="s">
        <v>530</v>
      </c>
      <c r="D1067" s="7" t="s">
        <v>5838</v>
      </c>
      <c r="E1067" s="519">
        <v>8399</v>
      </c>
      <c r="F1067" s="103">
        <v>678.27</v>
      </c>
      <c r="G1067" s="168"/>
      <c r="H1067" s="168"/>
      <c r="I1067" s="301"/>
      <c r="J1067" s="24"/>
      <c r="K1067" s="73"/>
      <c r="L1067" s="74"/>
      <c r="M1067" s="24"/>
    </row>
    <row r="1068" spans="1:13" s="444" customFormat="1" ht="15" customHeight="1">
      <c r="A1068" s="4">
        <v>41578</v>
      </c>
      <c r="B1068" s="4"/>
      <c r="C1068" s="7" t="s">
        <v>5786</v>
      </c>
      <c r="D1068" s="7" t="s">
        <v>5851</v>
      </c>
      <c r="E1068" s="519">
        <v>8412</v>
      </c>
      <c r="F1068" s="103">
        <v>415.85</v>
      </c>
      <c r="G1068" s="168"/>
      <c r="H1068" s="168"/>
      <c r="I1068" s="301"/>
      <c r="J1068" s="24"/>
      <c r="K1068" s="73"/>
      <c r="L1068" s="74"/>
      <c r="M1068" s="24"/>
    </row>
    <row r="1069" spans="1:13" s="444" customFormat="1" ht="15" customHeight="1">
      <c r="A1069" s="4">
        <v>41578</v>
      </c>
      <c r="B1069" s="4"/>
      <c r="C1069" s="7" t="s">
        <v>2013</v>
      </c>
      <c r="D1069" s="7" t="s">
        <v>5842</v>
      </c>
      <c r="E1069" s="519">
        <v>8403</v>
      </c>
      <c r="F1069" s="103">
        <v>533.69000000000005</v>
      </c>
      <c r="G1069" s="168"/>
      <c r="H1069" s="168"/>
      <c r="I1069" s="301"/>
      <c r="J1069" s="24"/>
      <c r="K1069" s="73"/>
      <c r="L1069" s="74"/>
      <c r="M1069" s="24"/>
    </row>
    <row r="1070" spans="1:13" s="444" customFormat="1" ht="15" customHeight="1">
      <c r="A1070" s="4">
        <v>41578</v>
      </c>
      <c r="B1070" s="4"/>
      <c r="C1070" s="7" t="s">
        <v>367</v>
      </c>
      <c r="D1070" s="7" t="s">
        <v>5792</v>
      </c>
      <c r="E1070" s="519">
        <v>8352</v>
      </c>
      <c r="F1070" s="103">
        <v>1321.65</v>
      </c>
      <c r="G1070" s="168"/>
      <c r="H1070" s="168"/>
      <c r="I1070" s="301"/>
      <c r="J1070" s="24"/>
      <c r="K1070" s="73"/>
      <c r="L1070" s="74"/>
      <c r="M1070" s="24"/>
    </row>
    <row r="1071" spans="1:13" s="444" customFormat="1" ht="15" customHeight="1">
      <c r="A1071" s="4">
        <v>41578</v>
      </c>
      <c r="B1071" s="4"/>
      <c r="C1071" s="7" t="s">
        <v>626</v>
      </c>
      <c r="D1071" s="7" t="s">
        <v>5803</v>
      </c>
      <c r="E1071" s="519">
        <v>8363</v>
      </c>
      <c r="F1071" s="103">
        <v>207.86</v>
      </c>
      <c r="G1071" s="168"/>
      <c r="H1071" s="168"/>
      <c r="I1071" s="301"/>
      <c r="J1071" s="24"/>
      <c r="K1071" s="73"/>
      <c r="L1071" s="74"/>
      <c r="M1071" s="24"/>
    </row>
    <row r="1072" spans="1:13" s="444" customFormat="1" ht="15" customHeight="1">
      <c r="A1072" s="4">
        <v>41578</v>
      </c>
      <c r="B1072" s="4"/>
      <c r="C1072" s="7" t="s">
        <v>531</v>
      </c>
      <c r="D1072" s="7" t="s">
        <v>5839</v>
      </c>
      <c r="E1072" s="519">
        <v>8400</v>
      </c>
      <c r="F1072" s="103">
        <v>695.79</v>
      </c>
      <c r="G1072" s="168"/>
      <c r="H1072" s="168"/>
      <c r="I1072" s="301"/>
      <c r="J1072" s="24"/>
      <c r="K1072" s="73"/>
      <c r="L1072" s="74"/>
      <c r="M1072" s="24"/>
    </row>
    <row r="1073" spans="1:13" s="444" customFormat="1" ht="15" customHeight="1">
      <c r="A1073" s="4">
        <v>41578</v>
      </c>
      <c r="B1073" s="4"/>
      <c r="C1073" s="7" t="s">
        <v>1029</v>
      </c>
      <c r="D1073" s="7" t="s">
        <v>5801</v>
      </c>
      <c r="E1073" s="519">
        <v>8361</v>
      </c>
      <c r="F1073" s="103">
        <v>176</v>
      </c>
      <c r="G1073" s="168"/>
      <c r="H1073" s="168"/>
      <c r="I1073" s="301"/>
      <c r="J1073" s="24"/>
      <c r="K1073" s="73"/>
      <c r="L1073" s="74"/>
      <c r="M1073" s="24"/>
    </row>
    <row r="1074" spans="1:13" s="444" customFormat="1" ht="15" customHeight="1">
      <c r="A1074" s="4">
        <v>41578</v>
      </c>
      <c r="B1074" s="4"/>
      <c r="C1074" s="7" t="s">
        <v>2010</v>
      </c>
      <c r="D1074" s="7" t="s">
        <v>5830</v>
      </c>
      <c r="E1074" s="519">
        <v>8391</v>
      </c>
      <c r="F1074" s="103">
        <v>227.07</v>
      </c>
      <c r="G1074" s="168"/>
      <c r="H1074" s="168"/>
      <c r="I1074" s="301"/>
      <c r="J1074" s="24"/>
      <c r="K1074" s="73"/>
      <c r="L1074" s="74"/>
      <c r="M1074" s="24"/>
    </row>
    <row r="1075" spans="1:13" s="444" customFormat="1" ht="15" customHeight="1">
      <c r="A1075" s="4">
        <v>41578</v>
      </c>
      <c r="B1075" s="4"/>
      <c r="C1075" s="7" t="s">
        <v>4868</v>
      </c>
      <c r="D1075" s="7" t="s">
        <v>5861</v>
      </c>
      <c r="E1075" s="519">
        <v>8422</v>
      </c>
      <c r="F1075" s="103">
        <v>520</v>
      </c>
      <c r="G1075" s="168"/>
      <c r="H1075" s="168"/>
      <c r="I1075" s="301"/>
      <c r="J1075" s="24"/>
      <c r="K1075" s="73"/>
      <c r="L1075" s="74"/>
      <c r="M1075" s="24"/>
    </row>
    <row r="1076" spans="1:13" s="444" customFormat="1" ht="15" customHeight="1">
      <c r="A1076" s="4">
        <v>41578</v>
      </c>
      <c r="B1076" s="4"/>
      <c r="C1076" s="7" t="s">
        <v>3368</v>
      </c>
      <c r="D1076" s="7" t="s">
        <v>5827</v>
      </c>
      <c r="E1076" s="519">
        <v>8388</v>
      </c>
      <c r="F1076" s="103">
        <v>156.91</v>
      </c>
      <c r="G1076" s="168"/>
      <c r="H1076" s="168"/>
      <c r="I1076" s="301"/>
      <c r="J1076" s="24"/>
      <c r="K1076" s="73"/>
      <c r="L1076" s="74"/>
      <c r="M1076" s="24"/>
    </row>
    <row r="1077" spans="1:13" s="444" customFormat="1" ht="15" customHeight="1">
      <c r="A1077" s="4">
        <v>41578</v>
      </c>
      <c r="B1077" s="4"/>
      <c r="C1077" s="7" t="s">
        <v>1483</v>
      </c>
      <c r="D1077" s="7" t="s">
        <v>5841</v>
      </c>
      <c r="E1077" s="519">
        <v>8402</v>
      </c>
      <c r="F1077" s="103">
        <v>240</v>
      </c>
      <c r="G1077" s="168"/>
      <c r="H1077" s="168"/>
      <c r="I1077" s="301"/>
      <c r="J1077" s="24"/>
      <c r="K1077" s="73"/>
      <c r="L1077" s="74"/>
      <c r="M1077" s="24"/>
    </row>
    <row r="1078" spans="1:13" s="444" customFormat="1" ht="15" customHeight="1">
      <c r="A1078" s="4">
        <v>41578</v>
      </c>
      <c r="B1078" s="4"/>
      <c r="C1078" s="7" t="s">
        <v>356</v>
      </c>
      <c r="D1078" s="7" t="s">
        <v>5837</v>
      </c>
      <c r="E1078" s="519">
        <v>8398</v>
      </c>
      <c r="F1078" s="103">
        <v>259.51</v>
      </c>
      <c r="G1078" s="168"/>
      <c r="H1078" s="168"/>
      <c r="I1078" s="301"/>
      <c r="J1078" s="24"/>
      <c r="K1078" s="73"/>
      <c r="L1078" s="74"/>
      <c r="M1078" s="24"/>
    </row>
    <row r="1079" spans="1:13" s="444" customFormat="1" ht="15" customHeight="1">
      <c r="A1079" s="4">
        <v>41578</v>
      </c>
      <c r="B1079" s="4"/>
      <c r="C1079" s="7" t="s">
        <v>1480</v>
      </c>
      <c r="D1079" s="7" t="s">
        <v>5795</v>
      </c>
      <c r="E1079" s="519">
        <v>8355</v>
      </c>
      <c r="F1079" s="103">
        <v>814.07</v>
      </c>
      <c r="G1079" s="168"/>
      <c r="H1079" s="168"/>
      <c r="I1079" s="301"/>
      <c r="J1079" s="24"/>
      <c r="K1079" s="73"/>
      <c r="L1079" s="74"/>
      <c r="M1079" s="24"/>
    </row>
    <row r="1080" spans="1:13" s="444" customFormat="1" ht="15" customHeight="1">
      <c r="A1080" s="4">
        <v>41578</v>
      </c>
      <c r="B1080" s="4"/>
      <c r="C1080" s="7" t="s">
        <v>468</v>
      </c>
      <c r="D1080" s="7" t="s">
        <v>5789</v>
      </c>
      <c r="E1080" s="519">
        <v>8349</v>
      </c>
      <c r="F1080" s="103">
        <v>746.88</v>
      </c>
      <c r="G1080" s="168"/>
      <c r="H1080" s="168"/>
      <c r="I1080" s="301"/>
      <c r="J1080" s="24"/>
      <c r="K1080" s="73"/>
      <c r="L1080" s="74"/>
      <c r="M1080" s="24"/>
    </row>
    <row r="1081" spans="1:13" s="444" customFormat="1" ht="15" customHeight="1">
      <c r="A1081" s="4">
        <v>41578</v>
      </c>
      <c r="B1081" s="4"/>
      <c r="C1081" s="7" t="s">
        <v>468</v>
      </c>
      <c r="D1081" s="7" t="s">
        <v>5796</v>
      </c>
      <c r="E1081" s="519">
        <v>8356</v>
      </c>
      <c r="F1081" s="103">
        <v>4323.34</v>
      </c>
      <c r="G1081" s="168"/>
      <c r="H1081" s="168"/>
      <c r="I1081" s="301"/>
      <c r="J1081" s="24"/>
      <c r="K1081" s="73"/>
      <c r="L1081" s="74"/>
      <c r="M1081" s="24"/>
    </row>
    <row r="1082" spans="1:13" s="444" customFormat="1" ht="15" customHeight="1">
      <c r="A1082" s="4">
        <v>41578</v>
      </c>
      <c r="B1082" s="4"/>
      <c r="C1082" s="7" t="s">
        <v>354</v>
      </c>
      <c r="D1082" s="7" t="s">
        <v>5790</v>
      </c>
      <c r="E1082" s="519">
        <v>8350</v>
      </c>
      <c r="F1082" s="103">
        <v>2107.4699999999998</v>
      </c>
      <c r="G1082" s="168"/>
      <c r="H1082" s="168"/>
      <c r="I1082" s="301"/>
      <c r="J1082" s="24"/>
      <c r="K1082" s="73"/>
      <c r="L1082" s="74"/>
      <c r="M1082" s="24"/>
    </row>
    <row r="1083" spans="1:13" s="444" customFormat="1" ht="15" customHeight="1">
      <c r="A1083" s="4">
        <v>41578</v>
      </c>
      <c r="B1083" s="4"/>
      <c r="C1083" s="7" t="s">
        <v>354</v>
      </c>
      <c r="D1083" s="7" t="s">
        <v>5868</v>
      </c>
      <c r="E1083" s="519">
        <v>8430</v>
      </c>
      <c r="F1083" s="103">
        <v>676</v>
      </c>
      <c r="G1083" s="168"/>
      <c r="H1083" s="168"/>
      <c r="I1083" s="301"/>
      <c r="J1083" s="24"/>
      <c r="K1083" s="73"/>
      <c r="L1083" s="74"/>
      <c r="M1083" s="24"/>
    </row>
    <row r="1084" spans="1:13" s="444" customFormat="1" ht="15" customHeight="1">
      <c r="A1084" s="4">
        <v>41578</v>
      </c>
      <c r="B1084" s="4"/>
      <c r="C1084" s="7" t="s">
        <v>2644</v>
      </c>
      <c r="D1084" s="7" t="s">
        <v>5859</v>
      </c>
      <c r="E1084" s="519">
        <v>8420</v>
      </c>
      <c r="F1084" s="103">
        <v>312</v>
      </c>
      <c r="G1084" s="168"/>
      <c r="H1084" s="168"/>
      <c r="I1084" s="301"/>
      <c r="J1084" s="24"/>
      <c r="K1084" s="73"/>
      <c r="L1084" s="74"/>
      <c r="M1084" s="24"/>
    </row>
    <row r="1085" spans="1:13" s="444" customFormat="1" ht="15" customHeight="1">
      <c r="A1085" s="4">
        <v>41578</v>
      </c>
      <c r="B1085" s="4"/>
      <c r="C1085" s="7" t="s">
        <v>5617</v>
      </c>
      <c r="D1085" s="7" t="s">
        <v>5866</v>
      </c>
      <c r="E1085" s="519">
        <v>8428</v>
      </c>
      <c r="F1085" s="103">
        <v>405.6</v>
      </c>
      <c r="G1085" s="168"/>
      <c r="H1085" s="168"/>
      <c r="I1085" s="301"/>
      <c r="J1085" s="24"/>
      <c r="K1085" s="73"/>
      <c r="L1085" s="74"/>
      <c r="M1085" s="24"/>
    </row>
    <row r="1086" spans="1:13" s="444" customFormat="1" ht="15" customHeight="1">
      <c r="A1086" s="4">
        <v>41578</v>
      </c>
      <c r="B1086" s="4"/>
      <c r="C1086" s="7" t="s">
        <v>2010</v>
      </c>
      <c r="D1086" s="7" t="s">
        <v>5830</v>
      </c>
      <c r="E1086" s="519">
        <v>8391</v>
      </c>
      <c r="F1086" s="103">
        <v>227.07</v>
      </c>
      <c r="G1086" s="168"/>
      <c r="H1086" s="168"/>
      <c r="I1086" s="301"/>
      <c r="J1086" s="24"/>
      <c r="K1086" s="73"/>
      <c r="L1086" s="74"/>
      <c r="M1086" s="24"/>
    </row>
    <row r="1087" spans="1:13" s="444" customFormat="1" ht="15" customHeight="1">
      <c r="A1087" s="163"/>
      <c r="B1087" s="163"/>
      <c r="C1087"/>
      <c r="D1087"/>
      <c r="E1087" s="517"/>
      <c r="F1087" s="168"/>
      <c r="G1087" s="168"/>
      <c r="H1087" s="168"/>
      <c r="I1087" s="301"/>
      <c r="J1087" s="24"/>
      <c r="K1087" s="73"/>
      <c r="L1087" s="74"/>
      <c r="M1087" s="24"/>
    </row>
    <row r="1088" spans="1:13">
      <c r="A1088" s="60">
        <v>41584</v>
      </c>
    </row>
    <row r="1089" spans="1:13">
      <c r="A1089" s="4">
        <v>41578</v>
      </c>
      <c r="B1089" s="4"/>
      <c r="C1089" s="7" t="s">
        <v>1633</v>
      </c>
      <c r="D1089" s="7" t="s">
        <v>5850</v>
      </c>
      <c r="E1089" s="519">
        <v>8411</v>
      </c>
      <c r="F1089" s="103">
        <v>754.18</v>
      </c>
    </row>
    <row r="1090" spans="1:13" s="444" customFormat="1" ht="15" customHeight="1">
      <c r="A1090" s="4">
        <v>41578</v>
      </c>
      <c r="B1090" s="4"/>
      <c r="C1090" s="7" t="s">
        <v>5613</v>
      </c>
      <c r="D1090" s="7" t="s">
        <v>5844</v>
      </c>
      <c r="E1090" s="519">
        <v>8405</v>
      </c>
      <c r="F1090" s="103">
        <v>1059.75</v>
      </c>
      <c r="G1090" s="168"/>
      <c r="H1090" s="168"/>
      <c r="I1090" s="301"/>
      <c r="J1090" s="24"/>
      <c r="K1090" s="73"/>
      <c r="L1090" s="74"/>
      <c r="M1090" s="24"/>
    </row>
    <row r="1091" spans="1:13" s="444" customFormat="1" ht="15" customHeight="1">
      <c r="A1091" s="4">
        <v>41578</v>
      </c>
      <c r="B1091" s="4"/>
      <c r="C1091" s="7" t="s">
        <v>5788</v>
      </c>
      <c r="D1091" s="7" t="s">
        <v>5860</v>
      </c>
      <c r="E1091" s="519">
        <v>8427</v>
      </c>
      <c r="F1091" s="103">
        <v>515.20000000000005</v>
      </c>
      <c r="G1091" s="168"/>
      <c r="H1091" s="168"/>
      <c r="I1091" s="301"/>
      <c r="J1091" s="24"/>
      <c r="K1091" s="73"/>
      <c r="L1091" s="74"/>
      <c r="M1091" s="24"/>
    </row>
    <row r="1092" spans="1:13" s="444" customFormat="1" ht="15" customHeight="1">
      <c r="A1092" s="4">
        <v>41578</v>
      </c>
      <c r="B1092" s="4"/>
      <c r="C1092" s="7" t="s">
        <v>244</v>
      </c>
      <c r="D1092" s="7" t="s">
        <v>5832</v>
      </c>
      <c r="E1092" s="519">
        <v>8393</v>
      </c>
      <c r="F1092" s="103">
        <v>324.39</v>
      </c>
      <c r="G1092" s="168"/>
      <c r="H1092" s="168"/>
      <c r="I1092" s="301"/>
      <c r="J1092" s="24"/>
      <c r="K1092" s="73"/>
      <c r="L1092" s="74"/>
      <c r="M1092" s="24"/>
    </row>
    <row r="1093" spans="1:13" s="444" customFormat="1" ht="15" customHeight="1">
      <c r="A1093" s="4">
        <v>41578</v>
      </c>
      <c r="B1093" s="4"/>
      <c r="C1093" s="7" t="s">
        <v>5294</v>
      </c>
      <c r="D1093" s="7" t="s">
        <v>5858</v>
      </c>
      <c r="E1093" s="519">
        <v>8419</v>
      </c>
      <c r="F1093" s="103">
        <v>624</v>
      </c>
      <c r="G1093" s="168"/>
      <c r="H1093" s="168"/>
      <c r="I1093" s="301"/>
      <c r="J1093" s="24"/>
      <c r="K1093" s="73"/>
      <c r="L1093" s="74"/>
      <c r="M1093" s="24"/>
    </row>
    <row r="1094" spans="1:13" s="444" customFormat="1" ht="15" customHeight="1">
      <c r="A1094" s="4">
        <v>41578</v>
      </c>
      <c r="B1094" s="4"/>
      <c r="C1094" s="7" t="s">
        <v>533</v>
      </c>
      <c r="D1094" s="7" t="s">
        <v>5793</v>
      </c>
      <c r="E1094" s="519">
        <v>8353</v>
      </c>
      <c r="F1094" s="103">
        <v>849.31</v>
      </c>
      <c r="G1094" s="168"/>
      <c r="H1094" s="168"/>
      <c r="I1094" s="301"/>
      <c r="J1094" s="24"/>
      <c r="K1094" s="73"/>
      <c r="L1094" s="74"/>
      <c r="M1094" s="24"/>
    </row>
    <row r="1095" spans="1:13" s="444" customFormat="1" ht="15" customHeight="1">
      <c r="A1095" s="4">
        <v>41578</v>
      </c>
      <c r="B1095" s="4"/>
      <c r="C1095" s="7" t="s">
        <v>1707</v>
      </c>
      <c r="D1095" s="7" t="s">
        <v>5847</v>
      </c>
      <c r="E1095" s="519">
        <v>8408</v>
      </c>
      <c r="F1095" s="103">
        <v>286.04000000000002</v>
      </c>
      <c r="G1095" s="168"/>
      <c r="H1095" s="168"/>
      <c r="I1095" s="301"/>
      <c r="J1095" s="24"/>
      <c r="K1095" s="73"/>
      <c r="L1095" s="74"/>
      <c r="M1095" s="24"/>
    </row>
    <row r="1096" spans="1:13" s="444" customFormat="1" ht="15" customHeight="1">
      <c r="A1096" s="163"/>
      <c r="B1096" s="163"/>
      <c r="C1096"/>
      <c r="D1096"/>
      <c r="E1096" s="517"/>
      <c r="F1096" s="168"/>
      <c r="G1096" s="168"/>
      <c r="H1096" s="168"/>
      <c r="I1096" s="301"/>
      <c r="J1096" s="24"/>
      <c r="K1096" s="73"/>
      <c r="L1096" s="74"/>
      <c r="M1096" s="24"/>
    </row>
    <row r="1098" spans="1:13">
      <c r="A1098" s="60">
        <v>41585</v>
      </c>
    </row>
    <row r="1099" spans="1:13">
      <c r="A1099" s="4">
        <v>41578</v>
      </c>
      <c r="B1099" s="4"/>
      <c r="C1099" s="7" t="s">
        <v>5616</v>
      </c>
      <c r="D1099" s="7" t="s">
        <v>5863</v>
      </c>
      <c r="E1099" s="519">
        <v>8424</v>
      </c>
      <c r="F1099" s="103">
        <v>203</v>
      </c>
    </row>
    <row r="1100" spans="1:13" s="444" customFormat="1" ht="15" customHeight="1">
      <c r="A1100" s="4" t="s">
        <v>853</v>
      </c>
      <c r="B1100" s="4"/>
      <c r="C1100" s="7" t="s">
        <v>5297</v>
      </c>
      <c r="D1100" s="7" t="s">
        <v>5867</v>
      </c>
      <c r="E1100" s="519">
        <v>8429</v>
      </c>
      <c r="F1100" s="103">
        <v>457.6</v>
      </c>
      <c r="G1100" s="168"/>
      <c r="H1100" s="168"/>
      <c r="I1100" s="301"/>
      <c r="J1100" s="24"/>
      <c r="K1100" s="73"/>
      <c r="L1100" s="74"/>
      <c r="M1100" s="24"/>
    </row>
    <row r="1102" spans="1:13">
      <c r="A1102" s="60">
        <v>41597</v>
      </c>
    </row>
    <row r="1103" spans="1:13">
      <c r="A1103" s="4">
        <v>41578</v>
      </c>
      <c r="B1103" s="4"/>
      <c r="C1103" s="7" t="s">
        <v>1043</v>
      </c>
      <c r="D1103" s="7" t="s">
        <v>5871</v>
      </c>
      <c r="E1103" s="519">
        <v>8433</v>
      </c>
      <c r="F1103" s="103">
        <v>104</v>
      </c>
    </row>
    <row r="1104" spans="1:13" s="444" customFormat="1" ht="15" customHeight="1">
      <c r="A1104" s="4">
        <v>41596</v>
      </c>
      <c r="B1104" s="4"/>
      <c r="C1104" s="7" t="s">
        <v>226</v>
      </c>
      <c r="D1104" s="7" t="s">
        <v>6070</v>
      </c>
      <c r="E1104" s="519">
        <v>8443</v>
      </c>
      <c r="F1104" s="103">
        <v>225</v>
      </c>
      <c r="G1104" s="168"/>
      <c r="H1104" s="168"/>
      <c r="I1104" s="301"/>
      <c r="J1104" s="24"/>
      <c r="K1104" s="73"/>
      <c r="L1104" s="74"/>
      <c r="M1104" s="24"/>
    </row>
    <row r="1105" spans="1:13" s="444" customFormat="1" ht="15" customHeight="1">
      <c r="A1105" s="163"/>
      <c r="B1105" s="163"/>
      <c r="C1105"/>
      <c r="D1105"/>
      <c r="E1105" s="517"/>
      <c r="F1105" s="168"/>
      <c r="G1105" s="168"/>
      <c r="H1105" s="168"/>
      <c r="I1105" s="301"/>
      <c r="J1105" s="24"/>
      <c r="K1105" s="73"/>
      <c r="L1105" s="74"/>
      <c r="M1105" s="24"/>
    </row>
    <row r="1107" spans="1:13">
      <c r="A1107" s="60">
        <v>41598</v>
      </c>
    </row>
    <row r="1108" spans="1:13">
      <c r="A1108" s="4">
        <v>41578</v>
      </c>
      <c r="B1108" s="4"/>
      <c r="C1108" s="7" t="s">
        <v>1640</v>
      </c>
      <c r="D1108" s="7" t="s">
        <v>5870</v>
      </c>
      <c r="E1108" s="519">
        <v>8432</v>
      </c>
      <c r="F1108" s="103">
        <v>156</v>
      </c>
    </row>
    <row r="1109" spans="1:13">
      <c r="A1109" s="4">
        <v>41596</v>
      </c>
      <c r="B1109" s="4"/>
      <c r="C1109" s="7" t="s">
        <v>767</v>
      </c>
      <c r="D1109" s="7" t="s">
        <v>6069</v>
      </c>
      <c r="E1109" s="519">
        <v>8442</v>
      </c>
      <c r="F1109" s="103">
        <v>550.54999999999995</v>
      </c>
    </row>
    <row r="1110" spans="1:13">
      <c r="A1110" s="4">
        <v>41596</v>
      </c>
      <c r="B1110" s="4"/>
      <c r="C1110" s="7" t="s">
        <v>2205</v>
      </c>
      <c r="D1110" s="7" t="s">
        <v>6068</v>
      </c>
      <c r="E1110" s="519">
        <v>8441</v>
      </c>
      <c r="F1110" s="103">
        <v>400</v>
      </c>
    </row>
    <row r="1111" spans="1:13">
      <c r="A1111" s="4">
        <v>41598</v>
      </c>
      <c r="B1111" s="4"/>
      <c r="C1111" s="7" t="s">
        <v>6073</v>
      </c>
      <c r="D1111" s="7" t="s">
        <v>6076</v>
      </c>
      <c r="E1111" s="519">
        <v>8447</v>
      </c>
      <c r="F1111" s="103">
        <v>750</v>
      </c>
    </row>
    <row r="1112" spans="1:13">
      <c r="A1112" s="4">
        <v>41598</v>
      </c>
      <c r="B1112" s="4"/>
      <c r="C1112" s="7" t="s">
        <v>410</v>
      </c>
      <c r="D1112" s="7" t="s">
        <v>6075</v>
      </c>
      <c r="E1112" s="519">
        <v>8446</v>
      </c>
      <c r="F1112" s="103">
        <v>1050</v>
      </c>
    </row>
    <row r="1113" spans="1:13" s="444" customFormat="1" ht="15" customHeight="1">
      <c r="A1113" s="163"/>
      <c r="B1113" s="163"/>
      <c r="C1113"/>
      <c r="D1113"/>
      <c r="E1113" s="517"/>
      <c r="F1113" s="168"/>
      <c r="G1113" s="168"/>
      <c r="H1113" s="168"/>
      <c r="I1113" s="301"/>
      <c r="J1113" s="24"/>
      <c r="K1113" s="73"/>
      <c r="L1113" s="74"/>
      <c r="M1113" s="24"/>
    </row>
    <row r="1114" spans="1:13">
      <c r="A1114" s="60">
        <v>41599</v>
      </c>
    </row>
    <row r="1115" spans="1:13">
      <c r="A1115" s="4">
        <v>41598</v>
      </c>
      <c r="B1115" s="4"/>
      <c r="C1115" s="7" t="s">
        <v>100</v>
      </c>
      <c r="D1115" s="7" t="s">
        <v>6077</v>
      </c>
      <c r="E1115" s="519">
        <v>8448</v>
      </c>
      <c r="F1115" s="103">
        <v>1350</v>
      </c>
    </row>
    <row r="1116" spans="1:13" s="444" customFormat="1" ht="15" customHeight="1">
      <c r="A1116" s="4">
        <v>41599</v>
      </c>
      <c r="B1116" s="4"/>
      <c r="C1116" s="7" t="s">
        <v>6081</v>
      </c>
      <c r="D1116" s="7" t="s">
        <v>6079</v>
      </c>
      <c r="E1116" s="519">
        <v>8449</v>
      </c>
      <c r="F1116" s="103">
        <v>490.02</v>
      </c>
      <c r="G1116" s="168"/>
      <c r="H1116" s="168"/>
      <c r="I1116" s="301"/>
      <c r="J1116" s="24"/>
      <c r="K1116" s="73"/>
      <c r="L1116" s="74"/>
      <c r="M1116" s="24"/>
    </row>
    <row r="1117" spans="1:13" s="444" customFormat="1" ht="15" customHeight="1">
      <c r="A1117" s="163"/>
      <c r="B1117" s="163"/>
      <c r="C1117"/>
      <c r="D1117"/>
      <c r="E1117" s="517"/>
      <c r="F1117" s="168"/>
      <c r="G1117" s="168"/>
      <c r="H1117" s="168"/>
      <c r="I1117" s="301"/>
      <c r="J1117" s="24"/>
      <c r="K1117" s="73"/>
      <c r="L1117" s="74"/>
      <c r="M1117" s="24"/>
    </row>
    <row r="1118" spans="1:13">
      <c r="A1118" s="60">
        <v>41600</v>
      </c>
    </row>
    <row r="1119" spans="1:13">
      <c r="A1119" s="4">
        <v>41598</v>
      </c>
      <c r="B1119" s="4"/>
      <c r="C1119" s="7" t="s">
        <v>388</v>
      </c>
      <c r="D1119" s="7" t="s">
        <v>6074</v>
      </c>
      <c r="E1119" s="519">
        <v>8445</v>
      </c>
      <c r="F1119" s="103">
        <v>500</v>
      </c>
    </row>
    <row r="1120" spans="1:13" s="444" customFormat="1" ht="15" customHeight="1">
      <c r="A1120" s="4">
        <v>41600</v>
      </c>
      <c r="B1120" s="4"/>
      <c r="C1120" s="7" t="s">
        <v>2738</v>
      </c>
      <c r="D1120" s="7" t="s">
        <v>6087</v>
      </c>
      <c r="E1120" s="519">
        <v>8456</v>
      </c>
      <c r="F1120" s="103">
        <v>800</v>
      </c>
      <c r="G1120" s="168"/>
      <c r="H1120" s="168"/>
      <c r="I1120" s="301"/>
      <c r="J1120" s="24"/>
      <c r="K1120" s="73"/>
      <c r="L1120" s="74"/>
      <c r="M1120" s="24"/>
    </row>
    <row r="1121" spans="1:13" s="444" customFormat="1" ht="15" customHeight="1">
      <c r="A1121" s="4">
        <v>41600</v>
      </c>
      <c r="B1121" s="4"/>
      <c r="C1121" s="7" t="s">
        <v>145</v>
      </c>
      <c r="D1121" s="7" t="s">
        <v>6088</v>
      </c>
      <c r="E1121" s="519">
        <v>8457</v>
      </c>
      <c r="F1121" s="103">
        <v>141</v>
      </c>
      <c r="G1121" s="168"/>
      <c r="H1121" s="168"/>
      <c r="I1121" s="301"/>
      <c r="J1121" s="24"/>
      <c r="K1121" s="73"/>
      <c r="L1121" s="74"/>
      <c r="M1121" s="24"/>
    </row>
    <row r="1122" spans="1:13" s="444" customFormat="1" ht="15" customHeight="1">
      <c r="A1122" s="163"/>
      <c r="B1122" s="163"/>
      <c r="C1122"/>
      <c r="D1122"/>
      <c r="E1122" s="517"/>
      <c r="F1122" s="168"/>
      <c r="G1122" s="168"/>
      <c r="H1122" s="168"/>
      <c r="I1122" s="301"/>
      <c r="J1122" s="24"/>
      <c r="K1122" s="73"/>
      <c r="L1122" s="74"/>
      <c r="M1122" s="24"/>
    </row>
    <row r="1124" spans="1:13">
      <c r="A1124" s="60">
        <v>41603</v>
      </c>
    </row>
    <row r="1125" spans="1:13">
      <c r="A1125" s="4">
        <v>41596</v>
      </c>
      <c r="B1125" s="4">
        <v>41600</v>
      </c>
      <c r="C1125" s="7" t="s">
        <v>3996</v>
      </c>
      <c r="D1125" s="7" t="s">
        <v>3733</v>
      </c>
      <c r="E1125" s="519">
        <v>8440</v>
      </c>
      <c r="F1125" s="103">
        <v>358.8</v>
      </c>
    </row>
    <row r="1126" spans="1:13" s="444" customFormat="1" ht="15" customHeight="1">
      <c r="A1126" s="4">
        <v>41599</v>
      </c>
      <c r="B1126" s="4"/>
      <c r="C1126" s="7" t="s">
        <v>6082</v>
      </c>
      <c r="D1126" s="7" t="s">
        <v>6080</v>
      </c>
      <c r="E1126" s="519">
        <v>8450</v>
      </c>
      <c r="F1126" s="103">
        <v>373.48</v>
      </c>
      <c r="G1126" s="168"/>
      <c r="H1126" s="168"/>
      <c r="I1126" s="301"/>
      <c r="J1126" s="24"/>
      <c r="K1126" s="73"/>
      <c r="L1126" s="74"/>
      <c r="M1126" s="24"/>
    </row>
    <row r="1127" spans="1:13" s="444" customFormat="1" ht="15" customHeight="1">
      <c r="A1127" s="4">
        <v>41596</v>
      </c>
      <c r="B1127" s="4">
        <v>41600</v>
      </c>
      <c r="C1127" s="7" t="s">
        <v>6063</v>
      </c>
      <c r="D1127" s="7" t="s">
        <v>6066</v>
      </c>
      <c r="E1127" s="519">
        <v>8438</v>
      </c>
      <c r="F1127" s="103">
        <v>441.6</v>
      </c>
      <c r="G1127" s="168"/>
      <c r="H1127" s="168"/>
      <c r="I1127" s="301"/>
      <c r="J1127" s="24"/>
      <c r="K1127" s="73"/>
      <c r="L1127" s="74"/>
      <c r="M1127" s="24"/>
    </row>
    <row r="1128" spans="1:13" s="444" customFormat="1" ht="15" customHeight="1">
      <c r="A1128" s="4">
        <v>41600</v>
      </c>
      <c r="B1128" s="4"/>
      <c r="C1128" s="7" t="s">
        <v>6086</v>
      </c>
      <c r="D1128" s="7" t="s">
        <v>6089</v>
      </c>
      <c r="E1128" s="519">
        <v>8458</v>
      </c>
      <c r="F1128" s="103">
        <v>479.36</v>
      </c>
      <c r="G1128" s="168"/>
      <c r="H1128" s="168"/>
      <c r="I1128" s="301"/>
      <c r="J1128" s="24"/>
      <c r="K1128" s="73"/>
      <c r="L1128" s="74"/>
      <c r="M1128" s="24"/>
    </row>
    <row r="1129" spans="1:13" s="444" customFormat="1" ht="15" customHeight="1">
      <c r="A1129" s="4">
        <v>41600</v>
      </c>
      <c r="B1129" s="4"/>
      <c r="C1129" s="7" t="s">
        <v>226</v>
      </c>
      <c r="D1129" s="7" t="s">
        <v>6095</v>
      </c>
      <c r="E1129" s="519">
        <v>8464</v>
      </c>
      <c r="F1129" s="103">
        <v>200</v>
      </c>
      <c r="G1129" s="168"/>
      <c r="H1129" s="168"/>
      <c r="I1129" s="301"/>
      <c r="J1129" s="24"/>
      <c r="K1129" s="73"/>
      <c r="L1129" s="74"/>
      <c r="M1129" s="24"/>
    </row>
    <row r="1130" spans="1:13" s="444" customFormat="1" ht="15" customHeight="1">
      <c r="A1130" s="4">
        <v>41600</v>
      </c>
      <c r="B1130" s="4"/>
      <c r="C1130" s="7" t="s">
        <v>145</v>
      </c>
      <c r="D1130" s="7" t="s">
        <v>6093</v>
      </c>
      <c r="E1130" s="519">
        <v>8462</v>
      </c>
      <c r="F1130" s="103">
        <v>200</v>
      </c>
      <c r="G1130" s="168"/>
      <c r="H1130" s="168"/>
      <c r="I1130" s="301"/>
      <c r="J1130" s="24"/>
      <c r="K1130" s="73"/>
      <c r="L1130" s="74"/>
      <c r="M1130" s="24"/>
    </row>
    <row r="1131" spans="1:13" s="444" customFormat="1" ht="15" customHeight="1">
      <c r="A1131" s="4">
        <v>41603</v>
      </c>
      <c r="B1131" s="4"/>
      <c r="C1131" s="7" t="s">
        <v>6097</v>
      </c>
      <c r="D1131" s="7" t="s">
        <v>6096</v>
      </c>
      <c r="E1131" s="519">
        <v>8465</v>
      </c>
      <c r="F1131" s="103">
        <v>2000</v>
      </c>
      <c r="G1131" s="168"/>
      <c r="H1131" s="168"/>
      <c r="I1131" s="301"/>
      <c r="J1131" s="24"/>
      <c r="K1131" s="73"/>
      <c r="L1131" s="74"/>
      <c r="M1131" s="24"/>
    </row>
    <row r="1132" spans="1:13" s="444" customFormat="1" ht="15" customHeight="1">
      <c r="A1132" s="108"/>
      <c r="B1132" s="108"/>
      <c r="C1132" s="109"/>
      <c r="D1132" s="109"/>
      <c r="E1132" s="531"/>
      <c r="F1132" s="125"/>
      <c r="G1132" s="168"/>
      <c r="H1132" s="168"/>
      <c r="I1132" s="301"/>
      <c r="J1132" s="24"/>
      <c r="K1132" s="73"/>
      <c r="L1132" s="74"/>
      <c r="M1132" s="24"/>
    </row>
    <row r="1133" spans="1:13" s="444" customFormat="1" ht="15" customHeight="1">
      <c r="A1133" s="163"/>
      <c r="B1133" s="163"/>
      <c r="C1133"/>
      <c r="D1133"/>
      <c r="E1133" s="517"/>
      <c r="F1133" s="168"/>
      <c r="G1133" s="168"/>
      <c r="H1133" s="168"/>
      <c r="I1133" s="301"/>
      <c r="J1133" s="24"/>
      <c r="K1133" s="73"/>
      <c r="L1133" s="74"/>
      <c r="M1133" s="24"/>
    </row>
    <row r="1134" spans="1:13">
      <c r="A1134" s="60">
        <v>41604</v>
      </c>
    </row>
    <row r="1135" spans="1:13">
      <c r="A1135" s="4">
        <v>41599</v>
      </c>
      <c r="B1135" s="4"/>
      <c r="C1135" s="7" t="s">
        <v>771</v>
      </c>
      <c r="D1135" s="7" t="s">
        <v>6084</v>
      </c>
      <c r="E1135" s="519">
        <v>8452</v>
      </c>
      <c r="F1135" s="103">
        <v>207.26</v>
      </c>
    </row>
    <row r="1136" spans="1:13" s="444" customFormat="1" ht="15" customHeight="1">
      <c r="A1136" s="4">
        <v>41600</v>
      </c>
      <c r="B1136" s="4"/>
      <c r="C1136" s="7" t="s">
        <v>438</v>
      </c>
      <c r="D1136" s="7" t="s">
        <v>6092</v>
      </c>
      <c r="E1136" s="519">
        <v>8461</v>
      </c>
      <c r="F1136" s="103">
        <v>400</v>
      </c>
      <c r="G1136" s="168"/>
      <c r="H1136" s="168"/>
      <c r="I1136" s="301"/>
      <c r="J1136" s="24"/>
      <c r="K1136" s="73"/>
      <c r="L1136" s="74"/>
      <c r="M1136" s="24"/>
    </row>
    <row r="1137" spans="1:13" s="444" customFormat="1" ht="15" customHeight="1">
      <c r="A1137" s="4">
        <v>41596</v>
      </c>
      <c r="B1137" s="4">
        <v>41600</v>
      </c>
      <c r="C1137" s="7" t="s">
        <v>6064</v>
      </c>
      <c r="D1137" s="7" t="s">
        <v>6067</v>
      </c>
      <c r="E1137" s="519">
        <v>8439</v>
      </c>
      <c r="F1137" s="103">
        <v>463.68</v>
      </c>
      <c r="G1137" s="168"/>
      <c r="H1137" s="168"/>
      <c r="I1137" s="301"/>
      <c r="J1137" s="24"/>
      <c r="K1137" s="73"/>
      <c r="L1137" s="74"/>
      <c r="M1137" s="24"/>
    </row>
    <row r="1138" spans="1:13" s="444" customFormat="1" ht="15" customHeight="1">
      <c r="A1138" s="4">
        <v>41599</v>
      </c>
      <c r="B1138" s="4"/>
      <c r="C1138" s="7" t="s">
        <v>1798</v>
      </c>
      <c r="D1138" s="7" t="s">
        <v>6083</v>
      </c>
      <c r="E1138" s="519">
        <v>8451</v>
      </c>
      <c r="F1138" s="103">
        <v>638.04999999999995</v>
      </c>
      <c r="G1138" s="168"/>
      <c r="H1138" s="168"/>
      <c r="I1138" s="301"/>
      <c r="J1138" s="24"/>
      <c r="K1138" s="73"/>
      <c r="L1138" s="74"/>
      <c r="M1138" s="24"/>
    </row>
    <row r="1139" spans="1:13" s="444" customFormat="1" ht="15" customHeight="1">
      <c r="A1139" s="163"/>
      <c r="B1139" s="163"/>
      <c r="C1139"/>
      <c r="D1139"/>
      <c r="E1139" s="517"/>
      <c r="F1139" s="168"/>
      <c r="G1139" s="168"/>
      <c r="H1139" s="168"/>
      <c r="I1139" s="301"/>
      <c r="J1139" s="24"/>
      <c r="K1139" s="73"/>
      <c r="L1139" s="74"/>
      <c r="M1139" s="24"/>
    </row>
    <row r="1141" spans="1:13">
      <c r="A1141" s="60">
        <v>41605</v>
      </c>
    </row>
    <row r="1142" spans="1:13">
      <c r="A1142" s="382">
        <v>41596</v>
      </c>
      <c r="B1142" s="382"/>
      <c r="C1142" s="75" t="s">
        <v>3416</v>
      </c>
      <c r="D1142" s="75" t="s">
        <v>6065</v>
      </c>
      <c r="E1142" s="525">
        <v>8437</v>
      </c>
      <c r="F1142" s="103">
        <v>588.79999999999995</v>
      </c>
    </row>
    <row r="1143" spans="1:13" s="444" customFormat="1" ht="15" customHeight="1">
      <c r="A1143" s="383"/>
      <c r="B1143" s="383"/>
      <c r="C1143" s="384"/>
      <c r="D1143" s="384"/>
      <c r="E1143" s="543"/>
      <c r="F1143" s="125"/>
      <c r="G1143" s="168"/>
      <c r="H1143" s="168"/>
      <c r="I1143" s="301"/>
      <c r="J1143" s="24"/>
      <c r="K1143" s="73"/>
      <c r="L1143" s="74"/>
      <c r="M1143" s="24"/>
    </row>
    <row r="1144" spans="1:13" s="444" customFormat="1" ht="15" customHeight="1">
      <c r="A1144" s="163"/>
      <c r="B1144" s="163"/>
      <c r="C1144"/>
      <c r="D1144"/>
      <c r="E1144" s="517"/>
      <c r="F1144" s="168"/>
      <c r="G1144" s="168"/>
      <c r="H1144" s="168"/>
      <c r="I1144" s="301"/>
      <c r="J1144" s="24"/>
      <c r="K1144" s="73"/>
      <c r="L1144" s="74"/>
      <c r="M1144" s="24"/>
    </row>
    <row r="1145" spans="1:13">
      <c r="A1145" s="60">
        <v>41606</v>
      </c>
      <c r="B1145" s="108"/>
      <c r="C1145" s="109"/>
      <c r="D1145" s="109"/>
      <c r="E1145" s="531"/>
      <c r="F1145" s="125"/>
    </row>
    <row r="1146" spans="1:13" s="444" customFormat="1" ht="15" customHeight="1">
      <c r="A1146" s="4">
        <v>41600</v>
      </c>
      <c r="B1146" s="4"/>
      <c r="C1146" s="7" t="s">
        <v>2218</v>
      </c>
      <c r="D1146" s="7" t="s">
        <v>6094</v>
      </c>
      <c r="E1146" s="519">
        <v>8463</v>
      </c>
      <c r="F1146" s="103">
        <v>121.15</v>
      </c>
      <c r="G1146" s="168"/>
      <c r="H1146" s="168"/>
      <c r="I1146" s="301"/>
      <c r="J1146" s="24"/>
      <c r="K1146" s="73"/>
      <c r="L1146" s="74"/>
      <c r="M1146" s="24"/>
    </row>
    <row r="1147" spans="1:13" s="444" customFormat="1" ht="15" customHeight="1">
      <c r="A1147" s="108"/>
      <c r="B1147" s="108"/>
      <c r="C1147" s="109"/>
      <c r="D1147" s="109"/>
      <c r="E1147" s="531"/>
      <c r="F1147" s="125"/>
      <c r="G1147" s="168"/>
      <c r="H1147" s="168"/>
      <c r="I1147" s="301"/>
      <c r="J1147" s="24"/>
      <c r="K1147" s="73"/>
      <c r="L1147" s="74"/>
      <c r="M1147" s="24"/>
    </row>
    <row r="1148" spans="1:13" s="444" customFormat="1" ht="15" customHeight="1">
      <c r="A1148" s="108"/>
      <c r="B1148" s="108"/>
      <c r="C1148" s="109"/>
      <c r="D1148" s="109"/>
      <c r="E1148" s="531"/>
      <c r="F1148" s="125"/>
      <c r="G1148" s="168"/>
      <c r="H1148" s="168"/>
      <c r="I1148" s="301"/>
      <c r="J1148" s="24"/>
      <c r="K1148" s="73"/>
      <c r="L1148" s="74"/>
      <c r="M1148" s="24"/>
    </row>
    <row r="1149" spans="1:13" s="444" customFormat="1" ht="15" customHeight="1">
      <c r="A1149" s="60">
        <v>41607</v>
      </c>
      <c r="B1149" s="163"/>
      <c r="C1149"/>
      <c r="D1149"/>
      <c r="E1149" s="517"/>
      <c r="F1149" s="168"/>
      <c r="G1149" s="168"/>
      <c r="H1149" s="168"/>
      <c r="I1149" s="301"/>
      <c r="J1149" s="24"/>
      <c r="K1149" s="73"/>
      <c r="L1149" s="74"/>
      <c r="M1149" s="24"/>
    </row>
    <row r="1150" spans="1:13">
      <c r="A1150" s="4">
        <v>41600</v>
      </c>
      <c r="B1150" s="4"/>
      <c r="C1150" s="7" t="s">
        <v>6091</v>
      </c>
      <c r="D1150" s="7" t="s">
        <v>6090</v>
      </c>
      <c r="E1150" s="519">
        <v>8460</v>
      </c>
      <c r="F1150" s="103">
        <v>506</v>
      </c>
    </row>
    <row r="1151" spans="1:13" s="444" customFormat="1" ht="15" customHeight="1">
      <c r="A1151" s="163"/>
      <c r="B1151" s="163"/>
      <c r="C1151"/>
      <c r="D1151"/>
      <c r="E1151" s="517"/>
      <c r="F1151" s="168"/>
      <c r="G1151" s="168"/>
      <c r="H1151" s="168"/>
      <c r="I1151" s="301"/>
      <c r="J1151" s="24"/>
      <c r="K1151" s="73"/>
      <c r="L1151" s="74"/>
      <c r="M1151" s="24"/>
    </row>
    <row r="1152" spans="1:13">
      <c r="A1152" s="60">
        <v>41610</v>
      </c>
    </row>
    <row r="1153" spans="1:13">
      <c r="A1153" s="4">
        <v>41599</v>
      </c>
      <c r="B1153" s="4"/>
      <c r="C1153" s="7" t="s">
        <v>4430</v>
      </c>
      <c r="D1153" s="7" t="s">
        <v>6085</v>
      </c>
      <c r="E1153" s="519">
        <v>8454</v>
      </c>
      <c r="F1153" s="103">
        <v>47.17</v>
      </c>
    </row>
    <row r="1154" spans="1:13" s="444" customFormat="1" ht="15" customHeight="1">
      <c r="A1154" s="163"/>
      <c r="B1154" s="163"/>
      <c r="C1154"/>
      <c r="D1154"/>
      <c r="E1154" s="517"/>
      <c r="F1154" s="168"/>
      <c r="G1154" s="168"/>
      <c r="H1154" s="168"/>
      <c r="I1154" s="301"/>
      <c r="J1154" s="24"/>
      <c r="K1154" s="73"/>
      <c r="L1154" s="74"/>
      <c r="M1154" s="24"/>
    </row>
    <row r="1156" spans="1:13">
      <c r="A1156" s="60">
        <v>41612</v>
      </c>
    </row>
    <row r="1157" spans="1:13">
      <c r="A1157" s="382">
        <v>41578</v>
      </c>
      <c r="B1157" s="382"/>
      <c r="C1157" s="75" t="s">
        <v>5614</v>
      </c>
      <c r="D1157" s="75" t="s">
        <v>5856</v>
      </c>
      <c r="E1157" s="525">
        <v>8417</v>
      </c>
      <c r="F1157" s="103">
        <v>379.88</v>
      </c>
    </row>
    <row r="1158" spans="1:13">
      <c r="A1158" s="382">
        <v>41612</v>
      </c>
      <c r="B1158" s="382"/>
      <c r="C1158" s="75" t="s">
        <v>354</v>
      </c>
      <c r="D1158" s="75" t="s">
        <v>6222</v>
      </c>
      <c r="E1158" s="525">
        <v>8467</v>
      </c>
      <c r="F1158" s="103">
        <v>1000</v>
      </c>
    </row>
    <row r="1160" spans="1:13">
      <c r="A1160" s="60">
        <v>41626</v>
      </c>
    </row>
    <row r="1161" spans="1:13">
      <c r="A1161" s="4">
        <v>41626</v>
      </c>
      <c r="B1161" s="4"/>
      <c r="C1161" s="7" t="s">
        <v>226</v>
      </c>
      <c r="D1161" s="7" t="s">
        <v>6395</v>
      </c>
      <c r="E1161" s="519">
        <v>8466</v>
      </c>
      <c r="F1161" s="103">
        <v>527.9</v>
      </c>
    </row>
    <row r="1163" spans="1:13">
      <c r="A1163" s="60">
        <v>41627</v>
      </c>
    </row>
    <row r="1164" spans="1:13">
      <c r="A1164" s="4">
        <v>41627</v>
      </c>
      <c r="B1164" s="4"/>
      <c r="C1164" s="7" t="s">
        <v>497</v>
      </c>
      <c r="D1164" s="7" t="s">
        <v>6414</v>
      </c>
      <c r="E1164" s="519">
        <v>8480</v>
      </c>
      <c r="F1164" s="103">
        <v>305.63</v>
      </c>
    </row>
    <row r="1165" spans="1:13" s="444" customFormat="1" ht="15" customHeight="1">
      <c r="A1165" s="4">
        <v>41627</v>
      </c>
      <c r="B1165" s="4"/>
      <c r="C1165" s="7" t="s">
        <v>492</v>
      </c>
      <c r="D1165" s="7" t="s">
        <v>6410</v>
      </c>
      <c r="E1165" s="519">
        <v>8476</v>
      </c>
      <c r="F1165" s="103">
        <v>399.38</v>
      </c>
      <c r="G1165" s="168"/>
      <c r="H1165" s="129"/>
      <c r="I1165" s="108"/>
      <c r="J1165" s="108"/>
      <c r="K1165" s="73"/>
      <c r="L1165" s="74"/>
      <c r="M1165" s="24"/>
    </row>
    <row r="1166" spans="1:13" s="444" customFormat="1" ht="15" customHeight="1">
      <c r="A1166" s="4">
        <v>41627</v>
      </c>
      <c r="B1166" s="4"/>
      <c r="C1166" s="7" t="s">
        <v>1485</v>
      </c>
      <c r="D1166" s="7" t="s">
        <v>6462</v>
      </c>
      <c r="E1166" s="519">
        <v>8529</v>
      </c>
      <c r="F1166" s="103">
        <v>1265</v>
      </c>
      <c r="G1166" s="168"/>
      <c r="H1166" s="129"/>
      <c r="I1166" s="108"/>
      <c r="J1166" s="108"/>
      <c r="K1166" s="73"/>
      <c r="L1166" s="74"/>
      <c r="M1166" s="24"/>
    </row>
    <row r="1167" spans="1:13" s="444" customFormat="1" ht="15" customHeight="1">
      <c r="A1167" s="4">
        <v>41627</v>
      </c>
      <c r="B1167" s="4"/>
      <c r="C1167" s="7" t="s">
        <v>1629</v>
      </c>
      <c r="D1167" s="7" t="s">
        <v>6455</v>
      </c>
      <c r="E1167" s="519">
        <v>8522</v>
      </c>
      <c r="F1167" s="103">
        <v>1027.5</v>
      </c>
      <c r="G1167" s="168"/>
      <c r="H1167" s="129"/>
      <c r="I1167" s="108"/>
      <c r="J1167" s="108"/>
      <c r="K1167" s="73"/>
      <c r="L1167" s="74"/>
      <c r="M1167" s="24"/>
    </row>
    <row r="1168" spans="1:13" s="444" customFormat="1" ht="15" customHeight="1">
      <c r="A1168" s="4">
        <v>41627</v>
      </c>
      <c r="B1168" s="4"/>
      <c r="C1168" s="7" t="s">
        <v>32</v>
      </c>
      <c r="D1168" s="7" t="s">
        <v>6451</v>
      </c>
      <c r="E1168" s="519">
        <v>8518</v>
      </c>
      <c r="F1168" s="103">
        <v>965</v>
      </c>
      <c r="G1168" s="168"/>
      <c r="H1168" s="129"/>
      <c r="I1168" s="108"/>
      <c r="J1168" s="108"/>
      <c r="K1168" s="73"/>
      <c r="L1168" s="74"/>
      <c r="M1168" s="24"/>
    </row>
    <row r="1169" spans="1:13" s="444" customFormat="1" ht="15" customHeight="1">
      <c r="A1169" s="4">
        <v>41627</v>
      </c>
      <c r="B1169" s="4"/>
      <c r="C1169" s="7" t="s">
        <v>635</v>
      </c>
      <c r="D1169" s="7" t="s">
        <v>6424</v>
      </c>
      <c r="E1169" s="519">
        <v>8490</v>
      </c>
      <c r="F1169" s="103">
        <v>313.64</v>
      </c>
      <c r="G1169" s="168"/>
      <c r="H1169" s="129"/>
      <c r="I1169" s="108"/>
      <c r="J1169" s="108"/>
      <c r="K1169" s="73"/>
      <c r="L1169" s="74"/>
      <c r="M1169" s="24"/>
    </row>
    <row r="1170" spans="1:13" s="444" customFormat="1" ht="15" customHeight="1">
      <c r="A1170" s="4">
        <v>41627</v>
      </c>
      <c r="B1170" s="4"/>
      <c r="C1170" s="7" t="s">
        <v>6402</v>
      </c>
      <c r="D1170" s="7" t="s">
        <v>6419</v>
      </c>
      <c r="E1170" s="519">
        <v>8485</v>
      </c>
      <c r="F1170" s="103">
        <v>313.64</v>
      </c>
      <c r="G1170" s="168"/>
      <c r="H1170" s="129"/>
      <c r="I1170" s="108"/>
      <c r="J1170" s="108"/>
      <c r="K1170" s="73"/>
      <c r="L1170" s="74"/>
      <c r="M1170" s="24"/>
    </row>
    <row r="1171" spans="1:13" s="444" customFormat="1" ht="15" customHeight="1">
      <c r="A1171" s="4">
        <v>41627</v>
      </c>
      <c r="B1171" s="4"/>
      <c r="C1171" s="7" t="s">
        <v>233</v>
      </c>
      <c r="D1171" s="7" t="s">
        <v>6431</v>
      </c>
      <c r="E1171" s="519">
        <v>8497</v>
      </c>
      <c r="F1171" s="103">
        <v>655.5</v>
      </c>
      <c r="G1171" s="168"/>
      <c r="H1171" s="129"/>
      <c r="I1171" s="108"/>
      <c r="J1171" s="108"/>
      <c r="K1171" s="73"/>
      <c r="L1171" s="74"/>
      <c r="M1171" s="24"/>
    </row>
    <row r="1172" spans="1:13" s="444" customFormat="1" ht="15" customHeight="1">
      <c r="A1172" s="4">
        <v>41627</v>
      </c>
      <c r="B1172" s="4"/>
      <c r="C1172" s="7" t="s">
        <v>2520</v>
      </c>
      <c r="D1172" s="7" t="s">
        <v>6426</v>
      </c>
      <c r="E1172" s="519">
        <v>8492</v>
      </c>
      <c r="F1172" s="103">
        <v>193.59</v>
      </c>
      <c r="G1172" s="168"/>
      <c r="H1172" s="129"/>
      <c r="I1172" s="108"/>
      <c r="J1172" s="108"/>
      <c r="K1172" s="73"/>
      <c r="L1172" s="74"/>
      <c r="M1172" s="24"/>
    </row>
    <row r="1173" spans="1:13" s="444" customFormat="1" ht="15" customHeight="1">
      <c r="A1173" s="4">
        <v>41627</v>
      </c>
      <c r="B1173" s="4"/>
      <c r="C1173" s="7" t="s">
        <v>792</v>
      </c>
      <c r="D1173" s="7" t="s">
        <v>6428</v>
      </c>
      <c r="E1173" s="519">
        <v>8494</v>
      </c>
      <c r="F1173" s="103">
        <v>548.75</v>
      </c>
      <c r="G1173" s="168"/>
      <c r="H1173" s="129"/>
      <c r="I1173" s="108"/>
      <c r="J1173" s="108"/>
      <c r="K1173" s="73"/>
      <c r="L1173" s="74"/>
      <c r="M1173" s="24"/>
    </row>
    <row r="1174" spans="1:13" s="444" customFormat="1" ht="15" customHeight="1">
      <c r="A1174" s="4">
        <v>41627</v>
      </c>
      <c r="B1174" s="4"/>
      <c r="C1174" s="7" t="s">
        <v>3778</v>
      </c>
      <c r="D1174" s="7" t="s">
        <v>6436</v>
      </c>
      <c r="E1174" s="519">
        <v>8502</v>
      </c>
      <c r="F1174" s="103">
        <v>175</v>
      </c>
      <c r="G1174" s="168"/>
      <c r="H1174" s="129"/>
      <c r="I1174" s="108"/>
      <c r="J1174" s="108"/>
      <c r="K1174" s="73"/>
      <c r="L1174" s="74"/>
      <c r="M1174" s="24"/>
    </row>
    <row r="1175" spans="1:13" s="444" customFormat="1" ht="15" customHeight="1">
      <c r="A1175" s="4">
        <v>41627</v>
      </c>
      <c r="B1175" s="4"/>
      <c r="C1175" s="7" t="s">
        <v>537</v>
      </c>
      <c r="D1175" s="7" t="s">
        <v>6456</v>
      </c>
      <c r="E1175" s="519">
        <v>8523</v>
      </c>
      <c r="F1175" s="103">
        <v>1025</v>
      </c>
      <c r="G1175" s="168"/>
      <c r="H1175" s="129"/>
      <c r="I1175" s="108"/>
      <c r="J1175" s="108"/>
      <c r="K1175" s="73"/>
      <c r="L1175" s="74"/>
      <c r="M1175" s="24"/>
    </row>
    <row r="1176" spans="1:13" s="444" customFormat="1" ht="15" customHeight="1">
      <c r="A1176" s="4">
        <v>41627</v>
      </c>
      <c r="B1176" s="4"/>
      <c r="C1176" s="7" t="s">
        <v>265</v>
      </c>
      <c r="D1176" s="7" t="s">
        <v>6445</v>
      </c>
      <c r="E1176" s="519">
        <v>8512</v>
      </c>
      <c r="F1176" s="103">
        <v>339.58</v>
      </c>
      <c r="G1176" s="168"/>
      <c r="H1176" s="129"/>
      <c r="I1176" s="108"/>
      <c r="J1176" s="108"/>
      <c r="K1176" s="73"/>
      <c r="L1176" s="74"/>
      <c r="M1176" s="24"/>
    </row>
    <row r="1177" spans="1:13" s="444" customFormat="1" ht="15" customHeight="1">
      <c r="A1177" s="4">
        <v>41627</v>
      </c>
      <c r="B1177" s="4"/>
      <c r="C1177" s="7" t="s">
        <v>3529</v>
      </c>
      <c r="D1177" s="7" t="s">
        <v>6464</v>
      </c>
      <c r="E1177" s="519">
        <v>8531</v>
      </c>
      <c r="F1177" s="103">
        <v>215</v>
      </c>
      <c r="G1177" s="168"/>
      <c r="H1177" s="129"/>
      <c r="I1177" s="108"/>
      <c r="J1177" s="108"/>
      <c r="K1177" s="73"/>
      <c r="L1177" s="74"/>
      <c r="M1177" s="24"/>
    </row>
    <row r="1178" spans="1:13" s="444" customFormat="1" ht="15" customHeight="1">
      <c r="A1178" s="4">
        <v>41627</v>
      </c>
      <c r="B1178" s="4"/>
      <c r="C1178" s="7" t="s">
        <v>5298</v>
      </c>
      <c r="D1178" s="7" t="s">
        <v>6471</v>
      </c>
      <c r="E1178" s="519">
        <v>8538</v>
      </c>
      <c r="F1178" s="103">
        <v>115</v>
      </c>
      <c r="G1178" s="168"/>
      <c r="H1178" s="129"/>
      <c r="I1178" s="108"/>
      <c r="J1178" s="108"/>
      <c r="K1178" s="73"/>
      <c r="L1178" s="74"/>
      <c r="M1178" s="24"/>
    </row>
    <row r="1179" spans="1:13" s="444" customFormat="1" ht="15" customHeight="1">
      <c r="A1179" s="4">
        <v>41627</v>
      </c>
      <c r="B1179" s="4"/>
      <c r="C1179" s="7" t="s">
        <v>369</v>
      </c>
      <c r="D1179" s="7" t="s">
        <v>6406</v>
      </c>
      <c r="E1179" s="519">
        <v>8471</v>
      </c>
      <c r="F1179" s="103">
        <v>1551.67</v>
      </c>
      <c r="G1179" s="168"/>
      <c r="H1179" s="129"/>
      <c r="I1179" s="108"/>
      <c r="J1179" s="108"/>
      <c r="K1179" s="73"/>
      <c r="L1179" s="74"/>
      <c r="M1179" s="24"/>
    </row>
    <row r="1180" spans="1:13" s="444" customFormat="1" ht="15" customHeight="1">
      <c r="A1180" s="4">
        <v>41627</v>
      </c>
      <c r="B1180" s="4"/>
      <c r="C1180" s="7" t="s">
        <v>562</v>
      </c>
      <c r="D1180" s="7" t="s">
        <v>6444</v>
      </c>
      <c r="E1180" s="519">
        <v>8511</v>
      </c>
      <c r="F1180" s="103">
        <v>360.42</v>
      </c>
      <c r="G1180" s="168"/>
      <c r="H1180" s="129"/>
      <c r="I1180" s="108"/>
      <c r="J1180" s="108"/>
      <c r="K1180" s="73"/>
      <c r="L1180" s="74"/>
      <c r="M1180" s="24"/>
    </row>
    <row r="1181" spans="1:13" s="444" customFormat="1" ht="15" customHeight="1">
      <c r="A1181" s="4">
        <v>41627</v>
      </c>
      <c r="B1181" s="4"/>
      <c r="C1181" s="7" t="s">
        <v>2147</v>
      </c>
      <c r="D1181" s="7" t="s">
        <v>6434</v>
      </c>
      <c r="E1181" s="519">
        <v>8500</v>
      </c>
      <c r="F1181" s="103">
        <v>391.67</v>
      </c>
      <c r="G1181" s="168"/>
      <c r="H1181" s="129"/>
      <c r="I1181" s="108"/>
      <c r="J1181" s="108"/>
      <c r="K1181" s="73"/>
      <c r="L1181" s="74"/>
      <c r="M1181" s="24"/>
    </row>
    <row r="1182" spans="1:13" s="444" customFormat="1" ht="15" customHeight="1">
      <c r="A1182" s="4">
        <v>41627</v>
      </c>
      <c r="B1182" s="4"/>
      <c r="C1182" s="7" t="s">
        <v>1734</v>
      </c>
      <c r="D1182" s="7" t="s">
        <v>6437</v>
      </c>
      <c r="E1182" s="519">
        <v>8504</v>
      </c>
      <c r="F1182" s="103">
        <v>400</v>
      </c>
      <c r="G1182" s="168"/>
      <c r="H1182" s="129"/>
      <c r="I1182" s="108"/>
      <c r="J1182" s="108"/>
      <c r="K1182" s="73"/>
      <c r="L1182" s="74"/>
      <c r="M1182" s="24"/>
    </row>
    <row r="1183" spans="1:13" s="444" customFormat="1" ht="15" customHeight="1">
      <c r="A1183" s="4">
        <v>41627</v>
      </c>
      <c r="B1183" s="4"/>
      <c r="C1183" s="7" t="s">
        <v>563</v>
      </c>
      <c r="D1183" s="7" t="s">
        <v>6466</v>
      </c>
      <c r="E1183" s="519">
        <v>8533</v>
      </c>
      <c r="F1183" s="103">
        <v>1027.5</v>
      </c>
      <c r="G1183" s="168"/>
      <c r="H1183" s="129"/>
      <c r="I1183" s="108"/>
      <c r="J1183" s="108"/>
      <c r="K1183" s="73"/>
      <c r="L1183" s="74"/>
      <c r="M1183" s="24"/>
    </row>
    <row r="1184" spans="1:13" s="444" customFormat="1" ht="15" customHeight="1">
      <c r="A1184" s="4">
        <v>41627</v>
      </c>
      <c r="B1184" s="4"/>
      <c r="C1184" s="7" t="s">
        <v>525</v>
      </c>
      <c r="D1184" s="7" t="s">
        <v>6438</v>
      </c>
      <c r="E1184" s="519">
        <v>8505</v>
      </c>
      <c r="F1184" s="103">
        <v>495.83</v>
      </c>
      <c r="G1184" s="168"/>
      <c r="H1184" s="129"/>
      <c r="I1184" s="108"/>
      <c r="J1184" s="108"/>
      <c r="K1184" s="73"/>
      <c r="L1184" s="74"/>
      <c r="M1184" s="24"/>
    </row>
    <row r="1185" spans="1:13" s="444" customFormat="1" ht="15" customHeight="1">
      <c r="A1185" s="108"/>
      <c r="B1185" s="108"/>
      <c r="C1185" s="109"/>
      <c r="D1185" s="109"/>
      <c r="E1185" s="531"/>
      <c r="F1185" s="125"/>
      <c r="G1185" s="129"/>
      <c r="H1185" s="129"/>
      <c r="I1185" s="108"/>
      <c r="J1185" s="108"/>
      <c r="K1185" s="73"/>
      <c r="L1185" s="74"/>
      <c r="M1185" s="24"/>
    </row>
    <row r="1186" spans="1:13" s="46" customFormat="1" ht="15" customHeight="1">
      <c r="A1186" s="60">
        <v>41628</v>
      </c>
      <c r="B1186" s="108"/>
      <c r="C1186" s="109"/>
      <c r="D1186" s="109"/>
      <c r="E1186" s="531"/>
      <c r="F1186" s="125"/>
      <c r="G1186" s="129"/>
      <c r="H1186" s="129"/>
      <c r="I1186" s="108"/>
      <c r="J1186" s="108"/>
      <c r="K1186" s="73"/>
      <c r="L1186" s="74"/>
      <c r="M1186" s="24"/>
    </row>
    <row r="1187" spans="1:13" s="46" customFormat="1" ht="15" customHeight="1">
      <c r="A1187" s="4">
        <v>41627</v>
      </c>
      <c r="B1187" s="4"/>
      <c r="C1187" s="7" t="s">
        <v>1703</v>
      </c>
      <c r="D1187" s="7" t="s">
        <v>6429</v>
      </c>
      <c r="E1187" s="519">
        <v>8495</v>
      </c>
      <c r="F1187" s="103">
        <v>399.79</v>
      </c>
      <c r="G1187" s="168"/>
      <c r="H1187" s="129"/>
      <c r="I1187" s="108"/>
      <c r="J1187" s="108"/>
      <c r="K1187" s="73"/>
      <c r="L1187" s="74"/>
      <c r="M1187" s="24"/>
    </row>
    <row r="1188" spans="1:13" s="444" customFormat="1" ht="15" customHeight="1">
      <c r="A1188" s="4">
        <v>41627</v>
      </c>
      <c r="B1188" s="4"/>
      <c r="C1188" s="7" t="s">
        <v>1640</v>
      </c>
      <c r="D1188" s="7" t="s">
        <v>6472</v>
      </c>
      <c r="E1188" s="519">
        <v>8539</v>
      </c>
      <c r="F1188" s="103">
        <v>115</v>
      </c>
      <c r="G1188" s="168"/>
      <c r="H1188" s="129"/>
      <c r="I1188" s="108"/>
      <c r="J1188" s="108"/>
      <c r="K1188" s="73"/>
      <c r="L1188" s="74"/>
      <c r="M1188" s="24"/>
    </row>
    <row r="1189" spans="1:13" s="444" customFormat="1" ht="15" customHeight="1">
      <c r="A1189" s="4">
        <v>41627</v>
      </c>
      <c r="B1189" s="4"/>
      <c r="C1189" s="7" t="s">
        <v>528</v>
      </c>
      <c r="D1189" s="7" t="s">
        <v>6442</v>
      </c>
      <c r="E1189" s="519">
        <v>8509</v>
      </c>
      <c r="F1189" s="103">
        <v>495.83</v>
      </c>
      <c r="G1189" s="168"/>
      <c r="H1189" s="129"/>
      <c r="I1189" s="108"/>
      <c r="J1189" s="108"/>
      <c r="K1189" s="73"/>
      <c r="L1189" s="74"/>
      <c r="M1189" s="24"/>
    </row>
    <row r="1190" spans="1:13" s="444" customFormat="1" ht="15" customHeight="1">
      <c r="A1190" s="4">
        <v>41627</v>
      </c>
      <c r="B1190" s="4"/>
      <c r="C1190" s="7" t="s">
        <v>2670</v>
      </c>
      <c r="D1190" s="7" t="s">
        <v>6460</v>
      </c>
      <c r="E1190" s="519">
        <v>8527</v>
      </c>
      <c r="F1190" s="103">
        <v>1015</v>
      </c>
      <c r="G1190" s="168"/>
      <c r="H1190" s="129"/>
      <c r="I1190" s="108"/>
      <c r="J1190" s="108"/>
      <c r="K1190" s="73"/>
      <c r="L1190" s="74"/>
      <c r="M1190" s="24"/>
    </row>
    <row r="1191" spans="1:13" s="444" customFormat="1" ht="15" customHeight="1">
      <c r="A1191" s="4">
        <v>41627</v>
      </c>
      <c r="B1191" s="4"/>
      <c r="C1191" s="7" t="s">
        <v>164</v>
      </c>
      <c r="D1191" s="7" t="s">
        <v>6463</v>
      </c>
      <c r="E1191" s="519">
        <v>8530</v>
      </c>
      <c r="F1191" s="103">
        <v>1165</v>
      </c>
      <c r="G1191" s="168"/>
      <c r="H1191" s="129"/>
      <c r="I1191" s="108"/>
      <c r="J1191" s="108"/>
      <c r="K1191" s="73"/>
      <c r="L1191" s="74"/>
      <c r="M1191" s="24"/>
    </row>
    <row r="1192" spans="1:13" s="444" customFormat="1" ht="15" customHeight="1">
      <c r="A1192" s="4">
        <v>41627</v>
      </c>
      <c r="B1192" s="4"/>
      <c r="C1192" s="7" t="s">
        <v>367</v>
      </c>
      <c r="D1192" s="7" t="s">
        <v>6405</v>
      </c>
      <c r="E1192" s="519">
        <v>8470</v>
      </c>
      <c r="F1192" s="103">
        <v>1960</v>
      </c>
      <c r="G1192" s="168"/>
      <c r="H1192" s="129"/>
      <c r="I1192" s="108"/>
      <c r="J1192" s="108"/>
      <c r="K1192" s="73"/>
      <c r="L1192" s="74"/>
      <c r="M1192" s="24"/>
    </row>
    <row r="1193" spans="1:13" s="444" customFormat="1" ht="15" customHeight="1">
      <c r="A1193" s="4">
        <v>41627</v>
      </c>
      <c r="B1193" s="4"/>
      <c r="C1193" s="7" t="s">
        <v>5617</v>
      </c>
      <c r="D1193" s="7" t="s">
        <v>6468</v>
      </c>
      <c r="E1193" s="519">
        <v>8535</v>
      </c>
      <c r="F1193" s="103">
        <v>299</v>
      </c>
      <c r="G1193" s="168"/>
      <c r="H1193" s="129"/>
      <c r="I1193" s="108"/>
      <c r="J1193" s="108"/>
      <c r="K1193" s="73"/>
      <c r="L1193" s="74"/>
      <c r="M1193" s="24"/>
    </row>
    <row r="1194" spans="1:13" s="444" customFormat="1" ht="15" customHeight="1">
      <c r="A1194" s="4">
        <v>41627</v>
      </c>
      <c r="B1194" s="4"/>
      <c r="C1194" s="7" t="s">
        <v>173</v>
      </c>
      <c r="D1194" s="7" t="s">
        <v>6423</v>
      </c>
      <c r="E1194" s="519">
        <v>8489</v>
      </c>
      <c r="F1194" s="103">
        <v>500.85</v>
      </c>
      <c r="G1194" s="168"/>
      <c r="H1194" s="129"/>
      <c r="I1194" s="108"/>
      <c r="J1194" s="108"/>
      <c r="K1194" s="73"/>
      <c r="L1194" s="74"/>
      <c r="M1194" s="24"/>
    </row>
    <row r="1195" spans="1:13" s="444" customFormat="1" ht="15" customHeight="1">
      <c r="A1195" s="4">
        <v>41627</v>
      </c>
      <c r="B1195" s="4"/>
      <c r="C1195" s="7" t="s">
        <v>1480</v>
      </c>
      <c r="D1195" s="7" t="s">
        <v>6409</v>
      </c>
      <c r="E1195" s="519">
        <v>8475</v>
      </c>
      <c r="F1195" s="103">
        <v>1260</v>
      </c>
      <c r="G1195" s="168"/>
      <c r="H1195" s="129"/>
      <c r="I1195" s="108"/>
      <c r="J1195" s="108"/>
      <c r="K1195" s="73"/>
      <c r="L1195" s="74"/>
      <c r="M1195" s="24"/>
    </row>
    <row r="1196" spans="1:13" s="444" customFormat="1" ht="15" customHeight="1">
      <c r="A1196" s="4">
        <v>41627</v>
      </c>
      <c r="B1196" s="4"/>
      <c r="C1196" s="7" t="s">
        <v>2013</v>
      </c>
      <c r="D1196" s="7" t="s">
        <v>6453</v>
      </c>
      <c r="E1196" s="519">
        <v>8520</v>
      </c>
      <c r="F1196" s="103">
        <v>1027.5</v>
      </c>
      <c r="G1196" s="168"/>
      <c r="H1196" s="129"/>
      <c r="I1196" s="108"/>
      <c r="J1196" s="108"/>
      <c r="K1196" s="73"/>
      <c r="L1196" s="74"/>
      <c r="M1196" s="24"/>
    </row>
    <row r="1197" spans="1:13" s="444" customFormat="1" ht="15" customHeight="1">
      <c r="A1197" s="4">
        <v>41627</v>
      </c>
      <c r="B1197" s="4"/>
      <c r="C1197" s="7" t="s">
        <v>531</v>
      </c>
      <c r="D1197" s="7" t="s">
        <v>6450</v>
      </c>
      <c r="E1197" s="519">
        <v>8517</v>
      </c>
      <c r="F1197" s="103">
        <v>1025</v>
      </c>
      <c r="G1197" s="168"/>
      <c r="H1197" s="129"/>
      <c r="I1197" s="108"/>
      <c r="J1197" s="108"/>
      <c r="K1197" s="73"/>
      <c r="L1197" s="74"/>
      <c r="M1197" s="24"/>
    </row>
    <row r="1198" spans="1:13" s="444" customFormat="1" ht="15" customHeight="1">
      <c r="A1198" s="4">
        <v>41627</v>
      </c>
      <c r="B1198" s="4"/>
      <c r="C1198" s="7" t="s">
        <v>636</v>
      </c>
      <c r="D1198" s="7" t="s">
        <v>6425</v>
      </c>
      <c r="E1198" s="519">
        <v>8491</v>
      </c>
      <c r="F1198" s="103">
        <v>313.64</v>
      </c>
      <c r="G1198" s="168"/>
      <c r="H1198" s="129"/>
      <c r="I1198" s="108"/>
      <c r="J1198" s="108"/>
      <c r="K1198" s="73"/>
      <c r="L1198" s="74"/>
      <c r="M1198" s="24"/>
    </row>
    <row r="1199" spans="1:13" s="444" customFormat="1" ht="15" customHeight="1">
      <c r="A1199" s="4">
        <v>41627</v>
      </c>
      <c r="B1199" s="4"/>
      <c r="C1199" s="7" t="s">
        <v>5786</v>
      </c>
      <c r="D1199" s="7" t="s">
        <v>6461</v>
      </c>
      <c r="E1199" s="519">
        <v>8528</v>
      </c>
      <c r="F1199" s="103">
        <v>115</v>
      </c>
      <c r="G1199" s="168"/>
      <c r="H1199" s="129"/>
      <c r="I1199" s="108"/>
      <c r="J1199" s="108"/>
      <c r="K1199" s="73"/>
      <c r="L1199" s="74"/>
      <c r="M1199" s="24"/>
    </row>
    <row r="1200" spans="1:13" s="444" customFormat="1" ht="15" customHeight="1">
      <c r="A1200" s="4">
        <v>41627</v>
      </c>
      <c r="B1200" s="4"/>
      <c r="C1200" s="7" t="s">
        <v>200</v>
      </c>
      <c r="D1200" s="7" t="s">
        <v>6417</v>
      </c>
      <c r="E1200" s="519">
        <v>8483</v>
      </c>
      <c r="F1200" s="103">
        <v>244.58</v>
      </c>
      <c r="G1200" s="168"/>
      <c r="H1200" s="129"/>
      <c r="I1200" s="108"/>
      <c r="J1200" s="108"/>
      <c r="K1200" s="73"/>
      <c r="L1200" s="74"/>
      <c r="M1200" s="24"/>
    </row>
    <row r="1201" spans="1:13" s="444" customFormat="1" ht="15" customHeight="1">
      <c r="A1201" s="4">
        <v>41627</v>
      </c>
      <c r="B1201" s="4"/>
      <c r="C1201" s="7" t="s">
        <v>1483</v>
      </c>
      <c r="D1201" s="7" t="s">
        <v>6452</v>
      </c>
      <c r="E1201" s="519">
        <v>8519</v>
      </c>
      <c r="F1201" s="103">
        <v>946.67</v>
      </c>
      <c r="G1201" s="168"/>
      <c r="H1201" s="129"/>
      <c r="I1201" s="108"/>
      <c r="J1201" s="108"/>
      <c r="K1201" s="73"/>
      <c r="L1201" s="74"/>
      <c r="M1201" s="24"/>
    </row>
    <row r="1202" spans="1:13" s="444" customFormat="1" ht="15" customHeight="1">
      <c r="A1202" s="4">
        <v>41627</v>
      </c>
      <c r="B1202" s="4"/>
      <c r="C1202" s="7" t="s">
        <v>518</v>
      </c>
      <c r="D1202" s="7" t="s">
        <v>6427</v>
      </c>
      <c r="E1202" s="519">
        <v>8493</v>
      </c>
      <c r="F1202" s="103">
        <v>516.66999999999996</v>
      </c>
      <c r="G1202" s="168"/>
      <c r="H1202" s="129"/>
      <c r="I1202" s="108"/>
      <c r="J1202" s="108"/>
      <c r="K1202" s="73"/>
      <c r="L1202" s="74"/>
      <c r="M1202" s="24"/>
    </row>
    <row r="1203" spans="1:13" s="444" customFormat="1" ht="15" customHeight="1">
      <c r="A1203" s="4">
        <v>41627</v>
      </c>
      <c r="B1203" s="4"/>
      <c r="C1203" s="7" t="s">
        <v>681</v>
      </c>
      <c r="D1203" s="7" t="s">
        <v>6416</v>
      </c>
      <c r="E1203" s="519">
        <v>8482</v>
      </c>
      <c r="F1203" s="103">
        <v>372.29</v>
      </c>
      <c r="G1203" s="168"/>
      <c r="H1203" s="129"/>
      <c r="I1203" s="108"/>
      <c r="J1203" s="108"/>
      <c r="K1203" s="73"/>
      <c r="L1203" s="74"/>
      <c r="M1203" s="24"/>
    </row>
    <row r="1204" spans="1:13" s="444" customFormat="1" ht="15" customHeight="1">
      <c r="A1204" s="4">
        <v>41627</v>
      </c>
      <c r="B1204" s="4"/>
      <c r="C1204" s="7" t="s">
        <v>356</v>
      </c>
      <c r="D1204" s="7" t="s">
        <v>6447</v>
      </c>
      <c r="E1204" s="519">
        <v>8514</v>
      </c>
      <c r="F1204" s="103">
        <v>396.67</v>
      </c>
      <c r="G1204" s="168"/>
      <c r="H1204" s="129"/>
      <c r="I1204" s="108"/>
      <c r="J1204" s="108"/>
      <c r="K1204" s="73"/>
      <c r="L1204" s="74"/>
      <c r="M1204" s="24"/>
    </row>
    <row r="1205" spans="1:13" s="444" customFormat="1" ht="15" customHeight="1">
      <c r="A1205" s="4">
        <v>41627</v>
      </c>
      <c r="B1205" s="4"/>
      <c r="C1205" s="7" t="s">
        <v>2272</v>
      </c>
      <c r="D1205" s="7" t="s">
        <v>6459</v>
      </c>
      <c r="E1205" s="519">
        <v>8526</v>
      </c>
      <c r="F1205" s="103">
        <v>1165</v>
      </c>
      <c r="G1205" s="168"/>
      <c r="H1205" s="129"/>
      <c r="I1205" s="108"/>
      <c r="J1205" s="108"/>
      <c r="K1205" s="73"/>
      <c r="L1205" s="74"/>
      <c r="M1205" s="24"/>
    </row>
    <row r="1206" spans="1:13">
      <c r="A1206" s="4">
        <v>41627</v>
      </c>
      <c r="B1206" s="4"/>
      <c r="C1206" s="7" t="s">
        <v>192</v>
      </c>
      <c r="D1206" s="7" t="s">
        <v>6413</v>
      </c>
      <c r="E1206" s="519">
        <v>8479</v>
      </c>
      <c r="F1206" s="103">
        <v>344.58</v>
      </c>
      <c r="H1206" s="129"/>
    </row>
    <row r="1207" spans="1:13">
      <c r="A1207" s="4">
        <v>41627</v>
      </c>
      <c r="B1207" s="4"/>
      <c r="C1207" s="7" t="s">
        <v>2404</v>
      </c>
      <c r="D1207" s="7" t="s">
        <v>6422</v>
      </c>
      <c r="E1207" s="519">
        <v>8488</v>
      </c>
      <c r="F1207" s="103">
        <v>220.29</v>
      </c>
      <c r="H1207" s="129"/>
    </row>
    <row r="1208" spans="1:13">
      <c r="A1208" s="4">
        <v>41627</v>
      </c>
      <c r="B1208" s="4"/>
      <c r="C1208" s="7" t="s">
        <v>2010</v>
      </c>
      <c r="D1208" s="7" t="s">
        <v>6439</v>
      </c>
      <c r="E1208" s="519">
        <v>8506</v>
      </c>
      <c r="F1208" s="103">
        <v>339.58</v>
      </c>
      <c r="H1208" s="129"/>
    </row>
    <row r="1209" spans="1:13">
      <c r="A1209" s="4">
        <v>41627</v>
      </c>
      <c r="B1209" s="4"/>
      <c r="C1209" s="7" t="s">
        <v>2397</v>
      </c>
      <c r="D1209" s="7" t="s">
        <v>6418</v>
      </c>
      <c r="E1209" s="519">
        <v>8484</v>
      </c>
      <c r="F1209" s="103">
        <v>295.31</v>
      </c>
      <c r="H1209" s="129"/>
    </row>
    <row r="1210" spans="1:13" s="444" customFormat="1" ht="15" customHeight="1">
      <c r="A1210" s="4">
        <v>41627</v>
      </c>
      <c r="B1210" s="4"/>
      <c r="C1210" s="7" t="s">
        <v>559</v>
      </c>
      <c r="D1210" s="7" t="s">
        <v>6432</v>
      </c>
      <c r="E1210" s="519">
        <v>8498</v>
      </c>
      <c r="F1210" s="103">
        <v>400</v>
      </c>
      <c r="G1210" s="168"/>
      <c r="H1210" s="129"/>
      <c r="I1210" s="108"/>
      <c r="J1210" s="108"/>
      <c r="K1210" s="73"/>
      <c r="L1210" s="74"/>
      <c r="M1210" s="24"/>
    </row>
    <row r="1211" spans="1:13">
      <c r="A1211" s="4">
        <v>41627</v>
      </c>
      <c r="B1211" s="4"/>
      <c r="C1211" s="7" t="s">
        <v>1727</v>
      </c>
      <c r="D1211" s="7" t="s">
        <v>6443</v>
      </c>
      <c r="E1211" s="519">
        <v>8510</v>
      </c>
      <c r="F1211" s="103">
        <v>344.58</v>
      </c>
      <c r="H1211" s="129"/>
    </row>
    <row r="1212" spans="1:13">
      <c r="A1212" s="4">
        <v>41627</v>
      </c>
      <c r="B1212" s="4"/>
      <c r="C1212" s="7" t="s">
        <v>520</v>
      </c>
      <c r="D1212" s="7" t="s">
        <v>6430</v>
      </c>
      <c r="E1212" s="519">
        <v>8496</v>
      </c>
      <c r="F1212" s="103">
        <v>400</v>
      </c>
      <c r="H1212" s="129"/>
    </row>
    <row r="1213" spans="1:13">
      <c r="A1213" s="4">
        <v>41627</v>
      </c>
      <c r="B1213" s="4"/>
      <c r="C1213" s="7" t="s">
        <v>1707</v>
      </c>
      <c r="D1213" s="7" t="s">
        <v>6457</v>
      </c>
      <c r="E1213" s="519">
        <v>8524</v>
      </c>
      <c r="F1213" s="103">
        <v>1105</v>
      </c>
      <c r="H1213" s="129"/>
    </row>
    <row r="1214" spans="1:13">
      <c r="A1214" s="4">
        <v>41627</v>
      </c>
      <c r="B1214" s="4"/>
      <c r="C1214" s="7" t="s">
        <v>633</v>
      </c>
      <c r="D1214" s="7" t="s">
        <v>6421</v>
      </c>
      <c r="E1214" s="519">
        <v>8487</v>
      </c>
      <c r="F1214" s="103">
        <v>330.63</v>
      </c>
    </row>
    <row r="1215" spans="1:13">
      <c r="A1215" s="4">
        <v>41627</v>
      </c>
      <c r="B1215" s="4"/>
      <c r="C1215" s="7" t="s">
        <v>75</v>
      </c>
      <c r="D1215" s="7" t="s">
        <v>6474</v>
      </c>
      <c r="E1215" s="519">
        <v>8541</v>
      </c>
      <c r="F1215" s="103">
        <v>115</v>
      </c>
    </row>
    <row r="1216" spans="1:13">
      <c r="A1216" s="108"/>
      <c r="B1216" s="108"/>
      <c r="C1216" s="109"/>
      <c r="D1216" s="109"/>
      <c r="E1216" s="531"/>
      <c r="F1216" s="171"/>
    </row>
    <row r="1217" spans="1:14" s="444" customFormat="1">
      <c r="A1217" s="513">
        <v>41631</v>
      </c>
      <c r="B1217" s="514"/>
      <c r="C1217" s="515"/>
      <c r="D1217" s="515"/>
      <c r="E1217" s="544"/>
      <c r="F1217" s="516"/>
      <c r="G1217" s="443"/>
      <c r="H1217" s="168"/>
      <c r="I1217" s="168"/>
      <c r="L1217" s="2"/>
      <c r="N1217" s="2"/>
    </row>
    <row r="1218" spans="1:14" s="444" customFormat="1">
      <c r="A1218" s="511">
        <v>41627</v>
      </c>
      <c r="B1218" s="511"/>
      <c r="C1218" s="512" t="s">
        <v>5613</v>
      </c>
      <c r="D1218" s="512" t="s">
        <v>6454</v>
      </c>
      <c r="E1218" s="545">
        <v>8521</v>
      </c>
      <c r="F1218" s="103">
        <v>277.5</v>
      </c>
      <c r="G1218" s="168"/>
      <c r="H1218" s="168"/>
      <c r="I1218" s="168"/>
      <c r="L1218" s="2"/>
      <c r="N1218" s="2"/>
    </row>
    <row r="1219" spans="1:14">
      <c r="A1219" s="4">
        <v>41627</v>
      </c>
      <c r="B1219" s="4"/>
      <c r="C1219" s="7" t="s">
        <v>4500</v>
      </c>
      <c r="D1219" s="7" t="s">
        <v>6467</v>
      </c>
      <c r="E1219" s="519">
        <v>8534</v>
      </c>
      <c r="F1219" s="103">
        <v>391</v>
      </c>
    </row>
    <row r="1220" spans="1:14">
      <c r="A1220" s="4">
        <v>41627</v>
      </c>
      <c r="B1220" s="4"/>
      <c r="C1220" s="7" t="s">
        <v>457</v>
      </c>
      <c r="D1220" s="7" t="s">
        <v>6407</v>
      </c>
      <c r="E1220" s="519">
        <v>8472</v>
      </c>
      <c r="F1220" s="103">
        <v>785</v>
      </c>
    </row>
    <row r="1221" spans="1:14">
      <c r="A1221" s="4">
        <v>41627</v>
      </c>
      <c r="B1221" s="4"/>
      <c r="C1221" s="7" t="s">
        <v>530</v>
      </c>
      <c r="D1221" s="7" t="s">
        <v>6448</v>
      </c>
      <c r="E1221" s="519">
        <v>8515</v>
      </c>
      <c r="F1221" s="103">
        <v>1027.5</v>
      </c>
    </row>
    <row r="1222" spans="1:14">
      <c r="A1222" s="4">
        <v>41627</v>
      </c>
      <c r="B1222" s="4"/>
      <c r="C1222" s="7" t="s">
        <v>678</v>
      </c>
      <c r="D1222" s="7" t="s">
        <v>6411</v>
      </c>
      <c r="E1222" s="519">
        <v>8477</v>
      </c>
      <c r="F1222" s="103">
        <v>415.21</v>
      </c>
    </row>
    <row r="1223" spans="1:14">
      <c r="A1223" s="4">
        <v>41627</v>
      </c>
      <c r="B1223" s="4"/>
      <c r="C1223" s="7" t="s">
        <v>2268</v>
      </c>
      <c r="D1223" s="7" t="s">
        <v>6470</v>
      </c>
      <c r="E1223" s="519">
        <v>8537</v>
      </c>
      <c r="F1223" s="103">
        <v>498.33</v>
      </c>
    </row>
    <row r="1224" spans="1:14">
      <c r="A1224" s="4">
        <v>41627</v>
      </c>
      <c r="B1224" s="4"/>
      <c r="C1224" s="7" t="s">
        <v>354</v>
      </c>
      <c r="D1224" s="7" t="s">
        <v>6403</v>
      </c>
      <c r="E1224" s="519">
        <v>8468</v>
      </c>
      <c r="F1224" s="103">
        <v>3660</v>
      </c>
    </row>
    <row r="1225" spans="1:14">
      <c r="A1225" s="4">
        <v>41627</v>
      </c>
      <c r="B1225" s="4"/>
      <c r="C1225" s="7" t="s">
        <v>529</v>
      </c>
      <c r="D1225" s="7" t="s">
        <v>6446</v>
      </c>
      <c r="E1225" s="519">
        <v>8513</v>
      </c>
      <c r="F1225" s="103">
        <v>464.58</v>
      </c>
    </row>
    <row r="1226" spans="1:14">
      <c r="A1226" s="4">
        <v>41627</v>
      </c>
      <c r="B1226" s="4"/>
      <c r="C1226" s="7" t="s">
        <v>3662</v>
      </c>
      <c r="D1226" s="7" t="s">
        <v>6435</v>
      </c>
      <c r="E1226" s="519">
        <v>8501</v>
      </c>
      <c r="F1226" s="103">
        <v>62.5</v>
      </c>
    </row>
    <row r="1227" spans="1:14">
      <c r="A1227" s="4">
        <v>41627</v>
      </c>
      <c r="B1227" s="4"/>
      <c r="C1227" s="7" t="s">
        <v>743</v>
      </c>
      <c r="D1227" s="7" t="s">
        <v>6440</v>
      </c>
      <c r="E1227" s="519">
        <v>8507</v>
      </c>
      <c r="F1227" s="103">
        <v>346.88</v>
      </c>
    </row>
    <row r="1228" spans="1:14">
      <c r="A1228" s="4">
        <v>41627</v>
      </c>
      <c r="B1228" s="4"/>
      <c r="C1228" s="7" t="s">
        <v>558</v>
      </c>
      <c r="D1228" s="7" t="s">
        <v>6404</v>
      </c>
      <c r="E1228" s="519">
        <v>8469</v>
      </c>
      <c r="F1228" s="103">
        <v>2160</v>
      </c>
    </row>
    <row r="1230" spans="1:14">
      <c r="A1230" s="513">
        <v>41632</v>
      </c>
    </row>
    <row r="1231" spans="1:14">
      <c r="A1231" s="4">
        <v>41627</v>
      </c>
      <c r="B1231" s="4"/>
      <c r="C1231" s="7" t="s">
        <v>5614</v>
      </c>
      <c r="D1231" s="7" t="s">
        <v>6465</v>
      </c>
      <c r="E1231" s="519">
        <v>8532</v>
      </c>
      <c r="F1231" s="103">
        <v>32.380000000000003</v>
      </c>
    </row>
    <row r="1232" spans="1:14">
      <c r="A1232" s="4">
        <v>41627</v>
      </c>
      <c r="B1232" s="4"/>
      <c r="C1232" s="7" t="s">
        <v>1043</v>
      </c>
      <c r="D1232" s="7" t="s">
        <v>6473</v>
      </c>
      <c r="E1232" s="519">
        <v>8540</v>
      </c>
      <c r="F1232" s="103">
        <v>76.67</v>
      </c>
    </row>
    <row r="1233" spans="1:6">
      <c r="A1233" s="4">
        <v>41627</v>
      </c>
      <c r="B1233" s="4"/>
      <c r="C1233" s="7" t="s">
        <v>456</v>
      </c>
      <c r="D1233" s="7" t="s">
        <v>6441</v>
      </c>
      <c r="E1233" s="519">
        <v>8508</v>
      </c>
      <c r="F1233" s="103">
        <v>835.83</v>
      </c>
    </row>
    <row r="1234" spans="1:6">
      <c r="A1234" s="4">
        <v>41627</v>
      </c>
      <c r="B1234" s="4"/>
      <c r="C1234" s="7" t="s">
        <v>3775</v>
      </c>
      <c r="D1234" s="7" t="s">
        <v>6420</v>
      </c>
      <c r="E1234" s="519">
        <v>8486</v>
      </c>
      <c r="F1234" s="103">
        <v>60.1</v>
      </c>
    </row>
    <row r="1235" spans="1:6">
      <c r="A1235" s="4">
        <v>41627</v>
      </c>
      <c r="B1235" s="4"/>
      <c r="C1235" s="7" t="s">
        <v>3368</v>
      </c>
      <c r="D1235" s="7" t="s">
        <v>6449</v>
      </c>
      <c r="E1235" s="519">
        <v>8516</v>
      </c>
      <c r="F1235" s="103">
        <v>62.5</v>
      </c>
    </row>
    <row r="1236" spans="1:6">
      <c r="A1236" s="4">
        <v>41627</v>
      </c>
      <c r="B1236" s="4"/>
      <c r="C1236" s="7" t="s">
        <v>558</v>
      </c>
      <c r="D1236" s="7" t="s">
        <v>6469</v>
      </c>
      <c r="E1236" s="519">
        <v>8536</v>
      </c>
      <c r="F1236" s="103">
        <v>337.33</v>
      </c>
    </row>
    <row r="1237" spans="1:6">
      <c r="A1237" s="4">
        <v>41627</v>
      </c>
      <c r="B1237" s="4"/>
      <c r="C1237" s="7" t="s">
        <v>2960</v>
      </c>
      <c r="D1237" s="7" t="s">
        <v>6412</v>
      </c>
      <c r="E1237" s="519">
        <v>8478</v>
      </c>
      <c r="F1237" s="103">
        <v>246.67</v>
      </c>
    </row>
    <row r="1238" spans="1:6">
      <c r="A1238" s="4">
        <v>41634</v>
      </c>
      <c r="B1238" s="4">
        <v>0.81</v>
      </c>
      <c r="C1238" s="7" t="s">
        <v>6507</v>
      </c>
      <c r="D1238" s="7" t="s">
        <v>6508</v>
      </c>
      <c r="E1238" s="519">
        <v>8542</v>
      </c>
      <c r="F1238" s="103">
        <v>1939.81</v>
      </c>
    </row>
    <row r="1240" spans="1:6">
      <c r="A1240" s="513">
        <v>41635</v>
      </c>
    </row>
    <row r="1241" spans="1:6">
      <c r="A1241" s="4">
        <v>41627</v>
      </c>
      <c r="B1241" s="4"/>
      <c r="C1241" s="7" t="s">
        <v>538</v>
      </c>
      <c r="D1241" s="7" t="s">
        <v>6458</v>
      </c>
      <c r="E1241" s="519">
        <v>8525</v>
      </c>
      <c r="F1241" s="103">
        <v>875</v>
      </c>
    </row>
    <row r="1244" spans="1:6">
      <c r="A1244" s="513">
        <v>41638</v>
      </c>
    </row>
    <row r="1245" spans="1:6">
      <c r="A1245" s="4">
        <v>41627</v>
      </c>
      <c r="B1245" s="4"/>
      <c r="C1245" s="7" t="s">
        <v>523</v>
      </c>
      <c r="D1245" s="7" t="s">
        <v>6433</v>
      </c>
      <c r="E1245" s="519">
        <v>8543</v>
      </c>
      <c r="F1245" s="103">
        <v>840</v>
      </c>
    </row>
    <row r="1246" spans="1:6">
      <c r="A1246" s="513">
        <v>41645</v>
      </c>
    </row>
    <row r="1247" spans="1:6">
      <c r="A1247" s="4">
        <v>41627</v>
      </c>
      <c r="B1247" s="4"/>
      <c r="C1247" s="7" t="s">
        <v>626</v>
      </c>
      <c r="D1247" s="7" t="s">
        <v>6415</v>
      </c>
      <c r="E1247" s="519">
        <v>8481</v>
      </c>
      <c r="F1247" s="103">
        <v>313.64</v>
      </c>
    </row>
    <row r="1248" spans="1:6">
      <c r="A1248" s="4">
        <v>41642</v>
      </c>
      <c r="B1248" s="4"/>
      <c r="C1248" s="7" t="s">
        <v>354</v>
      </c>
      <c r="D1248" s="7" t="s">
        <v>6607</v>
      </c>
      <c r="E1248" s="519">
        <v>8546</v>
      </c>
      <c r="F1248" s="103">
        <v>2107.4699999999998</v>
      </c>
    </row>
    <row r="1249" spans="1:11">
      <c r="A1249" s="4">
        <v>41642</v>
      </c>
      <c r="B1249" s="4"/>
      <c r="C1249" s="7" t="s">
        <v>468</v>
      </c>
      <c r="D1249" s="7" t="s">
        <v>6613</v>
      </c>
      <c r="E1249" s="519">
        <v>8553</v>
      </c>
      <c r="F1249" s="103">
        <v>4323.34</v>
      </c>
    </row>
    <row r="1250" spans="1:11">
      <c r="A1250" s="4">
        <v>41645</v>
      </c>
      <c r="B1250" s="4"/>
      <c r="C1250" s="7" t="s">
        <v>2897</v>
      </c>
      <c r="D1250" s="7" t="s">
        <v>6615</v>
      </c>
      <c r="E1250" s="519">
        <v>8644</v>
      </c>
      <c r="F1250" s="103">
        <v>2500</v>
      </c>
    </row>
    <row r="1251" spans="1:11">
      <c r="A1251" s="4">
        <v>41642</v>
      </c>
      <c r="B1251" s="4"/>
      <c r="C1251" s="7" t="s">
        <v>468</v>
      </c>
      <c r="D1251" s="7" t="s">
        <v>6606</v>
      </c>
      <c r="E1251" s="519">
        <v>8545</v>
      </c>
      <c r="F1251" s="103">
        <v>128.02000000000001</v>
      </c>
    </row>
    <row r="1252" spans="1:11">
      <c r="A1252" s="4">
        <v>41642</v>
      </c>
      <c r="B1252" s="4"/>
      <c r="C1252" s="7" t="s">
        <v>493</v>
      </c>
      <c r="D1252" s="7" t="s">
        <v>6527</v>
      </c>
      <c r="E1252" s="519">
        <v>8555</v>
      </c>
      <c r="F1252" s="103">
        <v>294.02</v>
      </c>
    </row>
    <row r="1253" spans="1:11">
      <c r="A1253" s="4">
        <v>41642</v>
      </c>
      <c r="B1253" s="4"/>
      <c r="C1253" s="7" t="s">
        <v>636</v>
      </c>
      <c r="D1253" s="7" t="s">
        <v>6538</v>
      </c>
      <c r="E1253" s="519">
        <v>8567</v>
      </c>
      <c r="F1253" s="103">
        <v>207.86</v>
      </c>
    </row>
    <row r="1254" spans="1:11">
      <c r="A1254" s="4">
        <v>41642</v>
      </c>
      <c r="B1254" s="4"/>
      <c r="C1254" s="7" t="s">
        <v>200</v>
      </c>
      <c r="D1254" s="7" t="s">
        <v>6532</v>
      </c>
      <c r="E1254" s="519">
        <v>8561</v>
      </c>
      <c r="F1254" s="103">
        <v>193.59</v>
      </c>
    </row>
    <row r="1255" spans="1:11">
      <c r="A1255" s="4">
        <v>41642</v>
      </c>
      <c r="B1255" s="4"/>
      <c r="C1255" s="7" t="s">
        <v>2960</v>
      </c>
      <c r="D1255" s="7" t="s">
        <v>6528</v>
      </c>
      <c r="E1255" s="519">
        <v>8556</v>
      </c>
      <c r="F1255" s="103">
        <v>202.6</v>
      </c>
    </row>
    <row r="1256" spans="1:11">
      <c r="A1256" s="4">
        <v>41642</v>
      </c>
      <c r="B1256" s="4"/>
      <c r="C1256" s="7" t="s">
        <v>518</v>
      </c>
      <c r="D1256" s="7" t="s">
        <v>6544</v>
      </c>
      <c r="E1256" s="519">
        <v>8574</v>
      </c>
      <c r="F1256" s="103">
        <v>353.88</v>
      </c>
      <c r="I1256" s="510"/>
      <c r="J1256" s="108"/>
      <c r="K1256" s="73"/>
    </row>
    <row r="1257" spans="1:11">
      <c r="A1257" s="4">
        <v>41642</v>
      </c>
      <c r="B1257" s="4"/>
      <c r="C1257" s="7" t="s">
        <v>635</v>
      </c>
      <c r="D1257" s="7" t="s">
        <v>6537</v>
      </c>
      <c r="E1257" s="519">
        <v>8566</v>
      </c>
      <c r="F1257" s="103">
        <v>207.86</v>
      </c>
    </row>
    <row r="1258" spans="1:11">
      <c r="A1258" s="4">
        <v>41642</v>
      </c>
      <c r="B1258" s="4"/>
      <c r="C1258" s="7" t="s">
        <v>492</v>
      </c>
      <c r="D1258" s="7" t="s">
        <v>6526</v>
      </c>
      <c r="E1258" s="519">
        <v>8554</v>
      </c>
      <c r="F1258" s="103">
        <v>192.52</v>
      </c>
    </row>
    <row r="1259" spans="1:11">
      <c r="A1259" s="4">
        <v>41642</v>
      </c>
      <c r="B1259" s="4"/>
      <c r="C1259" s="7" t="s">
        <v>192</v>
      </c>
      <c r="D1259" s="7" t="s">
        <v>6529</v>
      </c>
      <c r="E1259" s="519">
        <v>8557</v>
      </c>
      <c r="F1259" s="103">
        <v>243.59</v>
      </c>
      <c r="I1259" s="510"/>
    </row>
    <row r="1260" spans="1:11">
      <c r="A1260" s="4">
        <v>41642</v>
      </c>
      <c r="B1260" s="4"/>
      <c r="C1260" s="7" t="s">
        <v>497</v>
      </c>
      <c r="D1260" s="7" t="s">
        <v>6530</v>
      </c>
      <c r="E1260" s="519">
        <v>8558</v>
      </c>
      <c r="F1260" s="103">
        <v>198.17</v>
      </c>
    </row>
    <row r="1261" spans="1:11">
      <c r="A1261" s="4">
        <v>41642</v>
      </c>
      <c r="B1261" s="4"/>
      <c r="C1261" s="7" t="s">
        <v>562</v>
      </c>
      <c r="D1261" s="7" t="s">
        <v>6560</v>
      </c>
      <c r="E1261" s="519">
        <v>8590</v>
      </c>
      <c r="F1261" s="103">
        <v>256.56</v>
      </c>
    </row>
    <row r="1262" spans="1:11">
      <c r="A1262" s="4">
        <v>41642</v>
      </c>
      <c r="B1262" s="4"/>
      <c r="C1262" s="7" t="s">
        <v>1480</v>
      </c>
      <c r="D1262" s="7" t="s">
        <v>6612</v>
      </c>
      <c r="E1262" s="519">
        <v>8552</v>
      </c>
      <c r="F1262" s="103">
        <v>814.07</v>
      </c>
    </row>
    <row r="1263" spans="1:11">
      <c r="A1263" s="4">
        <v>41642</v>
      </c>
      <c r="B1263" s="4"/>
      <c r="C1263" s="7" t="s">
        <v>681</v>
      </c>
      <c r="D1263" s="7" t="s">
        <v>6602</v>
      </c>
      <c r="E1263" s="519">
        <v>8635</v>
      </c>
      <c r="F1263" s="103">
        <v>282.81</v>
      </c>
    </row>
    <row r="1264" spans="1:11">
      <c r="A1264" s="4">
        <v>41642</v>
      </c>
      <c r="B1264" s="4"/>
      <c r="C1264" s="7" t="s">
        <v>519</v>
      </c>
      <c r="D1264" s="7" t="s">
        <v>6545</v>
      </c>
      <c r="E1264" s="519">
        <v>8575</v>
      </c>
      <c r="F1264" s="103">
        <v>366.27</v>
      </c>
    </row>
    <row r="1265" spans="1:6">
      <c r="A1265" s="4">
        <v>41642</v>
      </c>
      <c r="B1265" s="4"/>
      <c r="C1265" s="7" t="s">
        <v>633</v>
      </c>
      <c r="D1265" s="7" t="s">
        <v>6534</v>
      </c>
      <c r="E1265" s="519">
        <v>8563</v>
      </c>
      <c r="F1265" s="103">
        <v>223.83</v>
      </c>
    </row>
    <row r="1266" spans="1:6">
      <c r="A1266" s="4">
        <v>41642</v>
      </c>
      <c r="B1266" s="4"/>
      <c r="C1266" s="7" t="s">
        <v>456</v>
      </c>
      <c r="D1266" s="7" t="s">
        <v>6598</v>
      </c>
      <c r="E1266" s="519">
        <v>8630</v>
      </c>
      <c r="F1266" s="103">
        <v>104</v>
      </c>
    </row>
    <row r="1267" spans="1:6">
      <c r="A1267" s="4">
        <v>41642</v>
      </c>
      <c r="B1267" s="4"/>
      <c r="C1267" s="7" t="s">
        <v>456</v>
      </c>
      <c r="D1267" s="7" t="s">
        <v>6578</v>
      </c>
      <c r="E1267" s="519">
        <v>8610</v>
      </c>
      <c r="F1267" s="103">
        <v>572.11</v>
      </c>
    </row>
    <row r="1268" spans="1:6">
      <c r="A1268" s="4">
        <v>41642</v>
      </c>
      <c r="B1268" s="4"/>
      <c r="C1268" s="7" t="s">
        <v>6522</v>
      </c>
      <c r="D1268" s="7" t="s">
        <v>6540</v>
      </c>
      <c r="E1268" s="519">
        <v>8570</v>
      </c>
      <c r="F1268" s="103">
        <v>227.86</v>
      </c>
    </row>
    <row r="1269" spans="1:6">
      <c r="A1269" s="4">
        <v>41642</v>
      </c>
      <c r="B1269" s="4"/>
      <c r="C1269" s="7" t="s">
        <v>2404</v>
      </c>
      <c r="D1269" s="7" t="s">
        <v>6535</v>
      </c>
      <c r="E1269" s="519">
        <v>8564</v>
      </c>
      <c r="F1269" s="103">
        <v>162.28</v>
      </c>
    </row>
    <row r="1270" spans="1:6">
      <c r="A1270" s="4">
        <v>41642</v>
      </c>
      <c r="B1270" s="4"/>
      <c r="C1270" s="7" t="s">
        <v>6524</v>
      </c>
      <c r="D1270" s="7" t="s">
        <v>6565</v>
      </c>
      <c r="E1270" s="519">
        <v>8596</v>
      </c>
      <c r="F1270" s="103">
        <v>695.79</v>
      </c>
    </row>
    <row r="1271" spans="1:6">
      <c r="A1271" s="4">
        <v>41642</v>
      </c>
      <c r="B1271" s="4"/>
      <c r="C1271" s="7" t="s">
        <v>5609</v>
      </c>
      <c r="D1271" s="7" t="s">
        <v>6542</v>
      </c>
      <c r="E1271" s="519">
        <v>8572</v>
      </c>
      <c r="F1271" s="103">
        <v>165.6</v>
      </c>
    </row>
    <row r="1272" spans="1:6">
      <c r="A1272" s="4">
        <v>41642</v>
      </c>
      <c r="B1272" s="4"/>
      <c r="C1272" s="7" t="s">
        <v>1703</v>
      </c>
      <c r="D1272" s="7" t="s">
        <v>6546</v>
      </c>
      <c r="E1272" s="519">
        <v>8576</v>
      </c>
      <c r="F1272" s="103">
        <v>271.01</v>
      </c>
    </row>
    <row r="1273" spans="1:6">
      <c r="A1273" s="4">
        <v>41642</v>
      </c>
      <c r="B1273" s="4"/>
      <c r="C1273" s="7" t="s">
        <v>3662</v>
      </c>
      <c r="D1273" s="7" t="s">
        <v>6551</v>
      </c>
      <c r="E1273" s="519">
        <v>8581</v>
      </c>
      <c r="F1273" s="103">
        <v>177.28</v>
      </c>
    </row>
    <row r="1274" spans="1:6">
      <c r="A1274" s="4">
        <v>41642</v>
      </c>
      <c r="B1274" s="4"/>
      <c r="C1274" s="7" t="s">
        <v>1727</v>
      </c>
      <c r="D1274" s="7" t="s">
        <v>6559</v>
      </c>
      <c r="E1274" s="519">
        <v>8589</v>
      </c>
      <c r="F1274" s="103">
        <v>227.07</v>
      </c>
    </row>
    <row r="1275" spans="1:6">
      <c r="A1275" s="4">
        <v>41642</v>
      </c>
      <c r="B1275" s="4"/>
      <c r="C1275" s="7" t="s">
        <v>2147</v>
      </c>
      <c r="D1275" s="7" t="s">
        <v>6550</v>
      </c>
      <c r="E1275" s="519">
        <v>8580</v>
      </c>
      <c r="F1275" s="103">
        <v>259.51</v>
      </c>
    </row>
    <row r="1276" spans="1:6">
      <c r="A1276" s="4">
        <v>41642</v>
      </c>
      <c r="B1276" s="4"/>
      <c r="C1276" s="7" t="s">
        <v>2013</v>
      </c>
      <c r="D1276" s="7" t="s">
        <v>6567</v>
      </c>
      <c r="E1276" s="519">
        <v>8599</v>
      </c>
      <c r="F1276" s="103">
        <v>582.48</v>
      </c>
    </row>
    <row r="1277" spans="1:6">
      <c r="A1277" s="4">
        <v>41642</v>
      </c>
      <c r="B1277" s="4"/>
      <c r="C1277" s="7" t="s">
        <v>457</v>
      </c>
      <c r="D1277" s="7" t="s">
        <v>6611</v>
      </c>
      <c r="E1277" s="519">
        <v>8551</v>
      </c>
      <c r="F1277" s="103">
        <v>1000.13</v>
      </c>
    </row>
    <row r="1278" spans="1:6">
      <c r="A1278" s="4">
        <v>41642</v>
      </c>
      <c r="B1278" s="4"/>
      <c r="C1278" s="7" t="s">
        <v>4500</v>
      </c>
      <c r="D1278" s="7" t="s">
        <v>6592</v>
      </c>
      <c r="E1278" s="519">
        <v>8624</v>
      </c>
      <c r="F1278" s="103">
        <v>460</v>
      </c>
    </row>
    <row r="1279" spans="1:6">
      <c r="A1279" s="4">
        <v>41642</v>
      </c>
      <c r="B1279" s="4"/>
      <c r="C1279" s="7" t="s">
        <v>4467</v>
      </c>
      <c r="D1279" s="7" t="s">
        <v>6543</v>
      </c>
      <c r="E1279" s="519">
        <v>8573</v>
      </c>
      <c r="F1279" s="103">
        <v>165.6</v>
      </c>
    </row>
    <row r="1280" spans="1:6">
      <c r="A1280" s="4">
        <v>41645</v>
      </c>
      <c r="B1280" s="4"/>
      <c r="C1280" s="7" t="s">
        <v>120</v>
      </c>
      <c r="D1280" s="7" t="s">
        <v>6604</v>
      </c>
      <c r="E1280" s="519">
        <v>8641</v>
      </c>
      <c r="F1280" s="103">
        <v>2000</v>
      </c>
    </row>
    <row r="1281" spans="1:6">
      <c r="A1281" s="4">
        <v>41642</v>
      </c>
      <c r="B1281" s="4"/>
      <c r="C1281" s="7" t="s">
        <v>529</v>
      </c>
      <c r="D1281" s="7" t="s">
        <v>6562</v>
      </c>
      <c r="E1281" s="519">
        <v>8592</v>
      </c>
      <c r="F1281" s="103">
        <v>321.44</v>
      </c>
    </row>
    <row r="1282" spans="1:6">
      <c r="A1282" s="4">
        <v>41642</v>
      </c>
      <c r="B1282" s="4"/>
      <c r="C1282" s="7" t="s">
        <v>3138</v>
      </c>
      <c r="D1282" s="7" t="s">
        <v>6552</v>
      </c>
      <c r="E1282" s="519">
        <v>8582</v>
      </c>
      <c r="F1282" s="103">
        <v>202.6</v>
      </c>
    </row>
    <row r="1283" spans="1:6">
      <c r="A1283" s="4">
        <v>41642</v>
      </c>
      <c r="B1283" s="4"/>
      <c r="C1283" s="7" t="s">
        <v>537</v>
      </c>
      <c r="D1283" s="7" t="s">
        <v>6572</v>
      </c>
      <c r="E1283" s="519">
        <v>8604</v>
      </c>
      <c r="F1283" s="103">
        <v>695.79</v>
      </c>
    </row>
    <row r="1284" spans="1:6">
      <c r="A1284" s="4">
        <v>41642</v>
      </c>
      <c r="B1284" s="4"/>
      <c r="C1284" s="7" t="s">
        <v>6520</v>
      </c>
      <c r="D1284" s="7" t="s">
        <v>6536</v>
      </c>
      <c r="E1284" s="519">
        <v>8565</v>
      </c>
      <c r="F1284" s="103">
        <v>364.88</v>
      </c>
    </row>
    <row r="1285" spans="1:6">
      <c r="A1285" s="4">
        <v>41642</v>
      </c>
      <c r="B1285" s="4"/>
      <c r="C1285" s="7" t="s">
        <v>265</v>
      </c>
      <c r="D1285" s="7" t="s">
        <v>6561</v>
      </c>
      <c r="E1285" s="519">
        <v>8591</v>
      </c>
      <c r="F1285" s="103">
        <v>227.07</v>
      </c>
    </row>
    <row r="1286" spans="1:6">
      <c r="A1286" s="4">
        <v>41642</v>
      </c>
      <c r="B1286" s="4"/>
      <c r="C1286" s="7" t="s">
        <v>1734</v>
      </c>
      <c r="D1286" s="7" t="s">
        <v>6554</v>
      </c>
      <c r="E1286" s="519">
        <v>8584</v>
      </c>
      <c r="F1286" s="103">
        <v>271.31</v>
      </c>
    </row>
    <row r="1287" spans="1:6">
      <c r="A1287" s="4">
        <v>41642</v>
      </c>
      <c r="B1287" s="4"/>
      <c r="C1287" s="7" t="s">
        <v>356</v>
      </c>
      <c r="D1287" s="7" t="s">
        <v>6563</v>
      </c>
      <c r="E1287" s="519">
        <v>8593</v>
      </c>
      <c r="F1287" s="103">
        <v>259.51</v>
      </c>
    </row>
    <row r="1288" spans="1:6">
      <c r="A1288" s="4">
        <v>41642</v>
      </c>
      <c r="B1288" s="4"/>
      <c r="C1288" s="7" t="s">
        <v>3529</v>
      </c>
      <c r="D1288" s="7" t="s">
        <v>6581</v>
      </c>
      <c r="E1288" s="519">
        <v>8613</v>
      </c>
      <c r="F1288" s="103">
        <v>506.5</v>
      </c>
    </row>
    <row r="1289" spans="1:6">
      <c r="A1289" s="4">
        <v>41642</v>
      </c>
      <c r="B1289" s="4"/>
      <c r="C1289" s="7" t="s">
        <v>538</v>
      </c>
      <c r="D1289" s="7" t="s">
        <v>6574</v>
      </c>
      <c r="E1289" s="519">
        <v>8606</v>
      </c>
      <c r="F1289" s="103">
        <v>594.52</v>
      </c>
    </row>
    <row r="1290" spans="1:6">
      <c r="A1290" s="4">
        <v>41642</v>
      </c>
      <c r="B1290" s="4"/>
      <c r="C1290" s="7" t="s">
        <v>1483</v>
      </c>
      <c r="D1290" s="7" t="s">
        <v>6601</v>
      </c>
      <c r="E1290" s="519">
        <v>8634</v>
      </c>
      <c r="F1290" s="103">
        <v>240</v>
      </c>
    </row>
    <row r="1291" spans="1:6">
      <c r="A1291" s="4">
        <v>41642</v>
      </c>
      <c r="B1291" s="4"/>
      <c r="C1291" s="7" t="s">
        <v>6521</v>
      </c>
      <c r="D1291" s="7" t="s">
        <v>6539</v>
      </c>
      <c r="E1291" s="519">
        <v>8569</v>
      </c>
      <c r="F1291" s="103">
        <v>114.99</v>
      </c>
    </row>
    <row r="1292" spans="1:6">
      <c r="A1292" s="4">
        <v>41642</v>
      </c>
      <c r="B1292" s="4"/>
      <c r="C1292" s="7" t="s">
        <v>3775</v>
      </c>
      <c r="D1292" s="7" t="s">
        <v>6541</v>
      </c>
      <c r="E1292" s="519">
        <v>8571</v>
      </c>
      <c r="F1292" s="103">
        <v>171.6</v>
      </c>
    </row>
    <row r="1293" spans="1:6">
      <c r="A1293" s="4">
        <v>41642</v>
      </c>
      <c r="B1293" s="4"/>
      <c r="C1293" s="7" t="s">
        <v>369</v>
      </c>
      <c r="D1293" s="7" t="s">
        <v>6610</v>
      </c>
      <c r="E1293" s="519">
        <v>8550</v>
      </c>
      <c r="F1293" s="103">
        <v>1263.29</v>
      </c>
    </row>
    <row r="1294" spans="1:6">
      <c r="A1294" s="4">
        <v>41642</v>
      </c>
      <c r="B1294" s="4"/>
      <c r="C1294" s="7" t="s">
        <v>5298</v>
      </c>
      <c r="D1294" s="7" t="s">
        <v>6596</v>
      </c>
      <c r="E1294" s="519">
        <v>8628</v>
      </c>
      <c r="F1294" s="103">
        <v>156</v>
      </c>
    </row>
    <row r="1295" spans="1:6">
      <c r="A1295" s="4">
        <v>41642</v>
      </c>
      <c r="B1295" s="4"/>
      <c r="C1295" s="7" t="s">
        <v>525</v>
      </c>
      <c r="D1295" s="7" t="s">
        <v>6555</v>
      </c>
      <c r="E1295" s="519">
        <v>8585</v>
      </c>
      <c r="F1295" s="103">
        <v>324.39</v>
      </c>
    </row>
    <row r="1296" spans="1:6">
      <c r="A1296" s="4">
        <v>41642</v>
      </c>
      <c r="B1296" s="4"/>
      <c r="C1296" s="7" t="s">
        <v>233</v>
      </c>
      <c r="D1296" s="7" t="s">
        <v>6568</v>
      </c>
      <c r="E1296" s="519">
        <v>8600</v>
      </c>
      <c r="F1296" s="103">
        <v>440.58</v>
      </c>
    </row>
    <row r="1297" spans="1:6">
      <c r="A1297" s="4">
        <v>41642</v>
      </c>
      <c r="B1297" s="4"/>
      <c r="C1297" s="7" t="s">
        <v>4349</v>
      </c>
      <c r="D1297" s="7" t="s">
        <v>6590</v>
      </c>
      <c r="E1297" s="519">
        <v>8622</v>
      </c>
      <c r="F1297" s="103">
        <v>207</v>
      </c>
    </row>
    <row r="1298" spans="1:6">
      <c r="A1298" s="4">
        <v>41642</v>
      </c>
      <c r="B1298" s="4"/>
      <c r="C1298" s="7" t="s">
        <v>2958</v>
      </c>
      <c r="D1298" s="7" t="s">
        <v>6533</v>
      </c>
      <c r="E1298" s="519">
        <v>8562</v>
      </c>
      <c r="F1298" s="103">
        <v>188.97</v>
      </c>
    </row>
    <row r="1300" spans="1:6">
      <c r="A1300" s="513">
        <v>41646</v>
      </c>
    </row>
    <row r="1301" spans="1:6">
      <c r="A1301" s="4">
        <v>41642</v>
      </c>
      <c r="B1301" s="4"/>
      <c r="C1301" s="7" t="s">
        <v>5616</v>
      </c>
      <c r="D1301" s="7" t="s">
        <v>6589</v>
      </c>
      <c r="E1301" s="519">
        <v>8621</v>
      </c>
      <c r="F1301" s="103">
        <v>178</v>
      </c>
    </row>
    <row r="1302" spans="1:6">
      <c r="A1302" s="4">
        <v>41642</v>
      </c>
      <c r="B1302" s="4"/>
      <c r="C1302" s="7" t="s">
        <v>523</v>
      </c>
      <c r="D1302" s="7" t="s">
        <v>6549</v>
      </c>
      <c r="E1302" s="519">
        <v>8579</v>
      </c>
      <c r="F1302" s="103">
        <v>578</v>
      </c>
    </row>
    <row r="1303" spans="1:6">
      <c r="A1303" s="4">
        <v>41642</v>
      </c>
      <c r="B1303" s="4"/>
      <c r="C1303" s="7" t="s">
        <v>6377</v>
      </c>
      <c r="D1303" s="7" t="s">
        <v>6573</v>
      </c>
      <c r="E1303" s="519">
        <v>8605</v>
      </c>
      <c r="F1303" s="103">
        <v>235.13</v>
      </c>
    </row>
    <row r="1304" spans="1:6">
      <c r="A1304" s="4">
        <v>41645</v>
      </c>
      <c r="B1304" s="4"/>
      <c r="C1304" s="7" t="s">
        <v>4278</v>
      </c>
      <c r="D1304" s="7" t="s">
        <v>6603</v>
      </c>
      <c r="E1304" s="519">
        <v>8638</v>
      </c>
      <c r="F1304" s="103">
        <v>450</v>
      </c>
    </row>
    <row r="1305" spans="1:6">
      <c r="A1305" s="4">
        <v>41645</v>
      </c>
      <c r="B1305" s="4"/>
      <c r="C1305" s="7" t="s">
        <v>4279</v>
      </c>
      <c r="D1305" s="7" t="s">
        <v>6603</v>
      </c>
      <c r="E1305" s="519">
        <v>8639</v>
      </c>
      <c r="F1305" s="103">
        <v>600</v>
      </c>
    </row>
    <row r="1306" spans="1:6">
      <c r="A1306" s="4">
        <v>41642</v>
      </c>
      <c r="B1306" s="4"/>
      <c r="C1306" s="7" t="s">
        <v>6523</v>
      </c>
      <c r="D1306" s="7" t="s">
        <v>6558</v>
      </c>
      <c r="E1306" s="519">
        <v>8588</v>
      </c>
      <c r="F1306" s="103">
        <v>324.39</v>
      </c>
    </row>
    <row r="1307" spans="1:6">
      <c r="A1307" s="4">
        <v>41642</v>
      </c>
      <c r="B1307" s="4"/>
      <c r="C1307" s="7" t="s">
        <v>5295</v>
      </c>
      <c r="D1307" s="7" t="s">
        <v>6591</v>
      </c>
      <c r="E1307" s="519">
        <v>8623</v>
      </c>
      <c r="F1307" s="103">
        <v>178</v>
      </c>
    </row>
    <row r="1308" spans="1:6">
      <c r="A1308" s="4">
        <v>41642</v>
      </c>
      <c r="B1308" s="4"/>
      <c r="C1308" s="7" t="s">
        <v>530</v>
      </c>
      <c r="D1308" s="7" t="s">
        <v>6564</v>
      </c>
      <c r="E1308" s="519">
        <v>8595</v>
      </c>
      <c r="F1308" s="103">
        <v>678.27</v>
      </c>
    </row>
    <row r="1309" spans="1:6">
      <c r="A1309" s="4">
        <v>41642</v>
      </c>
      <c r="B1309" s="4"/>
      <c r="C1309" s="7" t="s">
        <v>2272</v>
      </c>
      <c r="D1309" s="7" t="s">
        <v>6575</v>
      </c>
      <c r="E1309" s="519">
        <v>8607</v>
      </c>
      <c r="F1309" s="103">
        <v>707.76</v>
      </c>
    </row>
    <row r="1310" spans="1:6">
      <c r="A1310" s="4">
        <v>41642</v>
      </c>
      <c r="B1310" s="4"/>
      <c r="C1310" s="7" t="s">
        <v>5786</v>
      </c>
      <c r="D1310" s="7" t="s">
        <v>6577</v>
      </c>
      <c r="E1310" s="519">
        <v>8609</v>
      </c>
      <c r="F1310" s="103">
        <v>506.5</v>
      </c>
    </row>
    <row r="1311" spans="1:6">
      <c r="A1311" s="4">
        <v>41642</v>
      </c>
      <c r="B1311" s="4"/>
      <c r="C1311" s="7" t="s">
        <v>2520</v>
      </c>
      <c r="D1311" s="7" t="s">
        <v>6600</v>
      </c>
      <c r="E1311" s="519">
        <v>8633</v>
      </c>
      <c r="F1311" s="103">
        <v>151.6</v>
      </c>
    </row>
    <row r="1312" spans="1:6">
      <c r="A1312" s="4">
        <v>41642</v>
      </c>
      <c r="B1312" s="4"/>
      <c r="C1312" s="7" t="s">
        <v>2644</v>
      </c>
      <c r="D1312" s="7" t="s">
        <v>6585</v>
      </c>
      <c r="E1312" s="519">
        <v>8617</v>
      </c>
      <c r="F1312" s="103">
        <v>287</v>
      </c>
    </row>
    <row r="1313" spans="1:9">
      <c r="A1313" s="4">
        <v>41642</v>
      </c>
      <c r="B1313" s="4"/>
      <c r="C1313" s="7" t="s">
        <v>561</v>
      </c>
      <c r="D1313" s="7" t="s">
        <v>6557</v>
      </c>
      <c r="E1313" s="519">
        <v>8587</v>
      </c>
      <c r="F1313" s="103">
        <v>237.39</v>
      </c>
    </row>
    <row r="1314" spans="1:9">
      <c r="A1314" s="4">
        <v>41642</v>
      </c>
      <c r="B1314" s="4"/>
      <c r="C1314" s="7" t="s">
        <v>2268</v>
      </c>
      <c r="D1314" s="7" t="s">
        <v>6595</v>
      </c>
      <c r="E1314" s="519">
        <v>8627</v>
      </c>
      <c r="F1314" s="103">
        <v>676</v>
      </c>
    </row>
    <row r="1315" spans="1:9">
      <c r="A1315" s="4">
        <v>41642</v>
      </c>
      <c r="B1315" s="4"/>
      <c r="C1315" s="7" t="s">
        <v>4367</v>
      </c>
      <c r="D1315" s="7" t="s">
        <v>6587</v>
      </c>
      <c r="E1315" s="519">
        <v>8619</v>
      </c>
      <c r="F1315" s="103">
        <v>287</v>
      </c>
    </row>
    <row r="1316" spans="1:9">
      <c r="A1316" s="4">
        <v>41642</v>
      </c>
      <c r="B1316" s="4"/>
      <c r="C1316" s="7" t="s">
        <v>32</v>
      </c>
      <c r="D1316" s="7" t="s">
        <v>6566</v>
      </c>
      <c r="E1316" s="519">
        <v>8597</v>
      </c>
      <c r="F1316" s="103">
        <v>617.39</v>
      </c>
    </row>
    <row r="1317" spans="1:9">
      <c r="A1317" s="4">
        <v>41642</v>
      </c>
      <c r="B1317" s="4"/>
      <c r="C1317" s="7" t="s">
        <v>1304</v>
      </c>
      <c r="D1317" s="7" t="s">
        <v>6556</v>
      </c>
      <c r="E1317" s="519">
        <v>8586</v>
      </c>
      <c r="F1317" s="103">
        <v>227.07</v>
      </c>
    </row>
    <row r="1318" spans="1:9">
      <c r="A1318" s="4">
        <v>41642</v>
      </c>
      <c r="B1318" s="4"/>
      <c r="C1318" s="7" t="s">
        <v>3368</v>
      </c>
      <c r="D1318" s="7" t="s">
        <v>6553</v>
      </c>
      <c r="E1318" s="519">
        <v>8583</v>
      </c>
      <c r="F1318" s="103">
        <v>177.28</v>
      </c>
    </row>
    <row r="1319" spans="1:9">
      <c r="A1319" s="4">
        <v>41642</v>
      </c>
      <c r="B1319" s="4"/>
      <c r="C1319" s="7" t="s">
        <v>6121</v>
      </c>
      <c r="D1319" s="7" t="s">
        <v>6614</v>
      </c>
      <c r="E1319" s="519">
        <v>8636</v>
      </c>
      <c r="F1319" s="103">
        <v>724.75</v>
      </c>
    </row>
    <row r="1320" spans="1:9">
      <c r="A1320" s="4">
        <v>41642</v>
      </c>
      <c r="B1320" s="4"/>
      <c r="C1320" s="7" t="s">
        <v>1629</v>
      </c>
      <c r="D1320" s="7" t="s">
        <v>6569</v>
      </c>
      <c r="E1320" s="519">
        <v>8601</v>
      </c>
      <c r="F1320" s="103">
        <v>668.56</v>
      </c>
    </row>
    <row r="1321" spans="1:9">
      <c r="A1321" s="4">
        <v>41642</v>
      </c>
      <c r="B1321" s="4"/>
      <c r="C1321" s="7" t="s">
        <v>558</v>
      </c>
      <c r="D1321" s="7" t="s">
        <v>6594</v>
      </c>
      <c r="E1321" s="519">
        <v>8626</v>
      </c>
      <c r="F1321" s="103">
        <v>457.6</v>
      </c>
    </row>
    <row r="1322" spans="1:9">
      <c r="A1322" s="4">
        <v>41642</v>
      </c>
      <c r="B1322" s="4"/>
      <c r="C1322" s="7" t="s">
        <v>5114</v>
      </c>
      <c r="D1322" s="7" t="s">
        <v>6608</v>
      </c>
      <c r="E1322" s="519">
        <v>8547</v>
      </c>
      <c r="F1322" s="103">
        <v>1322.21</v>
      </c>
    </row>
    <row r="1323" spans="1:9">
      <c r="A1323" s="4">
        <v>41642</v>
      </c>
      <c r="B1323" s="4"/>
      <c r="C1323" s="7" t="s">
        <v>559</v>
      </c>
      <c r="D1323" s="7" t="s">
        <v>6548</v>
      </c>
      <c r="E1323" s="519">
        <v>8578</v>
      </c>
      <c r="F1323" s="103">
        <v>232.99</v>
      </c>
    </row>
    <row r="1324" spans="1:9">
      <c r="A1324" s="4">
        <v>41646</v>
      </c>
      <c r="B1324" s="4"/>
      <c r="C1324" s="7" t="s">
        <v>226</v>
      </c>
      <c r="D1324" s="7" t="s">
        <v>6618</v>
      </c>
      <c r="E1324" s="519">
        <v>8647</v>
      </c>
      <c r="F1324" s="103">
        <v>200</v>
      </c>
    </row>
    <row r="1325" spans="1:9">
      <c r="A1325" s="4">
        <v>41642</v>
      </c>
      <c r="B1325" s="4"/>
      <c r="C1325" s="7" t="s">
        <v>520</v>
      </c>
      <c r="D1325" s="7" t="s">
        <v>6547</v>
      </c>
      <c r="E1325" s="519">
        <v>8577</v>
      </c>
      <c r="F1325" s="103">
        <v>271.31</v>
      </c>
    </row>
    <row r="1326" spans="1:9">
      <c r="A1326" s="4">
        <v>41646</v>
      </c>
      <c r="B1326" s="4"/>
      <c r="C1326" s="7" t="s">
        <v>1357</v>
      </c>
      <c r="D1326" s="7" t="s">
        <v>6621</v>
      </c>
      <c r="E1326" s="519">
        <v>8648</v>
      </c>
      <c r="F1326" s="103">
        <v>19506</v>
      </c>
      <c r="H1326" s="129"/>
      <c r="I1326" s="108"/>
    </row>
    <row r="1327" spans="1:9">
      <c r="A1327" s="4">
        <v>41642</v>
      </c>
      <c r="B1327" s="4"/>
      <c r="C1327" s="7" t="s">
        <v>164</v>
      </c>
      <c r="D1327" s="7" t="s">
        <v>6580</v>
      </c>
      <c r="E1327" s="519">
        <v>8612</v>
      </c>
      <c r="F1327" s="103">
        <v>695.4</v>
      </c>
    </row>
    <row r="1328" spans="1:9">
      <c r="A1328" s="4">
        <v>41642</v>
      </c>
      <c r="B1328" s="4"/>
      <c r="C1328" s="7" t="s">
        <v>5615</v>
      </c>
      <c r="D1328" s="7" t="s">
        <v>6586</v>
      </c>
      <c r="E1328" s="519">
        <v>8618</v>
      </c>
      <c r="F1328" s="103">
        <v>261</v>
      </c>
    </row>
    <row r="1329" spans="1:6">
      <c r="A1329" s="4">
        <v>41642</v>
      </c>
      <c r="B1329" s="4"/>
      <c r="C1329" s="7" t="s">
        <v>563</v>
      </c>
      <c r="D1329" s="7" t="s">
        <v>6583</v>
      </c>
      <c r="E1329" s="519">
        <v>8615</v>
      </c>
      <c r="F1329" s="103">
        <v>678.27</v>
      </c>
    </row>
    <row r="1331" spans="1:6">
      <c r="A1331" s="513">
        <v>41647</v>
      </c>
    </row>
    <row r="1332" spans="1:6">
      <c r="A1332" s="4">
        <v>41642</v>
      </c>
      <c r="B1332" s="4"/>
      <c r="C1332" s="7" t="s">
        <v>4696</v>
      </c>
      <c r="D1332" s="7" t="s">
        <v>6582</v>
      </c>
      <c r="E1332" s="519">
        <v>8614</v>
      </c>
      <c r="F1332" s="103">
        <v>471.5</v>
      </c>
    </row>
    <row r="1333" spans="1:6">
      <c r="A1333" s="4">
        <v>41645</v>
      </c>
      <c r="B1333" s="4"/>
      <c r="C1333" s="7" t="s">
        <v>100</v>
      </c>
      <c r="D1333" s="7" t="s">
        <v>6604</v>
      </c>
      <c r="E1333" s="519">
        <v>8642</v>
      </c>
      <c r="F1333" s="103">
        <v>1500</v>
      </c>
    </row>
    <row r="1334" spans="1:6">
      <c r="A1334" s="4">
        <v>41642</v>
      </c>
      <c r="B1334" s="4"/>
      <c r="C1334" s="7" t="s">
        <v>367</v>
      </c>
      <c r="D1334" s="7" t="s">
        <v>6609</v>
      </c>
      <c r="E1334" s="519">
        <v>8548</v>
      </c>
      <c r="F1334" s="103">
        <v>1321.65</v>
      </c>
    </row>
    <row r="1335" spans="1:6">
      <c r="A1335" s="4">
        <v>41642</v>
      </c>
      <c r="B1335" s="4"/>
      <c r="C1335" s="7" t="s">
        <v>5617</v>
      </c>
      <c r="D1335" s="7" t="s">
        <v>6593</v>
      </c>
      <c r="E1335" s="519">
        <v>8625</v>
      </c>
      <c r="F1335" s="103">
        <v>405.6</v>
      </c>
    </row>
    <row r="1336" spans="1:6">
      <c r="A1336" s="4">
        <v>41645</v>
      </c>
      <c r="B1336" s="4"/>
      <c r="C1336" s="7" t="s">
        <v>6525</v>
      </c>
      <c r="D1336" s="7" t="s">
        <v>6605</v>
      </c>
      <c r="E1336" s="519" t="s">
        <v>6622</v>
      </c>
      <c r="F1336" s="103">
        <v>718.21</v>
      </c>
    </row>
    <row r="1337" spans="1:6">
      <c r="A1337" s="4">
        <v>41642</v>
      </c>
      <c r="B1337" s="4"/>
      <c r="C1337" s="7" t="s">
        <v>5294</v>
      </c>
      <c r="D1337" s="7" t="s">
        <v>6584</v>
      </c>
      <c r="E1337" s="519">
        <v>8616</v>
      </c>
      <c r="F1337" s="103">
        <v>584</v>
      </c>
    </row>
    <row r="1338" spans="1:6">
      <c r="A1338" s="4">
        <v>41642</v>
      </c>
      <c r="B1338" s="4"/>
      <c r="C1338" s="7" t="s">
        <v>75</v>
      </c>
      <c r="D1338" s="7" t="s">
        <v>6599</v>
      </c>
      <c r="E1338" s="519">
        <v>8631</v>
      </c>
      <c r="F1338" s="103">
        <v>156</v>
      </c>
    </row>
    <row r="1339" spans="1:6">
      <c r="A1339" s="4">
        <v>41642</v>
      </c>
      <c r="B1339" s="4"/>
      <c r="C1339" s="7" t="s">
        <v>1485</v>
      </c>
      <c r="D1339" s="7" t="s">
        <v>6579</v>
      </c>
      <c r="E1339" s="519">
        <v>8611</v>
      </c>
      <c r="F1339" s="103">
        <v>847.82</v>
      </c>
    </row>
    <row r="1341" spans="1:6">
      <c r="A1341" s="513">
        <v>41648</v>
      </c>
    </row>
    <row r="1342" spans="1:6">
      <c r="A1342" s="4">
        <v>41642</v>
      </c>
      <c r="B1342" s="4"/>
      <c r="C1342" s="7" t="s">
        <v>1633</v>
      </c>
      <c r="D1342" s="7" t="s">
        <v>6576</v>
      </c>
      <c r="E1342" s="519">
        <v>8608</v>
      </c>
      <c r="F1342" s="103">
        <v>754.18</v>
      </c>
    </row>
    <row r="1343" spans="1:6">
      <c r="A1343" s="4">
        <v>41642</v>
      </c>
      <c r="B1343" s="4"/>
      <c r="C1343" s="7" t="s">
        <v>626</v>
      </c>
      <c r="D1343" s="7" t="s">
        <v>6531</v>
      </c>
      <c r="E1343" s="519">
        <v>8559</v>
      </c>
      <c r="F1343" s="103">
        <v>207.86</v>
      </c>
    </row>
    <row r="1344" spans="1:6">
      <c r="A1344" s="4">
        <v>41646</v>
      </c>
      <c r="B1344" s="4"/>
      <c r="C1344" s="7" t="s">
        <v>2897</v>
      </c>
      <c r="D1344" s="7" t="s">
        <v>6616</v>
      </c>
      <c r="E1344" s="519">
        <v>8645</v>
      </c>
      <c r="F1344" s="103">
        <v>912.68</v>
      </c>
    </row>
    <row r="1345" spans="1:6">
      <c r="A1345" s="4">
        <v>41648</v>
      </c>
      <c r="B1345" s="4"/>
      <c r="C1345" s="7" t="s">
        <v>6628</v>
      </c>
      <c r="D1345" s="7" t="s">
        <v>6627</v>
      </c>
      <c r="E1345" s="519">
        <v>8652</v>
      </c>
      <c r="F1345" s="103">
        <v>267.57</v>
      </c>
    </row>
    <row r="1346" spans="1:6">
      <c r="A1346" s="4">
        <v>41627</v>
      </c>
      <c r="B1346" s="4"/>
      <c r="C1346" s="7" t="s">
        <v>372</v>
      </c>
      <c r="D1346" s="7" t="s">
        <v>6408</v>
      </c>
      <c r="E1346" s="519">
        <v>8474</v>
      </c>
      <c r="F1346" s="103">
        <v>35.58</v>
      </c>
    </row>
    <row r="1347" spans="1:6">
      <c r="A1347" s="4">
        <v>41647</v>
      </c>
      <c r="B1347" s="4"/>
      <c r="C1347" s="7" t="s">
        <v>226</v>
      </c>
      <c r="D1347" s="7" t="s">
        <v>6626</v>
      </c>
      <c r="E1347" s="519">
        <v>8651</v>
      </c>
      <c r="F1347" s="103">
        <v>522.1</v>
      </c>
    </row>
    <row r="1348" spans="1:6">
      <c r="A1348" s="4">
        <v>41642</v>
      </c>
      <c r="B1348" s="4"/>
      <c r="C1348" s="7" t="s">
        <v>5787</v>
      </c>
      <c r="D1348" s="7" t="s">
        <v>6588</v>
      </c>
      <c r="E1348" s="519">
        <v>8620</v>
      </c>
      <c r="F1348" s="103">
        <v>178</v>
      </c>
    </row>
    <row r="1350" spans="1:6">
      <c r="A1350" s="513">
        <v>41649</v>
      </c>
    </row>
    <row r="1351" spans="1:6">
      <c r="A1351" s="4">
        <v>41649</v>
      </c>
      <c r="B1351" s="4"/>
      <c r="C1351" s="7" t="s">
        <v>1419</v>
      </c>
      <c r="D1351" s="7" t="s">
        <v>6635</v>
      </c>
      <c r="E1351" s="519">
        <v>8658</v>
      </c>
      <c r="F1351" s="103">
        <v>4500</v>
      </c>
    </row>
    <row r="1352" spans="1:6">
      <c r="A1352" s="4">
        <v>41649</v>
      </c>
      <c r="B1352" s="4"/>
      <c r="C1352" s="7" t="s">
        <v>2897</v>
      </c>
      <c r="D1352" s="7" t="s">
        <v>6634</v>
      </c>
      <c r="E1352" s="519">
        <v>8657</v>
      </c>
      <c r="F1352" s="103">
        <v>3000</v>
      </c>
    </row>
    <row r="1353" spans="1:6">
      <c r="A1353" s="4">
        <v>41645</v>
      </c>
      <c r="B1353" s="4"/>
      <c r="C1353" s="7" t="s">
        <v>2482</v>
      </c>
      <c r="D1353" s="7" t="s">
        <v>6604</v>
      </c>
      <c r="E1353" s="519">
        <v>8667</v>
      </c>
      <c r="F1353" s="103">
        <v>1500</v>
      </c>
    </row>
    <row r="1354" spans="1:6">
      <c r="A1354" s="4">
        <v>41649</v>
      </c>
      <c r="B1354" s="4"/>
      <c r="C1354" s="7" t="s">
        <v>1727</v>
      </c>
      <c r="D1354" s="7" t="s">
        <v>6646</v>
      </c>
      <c r="E1354" s="519">
        <v>8672</v>
      </c>
      <c r="F1354" s="103">
        <v>30</v>
      </c>
    </row>
    <row r="1355" spans="1:6">
      <c r="A1355" s="4">
        <v>41649</v>
      </c>
      <c r="B1355" s="4"/>
      <c r="C1355" s="7" t="s">
        <v>389</v>
      </c>
      <c r="D1355" s="7" t="s">
        <v>6645</v>
      </c>
      <c r="E1355" s="519">
        <v>8671</v>
      </c>
      <c r="F1355" s="103">
        <v>200</v>
      </c>
    </row>
    <row r="1356" spans="1:6">
      <c r="A1356" s="4">
        <v>41649</v>
      </c>
      <c r="B1356" s="4"/>
      <c r="C1356" s="7" t="s">
        <v>145</v>
      </c>
      <c r="D1356" s="7" t="s">
        <v>6650</v>
      </c>
      <c r="E1356" s="519">
        <v>8677</v>
      </c>
      <c r="F1356" s="103">
        <v>194</v>
      </c>
    </row>
    <row r="1358" spans="1:6">
      <c r="A1358" s="513">
        <v>41652</v>
      </c>
    </row>
    <row r="1359" spans="1:6">
      <c r="A1359" s="4">
        <v>41642</v>
      </c>
      <c r="B1359" s="4"/>
      <c r="C1359" s="7" t="s">
        <v>1640</v>
      </c>
      <c r="D1359" s="7" t="s">
        <v>6597</v>
      </c>
      <c r="E1359" s="519">
        <v>8629</v>
      </c>
      <c r="F1359" s="103">
        <v>156</v>
      </c>
    </row>
    <row r="1361" spans="1:6">
      <c r="A1361" s="513">
        <v>41653</v>
      </c>
    </row>
    <row r="1362" spans="1:6">
      <c r="A1362" s="4">
        <v>41649</v>
      </c>
      <c r="B1362" s="4"/>
      <c r="C1362" s="7" t="s">
        <v>761</v>
      </c>
      <c r="D1362" s="7" t="s">
        <v>6633</v>
      </c>
      <c r="E1362" s="519">
        <v>8656</v>
      </c>
      <c r="F1362" s="103">
        <v>1383.95</v>
      </c>
    </row>
    <row r="1363" spans="1:6">
      <c r="A1363" s="4">
        <v>41649</v>
      </c>
      <c r="B1363" s="4"/>
      <c r="C1363" s="7" t="s">
        <v>6630</v>
      </c>
      <c r="D1363" s="7" t="s">
        <v>6651</v>
      </c>
      <c r="E1363" s="519">
        <v>8678</v>
      </c>
      <c r="F1363" s="103">
        <v>1942.5</v>
      </c>
    </row>
    <row r="1364" spans="1:6">
      <c r="A1364" s="4">
        <v>41653</v>
      </c>
      <c r="B1364" s="4"/>
      <c r="C1364" s="7" t="s">
        <v>226</v>
      </c>
      <c r="D1364" s="7" t="s">
        <v>6662</v>
      </c>
      <c r="E1364" s="519">
        <v>8684</v>
      </c>
      <c r="F1364" s="103">
        <v>471</v>
      </c>
    </row>
    <row r="1365" spans="1:6">
      <c r="A1365" s="4">
        <v>41653</v>
      </c>
      <c r="B1365" s="4"/>
      <c r="C1365" s="7" t="s">
        <v>389</v>
      </c>
      <c r="D1365" s="7" t="s">
        <v>6663</v>
      </c>
      <c r="E1365" s="519">
        <v>8685</v>
      </c>
      <c r="F1365" s="103">
        <v>320</v>
      </c>
    </row>
    <row r="1367" spans="1:6">
      <c r="A1367" s="513">
        <v>41654</v>
      </c>
    </row>
    <row r="1368" spans="1:6">
      <c r="A1368" s="4">
        <v>41653</v>
      </c>
      <c r="B1368" s="4"/>
      <c r="C1368" s="7" t="s">
        <v>821</v>
      </c>
      <c r="D1368" s="7" t="s">
        <v>6664</v>
      </c>
      <c r="E1368" s="519">
        <v>8686</v>
      </c>
      <c r="F1368" s="103">
        <v>435.2</v>
      </c>
    </row>
    <row r="1369" spans="1:6">
      <c r="A1369" s="4">
        <v>41654</v>
      </c>
      <c r="B1369" s="4"/>
      <c r="C1369" s="7" t="s">
        <v>468</v>
      </c>
      <c r="D1369" s="7" t="s">
        <v>6760</v>
      </c>
      <c r="E1369" s="519">
        <v>8787</v>
      </c>
      <c r="F1369" s="103">
        <v>290</v>
      </c>
    </row>
    <row r="1370" spans="1:6">
      <c r="A1370" s="4">
        <v>41653</v>
      </c>
      <c r="B1370" s="4"/>
      <c r="C1370" s="7" t="s">
        <v>354</v>
      </c>
      <c r="D1370" s="7" t="s">
        <v>6746</v>
      </c>
      <c r="E1370" s="519">
        <v>8770</v>
      </c>
      <c r="F1370" s="103">
        <v>520</v>
      </c>
    </row>
    <row r="1371" spans="1:6">
      <c r="A1371" s="4">
        <v>41653</v>
      </c>
      <c r="B1371" s="4"/>
      <c r="C1371" s="7" t="s">
        <v>354</v>
      </c>
      <c r="D1371" s="7" t="s">
        <v>6667</v>
      </c>
      <c r="E1371" s="519">
        <v>8690</v>
      </c>
      <c r="F1371" s="103">
        <v>1072.5</v>
      </c>
    </row>
    <row r="1372" spans="1:6">
      <c r="A1372" s="4">
        <v>41654</v>
      </c>
      <c r="B1372" s="4"/>
      <c r="C1372" s="7" t="s">
        <v>468</v>
      </c>
      <c r="D1372" s="7" t="s">
        <v>6752</v>
      </c>
      <c r="E1372" s="519">
        <v>8776</v>
      </c>
      <c r="F1372" s="103">
        <v>2882.23</v>
      </c>
    </row>
    <row r="1373" spans="1:6">
      <c r="A1373" s="4">
        <v>41653</v>
      </c>
      <c r="B1373" s="4"/>
      <c r="C1373" s="7" t="s">
        <v>468</v>
      </c>
      <c r="D1373" s="7" t="s">
        <v>6666</v>
      </c>
      <c r="E1373" s="519">
        <v>8689</v>
      </c>
      <c r="F1373" s="103">
        <v>1037.5</v>
      </c>
    </row>
    <row r="1374" spans="1:6">
      <c r="A1374" s="4">
        <v>41654</v>
      </c>
      <c r="B1374" s="4"/>
      <c r="C1374" s="7" t="s">
        <v>1419</v>
      </c>
      <c r="D1374" s="7" t="s">
        <v>6758</v>
      </c>
      <c r="E1374" s="519">
        <v>8785</v>
      </c>
      <c r="F1374" s="103">
        <v>13622.91</v>
      </c>
    </row>
    <row r="1375" spans="1:6">
      <c r="A1375" s="4">
        <v>41653</v>
      </c>
      <c r="B1375" s="4"/>
      <c r="C1375" s="7" t="s">
        <v>678</v>
      </c>
      <c r="D1375" s="7" t="s">
        <v>6674</v>
      </c>
      <c r="E1375" s="519">
        <v>8698</v>
      </c>
      <c r="F1375" s="103">
        <v>199.4</v>
      </c>
    </row>
    <row r="1376" spans="1:6">
      <c r="A1376" s="4">
        <v>41654</v>
      </c>
      <c r="B1376" s="4"/>
      <c r="C1376" s="7" t="s">
        <v>1419</v>
      </c>
      <c r="D1376" s="7" t="s">
        <v>6759</v>
      </c>
      <c r="E1376" s="519">
        <v>8786</v>
      </c>
      <c r="F1376" s="103">
        <v>291.10000000000002</v>
      </c>
    </row>
    <row r="1377" spans="1:6">
      <c r="A1377" s="4">
        <v>41654</v>
      </c>
      <c r="B1377" s="4"/>
      <c r="C1377" s="7" t="s">
        <v>226</v>
      </c>
      <c r="D1377" s="7" t="s">
        <v>6795</v>
      </c>
      <c r="E1377" s="519">
        <v>8789</v>
      </c>
      <c r="F1377" s="103">
        <v>599.9</v>
      </c>
    </row>
    <row r="1378" spans="1:6">
      <c r="A1378" s="4">
        <v>41654</v>
      </c>
      <c r="B1378" s="4"/>
      <c r="C1378" s="7" t="s">
        <v>761</v>
      </c>
      <c r="D1378" s="7" t="s">
        <v>6293</v>
      </c>
      <c r="E1378" s="519">
        <v>8778</v>
      </c>
      <c r="F1378" s="103">
        <v>65.19</v>
      </c>
    </row>
    <row r="1379" spans="1:6">
      <c r="A1379" s="4">
        <v>41654</v>
      </c>
      <c r="B1379" s="4"/>
      <c r="C1379" s="7" t="s">
        <v>6765</v>
      </c>
      <c r="D1379" s="7" t="s">
        <v>6761</v>
      </c>
      <c r="E1379" s="519">
        <v>8788</v>
      </c>
      <c r="F1379" s="103">
        <v>2714.3</v>
      </c>
    </row>
    <row r="1380" spans="1:6">
      <c r="A1380" s="4">
        <v>41653</v>
      </c>
      <c r="B1380" s="4"/>
      <c r="C1380" s="7" t="s">
        <v>636</v>
      </c>
      <c r="D1380" s="7" t="s">
        <v>6688</v>
      </c>
      <c r="E1380" s="519">
        <v>8712</v>
      </c>
      <c r="F1380" s="103">
        <v>140.97</v>
      </c>
    </row>
    <row r="1381" spans="1:6">
      <c r="A1381" s="4">
        <v>41653</v>
      </c>
      <c r="B1381" s="4"/>
      <c r="C1381" s="7" t="s">
        <v>681</v>
      </c>
      <c r="D1381" s="7" t="s">
        <v>6679</v>
      </c>
      <c r="E1381" s="519">
        <v>8703</v>
      </c>
      <c r="F1381" s="103">
        <v>191.8</v>
      </c>
    </row>
    <row r="1382" spans="1:6">
      <c r="A1382" s="4">
        <v>41653</v>
      </c>
      <c r="B1382" s="4"/>
      <c r="C1382" s="7" t="s">
        <v>2397</v>
      </c>
      <c r="D1382" s="7" t="s">
        <v>6681</v>
      </c>
      <c r="E1382" s="519">
        <v>8705</v>
      </c>
      <c r="F1382" s="103">
        <v>136</v>
      </c>
    </row>
    <row r="1383" spans="1:6">
      <c r="A1383" s="4">
        <v>41653</v>
      </c>
      <c r="B1383" s="4"/>
      <c r="C1383" s="7" t="s">
        <v>2520</v>
      </c>
      <c r="D1383" s="7" t="s">
        <v>6689</v>
      </c>
      <c r="E1383" s="519">
        <v>8713</v>
      </c>
      <c r="F1383" s="103">
        <v>136</v>
      </c>
    </row>
    <row r="1384" spans="1:6">
      <c r="A1384" s="4">
        <v>41653</v>
      </c>
      <c r="B1384" s="4"/>
      <c r="C1384" s="7" t="s">
        <v>635</v>
      </c>
      <c r="D1384" s="7" t="s">
        <v>6687</v>
      </c>
      <c r="E1384" s="519">
        <v>8711</v>
      </c>
      <c r="F1384" s="103">
        <v>140.97</v>
      </c>
    </row>
    <row r="1385" spans="1:6">
      <c r="A1385" s="4">
        <v>41653</v>
      </c>
      <c r="B1385" s="4"/>
      <c r="C1385" s="7" t="s">
        <v>5609</v>
      </c>
      <c r="D1385" s="7" t="s">
        <v>6691</v>
      </c>
      <c r="E1385" s="519">
        <v>8715</v>
      </c>
      <c r="F1385" s="103">
        <v>136</v>
      </c>
    </row>
    <row r="1386" spans="1:6">
      <c r="A1386" s="4">
        <v>41653</v>
      </c>
      <c r="B1386" s="4"/>
      <c r="C1386" s="7" t="s">
        <v>200</v>
      </c>
      <c r="D1386" s="7" t="s">
        <v>6680</v>
      </c>
      <c r="E1386" s="519">
        <v>8704</v>
      </c>
      <c r="F1386" s="103">
        <v>165.2</v>
      </c>
    </row>
    <row r="1387" spans="1:6">
      <c r="A1387" s="4">
        <v>41653</v>
      </c>
      <c r="B1387" s="4"/>
      <c r="C1387" s="7" t="s">
        <v>3775</v>
      </c>
      <c r="D1387" s="7" t="s">
        <v>6683</v>
      </c>
      <c r="E1387" s="519">
        <v>8707</v>
      </c>
      <c r="F1387" s="103">
        <v>136</v>
      </c>
    </row>
    <row r="1388" spans="1:6">
      <c r="A1388" s="4">
        <v>41653</v>
      </c>
      <c r="B1388" s="4"/>
      <c r="C1388" s="7" t="s">
        <v>192</v>
      </c>
      <c r="D1388" s="7" t="s">
        <v>6676</v>
      </c>
      <c r="E1388" s="519">
        <v>8700</v>
      </c>
      <c r="F1388" s="103">
        <v>165.2</v>
      </c>
    </row>
    <row r="1389" spans="1:6">
      <c r="A1389" s="4">
        <v>41653</v>
      </c>
      <c r="B1389" s="4"/>
      <c r="C1389" s="7" t="s">
        <v>529</v>
      </c>
      <c r="D1389" s="7" t="s">
        <v>6711</v>
      </c>
      <c r="E1389" s="519">
        <v>8735</v>
      </c>
      <c r="F1389" s="103">
        <v>218</v>
      </c>
    </row>
    <row r="1390" spans="1:6">
      <c r="A1390" s="4">
        <v>41653</v>
      </c>
      <c r="B1390" s="4"/>
      <c r="C1390" s="7" t="s">
        <v>562</v>
      </c>
      <c r="D1390" s="7" t="s">
        <v>6709</v>
      </c>
      <c r="E1390" s="519">
        <v>8733</v>
      </c>
      <c r="F1390" s="103">
        <v>174</v>
      </c>
    </row>
    <row r="1391" spans="1:6">
      <c r="A1391" s="4">
        <v>41653</v>
      </c>
      <c r="B1391" s="4"/>
      <c r="C1391" s="7" t="s">
        <v>3529</v>
      </c>
      <c r="D1391" s="7" t="s">
        <v>6731</v>
      </c>
      <c r="E1391" s="519">
        <v>8755</v>
      </c>
      <c r="F1391" s="103">
        <v>400</v>
      </c>
    </row>
    <row r="1392" spans="1:6">
      <c r="A1392" s="4">
        <v>41653</v>
      </c>
      <c r="B1392" s="4"/>
      <c r="C1392" s="7" t="s">
        <v>633</v>
      </c>
      <c r="D1392" s="7" t="s">
        <v>6684</v>
      </c>
      <c r="E1392" s="519">
        <v>8708</v>
      </c>
      <c r="F1392" s="103">
        <v>151.80000000000001</v>
      </c>
    </row>
    <row r="1393" spans="1:6">
      <c r="A1393" s="4">
        <v>41653</v>
      </c>
      <c r="B1393" s="4"/>
      <c r="C1393" s="7" t="s">
        <v>3924</v>
      </c>
      <c r="D1393" s="7" t="s">
        <v>6741</v>
      </c>
      <c r="E1393" s="519">
        <v>8765</v>
      </c>
      <c r="F1393" s="103">
        <v>160</v>
      </c>
    </row>
    <row r="1394" spans="1:6">
      <c r="A1394" s="4">
        <v>41653</v>
      </c>
      <c r="B1394" s="4"/>
      <c r="C1394" s="7" t="s">
        <v>233</v>
      </c>
      <c r="D1394" s="7" t="s">
        <v>6717</v>
      </c>
      <c r="E1394" s="519">
        <v>8741</v>
      </c>
      <c r="F1394" s="103">
        <v>298.8</v>
      </c>
    </row>
    <row r="1395" spans="1:6">
      <c r="A1395" s="4">
        <v>41653</v>
      </c>
      <c r="B1395" s="4"/>
      <c r="C1395" s="7" t="s">
        <v>520</v>
      </c>
      <c r="D1395" s="7" t="s">
        <v>6696</v>
      </c>
      <c r="E1395" s="519">
        <v>8720</v>
      </c>
      <c r="F1395" s="103">
        <v>184</v>
      </c>
    </row>
    <row r="1396" spans="1:6">
      <c r="A1396" s="4">
        <v>41653</v>
      </c>
      <c r="B1396" s="4"/>
      <c r="C1396" s="7" t="s">
        <v>1727</v>
      </c>
      <c r="D1396" s="7" t="s">
        <v>6708</v>
      </c>
      <c r="E1396" s="519">
        <v>8732</v>
      </c>
      <c r="F1396" s="103">
        <v>154</v>
      </c>
    </row>
    <row r="1397" spans="1:6">
      <c r="A1397" s="4">
        <v>41653</v>
      </c>
      <c r="B1397" s="4"/>
      <c r="C1397" s="7" t="s">
        <v>1734</v>
      </c>
      <c r="D1397" s="7" t="s">
        <v>6703</v>
      </c>
      <c r="E1397" s="519">
        <v>8727</v>
      </c>
      <c r="F1397" s="103">
        <v>184</v>
      </c>
    </row>
    <row r="1398" spans="1:6">
      <c r="A1398" s="4">
        <v>41653</v>
      </c>
      <c r="B1398" s="4"/>
      <c r="C1398" s="7" t="s">
        <v>518</v>
      </c>
      <c r="D1398" s="7" t="s">
        <v>6693</v>
      </c>
      <c r="E1398" s="519">
        <v>8717</v>
      </c>
      <c r="F1398" s="103">
        <v>240</v>
      </c>
    </row>
    <row r="1399" spans="1:6">
      <c r="A1399" s="4">
        <v>41653</v>
      </c>
      <c r="B1399" s="4"/>
      <c r="C1399" s="7" t="s">
        <v>492</v>
      </c>
      <c r="D1399" s="7" t="s">
        <v>6673</v>
      </c>
      <c r="E1399" s="519">
        <v>8697</v>
      </c>
      <c r="F1399" s="103">
        <v>195.4</v>
      </c>
    </row>
    <row r="1400" spans="1:6">
      <c r="A1400" s="4">
        <v>41653</v>
      </c>
      <c r="B1400" s="4"/>
      <c r="C1400" s="7" t="s">
        <v>497</v>
      </c>
      <c r="D1400" s="7" t="s">
        <v>6677</v>
      </c>
      <c r="E1400" s="519">
        <v>8701</v>
      </c>
      <c r="F1400" s="103">
        <v>136</v>
      </c>
    </row>
    <row r="1401" spans="1:6">
      <c r="A1401" s="4">
        <v>41653</v>
      </c>
      <c r="B1401" s="4"/>
      <c r="C1401" s="7" t="s">
        <v>173</v>
      </c>
      <c r="D1401" s="7" t="s">
        <v>6686</v>
      </c>
      <c r="E1401" s="519">
        <v>8710</v>
      </c>
      <c r="F1401" s="103">
        <v>247.46</v>
      </c>
    </row>
    <row r="1402" spans="1:6">
      <c r="A1402" s="4">
        <v>41653</v>
      </c>
      <c r="B1402" s="4"/>
      <c r="C1402" s="7" t="s">
        <v>537</v>
      </c>
      <c r="D1402" s="7" t="s">
        <v>6722</v>
      </c>
      <c r="E1402" s="519">
        <v>8746</v>
      </c>
      <c r="F1402" s="103">
        <v>480</v>
      </c>
    </row>
    <row r="1403" spans="1:6">
      <c r="A1403" s="4">
        <v>41653</v>
      </c>
      <c r="B1403" s="4"/>
      <c r="C1403" s="7" t="s">
        <v>265</v>
      </c>
      <c r="D1403" s="7" t="s">
        <v>6710</v>
      </c>
      <c r="E1403" s="519">
        <v>8734</v>
      </c>
      <c r="F1403" s="103">
        <v>154</v>
      </c>
    </row>
    <row r="1404" spans="1:6">
      <c r="A1404" s="4">
        <v>41653</v>
      </c>
      <c r="B1404" s="4"/>
      <c r="C1404" s="7" t="s">
        <v>5295</v>
      </c>
      <c r="D1404" s="7" t="s">
        <v>6742</v>
      </c>
      <c r="E1404" s="519">
        <v>8766</v>
      </c>
      <c r="F1404" s="103">
        <v>140</v>
      </c>
    </row>
    <row r="1405" spans="1:6">
      <c r="A1405" s="4">
        <v>41653</v>
      </c>
      <c r="B1405" s="4"/>
      <c r="C1405" s="7" t="s">
        <v>2013</v>
      </c>
      <c r="D1405" s="7" t="s">
        <v>6716</v>
      </c>
      <c r="E1405" s="519">
        <v>8740</v>
      </c>
      <c r="F1405" s="103">
        <v>460</v>
      </c>
    </row>
    <row r="1406" spans="1:6">
      <c r="A1406" s="4">
        <v>41653</v>
      </c>
      <c r="B1406" s="4"/>
      <c r="C1406" s="7" t="s">
        <v>559</v>
      </c>
      <c r="D1406" s="7" t="s">
        <v>6697</v>
      </c>
      <c r="E1406" s="519">
        <v>8721</v>
      </c>
      <c r="F1406" s="103">
        <v>184</v>
      </c>
    </row>
    <row r="1407" spans="1:6">
      <c r="A1407" s="4">
        <v>41653</v>
      </c>
      <c r="B1407" s="4"/>
      <c r="C1407" s="7" t="s">
        <v>3662</v>
      </c>
      <c r="D1407" s="7" t="s">
        <v>6700</v>
      </c>
      <c r="E1407" s="519">
        <v>8724</v>
      </c>
      <c r="F1407" s="103">
        <v>140</v>
      </c>
    </row>
    <row r="1408" spans="1:6">
      <c r="A1408" s="4">
        <v>41653</v>
      </c>
      <c r="B1408" s="4"/>
      <c r="C1408" s="7" t="s">
        <v>32</v>
      </c>
      <c r="D1408" s="7" t="s">
        <v>6714</v>
      </c>
      <c r="E1408" s="519">
        <v>8738</v>
      </c>
      <c r="F1408" s="103">
        <v>422.4</v>
      </c>
    </row>
    <row r="1409" spans="1:9">
      <c r="A1409" s="4">
        <v>41653</v>
      </c>
      <c r="B1409" s="4"/>
      <c r="C1409" s="7" t="s">
        <v>196</v>
      </c>
      <c r="D1409" s="7" t="s">
        <v>6692</v>
      </c>
      <c r="E1409" s="519">
        <v>8716</v>
      </c>
      <c r="F1409" s="103">
        <v>136</v>
      </c>
    </row>
    <row r="1410" spans="1:9">
      <c r="A1410" s="4">
        <v>41653</v>
      </c>
      <c r="B1410" s="4"/>
      <c r="C1410" s="7" t="s">
        <v>164</v>
      </c>
      <c r="D1410" s="7" t="s">
        <v>6730</v>
      </c>
      <c r="E1410" s="519">
        <v>8754</v>
      </c>
      <c r="F1410" s="103">
        <v>480</v>
      </c>
    </row>
    <row r="1411" spans="1:9">
      <c r="A1411" s="4">
        <v>41649</v>
      </c>
      <c r="B1411" s="4">
        <v>41654</v>
      </c>
      <c r="C1411" s="7" t="s">
        <v>1409</v>
      </c>
      <c r="D1411" s="7" t="s">
        <v>6639</v>
      </c>
      <c r="E1411" s="519">
        <v>8662</v>
      </c>
      <c r="F1411" s="103">
        <v>300</v>
      </c>
    </row>
    <row r="1412" spans="1:9">
      <c r="A1412" s="4">
        <v>41653</v>
      </c>
      <c r="B1412" s="4"/>
      <c r="C1412" s="7" t="s">
        <v>629</v>
      </c>
      <c r="D1412" s="7" t="s">
        <v>6690</v>
      </c>
      <c r="E1412" s="519">
        <v>8714</v>
      </c>
      <c r="F1412" s="103">
        <v>136</v>
      </c>
    </row>
    <row r="1413" spans="1:9">
      <c r="A1413" s="4">
        <v>41653</v>
      </c>
      <c r="B1413" s="4"/>
      <c r="C1413" s="7" t="s">
        <v>519</v>
      </c>
      <c r="D1413" s="7" t="s">
        <v>6694</v>
      </c>
      <c r="E1413" s="519">
        <v>8718</v>
      </c>
      <c r="F1413" s="103">
        <v>248.4</v>
      </c>
    </row>
    <row r="1414" spans="1:9">
      <c r="A1414" s="4">
        <v>41653</v>
      </c>
      <c r="B1414" s="4"/>
      <c r="C1414" s="7" t="s">
        <v>5786</v>
      </c>
      <c r="D1414" s="7" t="s">
        <v>6727</v>
      </c>
      <c r="E1414" s="519">
        <v>8751</v>
      </c>
      <c r="F1414" s="103">
        <v>400</v>
      </c>
    </row>
    <row r="1415" spans="1:9">
      <c r="A1415" s="4">
        <v>41653</v>
      </c>
      <c r="B1415" s="4"/>
      <c r="C1415" s="7" t="s">
        <v>1703</v>
      </c>
      <c r="D1415" s="7" t="s">
        <v>6695</v>
      </c>
      <c r="E1415" s="519">
        <v>8719</v>
      </c>
      <c r="F1415" s="103">
        <v>183.8</v>
      </c>
    </row>
    <row r="1416" spans="1:9">
      <c r="A1416" s="4">
        <v>41649</v>
      </c>
      <c r="B1416" s="4">
        <v>41654</v>
      </c>
      <c r="C1416" s="7" t="s">
        <v>4292</v>
      </c>
      <c r="D1416" s="7" t="s">
        <v>6637</v>
      </c>
      <c r="E1416" s="519">
        <v>8660</v>
      </c>
      <c r="F1416" s="103">
        <v>452.15</v>
      </c>
      <c r="I1416" s="108"/>
    </row>
    <row r="1418" spans="1:9">
      <c r="A1418" s="513">
        <v>41655</v>
      </c>
    </row>
    <row r="1419" spans="1:9">
      <c r="A1419" s="4">
        <v>41653</v>
      </c>
      <c r="B1419" s="4"/>
      <c r="C1419" s="7" t="s">
        <v>5296</v>
      </c>
      <c r="D1419" s="7" t="s">
        <v>6740</v>
      </c>
      <c r="E1419" s="519">
        <v>8764</v>
      </c>
      <c r="F1419" s="103">
        <v>140</v>
      </c>
    </row>
    <row r="1420" spans="1:9">
      <c r="A1420" s="4">
        <v>41649</v>
      </c>
      <c r="B1420" s="4">
        <v>41654</v>
      </c>
      <c r="C1420" s="7" t="s">
        <v>1459</v>
      </c>
      <c r="D1420" s="7" t="s">
        <v>6649</v>
      </c>
      <c r="E1420" s="519">
        <v>8676</v>
      </c>
      <c r="F1420" s="103">
        <v>181.76</v>
      </c>
    </row>
    <row r="1421" spans="1:9">
      <c r="A1421" s="4">
        <v>41649</v>
      </c>
      <c r="B1421" s="4">
        <v>41654</v>
      </c>
      <c r="C1421" s="7" t="s">
        <v>662</v>
      </c>
      <c r="D1421" s="7" t="s">
        <v>6641</v>
      </c>
      <c r="E1421" s="519">
        <v>8665</v>
      </c>
      <c r="F1421" s="103">
        <v>251.46</v>
      </c>
    </row>
    <row r="1422" spans="1:9">
      <c r="A1422" s="4">
        <v>41649</v>
      </c>
      <c r="B1422" s="4">
        <v>41654</v>
      </c>
      <c r="C1422" s="7" t="s">
        <v>3048</v>
      </c>
      <c r="D1422" s="7" t="s">
        <v>6632</v>
      </c>
      <c r="E1422" s="519">
        <v>8655</v>
      </c>
      <c r="F1422" s="103">
        <v>290</v>
      </c>
    </row>
    <row r="1423" spans="1:9">
      <c r="A1423" s="4">
        <v>41649</v>
      </c>
      <c r="B1423" s="4">
        <v>41654</v>
      </c>
      <c r="C1423" s="7" t="s">
        <v>348</v>
      </c>
      <c r="D1423" s="7" t="s">
        <v>6640</v>
      </c>
      <c r="E1423" s="519">
        <v>8663</v>
      </c>
      <c r="F1423" s="103">
        <v>300</v>
      </c>
    </row>
    <row r="1424" spans="1:9">
      <c r="A1424" s="4">
        <v>41649</v>
      </c>
      <c r="B1424" s="4">
        <v>41654</v>
      </c>
      <c r="C1424" s="7" t="s">
        <v>896</v>
      </c>
      <c r="D1424" s="7" t="s">
        <v>6638</v>
      </c>
      <c r="E1424" s="519">
        <v>8661</v>
      </c>
      <c r="F1424" s="103">
        <v>400</v>
      </c>
    </row>
    <row r="1425" spans="1:6">
      <c r="A1425" s="4">
        <v>41653</v>
      </c>
      <c r="B1425" s="4"/>
      <c r="C1425" s="7" t="s">
        <v>538</v>
      </c>
      <c r="D1425" s="7" t="s">
        <v>6724</v>
      </c>
      <c r="E1425" s="519">
        <v>8748</v>
      </c>
      <c r="F1425" s="103">
        <v>403.2</v>
      </c>
    </row>
    <row r="1426" spans="1:6">
      <c r="A1426" s="4">
        <v>41649</v>
      </c>
      <c r="B1426" s="4">
        <v>41654</v>
      </c>
      <c r="C1426" s="7" t="s">
        <v>438</v>
      </c>
      <c r="D1426" s="7" t="s">
        <v>6631</v>
      </c>
      <c r="E1426" s="519">
        <v>8653</v>
      </c>
      <c r="F1426" s="103">
        <v>450</v>
      </c>
    </row>
    <row r="1427" spans="1:6">
      <c r="A1427" s="4">
        <v>41649</v>
      </c>
      <c r="B1427" s="4">
        <v>41654</v>
      </c>
      <c r="C1427" s="7" t="s">
        <v>1288</v>
      </c>
      <c r="D1427" s="7" t="s">
        <v>6643</v>
      </c>
      <c r="E1427" s="519">
        <v>8669</v>
      </c>
      <c r="F1427" s="103">
        <v>450</v>
      </c>
    </row>
    <row r="1428" spans="1:6">
      <c r="A1428" s="4">
        <v>41653</v>
      </c>
      <c r="B1428" s="4"/>
      <c r="C1428" s="7" t="s">
        <v>530</v>
      </c>
      <c r="D1428" s="7" t="s">
        <v>6712</v>
      </c>
      <c r="E1428" s="519">
        <v>8736</v>
      </c>
      <c r="F1428" s="103">
        <v>460</v>
      </c>
    </row>
    <row r="1429" spans="1:6">
      <c r="A1429" s="4">
        <v>41653</v>
      </c>
      <c r="B1429" s="4"/>
      <c r="C1429" s="7" t="s">
        <v>1480</v>
      </c>
      <c r="D1429" s="7" t="s">
        <v>6672</v>
      </c>
      <c r="E1429" s="519">
        <v>8696</v>
      </c>
      <c r="F1429" s="103">
        <v>576</v>
      </c>
    </row>
    <row r="1430" spans="1:6">
      <c r="A1430" s="4">
        <v>41653</v>
      </c>
      <c r="B1430" s="4"/>
      <c r="C1430" s="7" t="s">
        <v>1483</v>
      </c>
      <c r="D1430" s="7" t="s">
        <v>6715</v>
      </c>
      <c r="E1430" s="519">
        <v>8739</v>
      </c>
      <c r="F1430" s="103">
        <v>109.98</v>
      </c>
    </row>
    <row r="1431" spans="1:6">
      <c r="A1431" s="4">
        <v>41653</v>
      </c>
      <c r="B1431" s="4"/>
      <c r="C1431" s="7" t="s">
        <v>561</v>
      </c>
      <c r="D1431" s="7" t="s">
        <v>6706</v>
      </c>
      <c r="E1431" s="519">
        <v>8730</v>
      </c>
      <c r="F1431" s="103">
        <v>161</v>
      </c>
    </row>
    <row r="1432" spans="1:6">
      <c r="A1432" s="4">
        <v>41653</v>
      </c>
      <c r="B1432" s="4"/>
      <c r="C1432" s="7" t="s">
        <v>3778</v>
      </c>
      <c r="D1432" s="7" t="s">
        <v>6701</v>
      </c>
      <c r="E1432" s="519">
        <v>8725</v>
      </c>
      <c r="F1432" s="103">
        <v>160</v>
      </c>
    </row>
    <row r="1433" spans="1:6">
      <c r="A1433" s="4">
        <v>41653</v>
      </c>
      <c r="B1433" s="4"/>
      <c r="C1433" s="7" t="s">
        <v>558</v>
      </c>
      <c r="D1433" s="7" t="s">
        <v>6745</v>
      </c>
      <c r="E1433" s="519">
        <v>8769</v>
      </c>
      <c r="F1433" s="103">
        <v>352</v>
      </c>
    </row>
    <row r="1434" spans="1:6">
      <c r="A1434" s="4">
        <v>41653</v>
      </c>
      <c r="B1434" s="4"/>
      <c r="C1434" s="7" t="s">
        <v>558</v>
      </c>
      <c r="D1434" s="7" t="s">
        <v>6668</v>
      </c>
      <c r="E1434" s="519">
        <v>8691</v>
      </c>
      <c r="F1434" s="103">
        <v>432.5</v>
      </c>
    </row>
    <row r="1435" spans="1:6">
      <c r="A1435" s="4">
        <v>41653</v>
      </c>
      <c r="B1435" s="4"/>
      <c r="C1435" s="7" t="s">
        <v>5944</v>
      </c>
      <c r="D1435" s="7" t="s">
        <v>6734</v>
      </c>
      <c r="E1435" s="519">
        <v>8758</v>
      </c>
      <c r="F1435" s="103">
        <v>480</v>
      </c>
    </row>
    <row r="1436" spans="1:6">
      <c r="A1436" s="4">
        <v>41653</v>
      </c>
      <c r="B1436" s="4"/>
      <c r="C1436" s="7" t="s">
        <v>4096</v>
      </c>
      <c r="D1436" s="7" t="s">
        <v>6736</v>
      </c>
      <c r="E1436" s="519">
        <v>8760</v>
      </c>
      <c r="F1436" s="103">
        <v>240</v>
      </c>
    </row>
    <row r="1437" spans="1:6">
      <c r="A1437" s="4">
        <v>41653</v>
      </c>
      <c r="B1437" s="4"/>
      <c r="C1437" s="7" t="s">
        <v>525</v>
      </c>
      <c r="D1437" s="7" t="s">
        <v>6704</v>
      </c>
      <c r="E1437" s="519">
        <v>8728</v>
      </c>
      <c r="F1437" s="103">
        <v>220</v>
      </c>
    </row>
    <row r="1438" spans="1:6">
      <c r="A1438" s="4">
        <v>41653</v>
      </c>
      <c r="B1438" s="4"/>
      <c r="C1438" s="7" t="s">
        <v>563</v>
      </c>
      <c r="D1438" s="7" t="s">
        <v>6733</v>
      </c>
      <c r="E1438" s="519">
        <v>8757</v>
      </c>
      <c r="F1438" s="103">
        <v>460</v>
      </c>
    </row>
    <row r="1439" spans="1:6">
      <c r="A1439" s="4">
        <v>41653</v>
      </c>
      <c r="B1439" s="4"/>
      <c r="C1439" s="7" t="s">
        <v>5788</v>
      </c>
      <c r="D1439" s="7" t="s">
        <v>6738</v>
      </c>
      <c r="E1439" s="519">
        <v>8762</v>
      </c>
      <c r="F1439" s="103">
        <v>240</v>
      </c>
    </row>
    <row r="1440" spans="1:6">
      <c r="A1440" s="4">
        <v>41653</v>
      </c>
      <c r="B1440" s="4"/>
      <c r="C1440" s="7" t="s">
        <v>531</v>
      </c>
      <c r="D1440" s="7" t="s">
        <v>6713</v>
      </c>
      <c r="E1440" s="519">
        <v>8737</v>
      </c>
      <c r="F1440" s="103">
        <v>480</v>
      </c>
    </row>
    <row r="1441" spans="1:14">
      <c r="A1441" s="4">
        <v>41653</v>
      </c>
      <c r="B1441" s="4"/>
      <c r="C1441" s="7" t="s">
        <v>3368</v>
      </c>
      <c r="D1441" s="7" t="s">
        <v>6702</v>
      </c>
      <c r="E1441" s="519">
        <v>8726</v>
      </c>
      <c r="F1441" s="103">
        <v>140</v>
      </c>
    </row>
    <row r="1442" spans="1:14">
      <c r="A1442" s="4">
        <v>41653</v>
      </c>
      <c r="B1442" s="4"/>
      <c r="C1442" s="7" t="s">
        <v>6121</v>
      </c>
      <c r="D1442" s="7" t="s">
        <v>6669</v>
      </c>
      <c r="E1442" s="519">
        <v>8693</v>
      </c>
      <c r="F1442" s="103">
        <v>600</v>
      </c>
    </row>
    <row r="1443" spans="1:14">
      <c r="A1443" s="4">
        <v>41653</v>
      </c>
      <c r="B1443" s="4"/>
      <c r="C1443" s="7" t="s">
        <v>456</v>
      </c>
      <c r="D1443" s="7" t="s">
        <v>6728</v>
      </c>
      <c r="E1443" s="519">
        <v>8752</v>
      </c>
      <c r="F1443" s="103">
        <v>388</v>
      </c>
    </row>
    <row r="1444" spans="1:14">
      <c r="A1444" s="4">
        <v>41653</v>
      </c>
      <c r="B1444" s="4"/>
      <c r="C1444" s="7" t="s">
        <v>5615</v>
      </c>
      <c r="D1444" s="7" t="s">
        <v>6737</v>
      </c>
      <c r="E1444" s="519">
        <v>8761</v>
      </c>
      <c r="F1444" s="103">
        <v>220</v>
      </c>
    </row>
    <row r="1445" spans="1:14">
      <c r="A1445" s="4">
        <v>41653</v>
      </c>
      <c r="B1445" s="4"/>
      <c r="C1445" s="7" t="s">
        <v>456</v>
      </c>
      <c r="D1445" s="7" t="s">
        <v>6749</v>
      </c>
      <c r="E1445" s="519">
        <v>8773</v>
      </c>
      <c r="F1445" s="103">
        <v>80</v>
      </c>
    </row>
    <row r="1446" spans="1:14">
      <c r="A1446" s="4">
        <v>41653</v>
      </c>
      <c r="B1446" s="4"/>
      <c r="C1446" s="7" t="s">
        <v>2010</v>
      </c>
      <c r="D1446" s="7" t="s">
        <v>6705</v>
      </c>
      <c r="E1446" s="519">
        <v>8729</v>
      </c>
      <c r="F1446" s="103">
        <v>154</v>
      </c>
    </row>
    <row r="1447" spans="1:14">
      <c r="A1447" s="4">
        <v>41653</v>
      </c>
      <c r="B1447" s="4"/>
      <c r="C1447" s="7" t="s">
        <v>5617</v>
      </c>
      <c r="D1447" s="7" t="s">
        <v>6744</v>
      </c>
      <c r="E1447" s="519">
        <v>8768</v>
      </c>
      <c r="F1447" s="103">
        <v>312</v>
      </c>
    </row>
    <row r="1448" spans="1:14">
      <c r="A1448" s="4">
        <v>41653</v>
      </c>
      <c r="B1448" s="4"/>
      <c r="C1448" s="7" t="s">
        <v>367</v>
      </c>
      <c r="D1448" s="7" t="s">
        <v>6751</v>
      </c>
      <c r="E1448" s="519">
        <v>8775</v>
      </c>
      <c r="F1448" s="103">
        <v>332.5</v>
      </c>
    </row>
    <row r="1449" spans="1:14">
      <c r="A1449" s="4">
        <v>41653</v>
      </c>
      <c r="B1449" s="4"/>
      <c r="C1449" s="7" t="s">
        <v>1629</v>
      </c>
      <c r="D1449" s="7" t="s">
        <v>6719</v>
      </c>
      <c r="E1449" s="519">
        <v>8743</v>
      </c>
      <c r="F1449" s="103">
        <v>460</v>
      </c>
    </row>
    <row r="1450" spans="1:14">
      <c r="A1450" s="4">
        <v>41653</v>
      </c>
      <c r="B1450" s="4"/>
      <c r="C1450" s="7" t="s">
        <v>2147</v>
      </c>
      <c r="D1450" s="7" t="s">
        <v>6699</v>
      </c>
      <c r="E1450" s="519">
        <v>8723</v>
      </c>
      <c r="F1450" s="103">
        <v>176</v>
      </c>
    </row>
    <row r="1451" spans="1:14">
      <c r="A1451" s="4">
        <v>41653</v>
      </c>
      <c r="B1451" s="4"/>
      <c r="C1451" s="7" t="s">
        <v>6402</v>
      </c>
      <c r="D1451" s="7" t="s">
        <v>6682</v>
      </c>
      <c r="E1451" s="519">
        <v>8706</v>
      </c>
      <c r="F1451" s="103">
        <v>140.97</v>
      </c>
    </row>
    <row r="1452" spans="1:14">
      <c r="A1452" s="4">
        <v>41653</v>
      </c>
      <c r="B1452" s="4"/>
      <c r="C1452" s="7" t="s">
        <v>1485</v>
      </c>
      <c r="D1452" s="7" t="s">
        <v>6729</v>
      </c>
      <c r="E1452" s="519">
        <v>8753</v>
      </c>
      <c r="F1452" s="103">
        <v>276</v>
      </c>
    </row>
    <row r="1453" spans="1:14">
      <c r="A1453" s="4">
        <v>41653</v>
      </c>
      <c r="B1453" s="4"/>
      <c r="C1453" s="7" t="s">
        <v>1485</v>
      </c>
      <c r="D1453" s="7" t="s">
        <v>6750</v>
      </c>
      <c r="E1453" s="519">
        <v>8774</v>
      </c>
      <c r="F1453" s="103">
        <v>120</v>
      </c>
    </row>
    <row r="1454" spans="1:14">
      <c r="A1454" s="4">
        <v>41653</v>
      </c>
      <c r="B1454" s="4"/>
      <c r="C1454" s="7" t="s">
        <v>2960</v>
      </c>
      <c r="D1454" s="7" t="s">
        <v>6675</v>
      </c>
      <c r="E1454" s="519">
        <v>8699</v>
      </c>
      <c r="F1454" s="103">
        <v>160</v>
      </c>
    </row>
    <row r="1455" spans="1:14">
      <c r="A1455" s="108"/>
      <c r="B1455" s="108"/>
      <c r="C1455" s="109"/>
      <c r="D1455" s="109"/>
      <c r="E1455" s="531"/>
      <c r="F1455" s="125"/>
      <c r="G1455" s="444"/>
    </row>
    <row r="1456" spans="1:14" s="444" customFormat="1">
      <c r="A1456" s="578">
        <v>41656</v>
      </c>
      <c r="B1456" s="108"/>
      <c r="C1456" s="109"/>
      <c r="D1456" s="109"/>
      <c r="E1456" s="531"/>
      <c r="F1456" s="125"/>
      <c r="H1456" s="168"/>
      <c r="I1456" s="168"/>
      <c r="L1456" s="2"/>
      <c r="N1456" s="2"/>
    </row>
    <row r="1457" spans="1:14" s="444" customFormat="1">
      <c r="A1457" s="4">
        <v>41654</v>
      </c>
      <c r="B1457" s="4"/>
      <c r="C1457" s="7" t="s">
        <v>1871</v>
      </c>
      <c r="D1457" s="7" t="s">
        <v>6755</v>
      </c>
      <c r="E1457" s="519">
        <v>8781</v>
      </c>
      <c r="F1457" s="103">
        <v>60.96</v>
      </c>
      <c r="G1457" s="168"/>
      <c r="H1457" s="168"/>
      <c r="I1457" s="168"/>
      <c r="L1457" s="2"/>
      <c r="N1457" s="2"/>
    </row>
    <row r="1458" spans="1:14">
      <c r="A1458" s="4">
        <v>41653</v>
      </c>
      <c r="B1458" s="4"/>
      <c r="C1458" s="7" t="s">
        <v>5787</v>
      </c>
      <c r="D1458" s="7" t="s">
        <v>6739</v>
      </c>
      <c r="E1458" s="519">
        <v>8763</v>
      </c>
      <c r="F1458" s="103">
        <v>140</v>
      </c>
    </row>
    <row r="1459" spans="1:14">
      <c r="A1459" s="4">
        <v>41653</v>
      </c>
      <c r="B1459" s="4"/>
      <c r="C1459" s="7" t="s">
        <v>528</v>
      </c>
      <c r="D1459" s="7" t="s">
        <v>6707</v>
      </c>
      <c r="E1459" s="519">
        <v>8731</v>
      </c>
      <c r="F1459" s="103">
        <v>220</v>
      </c>
    </row>
    <row r="1460" spans="1:14">
      <c r="A1460" s="4">
        <v>41653</v>
      </c>
      <c r="B1460" s="4"/>
      <c r="C1460" s="7" t="s">
        <v>6378</v>
      </c>
      <c r="D1460" s="7" t="s">
        <v>6732</v>
      </c>
      <c r="E1460" s="519">
        <v>8756</v>
      </c>
      <c r="F1460" s="103">
        <v>400</v>
      </c>
    </row>
    <row r="1461" spans="1:14">
      <c r="A1461" s="4">
        <v>41653</v>
      </c>
      <c r="B1461" s="4"/>
      <c r="C1461" s="7" t="s">
        <v>4500</v>
      </c>
      <c r="D1461" s="7" t="s">
        <v>6743</v>
      </c>
      <c r="E1461" s="519">
        <v>8767</v>
      </c>
      <c r="F1461" s="103">
        <v>460</v>
      </c>
    </row>
    <row r="1462" spans="1:14">
      <c r="A1462" s="4">
        <v>41654</v>
      </c>
      <c r="B1462" s="4"/>
      <c r="C1462" s="7" t="s">
        <v>166</v>
      </c>
      <c r="D1462" s="7" t="s">
        <v>6756</v>
      </c>
      <c r="E1462" s="519">
        <v>8782</v>
      </c>
      <c r="F1462" s="103">
        <v>723.39</v>
      </c>
    </row>
    <row r="1463" spans="1:14">
      <c r="A1463" s="4">
        <v>41653</v>
      </c>
      <c r="B1463" s="4"/>
      <c r="C1463" s="7" t="s">
        <v>457</v>
      </c>
      <c r="D1463" s="7" t="s">
        <v>6671</v>
      </c>
      <c r="E1463" s="519">
        <v>8695</v>
      </c>
      <c r="F1463" s="103">
        <v>800</v>
      </c>
    </row>
    <row r="1464" spans="1:14">
      <c r="A1464" s="4">
        <v>41654</v>
      </c>
      <c r="B1464" s="4"/>
      <c r="C1464" s="7" t="s">
        <v>120</v>
      </c>
      <c r="D1464" s="7" t="s">
        <v>6754</v>
      </c>
      <c r="E1464" s="519">
        <v>8779</v>
      </c>
      <c r="F1464" s="103">
        <v>2000</v>
      </c>
    </row>
    <row r="1465" spans="1:14">
      <c r="A1465" s="4">
        <v>41653</v>
      </c>
      <c r="B1465" s="4"/>
      <c r="C1465" s="7" t="s">
        <v>2404</v>
      </c>
      <c r="D1465" s="7" t="s">
        <v>6685</v>
      </c>
      <c r="E1465" s="519">
        <v>8709</v>
      </c>
      <c r="F1465" s="103">
        <v>136</v>
      </c>
    </row>
    <row r="1466" spans="1:14">
      <c r="A1466" s="4">
        <v>41653</v>
      </c>
      <c r="B1466" s="4"/>
      <c r="C1466" s="7" t="s">
        <v>523</v>
      </c>
      <c r="D1466" s="7" t="s">
        <v>6698</v>
      </c>
      <c r="E1466" s="519">
        <v>8722</v>
      </c>
      <c r="F1466" s="103">
        <v>392</v>
      </c>
    </row>
    <row r="1467" spans="1:14">
      <c r="A1467" s="4">
        <v>41653</v>
      </c>
      <c r="B1467" s="4"/>
      <c r="C1467" s="7" t="s">
        <v>6377</v>
      </c>
      <c r="D1467" s="7" t="s">
        <v>6723</v>
      </c>
      <c r="E1467" s="519">
        <v>8747</v>
      </c>
      <c r="F1467" s="103">
        <v>320</v>
      </c>
    </row>
    <row r="1470" spans="1:14">
      <c r="A1470" s="513">
        <v>41659</v>
      </c>
    </row>
    <row r="1471" spans="1:14">
      <c r="A1471" s="4">
        <v>41653</v>
      </c>
      <c r="B1471" s="4"/>
      <c r="C1471" s="7" t="s">
        <v>1633</v>
      </c>
      <c r="D1471" s="7" t="s">
        <v>6726</v>
      </c>
      <c r="E1471" s="519">
        <v>8750</v>
      </c>
      <c r="F1471" s="103">
        <v>40.5</v>
      </c>
    </row>
    <row r="1472" spans="1:14">
      <c r="A1472" s="4">
        <v>41640</v>
      </c>
      <c r="B1472" s="4">
        <v>41654</v>
      </c>
      <c r="C1472" s="7" t="s">
        <v>1124</v>
      </c>
      <c r="D1472" s="7" t="s">
        <v>6652</v>
      </c>
      <c r="E1472" s="519">
        <v>8680</v>
      </c>
      <c r="F1472" s="103">
        <v>116.65</v>
      </c>
    </row>
    <row r="1473" spans="1:6">
      <c r="A1473" s="4">
        <v>41653</v>
      </c>
      <c r="B1473" s="4"/>
      <c r="C1473" s="7" t="s">
        <v>1640</v>
      </c>
      <c r="D1473" s="7" t="s">
        <v>6748</v>
      </c>
      <c r="E1473" s="519">
        <v>8772</v>
      </c>
      <c r="F1473" s="103">
        <v>120</v>
      </c>
    </row>
    <row r="1474" spans="1:6">
      <c r="A1474" s="4">
        <v>41649</v>
      </c>
      <c r="B1474" s="4">
        <v>41654</v>
      </c>
      <c r="C1474" s="7" t="s">
        <v>5074</v>
      </c>
      <c r="D1474" s="7" t="s">
        <v>6642</v>
      </c>
      <c r="E1474" s="519">
        <v>8668</v>
      </c>
      <c r="F1474" s="103">
        <v>163.35</v>
      </c>
    </row>
    <row r="1475" spans="1:6">
      <c r="A1475" s="4">
        <v>41649</v>
      </c>
      <c r="B1475" s="4">
        <v>41654</v>
      </c>
      <c r="C1475" s="7" t="s">
        <v>3881</v>
      </c>
      <c r="D1475" s="7" t="s">
        <v>6647</v>
      </c>
      <c r="E1475" s="519">
        <v>8674</v>
      </c>
      <c r="F1475" s="103">
        <v>173.43</v>
      </c>
    </row>
    <row r="1476" spans="1:6">
      <c r="A1476" s="4">
        <v>41649</v>
      </c>
      <c r="B1476" s="4">
        <v>41654</v>
      </c>
      <c r="C1476" s="7" t="s">
        <v>6629</v>
      </c>
      <c r="D1476" s="7" t="s">
        <v>6636</v>
      </c>
      <c r="E1476" s="519">
        <v>8659</v>
      </c>
      <c r="F1476" s="103">
        <v>350</v>
      </c>
    </row>
    <row r="1477" spans="1:6">
      <c r="A1477" s="4">
        <v>41653</v>
      </c>
      <c r="B1477" s="4"/>
      <c r="C1477" s="7" t="s">
        <v>5298</v>
      </c>
      <c r="D1477" s="7" t="s">
        <v>6747</v>
      </c>
      <c r="E1477" s="519">
        <v>8771</v>
      </c>
      <c r="F1477" s="103">
        <v>120</v>
      </c>
    </row>
    <row r="1478" spans="1:6">
      <c r="A1478" s="4">
        <v>41653</v>
      </c>
      <c r="B1478" s="4"/>
      <c r="C1478" s="7" t="s">
        <v>369</v>
      </c>
      <c r="D1478" s="7" t="s">
        <v>6670</v>
      </c>
      <c r="E1478" s="519">
        <v>8694</v>
      </c>
      <c r="F1478" s="103">
        <v>261.5</v>
      </c>
    </row>
    <row r="1479" spans="1:6">
      <c r="A1479" s="4">
        <v>41653</v>
      </c>
      <c r="B1479" s="4"/>
      <c r="C1479" s="7" t="s">
        <v>626</v>
      </c>
      <c r="D1479" s="7" t="s">
        <v>6678</v>
      </c>
      <c r="E1479" s="519">
        <v>8702</v>
      </c>
      <c r="F1479" s="103">
        <v>140.97</v>
      </c>
    </row>
    <row r="1480" spans="1:6">
      <c r="A1480" s="4">
        <v>41653</v>
      </c>
      <c r="B1480" s="4"/>
      <c r="C1480" s="7" t="s">
        <v>1707</v>
      </c>
      <c r="D1480" s="7" t="s">
        <v>6720</v>
      </c>
      <c r="E1480" s="519">
        <v>8744</v>
      </c>
      <c r="F1480" s="103">
        <v>264</v>
      </c>
    </row>
    <row r="1481" spans="1:6">
      <c r="A1481" s="4">
        <v>41642</v>
      </c>
      <c r="B1481" s="4"/>
      <c r="C1481" s="7" t="s">
        <v>1707</v>
      </c>
      <c r="D1481" s="7" t="s">
        <v>6570</v>
      </c>
      <c r="E1481" s="519">
        <v>8602</v>
      </c>
      <c r="F1481" s="103">
        <v>286.04000000000002</v>
      </c>
    </row>
    <row r="1482" spans="1:6">
      <c r="A1482" s="4">
        <v>41653</v>
      </c>
      <c r="B1482" s="4"/>
      <c r="C1482" s="7" t="s">
        <v>6762</v>
      </c>
      <c r="D1482" s="7" t="s">
        <v>6735</v>
      </c>
      <c r="E1482" s="519">
        <v>8759</v>
      </c>
      <c r="F1482" s="103">
        <v>216</v>
      </c>
    </row>
    <row r="1485" spans="1:6">
      <c r="A1485" s="513">
        <v>41660</v>
      </c>
    </row>
    <row r="1486" spans="1:6">
      <c r="A1486" s="4">
        <v>41646</v>
      </c>
      <c r="B1486" s="4">
        <v>41659</v>
      </c>
      <c r="C1486" s="7" t="s">
        <v>1125</v>
      </c>
      <c r="D1486" s="7" t="s">
        <v>6617</v>
      </c>
      <c r="E1486" s="519">
        <v>8646</v>
      </c>
      <c r="F1486" s="103">
        <v>383.17</v>
      </c>
    </row>
    <row r="1487" spans="1:6">
      <c r="A1487" s="4">
        <v>41653</v>
      </c>
      <c r="B1487" s="4"/>
      <c r="C1487" s="7" t="s">
        <v>2272</v>
      </c>
      <c r="D1487" s="7" t="s">
        <v>6725</v>
      </c>
      <c r="E1487" s="519">
        <v>8749</v>
      </c>
      <c r="F1487" s="103">
        <v>480</v>
      </c>
    </row>
    <row r="1488" spans="1:6">
      <c r="A1488" s="4">
        <v>41654</v>
      </c>
      <c r="B1488" s="4"/>
      <c r="C1488" s="7" t="s">
        <v>6763</v>
      </c>
      <c r="D1488" s="7" t="s">
        <v>6753</v>
      </c>
      <c r="E1488" s="519">
        <v>8777</v>
      </c>
      <c r="F1488" s="103">
        <v>666</v>
      </c>
    </row>
    <row r="1489" spans="1:6">
      <c r="A1489" s="4">
        <v>41653</v>
      </c>
      <c r="B1489" s="4"/>
      <c r="C1489" s="7" t="s">
        <v>6376</v>
      </c>
      <c r="D1489" s="7" t="s">
        <v>6721</v>
      </c>
      <c r="E1489" s="519">
        <v>8745</v>
      </c>
      <c r="F1489" s="103">
        <v>300</v>
      </c>
    </row>
    <row r="1490" spans="1:6">
      <c r="A1490" s="4">
        <v>41642</v>
      </c>
      <c r="B1490" s="4"/>
      <c r="C1490" s="7" t="s">
        <v>6376</v>
      </c>
      <c r="D1490" s="7" t="s">
        <v>6571</v>
      </c>
      <c r="E1490" s="519">
        <v>8603</v>
      </c>
      <c r="F1490" s="103">
        <v>344.88</v>
      </c>
    </row>
    <row r="1491" spans="1:6">
      <c r="A1491" s="4">
        <v>41660</v>
      </c>
      <c r="B1491" s="4"/>
      <c r="C1491" s="7" t="s">
        <v>5784</v>
      </c>
      <c r="D1491" s="7" t="s">
        <v>6812</v>
      </c>
      <c r="E1491" s="519">
        <v>8795</v>
      </c>
      <c r="F1491" s="103">
        <v>144.63999999999999</v>
      </c>
    </row>
    <row r="1492" spans="1:6">
      <c r="A1492" s="4">
        <v>41649</v>
      </c>
      <c r="B1492" s="4">
        <v>41654</v>
      </c>
      <c r="C1492" s="7" t="s">
        <v>5075</v>
      </c>
      <c r="D1492" s="7" t="s">
        <v>6648</v>
      </c>
      <c r="E1492" s="519">
        <v>8675</v>
      </c>
      <c r="F1492" s="103">
        <v>302.36</v>
      </c>
    </row>
    <row r="1496" spans="1:6">
      <c r="A1496" s="513">
        <v>41661</v>
      </c>
    </row>
    <row r="1497" spans="1:6">
      <c r="A1497" s="4">
        <v>41649</v>
      </c>
      <c r="B1497" s="4">
        <v>41654</v>
      </c>
      <c r="C1497" s="7" t="s">
        <v>5214</v>
      </c>
      <c r="D1497" s="7" t="s">
        <v>6644</v>
      </c>
      <c r="E1497" s="519">
        <v>8670</v>
      </c>
      <c r="F1497" s="103">
        <v>79.569999999999993</v>
      </c>
    </row>
    <row r="1498" spans="1:6">
      <c r="A1498" s="4">
        <v>41653</v>
      </c>
      <c r="B1498" s="4"/>
      <c r="C1498" s="7" t="s">
        <v>5613</v>
      </c>
      <c r="D1498" s="7" t="s">
        <v>6718</v>
      </c>
      <c r="E1498" s="519">
        <v>8742</v>
      </c>
      <c r="F1498" s="103">
        <v>300</v>
      </c>
    </row>
    <row r="1499" spans="1:6">
      <c r="A1499" s="4">
        <v>41660</v>
      </c>
      <c r="B1499" s="4"/>
      <c r="C1499" s="7" t="s">
        <v>5221</v>
      </c>
      <c r="D1499" s="7" t="s">
        <v>6809</v>
      </c>
      <c r="E1499" s="519">
        <v>8792</v>
      </c>
      <c r="F1499" s="103">
        <v>650</v>
      </c>
    </row>
    <row r="1501" spans="1:6">
      <c r="A1501" s="513">
        <v>41662</v>
      </c>
    </row>
    <row r="1502" spans="1:6">
      <c r="A1502" s="4">
        <v>41660</v>
      </c>
      <c r="B1502" s="4"/>
      <c r="C1502" s="7" t="s">
        <v>583</v>
      </c>
      <c r="D1502" s="7" t="s">
        <v>6810</v>
      </c>
      <c r="E1502" s="519">
        <v>8793</v>
      </c>
      <c r="F1502" s="103">
        <v>39.200000000000003</v>
      </c>
    </row>
    <row r="1503" spans="1:6">
      <c r="A1503" s="4">
        <v>41660</v>
      </c>
      <c r="B1503" s="4"/>
      <c r="C1503" s="7" t="s">
        <v>3423</v>
      </c>
      <c r="D1503" s="7" t="s">
        <v>6808</v>
      </c>
      <c r="E1503" s="519">
        <v>8791</v>
      </c>
      <c r="F1503" s="103">
        <v>588.79999999999995</v>
      </c>
    </row>
    <row r="1505" spans="1:6">
      <c r="A1505" s="513">
        <v>41663</v>
      </c>
    </row>
    <row r="1506" spans="1:6">
      <c r="A1506" s="4">
        <v>41660</v>
      </c>
      <c r="B1506" s="4"/>
      <c r="C1506" s="7" t="s">
        <v>3860</v>
      </c>
      <c r="D1506" s="7" t="s">
        <v>6807</v>
      </c>
      <c r="E1506" s="519">
        <v>8790</v>
      </c>
      <c r="F1506" s="103">
        <v>588.79999999999995</v>
      </c>
    </row>
    <row r="1507" spans="1:6">
      <c r="A1507" s="4">
        <v>41661</v>
      </c>
      <c r="B1507" s="4"/>
      <c r="C1507" s="7" t="s">
        <v>6623</v>
      </c>
      <c r="D1507" s="7" t="s">
        <v>6816</v>
      </c>
      <c r="E1507" s="519">
        <v>8797</v>
      </c>
      <c r="F1507" s="103">
        <v>703.07</v>
      </c>
    </row>
    <row r="1508" spans="1:6">
      <c r="A1508" s="4">
        <v>41662</v>
      </c>
      <c r="B1508" s="4"/>
      <c r="C1508" s="7" t="s">
        <v>6832</v>
      </c>
      <c r="D1508" s="7" t="s">
        <v>6830</v>
      </c>
      <c r="E1508" s="519">
        <v>8801</v>
      </c>
      <c r="F1508" s="103">
        <v>1194.5899999999999</v>
      </c>
    </row>
    <row r="1509" spans="1:6">
      <c r="A1509" s="4">
        <v>41663</v>
      </c>
      <c r="B1509" s="4"/>
      <c r="C1509" s="7" t="s">
        <v>226</v>
      </c>
      <c r="D1509" s="7" t="s">
        <v>6833</v>
      </c>
      <c r="E1509" s="519">
        <v>8804</v>
      </c>
      <c r="F1509" s="103">
        <v>514.65</v>
      </c>
    </row>
    <row r="1510" spans="1:6">
      <c r="A1510" s="4">
        <v>41663</v>
      </c>
      <c r="B1510" s="4"/>
      <c r="C1510" s="7" t="s">
        <v>389</v>
      </c>
      <c r="D1510" s="7" t="s">
        <v>6845</v>
      </c>
      <c r="E1510" s="519">
        <v>8817</v>
      </c>
      <c r="F1510" s="103">
        <v>200</v>
      </c>
    </row>
    <row r="1511" spans="1:6">
      <c r="A1511" s="4">
        <v>41663</v>
      </c>
      <c r="B1511" s="4"/>
      <c r="C1511" s="7" t="s">
        <v>5403</v>
      </c>
      <c r="D1511" s="7" t="s">
        <v>6844</v>
      </c>
      <c r="E1511" s="519">
        <v>8816</v>
      </c>
      <c r="F1511" s="103">
        <v>313.13</v>
      </c>
    </row>
    <row r="1512" spans="1:6">
      <c r="A1512" s="4">
        <v>41663</v>
      </c>
      <c r="B1512" s="4"/>
      <c r="C1512" s="7" t="s">
        <v>145</v>
      </c>
      <c r="D1512" s="7" t="s">
        <v>6843</v>
      </c>
      <c r="E1512" s="519">
        <v>8815</v>
      </c>
      <c r="F1512" s="103">
        <v>340</v>
      </c>
    </row>
    <row r="1515" spans="1:6">
      <c r="A1515" s="513">
        <v>41667</v>
      </c>
    </row>
    <row r="1516" spans="1:6">
      <c r="A1516" s="4">
        <v>41663</v>
      </c>
      <c r="B1516" s="4">
        <v>41669</v>
      </c>
      <c r="C1516" s="7" t="s">
        <v>438</v>
      </c>
      <c r="D1516" s="7" t="s">
        <v>6840</v>
      </c>
      <c r="E1516" s="519">
        <v>8811</v>
      </c>
      <c r="F1516" s="103">
        <v>300</v>
      </c>
    </row>
    <row r="1517" spans="1:6">
      <c r="A1517" s="4">
        <v>41667</v>
      </c>
      <c r="B1517" s="4"/>
      <c r="C1517" s="7" t="s">
        <v>9</v>
      </c>
      <c r="D1517" s="7" t="s">
        <v>6859</v>
      </c>
      <c r="E1517" s="519">
        <v>8826</v>
      </c>
      <c r="F1517" s="103">
        <v>6240.5</v>
      </c>
    </row>
    <row r="1518" spans="1:6">
      <c r="A1518" s="4">
        <v>41667</v>
      </c>
      <c r="B1518" s="4"/>
      <c r="C1518" s="7" t="s">
        <v>9</v>
      </c>
      <c r="D1518" s="7" t="s">
        <v>6859</v>
      </c>
      <c r="E1518" s="519">
        <v>8828</v>
      </c>
      <c r="F1518" s="103">
        <v>2940.5</v>
      </c>
    </row>
    <row r="1519" spans="1:6">
      <c r="A1519" s="4">
        <v>41663</v>
      </c>
      <c r="B1519" s="4"/>
      <c r="C1519" s="7" t="s">
        <v>3080</v>
      </c>
      <c r="D1519" s="7" t="s">
        <v>6837</v>
      </c>
      <c r="E1519" s="519">
        <v>8808</v>
      </c>
      <c r="F1519" s="103">
        <v>586.5</v>
      </c>
    </row>
    <row r="1521" spans="1:6">
      <c r="A1521" s="513">
        <v>41668</v>
      </c>
    </row>
    <row r="1522" spans="1:6">
      <c r="A1522" s="4">
        <v>41661</v>
      </c>
      <c r="B1522" s="4"/>
      <c r="C1522" s="7" t="s">
        <v>6814</v>
      </c>
      <c r="D1522" s="7" t="s">
        <v>6815</v>
      </c>
      <c r="E1522" s="519">
        <v>8796</v>
      </c>
      <c r="F1522" s="103">
        <v>199.64</v>
      </c>
    </row>
    <row r="1523" spans="1:6">
      <c r="A1523" s="4">
        <v>41666</v>
      </c>
      <c r="B1523" s="4"/>
      <c r="C1523" s="7" t="s">
        <v>6118</v>
      </c>
      <c r="D1523" s="7" t="s">
        <v>6853</v>
      </c>
      <c r="E1523" s="519">
        <v>8820</v>
      </c>
      <c r="F1523" s="103">
        <v>552</v>
      </c>
    </row>
    <row r="1524" spans="1:6">
      <c r="A1524" s="4">
        <v>41663</v>
      </c>
      <c r="B1524" s="4"/>
      <c r="C1524" s="7" t="s">
        <v>6846</v>
      </c>
      <c r="D1524" s="7" t="s">
        <v>6834</v>
      </c>
      <c r="E1524" s="519">
        <v>8805</v>
      </c>
      <c r="F1524" s="103">
        <v>588.29999999999995</v>
      </c>
    </row>
    <row r="1525" spans="1:6">
      <c r="A1525" s="4">
        <v>41666</v>
      </c>
      <c r="B1525" s="4"/>
      <c r="C1525" s="7" t="s">
        <v>6850</v>
      </c>
      <c r="D1525" s="7" t="s">
        <v>6854</v>
      </c>
      <c r="E1525" s="519">
        <v>8821</v>
      </c>
      <c r="F1525" s="103">
        <v>2889.1</v>
      </c>
    </row>
    <row r="1527" spans="1:6">
      <c r="A1527" s="513">
        <v>41669</v>
      </c>
    </row>
    <row r="1528" spans="1:6">
      <c r="A1528" s="4">
        <v>41663</v>
      </c>
      <c r="B1528" s="4">
        <v>41669</v>
      </c>
      <c r="C1528" s="7" t="s">
        <v>2218</v>
      </c>
      <c r="D1528" s="7" t="s">
        <v>6841</v>
      </c>
      <c r="E1528" s="519">
        <v>8813</v>
      </c>
      <c r="F1528" s="103">
        <v>120.42</v>
      </c>
    </row>
    <row r="1529" spans="1:6">
      <c r="A1529" s="4">
        <v>41663</v>
      </c>
      <c r="B1529" s="4"/>
      <c r="C1529" s="7" t="s">
        <v>6847</v>
      </c>
      <c r="D1529" s="7" t="s">
        <v>6835</v>
      </c>
      <c r="E1529" s="519">
        <v>8806</v>
      </c>
      <c r="F1529" s="103">
        <v>483</v>
      </c>
    </row>
    <row r="1530" spans="1:6">
      <c r="A1530" s="4">
        <v>41666</v>
      </c>
      <c r="B1530" s="4"/>
      <c r="C1530" s="7" t="s">
        <v>6848</v>
      </c>
      <c r="D1530" s="7" t="s">
        <v>6851</v>
      </c>
      <c r="E1530" s="519">
        <v>8818</v>
      </c>
      <c r="F1530" s="103">
        <v>529.91999999999996</v>
      </c>
    </row>
    <row r="1531" spans="1:6">
      <c r="A1531" s="4">
        <v>41666</v>
      </c>
      <c r="B1531" s="4"/>
      <c r="C1531" s="7" t="s">
        <v>6849</v>
      </c>
      <c r="D1531" s="7" t="s">
        <v>6852</v>
      </c>
      <c r="E1531" s="519">
        <v>8819</v>
      </c>
      <c r="F1531" s="103">
        <v>588.79999999999995</v>
      </c>
    </row>
    <row r="1533" spans="1:6">
      <c r="A1533" s="513">
        <v>41688</v>
      </c>
    </row>
    <row r="1534" spans="1:6">
      <c r="A1534" s="4">
        <v>41660</v>
      </c>
      <c r="B1534" s="4">
        <v>41687</v>
      </c>
      <c r="C1534" s="7" t="s">
        <v>158</v>
      </c>
      <c r="D1534" s="7" t="s">
        <v>6811</v>
      </c>
      <c r="E1534" s="519">
        <v>8794</v>
      </c>
      <c r="F1534" s="103">
        <v>4729.57</v>
      </c>
    </row>
    <row r="1536" spans="1:6">
      <c r="A1536" s="513">
        <v>41736</v>
      </c>
    </row>
    <row r="1537" spans="1:13">
      <c r="A1537" s="4">
        <v>41736</v>
      </c>
      <c r="B1537" s="4"/>
      <c r="C1537" s="7" t="s">
        <v>468</v>
      </c>
      <c r="D1537" s="7" t="s">
        <v>7786</v>
      </c>
      <c r="E1537" s="519">
        <v>8830</v>
      </c>
      <c r="F1537" s="103">
        <v>2323.34</v>
      </c>
    </row>
    <row r="1538" spans="1:13" s="444" customFormat="1" ht="15" customHeight="1">
      <c r="A1538" s="163"/>
      <c r="B1538" s="163"/>
      <c r="C1538"/>
      <c r="D1538"/>
      <c r="E1538" s="517"/>
      <c r="F1538" s="168"/>
      <c r="G1538" s="168"/>
      <c r="H1538" s="168"/>
      <c r="I1538" s="301"/>
      <c r="J1538" s="24"/>
      <c r="K1538" s="73"/>
      <c r="L1538" s="74"/>
      <c r="M1538" s="24"/>
    </row>
    <row r="1539" spans="1:13">
      <c r="A1539" s="513">
        <v>41737</v>
      </c>
    </row>
    <row r="1540" spans="1:13">
      <c r="A1540" s="4">
        <v>41737</v>
      </c>
      <c r="B1540" s="4"/>
      <c r="C1540" s="7" t="s">
        <v>2897</v>
      </c>
      <c r="D1540" s="7" t="s">
        <v>7798</v>
      </c>
      <c r="E1540" s="519">
        <v>8834</v>
      </c>
      <c r="F1540" s="103">
        <v>3000</v>
      </c>
    </row>
    <row r="1541" spans="1:13" s="444" customFormat="1" ht="15" customHeight="1">
      <c r="A1541" s="4">
        <v>41737</v>
      </c>
      <c r="B1541" s="4"/>
      <c r="C1541" s="7" t="s">
        <v>7804</v>
      </c>
      <c r="D1541" s="7" t="s">
        <v>2546</v>
      </c>
      <c r="E1541" s="519">
        <v>8882</v>
      </c>
      <c r="F1541" s="103">
        <v>4000</v>
      </c>
      <c r="G1541" s="168"/>
      <c r="H1541" s="168"/>
      <c r="I1541" s="301"/>
      <c r="J1541" s="24"/>
      <c r="K1541" s="73"/>
      <c r="L1541" s="74"/>
      <c r="M1541" s="24"/>
    </row>
    <row r="1542" spans="1:13" s="444" customFormat="1" ht="15" customHeight="1">
      <c r="A1542" s="4">
        <v>41737</v>
      </c>
      <c r="B1542" s="4"/>
      <c r="C1542" s="7" t="s">
        <v>120</v>
      </c>
      <c r="D1542" s="7" t="s">
        <v>7797</v>
      </c>
      <c r="E1542" s="519">
        <v>8832</v>
      </c>
      <c r="F1542" s="103">
        <v>2000</v>
      </c>
      <c r="G1542" s="168"/>
      <c r="H1542" s="120"/>
      <c r="I1542" s="301"/>
      <c r="J1542" s="24"/>
      <c r="K1542" s="73"/>
      <c r="L1542" s="74"/>
      <c r="M1542" s="24"/>
    </row>
    <row r="1543" spans="1:13" s="444" customFormat="1" ht="15" customHeight="1">
      <c r="A1543" s="163"/>
      <c r="B1543" s="163"/>
      <c r="C1543"/>
      <c r="D1543"/>
      <c r="E1543" s="517"/>
      <c r="F1543" s="168"/>
      <c r="G1543" s="168"/>
      <c r="H1543" s="168"/>
      <c r="I1543" s="301"/>
      <c r="J1543" s="24"/>
      <c r="K1543" s="73"/>
      <c r="L1543" s="74"/>
      <c r="M1543" s="24"/>
    </row>
    <row r="1544" spans="1:13">
      <c r="A1544" s="513">
        <v>41738</v>
      </c>
    </row>
    <row r="1545" spans="1:13">
      <c r="A1545" s="4">
        <v>41737</v>
      </c>
      <c r="B1545" s="4"/>
      <c r="C1545" s="7" t="s">
        <v>7804</v>
      </c>
      <c r="D1545" s="7" t="s">
        <v>2546</v>
      </c>
      <c r="E1545" s="519">
        <v>8883</v>
      </c>
      <c r="F1545" s="103">
        <v>1000</v>
      </c>
    </row>
    <row r="1546" spans="1:13">
      <c r="A1546" s="4">
        <v>41738</v>
      </c>
      <c r="B1546" s="4"/>
      <c r="C1546" s="7" t="s">
        <v>2897</v>
      </c>
      <c r="D1546" s="7" t="s">
        <v>7807</v>
      </c>
      <c r="E1546" s="519">
        <v>8871</v>
      </c>
      <c r="F1546" s="103">
        <v>2500</v>
      </c>
    </row>
    <row r="1547" spans="1:13" s="444" customFormat="1" ht="15" customHeight="1">
      <c r="A1547" s="4">
        <v>41737</v>
      </c>
      <c r="B1547" s="4"/>
      <c r="C1547" s="7" t="s">
        <v>2482</v>
      </c>
      <c r="D1547" s="7" t="s">
        <v>7796</v>
      </c>
      <c r="E1547" s="519">
        <v>8831</v>
      </c>
      <c r="F1547" s="103">
        <v>1500</v>
      </c>
      <c r="G1547" s="168"/>
      <c r="H1547" s="168"/>
      <c r="I1547" s="301"/>
      <c r="J1547" s="24"/>
      <c r="K1547" s="73"/>
      <c r="L1547" s="74"/>
      <c r="M1547" s="24"/>
    </row>
    <row r="1548" spans="1:13" s="444" customFormat="1" ht="15" customHeight="1">
      <c r="A1548" s="4">
        <v>41737</v>
      </c>
      <c r="B1548" s="4"/>
      <c r="C1548" s="7" t="s">
        <v>100</v>
      </c>
      <c r="D1548" s="7" t="s">
        <v>7797</v>
      </c>
      <c r="E1548" s="519">
        <v>8833</v>
      </c>
      <c r="F1548" s="103">
        <v>1000</v>
      </c>
      <c r="G1548" s="168"/>
      <c r="H1548" s="120"/>
      <c r="I1548" s="301"/>
      <c r="J1548" s="24"/>
      <c r="K1548" s="73"/>
      <c r="L1548" s="74"/>
      <c r="M1548" s="24"/>
    </row>
    <row r="1549" spans="1:13" s="444" customFormat="1" ht="15.75" customHeight="1">
      <c r="A1549" s="513">
        <v>41739</v>
      </c>
      <c r="B1549" s="163"/>
      <c r="C1549"/>
      <c r="D1549"/>
      <c r="E1549" s="517"/>
      <c r="F1549" s="168"/>
      <c r="G1549" s="168"/>
      <c r="H1549" s="168"/>
      <c r="I1549" s="301"/>
      <c r="J1549" s="24"/>
      <c r="K1549" s="73"/>
      <c r="L1549" s="74"/>
      <c r="M1549" s="24"/>
    </row>
    <row r="1550" spans="1:13">
      <c r="A1550" s="4">
        <v>41736</v>
      </c>
      <c r="B1550" s="4"/>
      <c r="C1550" s="7" t="s">
        <v>7817</v>
      </c>
      <c r="D1550" s="7" t="s">
        <v>7818</v>
      </c>
      <c r="E1550" s="519">
        <v>8829</v>
      </c>
      <c r="F1550" s="103">
        <v>39.200000000000003</v>
      </c>
    </row>
    <row r="1551" spans="1:13">
      <c r="A1551" s="4">
        <v>41737</v>
      </c>
      <c r="B1551" s="4"/>
      <c r="C1551" s="7" t="s">
        <v>2644</v>
      </c>
      <c r="D1551" s="7" t="s">
        <v>7801</v>
      </c>
      <c r="E1551" s="519">
        <v>8837</v>
      </c>
      <c r="F1551" s="103">
        <v>828</v>
      </c>
    </row>
    <row r="1552" spans="1:13" s="444" customFormat="1" ht="15" customHeight="1">
      <c r="A1552" s="4">
        <v>41739</v>
      </c>
      <c r="B1552" s="4"/>
      <c r="C1552" s="7" t="s">
        <v>7819</v>
      </c>
      <c r="D1552" s="7" t="s">
        <v>7823</v>
      </c>
      <c r="E1552" s="519">
        <v>8846</v>
      </c>
      <c r="F1552" s="103">
        <v>400</v>
      </c>
      <c r="G1552" s="168"/>
      <c r="H1552" s="168"/>
      <c r="I1552" s="301"/>
      <c r="J1552" s="24"/>
      <c r="K1552" s="73"/>
      <c r="L1552" s="74"/>
      <c r="M1552" s="24"/>
    </row>
    <row r="1553" spans="1:13" s="444" customFormat="1" ht="15" customHeight="1">
      <c r="A1553" s="4">
        <v>41739</v>
      </c>
      <c r="B1553" s="4"/>
      <c r="C1553" s="7" t="s">
        <v>1419</v>
      </c>
      <c r="D1553" s="7" t="s">
        <v>7820</v>
      </c>
      <c r="E1553" s="519">
        <v>8841</v>
      </c>
      <c r="F1553" s="103">
        <v>12708.07</v>
      </c>
      <c r="G1553" s="168"/>
      <c r="H1553" s="306"/>
      <c r="I1553" s="600"/>
      <c r="J1553" s="24"/>
      <c r="K1553" s="73"/>
      <c r="L1553" s="74"/>
      <c r="M1553" s="24"/>
    </row>
    <row r="1554" spans="1:13" s="444" customFormat="1" ht="15" customHeight="1">
      <c r="A1554" s="163"/>
      <c r="B1554" s="163"/>
      <c r="C1554"/>
      <c r="D1554"/>
      <c r="E1554" s="517"/>
      <c r="F1554" s="168"/>
      <c r="G1554" s="168"/>
      <c r="H1554" s="306"/>
      <c r="I1554" s="600"/>
      <c r="J1554" s="24"/>
      <c r="K1554" s="73"/>
      <c r="L1554" s="74"/>
      <c r="M1554" s="24"/>
    </row>
    <row r="1555" spans="1:13">
      <c r="A1555" s="513">
        <v>41740</v>
      </c>
    </row>
    <row r="1556" spans="1:13">
      <c r="A1556" s="4">
        <v>41738</v>
      </c>
      <c r="B1556" s="4"/>
      <c r="C1556" s="7" t="s">
        <v>7813</v>
      </c>
      <c r="D1556" s="7" t="s">
        <v>7809</v>
      </c>
      <c r="E1556" s="519">
        <v>8873</v>
      </c>
      <c r="F1556" s="103">
        <v>552</v>
      </c>
    </row>
    <row r="1557" spans="1:13">
      <c r="A1557" s="4">
        <v>41737</v>
      </c>
      <c r="B1557" s="4"/>
      <c r="C1557" s="7" t="s">
        <v>3415</v>
      </c>
      <c r="D1557" s="7" t="s">
        <v>7802</v>
      </c>
      <c r="E1557" s="519">
        <v>8838</v>
      </c>
      <c r="F1557" s="103">
        <v>588.79999999999995</v>
      </c>
      <c r="H1557" s="306"/>
    </row>
    <row r="1558" spans="1:13">
      <c r="A1558" s="4">
        <v>41738</v>
      </c>
      <c r="B1558" s="4"/>
      <c r="C1558" s="7" t="s">
        <v>166</v>
      </c>
      <c r="D1558" s="7" t="s">
        <v>7806</v>
      </c>
      <c r="E1558" s="519">
        <v>8870</v>
      </c>
      <c r="F1558" s="103">
        <v>682.75</v>
      </c>
      <c r="H1558" s="306"/>
    </row>
    <row r="1559" spans="1:13">
      <c r="A1559" s="4">
        <v>41737</v>
      </c>
      <c r="B1559" s="4"/>
      <c r="C1559" s="7" t="s">
        <v>4461</v>
      </c>
      <c r="D1559" s="7" t="s">
        <v>7799</v>
      </c>
      <c r="E1559" s="519">
        <v>8835</v>
      </c>
      <c r="F1559" s="103">
        <v>1000</v>
      </c>
      <c r="H1559" s="306"/>
    </row>
    <row r="1560" spans="1:13">
      <c r="A1560" s="4">
        <v>41740</v>
      </c>
      <c r="B1560" s="4"/>
      <c r="C1560" s="7" t="s">
        <v>2897</v>
      </c>
      <c r="D1560" s="7" t="s">
        <v>7841</v>
      </c>
      <c r="E1560" s="519">
        <v>8880</v>
      </c>
      <c r="F1560" s="103">
        <v>1000</v>
      </c>
      <c r="H1560" s="306"/>
    </row>
    <row r="1561" spans="1:13" s="444" customFormat="1" ht="15" customHeight="1">
      <c r="A1561" s="4">
        <v>41740</v>
      </c>
      <c r="B1561" s="4"/>
      <c r="C1561" s="7" t="s">
        <v>7827</v>
      </c>
      <c r="D1561" s="7" t="s">
        <v>7840</v>
      </c>
      <c r="E1561" s="519">
        <v>8879</v>
      </c>
      <c r="F1561" s="103">
        <v>1500</v>
      </c>
      <c r="G1561" s="168"/>
      <c r="H1561" s="306"/>
      <c r="I1561" s="600"/>
      <c r="J1561" s="24"/>
      <c r="K1561" s="73"/>
      <c r="L1561" s="74"/>
      <c r="M1561" s="24"/>
    </row>
    <row r="1562" spans="1:13" s="444" customFormat="1" ht="15" customHeight="1">
      <c r="A1562" s="4">
        <v>41740</v>
      </c>
      <c r="B1562" s="4"/>
      <c r="C1562" s="7" t="s">
        <v>389</v>
      </c>
      <c r="D1562" s="7" t="s">
        <v>7839</v>
      </c>
      <c r="E1562" s="519">
        <v>8878</v>
      </c>
      <c r="F1562" s="103">
        <v>242</v>
      </c>
      <c r="G1562" s="168"/>
      <c r="I1562" s="600"/>
      <c r="J1562" s="24"/>
      <c r="K1562" s="73"/>
      <c r="L1562" s="74"/>
      <c r="M1562" s="24"/>
    </row>
    <row r="1563" spans="1:13">
      <c r="A1563" s="4">
        <v>41740</v>
      </c>
      <c r="B1563" s="4"/>
      <c r="C1563" s="7" t="s">
        <v>145</v>
      </c>
      <c r="D1563" s="7" t="s">
        <v>7828</v>
      </c>
      <c r="E1563" s="519">
        <v>8849</v>
      </c>
      <c r="F1563" s="103">
        <v>300</v>
      </c>
      <c r="H1563" s="306"/>
    </row>
    <row r="1564" spans="1:13">
      <c r="A1564" s="4">
        <v>41740</v>
      </c>
      <c r="B1564" s="4"/>
      <c r="C1564" s="7" t="s">
        <v>948</v>
      </c>
      <c r="D1564" s="7" t="s">
        <v>7842</v>
      </c>
      <c r="E1564" s="519">
        <v>8863</v>
      </c>
      <c r="F1564" s="103">
        <v>287</v>
      </c>
      <c r="H1564" s="306"/>
    </row>
    <row r="1565" spans="1:13">
      <c r="A1565" s="4">
        <v>41738</v>
      </c>
      <c r="B1565" s="4"/>
      <c r="C1565" s="7" t="s">
        <v>7814</v>
      </c>
      <c r="D1565" s="7" t="s">
        <v>7811</v>
      </c>
      <c r="E1565" s="519">
        <v>8877</v>
      </c>
      <c r="F1565" s="103">
        <v>276</v>
      </c>
      <c r="H1565" s="306"/>
    </row>
    <row r="1566" spans="1:13" s="444" customFormat="1" ht="15" customHeight="1">
      <c r="A1566" s="163"/>
      <c r="B1566" s="163"/>
      <c r="C1566"/>
      <c r="D1566"/>
      <c r="E1566" s="517"/>
      <c r="F1566" s="168"/>
      <c r="G1566" s="168"/>
      <c r="H1566" s="306"/>
      <c r="I1566" s="301"/>
      <c r="J1566" s="24"/>
      <c r="K1566" s="73"/>
      <c r="L1566" s="74"/>
      <c r="M1566" s="24"/>
    </row>
    <row r="1567" spans="1:13">
      <c r="A1567" s="513">
        <v>41743</v>
      </c>
    </row>
    <row r="1568" spans="1:13">
      <c r="A1568" s="4">
        <v>41739</v>
      </c>
      <c r="B1568" s="4"/>
      <c r="C1568" s="7" t="s">
        <v>1758</v>
      </c>
      <c r="D1568" s="7" t="s">
        <v>7824</v>
      </c>
      <c r="E1568" s="519">
        <v>8847</v>
      </c>
      <c r="F1568" s="103">
        <v>99</v>
      </c>
    </row>
    <row r="1569" spans="1:13" s="444" customFormat="1" ht="15" customHeight="1">
      <c r="A1569" s="4">
        <v>41737</v>
      </c>
      <c r="B1569" s="4"/>
      <c r="C1569" s="7" t="s">
        <v>7803</v>
      </c>
      <c r="D1569" s="7" t="s">
        <v>7800</v>
      </c>
      <c r="E1569" s="519">
        <v>8836</v>
      </c>
      <c r="F1569" s="103">
        <v>588.79999999999995</v>
      </c>
      <c r="G1569" s="168"/>
      <c r="H1569" s="306"/>
      <c r="I1569" s="600"/>
      <c r="J1569" s="24"/>
      <c r="K1569" s="73"/>
      <c r="L1569" s="74"/>
      <c r="M1569" s="24"/>
    </row>
    <row r="1570" spans="1:13" s="444" customFormat="1" ht="15" customHeight="1">
      <c r="A1570" s="4">
        <v>41743</v>
      </c>
      <c r="B1570" s="4"/>
      <c r="C1570" s="7" t="s">
        <v>1419</v>
      </c>
      <c r="D1570" s="7" t="s">
        <v>7845</v>
      </c>
      <c r="E1570" s="519">
        <v>8866</v>
      </c>
      <c r="F1570" s="103">
        <v>5466.95</v>
      </c>
      <c r="G1570" s="168"/>
      <c r="H1570" s="306"/>
      <c r="I1570" s="301"/>
      <c r="J1570" s="24"/>
      <c r="K1570" s="73"/>
      <c r="L1570" s="74"/>
      <c r="M1570" s="24"/>
    </row>
    <row r="1571" spans="1:13">
      <c r="A1571" s="4">
        <v>41739</v>
      </c>
      <c r="B1571" s="4"/>
      <c r="C1571" s="7" t="s">
        <v>2897</v>
      </c>
      <c r="D1571" s="7" t="s">
        <v>7821</v>
      </c>
      <c r="E1571" s="519">
        <v>8842</v>
      </c>
      <c r="F1571" s="103">
        <v>1090.31</v>
      </c>
    </row>
    <row r="1572" spans="1:13" s="444" customFormat="1" ht="15" customHeight="1">
      <c r="A1572" s="163"/>
      <c r="B1572" s="163"/>
      <c r="C1572"/>
      <c r="D1572"/>
      <c r="E1572" s="517"/>
      <c r="F1572" s="168"/>
      <c r="G1572" s="168"/>
      <c r="H1572" s="306"/>
      <c r="I1572" s="600"/>
      <c r="J1572" s="24"/>
      <c r="K1572" s="73"/>
      <c r="L1572" s="74"/>
      <c r="M1572" s="24"/>
    </row>
    <row r="1574" spans="1:13">
      <c r="A1574" s="513">
        <v>41744</v>
      </c>
    </row>
    <row r="1575" spans="1:13">
      <c r="A1575" s="4">
        <v>41740</v>
      </c>
      <c r="B1575" s="4">
        <v>41745</v>
      </c>
      <c r="C1575" s="7" t="s">
        <v>438</v>
      </c>
      <c r="D1575" s="7" t="s">
        <v>7832</v>
      </c>
      <c r="E1575" s="519">
        <v>8853</v>
      </c>
      <c r="F1575" s="103">
        <v>400</v>
      </c>
    </row>
    <row r="1576" spans="1:13" s="444" customFormat="1" ht="15" customHeight="1">
      <c r="A1576" s="4">
        <v>41740</v>
      </c>
      <c r="B1576" s="4"/>
      <c r="C1576" s="7" t="s">
        <v>4414</v>
      </c>
      <c r="D1576" s="7" t="s">
        <v>7830</v>
      </c>
      <c r="E1576" s="519">
        <v>8851</v>
      </c>
      <c r="F1576" s="103">
        <v>570.4</v>
      </c>
      <c r="G1576" s="168"/>
      <c r="H1576" s="306"/>
      <c r="I1576" s="600"/>
      <c r="J1576" s="24"/>
      <c r="K1576" s="73"/>
      <c r="L1576" s="74"/>
      <c r="M1576" s="24"/>
    </row>
    <row r="1577" spans="1:13" s="444" customFormat="1" ht="15" customHeight="1">
      <c r="A1577" s="4">
        <v>41739</v>
      </c>
      <c r="B1577" s="4"/>
      <c r="C1577" s="7" t="s">
        <v>4957</v>
      </c>
      <c r="D1577" s="7" t="s">
        <v>7822</v>
      </c>
      <c r="E1577" s="519">
        <v>8845</v>
      </c>
      <c r="F1577" s="103">
        <v>625.6</v>
      </c>
      <c r="G1577" s="168"/>
      <c r="H1577" s="306"/>
      <c r="I1577" s="600"/>
      <c r="J1577" s="24"/>
      <c r="K1577" s="73"/>
      <c r="L1577" s="74"/>
      <c r="M1577" s="24"/>
    </row>
    <row r="1578" spans="1:13" s="444" customFormat="1" ht="15" customHeight="1">
      <c r="A1578" s="4">
        <v>41738</v>
      </c>
      <c r="B1578" s="4"/>
      <c r="C1578" s="7" t="s">
        <v>872</v>
      </c>
      <c r="D1578" s="7" t="s">
        <v>7805</v>
      </c>
      <c r="E1578" s="519">
        <v>8869</v>
      </c>
      <c r="F1578" s="103">
        <v>2517.48</v>
      </c>
      <c r="G1578" s="168"/>
      <c r="H1578" s="306"/>
      <c r="I1578" s="600"/>
      <c r="J1578" s="24"/>
      <c r="K1578" s="73"/>
      <c r="L1578" s="74"/>
      <c r="M1578" s="24"/>
    </row>
    <row r="1579" spans="1:13" s="444" customFormat="1" ht="15" customHeight="1">
      <c r="A1579" s="4">
        <v>41740</v>
      </c>
      <c r="B1579" s="4">
        <v>41745</v>
      </c>
      <c r="C1579" s="7" t="s">
        <v>3358</v>
      </c>
      <c r="D1579" s="7" t="s">
        <v>7838</v>
      </c>
      <c r="E1579" s="519">
        <v>8860</v>
      </c>
      <c r="F1579" s="103">
        <v>400</v>
      </c>
      <c r="G1579" s="168"/>
      <c r="H1579" s="306"/>
      <c r="I1579" s="301"/>
      <c r="J1579" s="24"/>
      <c r="K1579" s="73"/>
      <c r="L1579" s="74"/>
      <c r="M1579" s="24"/>
    </row>
    <row r="1580" spans="1:13" s="444" customFormat="1" ht="15" customHeight="1">
      <c r="A1580" s="4">
        <v>41744</v>
      </c>
      <c r="B1580" s="4"/>
      <c r="C1580" s="7" t="s">
        <v>5752</v>
      </c>
      <c r="D1580" s="7" t="s">
        <v>7917</v>
      </c>
      <c r="E1580" s="519">
        <v>8944</v>
      </c>
      <c r="F1580" s="103">
        <v>400</v>
      </c>
      <c r="G1580" s="168"/>
      <c r="H1580" s="306"/>
      <c r="I1580" s="600"/>
      <c r="J1580" s="24"/>
      <c r="K1580" s="73"/>
      <c r="L1580" s="74"/>
      <c r="M1580" s="24"/>
    </row>
    <row r="1581" spans="1:13" s="444" customFormat="1" ht="15" customHeight="1">
      <c r="A1581" s="4">
        <v>41744</v>
      </c>
      <c r="B1581" s="4"/>
      <c r="C1581" s="7" t="s">
        <v>4866</v>
      </c>
      <c r="D1581" s="7" t="s">
        <v>7885</v>
      </c>
      <c r="E1581" s="519">
        <v>8912</v>
      </c>
      <c r="F1581" s="103">
        <v>280</v>
      </c>
      <c r="G1581" s="168"/>
      <c r="H1581" s="306"/>
      <c r="J1581" s="24"/>
      <c r="K1581" s="73"/>
      <c r="L1581" s="74"/>
      <c r="M1581" s="24"/>
    </row>
    <row r="1582" spans="1:13" s="444" customFormat="1" ht="15" customHeight="1">
      <c r="A1582" s="4">
        <v>41744</v>
      </c>
      <c r="B1582" s="4"/>
      <c r="C1582" s="7" t="s">
        <v>233</v>
      </c>
      <c r="D1582" s="7" t="s">
        <v>7908</v>
      </c>
      <c r="E1582" s="519">
        <v>8935</v>
      </c>
      <c r="F1582" s="103">
        <v>298.8</v>
      </c>
      <c r="G1582" s="168"/>
      <c r="H1582" s="306"/>
      <c r="J1582" s="24"/>
      <c r="K1582" s="73"/>
      <c r="L1582" s="74"/>
      <c r="M1582" s="24"/>
    </row>
    <row r="1583" spans="1:13" s="444" customFormat="1" ht="15" customHeight="1">
      <c r="A1583" s="4">
        <v>41744</v>
      </c>
      <c r="B1583" s="4"/>
      <c r="C1583" s="7" t="s">
        <v>2397</v>
      </c>
      <c r="D1583" s="7" t="s">
        <v>7873</v>
      </c>
      <c r="E1583" s="519">
        <v>8898</v>
      </c>
      <c r="F1583" s="103">
        <v>137.84</v>
      </c>
      <c r="G1583" s="168"/>
      <c r="H1583" s="306"/>
      <c r="J1583" s="24"/>
      <c r="K1583" s="73"/>
      <c r="L1583" s="74"/>
      <c r="M1583" s="24"/>
    </row>
    <row r="1584" spans="1:13" s="444" customFormat="1" ht="15" customHeight="1">
      <c r="A1584" s="4">
        <v>41744</v>
      </c>
      <c r="B1584" s="4"/>
      <c r="C1584" s="7" t="s">
        <v>3776</v>
      </c>
      <c r="D1584" s="7" t="s">
        <v>7886</v>
      </c>
      <c r="E1584" s="519">
        <v>8913</v>
      </c>
      <c r="F1584" s="103">
        <v>184</v>
      </c>
      <c r="G1584" s="168"/>
      <c r="H1584" s="306"/>
      <c r="J1584" s="24"/>
      <c r="K1584" s="73"/>
      <c r="L1584" s="74"/>
      <c r="M1584" s="24"/>
    </row>
    <row r="1585" spans="1:13" s="444" customFormat="1" ht="15" customHeight="1">
      <c r="A1585" s="4">
        <v>41744</v>
      </c>
      <c r="B1585" s="4"/>
      <c r="C1585" s="7" t="s">
        <v>3924</v>
      </c>
      <c r="D1585" s="7" t="s">
        <v>7931</v>
      </c>
      <c r="E1585" s="519">
        <v>8960</v>
      </c>
      <c r="F1585" s="103">
        <v>160</v>
      </c>
      <c r="G1585" s="168"/>
      <c r="H1585" s="306"/>
      <c r="J1585" s="24"/>
      <c r="K1585" s="73"/>
      <c r="L1585" s="74"/>
      <c r="M1585" s="24"/>
    </row>
    <row r="1586" spans="1:13" s="444" customFormat="1" ht="15" customHeight="1">
      <c r="A1586" s="4">
        <v>41744</v>
      </c>
      <c r="B1586" s="4"/>
      <c r="C1586" s="7" t="s">
        <v>7848</v>
      </c>
      <c r="D1586" s="7" t="s">
        <v>7905</v>
      </c>
      <c r="E1586" s="519">
        <v>8932</v>
      </c>
      <c r="F1586" s="103">
        <v>372.4</v>
      </c>
      <c r="G1586" s="168"/>
      <c r="H1586" s="306"/>
      <c r="J1586" s="24"/>
      <c r="K1586" s="73"/>
      <c r="L1586" s="74"/>
      <c r="M1586" s="24"/>
    </row>
    <row r="1587" spans="1:13" s="444" customFormat="1" ht="15" customHeight="1">
      <c r="A1587" s="4">
        <v>41744</v>
      </c>
      <c r="B1587" s="4"/>
      <c r="C1587" s="7" t="s">
        <v>561</v>
      </c>
      <c r="D1587" s="7" t="s">
        <v>7902</v>
      </c>
      <c r="E1587" s="519">
        <v>8929</v>
      </c>
      <c r="F1587" s="103">
        <v>161</v>
      </c>
      <c r="G1587" s="168"/>
      <c r="H1587" s="306"/>
      <c r="J1587" s="24"/>
      <c r="K1587" s="73"/>
      <c r="L1587" s="74"/>
      <c r="M1587" s="24"/>
    </row>
    <row r="1588" spans="1:13" s="444" customFormat="1" ht="15" customHeight="1">
      <c r="A1588" s="4">
        <v>41744</v>
      </c>
      <c r="B1588" s="4"/>
      <c r="C1588" s="7" t="s">
        <v>1483</v>
      </c>
      <c r="D1588" s="7" t="s">
        <v>7906</v>
      </c>
      <c r="E1588" s="519">
        <v>8933</v>
      </c>
      <c r="F1588" s="103">
        <v>109.98</v>
      </c>
      <c r="G1588" s="168"/>
      <c r="H1588" s="306"/>
      <c r="J1588" s="24"/>
      <c r="K1588" s="73"/>
      <c r="L1588" s="74"/>
      <c r="M1588" s="24"/>
    </row>
    <row r="1589" spans="1:13" s="444" customFormat="1" ht="15" customHeight="1">
      <c r="A1589" s="4">
        <v>41744</v>
      </c>
      <c r="B1589" s="4"/>
      <c r="C1589" s="7" t="s">
        <v>529</v>
      </c>
      <c r="D1589" s="7" t="s">
        <v>7901</v>
      </c>
      <c r="E1589" s="519">
        <v>8928</v>
      </c>
      <c r="F1589" s="103">
        <v>218</v>
      </c>
      <c r="G1589" s="168"/>
      <c r="H1589" s="306"/>
      <c r="J1589" s="24"/>
      <c r="K1589" s="73"/>
      <c r="L1589" s="74"/>
      <c r="M1589" s="24"/>
    </row>
    <row r="1590" spans="1:13">
      <c r="A1590" s="4">
        <v>41744</v>
      </c>
      <c r="B1590" s="4"/>
      <c r="C1590" s="7" t="s">
        <v>468</v>
      </c>
      <c r="D1590" s="7" t="s">
        <v>7857</v>
      </c>
      <c r="E1590" s="519">
        <v>8867</v>
      </c>
      <c r="F1590" s="103">
        <v>1380</v>
      </c>
      <c r="H1590" s="306"/>
    </row>
    <row r="1591" spans="1:13">
      <c r="A1591" s="4">
        <v>41744</v>
      </c>
      <c r="B1591" s="4"/>
      <c r="C1591" s="7" t="s">
        <v>468</v>
      </c>
      <c r="D1591" s="7" t="s">
        <v>7943</v>
      </c>
      <c r="E1591" s="519">
        <v>8972</v>
      </c>
      <c r="F1591" s="103">
        <v>2882.23</v>
      </c>
      <c r="H1591" s="306"/>
    </row>
    <row r="1592" spans="1:13">
      <c r="A1592" s="4">
        <v>41744</v>
      </c>
      <c r="B1592" s="4"/>
      <c r="C1592" s="7" t="s">
        <v>354</v>
      </c>
      <c r="D1592" s="7" t="s">
        <v>7858</v>
      </c>
      <c r="E1592" s="519">
        <v>8868</v>
      </c>
      <c r="F1592" s="103">
        <v>1260</v>
      </c>
      <c r="H1592" s="306"/>
    </row>
    <row r="1593" spans="1:13">
      <c r="A1593" s="4">
        <v>41744</v>
      </c>
      <c r="B1593" s="4"/>
      <c r="C1593" s="7" t="s">
        <v>4344</v>
      </c>
      <c r="D1593" s="7" t="s">
        <v>7938</v>
      </c>
      <c r="E1593" s="519">
        <v>8967</v>
      </c>
      <c r="F1593" s="103">
        <v>520</v>
      </c>
      <c r="H1593" s="306"/>
    </row>
    <row r="1594" spans="1:13">
      <c r="A1594" s="4">
        <v>41744</v>
      </c>
      <c r="B1594" s="4"/>
      <c r="C1594" s="7" t="s">
        <v>1992</v>
      </c>
      <c r="D1594" s="7" t="s">
        <v>7865</v>
      </c>
      <c r="E1594" s="519">
        <v>8890</v>
      </c>
      <c r="F1594" s="103">
        <v>199.4</v>
      </c>
      <c r="H1594" s="306"/>
    </row>
    <row r="1595" spans="1:13">
      <c r="A1595" s="4">
        <v>41744</v>
      </c>
      <c r="B1595" s="4"/>
      <c r="C1595" s="7" t="s">
        <v>4595</v>
      </c>
      <c r="D1595" s="7" t="s">
        <v>7866</v>
      </c>
      <c r="E1595" s="519">
        <v>8891</v>
      </c>
      <c r="F1595" s="103">
        <v>160</v>
      </c>
      <c r="H1595" s="306"/>
    </row>
    <row r="1596" spans="1:13">
      <c r="A1596" s="4">
        <v>41744</v>
      </c>
      <c r="B1596" s="4"/>
      <c r="C1596" s="7" t="s">
        <v>2147</v>
      </c>
      <c r="D1596" s="7" t="s">
        <v>7891</v>
      </c>
      <c r="E1596" s="519">
        <v>8918</v>
      </c>
      <c r="F1596" s="103">
        <v>176</v>
      </c>
      <c r="H1596" s="306"/>
    </row>
    <row r="1597" spans="1:13">
      <c r="A1597" s="4">
        <v>41744</v>
      </c>
      <c r="B1597" s="4"/>
      <c r="C1597" s="7" t="s">
        <v>629</v>
      </c>
      <c r="D1597" s="7" t="s">
        <v>7944</v>
      </c>
      <c r="E1597" s="519">
        <v>8973</v>
      </c>
      <c r="F1597" s="103">
        <v>136</v>
      </c>
      <c r="H1597" s="306"/>
    </row>
    <row r="1598" spans="1:13">
      <c r="A1598" s="4">
        <v>41744</v>
      </c>
      <c r="B1598" s="4"/>
      <c r="C1598" s="7" t="s">
        <v>7854</v>
      </c>
      <c r="D1598" s="7" t="s">
        <v>7934</v>
      </c>
      <c r="E1598" s="519">
        <v>8963</v>
      </c>
      <c r="F1598" s="103">
        <v>160</v>
      </c>
      <c r="H1598" s="306"/>
    </row>
    <row r="1599" spans="1:13">
      <c r="A1599" s="4">
        <v>41744</v>
      </c>
      <c r="B1599" s="4"/>
      <c r="C1599" s="7" t="s">
        <v>537</v>
      </c>
      <c r="D1599" s="7" t="s">
        <v>7913</v>
      </c>
      <c r="E1599" s="519">
        <v>8940</v>
      </c>
      <c r="F1599" s="103">
        <v>480</v>
      </c>
      <c r="H1599" s="306"/>
    </row>
    <row r="1600" spans="1:13">
      <c r="A1600" s="4">
        <v>41744</v>
      </c>
      <c r="B1600" s="4"/>
      <c r="C1600" s="7" t="s">
        <v>761</v>
      </c>
      <c r="D1600" s="7" t="s">
        <v>7950</v>
      </c>
      <c r="E1600" s="519">
        <v>8979</v>
      </c>
      <c r="F1600" s="103">
        <v>70.040000000000006</v>
      </c>
      <c r="H1600" s="306"/>
    </row>
    <row r="1601" spans="1:13">
      <c r="A1601" s="4">
        <v>41744</v>
      </c>
      <c r="B1601" s="4"/>
      <c r="C1601" s="7" t="s">
        <v>1734</v>
      </c>
      <c r="D1601" s="7" t="s">
        <v>7894</v>
      </c>
      <c r="E1601" s="519">
        <v>8921</v>
      </c>
      <c r="F1601" s="103">
        <v>184</v>
      </c>
      <c r="H1601" s="306"/>
    </row>
    <row r="1602" spans="1:13">
      <c r="A1602" s="4">
        <v>41744</v>
      </c>
      <c r="B1602" s="4"/>
      <c r="C1602" s="7" t="s">
        <v>7851</v>
      </c>
      <c r="D1602" s="7" t="s">
        <v>7928</v>
      </c>
      <c r="E1602" s="519">
        <v>8957</v>
      </c>
      <c r="F1602" s="103">
        <v>136</v>
      </c>
      <c r="H1602" s="306"/>
    </row>
    <row r="1603" spans="1:13">
      <c r="A1603" s="4">
        <v>41744</v>
      </c>
      <c r="B1603" s="4"/>
      <c r="C1603" s="7" t="s">
        <v>681</v>
      </c>
      <c r="D1603" s="7" t="s">
        <v>7871</v>
      </c>
      <c r="E1603" s="519">
        <v>8896</v>
      </c>
      <c r="F1603" s="103">
        <v>191.8</v>
      </c>
      <c r="H1603" s="306"/>
    </row>
    <row r="1604" spans="1:13">
      <c r="A1604" s="4">
        <v>41744</v>
      </c>
      <c r="B1604" s="4"/>
      <c r="C1604" s="7" t="s">
        <v>635</v>
      </c>
      <c r="D1604" s="7" t="s">
        <v>7878</v>
      </c>
      <c r="E1604" s="519">
        <v>8903</v>
      </c>
      <c r="F1604" s="103">
        <v>140.97</v>
      </c>
      <c r="H1604" s="306"/>
    </row>
    <row r="1605" spans="1:13">
      <c r="A1605" s="4">
        <v>41744</v>
      </c>
      <c r="B1605" s="4"/>
      <c r="C1605" s="7" t="s">
        <v>3775</v>
      </c>
      <c r="D1605" s="7" t="s">
        <v>7875</v>
      </c>
      <c r="E1605" s="519">
        <v>8900</v>
      </c>
      <c r="F1605" s="103">
        <v>137.84</v>
      </c>
      <c r="H1605" s="306"/>
    </row>
    <row r="1606" spans="1:13">
      <c r="A1606" s="4">
        <v>41744</v>
      </c>
      <c r="B1606" s="4"/>
      <c r="C1606" s="7" t="s">
        <v>2520</v>
      </c>
      <c r="D1606" s="7" t="s">
        <v>7880</v>
      </c>
      <c r="E1606" s="519">
        <v>8905</v>
      </c>
      <c r="F1606" s="103">
        <v>137.84</v>
      </c>
      <c r="H1606" s="306"/>
    </row>
    <row r="1607" spans="1:13">
      <c r="A1607" s="4">
        <v>41744</v>
      </c>
      <c r="B1607" s="4"/>
      <c r="C1607" s="7" t="s">
        <v>200</v>
      </c>
      <c r="D1607" s="7" t="s">
        <v>7872</v>
      </c>
      <c r="E1607" s="519">
        <v>8897</v>
      </c>
      <c r="F1607" s="103">
        <v>165.2</v>
      </c>
      <c r="H1607" s="306"/>
    </row>
    <row r="1608" spans="1:13">
      <c r="A1608" s="4">
        <v>41744</v>
      </c>
      <c r="B1608" s="4"/>
      <c r="C1608" s="7" t="s">
        <v>5460</v>
      </c>
      <c r="D1608" s="7" t="s">
        <v>7887</v>
      </c>
      <c r="E1608" s="519">
        <v>8914</v>
      </c>
      <c r="F1608" s="103">
        <v>140</v>
      </c>
      <c r="H1608" s="306"/>
    </row>
    <row r="1609" spans="1:13">
      <c r="A1609" s="4">
        <v>41744</v>
      </c>
      <c r="B1609" s="4"/>
      <c r="C1609" s="7" t="s">
        <v>7623</v>
      </c>
      <c r="D1609" s="7" t="s">
        <v>7952</v>
      </c>
      <c r="E1609" s="519">
        <v>8908</v>
      </c>
      <c r="F1609" s="103">
        <v>188.1</v>
      </c>
      <c r="H1609" s="306"/>
    </row>
    <row r="1610" spans="1:13">
      <c r="A1610" s="4">
        <v>41744</v>
      </c>
      <c r="B1610" s="4"/>
      <c r="C1610" s="7" t="s">
        <v>7852</v>
      </c>
      <c r="D1610" s="7" t="s">
        <v>7929</v>
      </c>
      <c r="E1610" s="519">
        <v>8958</v>
      </c>
      <c r="F1610" s="103">
        <v>107.33</v>
      </c>
    </row>
    <row r="1611" spans="1:13" s="444" customFormat="1" ht="15" customHeight="1">
      <c r="A1611" s="4">
        <v>41744</v>
      </c>
      <c r="B1611" s="4"/>
      <c r="C1611" s="7" t="s">
        <v>523</v>
      </c>
      <c r="D1611" s="7" t="s">
        <v>7890</v>
      </c>
      <c r="E1611" s="519">
        <v>8917</v>
      </c>
      <c r="F1611" s="103">
        <v>392</v>
      </c>
      <c r="G1611" s="168"/>
      <c r="H1611" s="306"/>
      <c r="J1611" s="24"/>
      <c r="K1611" s="73"/>
      <c r="L1611" s="74"/>
      <c r="M1611" s="24"/>
    </row>
    <row r="1612" spans="1:13" s="444" customFormat="1" ht="15" customHeight="1">
      <c r="A1612" s="4">
        <v>41744</v>
      </c>
      <c r="B1612" s="4"/>
      <c r="C1612" s="7" t="s">
        <v>265</v>
      </c>
      <c r="D1612" s="7" t="s">
        <v>7897</v>
      </c>
      <c r="E1612" s="519">
        <v>8924</v>
      </c>
      <c r="F1612" s="103">
        <v>154</v>
      </c>
      <c r="G1612" s="168"/>
      <c r="H1612" s="306"/>
      <c r="J1612" s="24"/>
      <c r="K1612" s="73"/>
      <c r="L1612" s="74"/>
      <c r="M1612" s="24"/>
    </row>
    <row r="1613" spans="1:13" s="444" customFormat="1" ht="15" customHeight="1">
      <c r="A1613" s="4">
        <v>41744</v>
      </c>
      <c r="B1613" s="4"/>
      <c r="C1613" s="7" t="s">
        <v>5113</v>
      </c>
      <c r="D1613" s="7" t="s">
        <v>7930</v>
      </c>
      <c r="E1613" s="519">
        <v>8959</v>
      </c>
      <c r="F1613" s="103">
        <v>140</v>
      </c>
      <c r="G1613" s="168"/>
      <c r="H1613" s="306"/>
      <c r="J1613" s="24"/>
      <c r="K1613" s="73"/>
      <c r="L1613" s="74"/>
      <c r="M1613" s="24"/>
    </row>
    <row r="1614" spans="1:13" s="444" customFormat="1" ht="15" customHeight="1">
      <c r="A1614" s="4">
        <v>41744</v>
      </c>
      <c r="B1614" s="4"/>
      <c r="C1614" s="7" t="s">
        <v>3778</v>
      </c>
      <c r="D1614" s="7" t="s">
        <v>7892</v>
      </c>
      <c r="E1614" s="519">
        <v>8919</v>
      </c>
      <c r="F1614" s="103">
        <v>160</v>
      </c>
      <c r="G1614" s="168"/>
      <c r="H1614" s="306"/>
      <c r="J1614" s="24"/>
      <c r="K1614" s="73"/>
      <c r="L1614" s="74"/>
      <c r="M1614" s="24"/>
    </row>
    <row r="1615" spans="1:13" s="444" customFormat="1" ht="15" customHeight="1">
      <c r="A1615" s="4">
        <v>41738</v>
      </c>
      <c r="B1615" s="4"/>
      <c r="C1615" s="7" t="s">
        <v>7812</v>
      </c>
      <c r="D1615" s="7" t="s">
        <v>7808</v>
      </c>
      <c r="E1615" s="519">
        <v>8872</v>
      </c>
      <c r="F1615" s="103">
        <v>368</v>
      </c>
      <c r="G1615" s="168"/>
      <c r="H1615" s="306"/>
      <c r="J1615" s="24"/>
      <c r="K1615" s="73"/>
      <c r="L1615" s="74"/>
      <c r="M1615" s="24"/>
    </row>
    <row r="1616" spans="1:13" s="444" customFormat="1" ht="15" customHeight="1">
      <c r="A1616" s="4">
        <v>41740</v>
      </c>
      <c r="B1616" s="4"/>
      <c r="C1616" s="7" t="s">
        <v>4463</v>
      </c>
      <c r="D1616" s="7" t="s">
        <v>7829</v>
      </c>
      <c r="E1616" s="519">
        <v>8850</v>
      </c>
      <c r="F1616" s="103">
        <v>1380</v>
      </c>
      <c r="G1616" s="168"/>
      <c r="H1616" s="306"/>
      <c r="I1616" s="301"/>
      <c r="J1616" s="24"/>
      <c r="K1616" s="73"/>
      <c r="L1616" s="74"/>
      <c r="M1616" s="24"/>
    </row>
    <row r="1617" spans="1:13" s="444" customFormat="1" ht="15" customHeight="1">
      <c r="A1617" s="163"/>
      <c r="B1617" s="163"/>
      <c r="C1617"/>
      <c r="D1617"/>
      <c r="E1617" s="517"/>
      <c r="F1617" s="168"/>
      <c r="G1617" s="168"/>
      <c r="H1617" s="306"/>
      <c r="I1617" s="600"/>
      <c r="J1617" s="24"/>
      <c r="K1617" s="73"/>
      <c r="L1617" s="74"/>
      <c r="M1617" s="24"/>
    </row>
    <row r="1619" spans="1:13">
      <c r="A1619" s="513">
        <v>41745</v>
      </c>
    </row>
    <row r="1620" spans="1:13">
      <c r="A1620" s="4">
        <v>41739</v>
      </c>
      <c r="B1620" s="4"/>
      <c r="C1620" s="7" t="s">
        <v>1871</v>
      </c>
      <c r="D1620" s="7" t="s">
        <v>7825</v>
      </c>
      <c r="E1620" s="519">
        <v>8848</v>
      </c>
      <c r="F1620" s="103">
        <v>621.79</v>
      </c>
    </row>
    <row r="1621" spans="1:13" s="444" customFormat="1" ht="15" customHeight="1">
      <c r="A1621" s="4">
        <v>41739</v>
      </c>
      <c r="B1621" s="4"/>
      <c r="C1621" s="7" t="s">
        <v>3078</v>
      </c>
      <c r="D1621" s="7" t="s">
        <v>4155</v>
      </c>
      <c r="E1621" s="519">
        <v>8844</v>
      </c>
      <c r="F1621" s="103">
        <v>1000</v>
      </c>
      <c r="G1621" s="168"/>
      <c r="H1621" s="306"/>
      <c r="I1621" s="600"/>
      <c r="J1621" s="24"/>
      <c r="K1621" s="73"/>
      <c r="L1621" s="74"/>
      <c r="M1621" s="24"/>
    </row>
    <row r="1622" spans="1:13" s="444" customFormat="1" ht="15" customHeight="1">
      <c r="A1622" s="4">
        <v>41738</v>
      </c>
      <c r="B1622" s="4"/>
      <c r="C1622" s="7" t="s">
        <v>2944</v>
      </c>
      <c r="D1622" s="7" t="s">
        <v>7810</v>
      </c>
      <c r="E1622" s="519">
        <v>8876</v>
      </c>
      <c r="F1622" s="103">
        <v>1000</v>
      </c>
      <c r="G1622" s="168"/>
      <c r="H1622" s="306"/>
      <c r="I1622" s="600"/>
      <c r="J1622" s="24"/>
      <c r="K1622" s="73"/>
      <c r="L1622" s="74"/>
      <c r="M1622" s="24"/>
    </row>
    <row r="1623" spans="1:13" s="444" customFormat="1" ht="15" customHeight="1">
      <c r="A1623" s="4">
        <v>41743</v>
      </c>
      <c r="B1623" s="4"/>
      <c r="C1623" s="7" t="s">
        <v>615</v>
      </c>
      <c r="D1623" s="7" t="s">
        <v>7844</v>
      </c>
      <c r="E1623" s="519">
        <v>8865</v>
      </c>
      <c r="F1623" s="103">
        <v>1500</v>
      </c>
      <c r="G1623" s="168"/>
      <c r="H1623" s="306"/>
      <c r="I1623" s="301"/>
      <c r="J1623" s="24"/>
      <c r="K1623" s="73"/>
      <c r="L1623" s="74"/>
      <c r="M1623" s="24"/>
    </row>
    <row r="1624" spans="1:13" s="444" customFormat="1" ht="15" customHeight="1">
      <c r="A1624" s="4">
        <v>41743</v>
      </c>
      <c r="B1624" s="4"/>
      <c r="C1624" s="7" t="s">
        <v>5751</v>
      </c>
      <c r="D1624" s="7" t="s">
        <v>7843</v>
      </c>
      <c r="E1624" s="519">
        <v>8864</v>
      </c>
      <c r="F1624" s="103">
        <v>4400</v>
      </c>
      <c r="G1624" s="168"/>
      <c r="H1624" s="306"/>
      <c r="J1624" s="24"/>
      <c r="K1624" s="73"/>
      <c r="L1624" s="74"/>
      <c r="M1624" s="24"/>
    </row>
    <row r="1625" spans="1:13" s="444" customFormat="1" ht="15" customHeight="1">
      <c r="A1625" s="4">
        <v>41744</v>
      </c>
      <c r="B1625" s="4"/>
      <c r="C1625" s="7" t="s">
        <v>559</v>
      </c>
      <c r="D1625" s="7" t="s">
        <v>7889</v>
      </c>
      <c r="E1625" s="519">
        <v>8916</v>
      </c>
      <c r="F1625" s="103">
        <v>184</v>
      </c>
      <c r="G1625" s="168"/>
      <c r="H1625" s="306"/>
      <c r="J1625" s="24"/>
      <c r="K1625" s="73"/>
      <c r="L1625" s="74"/>
      <c r="M1625" s="24"/>
    </row>
    <row r="1626" spans="1:13" s="444" customFormat="1" ht="15" customHeight="1">
      <c r="A1626" s="4">
        <v>41744</v>
      </c>
      <c r="B1626" s="4"/>
      <c r="C1626" s="7" t="s">
        <v>3529</v>
      </c>
      <c r="D1626" s="7" t="s">
        <v>7920</v>
      </c>
      <c r="E1626" s="519">
        <v>8947</v>
      </c>
      <c r="F1626" s="103">
        <v>400</v>
      </c>
      <c r="G1626" s="168"/>
      <c r="H1626" s="306"/>
      <c r="J1626" s="24"/>
      <c r="K1626" s="73"/>
      <c r="L1626" s="74"/>
      <c r="M1626" s="24"/>
    </row>
    <row r="1627" spans="1:13" s="444" customFormat="1" ht="15" customHeight="1">
      <c r="A1627" s="4">
        <v>41744</v>
      </c>
      <c r="B1627" s="4"/>
      <c r="C1627" s="7" t="s">
        <v>6986</v>
      </c>
      <c r="D1627" s="7" t="s">
        <v>7911</v>
      </c>
      <c r="E1627" s="519">
        <v>8938</v>
      </c>
      <c r="F1627" s="103">
        <v>1000</v>
      </c>
      <c r="G1627" s="168"/>
      <c r="H1627" s="306"/>
      <c r="J1627" s="24"/>
      <c r="K1627" s="73"/>
      <c r="L1627" s="74"/>
      <c r="M1627" s="24"/>
    </row>
    <row r="1628" spans="1:13" s="444" customFormat="1" ht="15" customHeight="1">
      <c r="A1628" s="4">
        <v>41744</v>
      </c>
      <c r="B1628" s="4"/>
      <c r="C1628" s="7" t="s">
        <v>1727</v>
      </c>
      <c r="D1628" s="7" t="s">
        <v>7899</v>
      </c>
      <c r="E1628" s="519">
        <v>8926</v>
      </c>
      <c r="F1628" s="103">
        <v>154</v>
      </c>
      <c r="G1628" s="168"/>
      <c r="H1628" s="306"/>
      <c r="J1628" s="24"/>
      <c r="K1628" s="73"/>
      <c r="L1628" s="74"/>
      <c r="M1628" s="24"/>
    </row>
    <row r="1629" spans="1:13" s="444" customFormat="1" ht="15" customHeight="1">
      <c r="A1629" s="4">
        <v>41744</v>
      </c>
      <c r="B1629" s="4"/>
      <c r="C1629" s="7" t="s">
        <v>636</v>
      </c>
      <c r="D1629" s="7" t="s">
        <v>7879</v>
      </c>
      <c r="E1629" s="519">
        <v>8904</v>
      </c>
      <c r="F1629" s="103">
        <v>140.97</v>
      </c>
      <c r="G1629" s="168"/>
      <c r="H1629" s="306"/>
      <c r="J1629" s="24"/>
      <c r="K1629" s="73"/>
      <c r="L1629" s="74"/>
      <c r="M1629" s="24"/>
    </row>
    <row r="1630" spans="1:13" s="444" customFormat="1" ht="15" customHeight="1">
      <c r="A1630" s="4">
        <v>41744</v>
      </c>
      <c r="B1630" s="4"/>
      <c r="C1630" s="7" t="s">
        <v>2013</v>
      </c>
      <c r="D1630" s="7" t="s">
        <v>7907</v>
      </c>
      <c r="E1630" s="519">
        <v>8934</v>
      </c>
      <c r="F1630" s="103">
        <v>460</v>
      </c>
      <c r="G1630" s="168"/>
      <c r="H1630" s="306"/>
      <c r="J1630" s="24"/>
      <c r="K1630" s="73"/>
      <c r="L1630" s="74"/>
      <c r="M1630" s="24"/>
    </row>
    <row r="1631" spans="1:13" s="444" customFormat="1" ht="15" customHeight="1">
      <c r="A1631" s="4">
        <v>41744</v>
      </c>
      <c r="B1631" s="4"/>
      <c r="C1631" s="7" t="s">
        <v>173</v>
      </c>
      <c r="D1631" s="7" t="s">
        <v>7877</v>
      </c>
      <c r="E1631" s="519">
        <v>8902</v>
      </c>
      <c r="F1631" s="103">
        <v>247.46</v>
      </c>
      <c r="G1631" s="168"/>
      <c r="H1631" s="306"/>
      <c r="J1631" s="24"/>
      <c r="K1631" s="73"/>
      <c r="L1631" s="74"/>
      <c r="M1631" s="24"/>
    </row>
    <row r="1632" spans="1:13" s="444" customFormat="1" ht="15" customHeight="1">
      <c r="A1632" s="4">
        <v>41744</v>
      </c>
      <c r="B1632" s="4"/>
      <c r="C1632" s="7" t="s">
        <v>196</v>
      </c>
      <c r="D1632" s="7" t="s">
        <v>7869</v>
      </c>
      <c r="E1632" s="519">
        <v>8894</v>
      </c>
      <c r="F1632" s="103">
        <v>137.84</v>
      </c>
      <c r="G1632" s="168"/>
      <c r="H1632" s="306"/>
      <c r="J1632" s="24"/>
      <c r="K1632" s="73"/>
      <c r="L1632" s="74"/>
      <c r="M1632" s="24"/>
    </row>
    <row r="1633" spans="1:13" s="444" customFormat="1" ht="15" customHeight="1">
      <c r="A1633" s="4">
        <v>41744</v>
      </c>
      <c r="B1633" s="4"/>
      <c r="C1633" s="7" t="s">
        <v>632</v>
      </c>
      <c r="D1633" s="7" t="s">
        <v>7874</v>
      </c>
      <c r="E1633" s="519">
        <v>8899</v>
      </c>
      <c r="F1633" s="103">
        <v>140.97</v>
      </c>
      <c r="G1633" s="168"/>
      <c r="H1633" s="306"/>
      <c r="J1633" s="24"/>
      <c r="K1633" s="73"/>
      <c r="L1633" s="74"/>
      <c r="M1633" s="24"/>
    </row>
    <row r="1634" spans="1:13" s="444" customFormat="1" ht="15" customHeight="1">
      <c r="A1634" s="4">
        <v>41744</v>
      </c>
      <c r="B1634" s="4"/>
      <c r="C1634" s="7" t="s">
        <v>497</v>
      </c>
      <c r="D1634" s="7" t="s">
        <v>7868</v>
      </c>
      <c r="E1634" s="519">
        <v>8893</v>
      </c>
      <c r="F1634" s="103">
        <v>137.84</v>
      </c>
      <c r="G1634" s="168"/>
      <c r="H1634" s="306"/>
      <c r="J1634" s="24"/>
      <c r="K1634" s="73"/>
      <c r="L1634" s="74"/>
      <c r="M1634" s="24"/>
    </row>
    <row r="1635" spans="1:13" s="444" customFormat="1" ht="15" customHeight="1">
      <c r="A1635" s="4">
        <v>41744</v>
      </c>
      <c r="B1635" s="4"/>
      <c r="C1635" s="7" t="s">
        <v>518</v>
      </c>
      <c r="D1635" s="7" t="s">
        <v>7883</v>
      </c>
      <c r="E1635" s="519">
        <v>8910</v>
      </c>
      <c r="F1635" s="103">
        <v>240</v>
      </c>
      <c r="G1635" s="168"/>
      <c r="H1635" s="306"/>
      <c r="J1635" s="24"/>
      <c r="K1635" s="73"/>
      <c r="L1635" s="74"/>
      <c r="M1635" s="24"/>
    </row>
    <row r="1636" spans="1:13" s="444" customFormat="1" ht="15" customHeight="1">
      <c r="A1636" s="4">
        <v>41744</v>
      </c>
      <c r="B1636" s="4"/>
      <c r="C1636" s="7" t="s">
        <v>531</v>
      </c>
      <c r="D1636" s="7" t="s">
        <v>7904</v>
      </c>
      <c r="E1636" s="519">
        <v>8931</v>
      </c>
      <c r="F1636" s="103">
        <v>480</v>
      </c>
      <c r="G1636" s="168"/>
      <c r="H1636" s="306"/>
      <c r="J1636" s="24"/>
      <c r="K1636" s="73"/>
      <c r="L1636" s="74"/>
      <c r="M1636" s="24"/>
    </row>
    <row r="1637" spans="1:13" s="444" customFormat="1" ht="15" customHeight="1">
      <c r="A1637" s="4">
        <v>41744</v>
      </c>
      <c r="B1637" s="4"/>
      <c r="C1637" s="7" t="s">
        <v>7846</v>
      </c>
      <c r="D1637" s="7" t="s">
        <v>7881</v>
      </c>
      <c r="E1637" s="519">
        <v>8907</v>
      </c>
      <c r="F1637" s="103">
        <v>136</v>
      </c>
      <c r="G1637" s="168"/>
      <c r="H1637" s="306"/>
      <c r="J1637" s="24"/>
      <c r="K1637" s="73"/>
      <c r="L1637" s="74"/>
      <c r="M1637" s="24"/>
    </row>
    <row r="1638" spans="1:13" s="444" customFormat="1" ht="15" customHeight="1">
      <c r="A1638" s="4">
        <v>41744</v>
      </c>
      <c r="B1638" s="4"/>
      <c r="C1638" s="7" t="s">
        <v>7856</v>
      </c>
      <c r="D1638" s="7" t="s">
        <v>7949</v>
      </c>
      <c r="E1638" s="519">
        <v>8978</v>
      </c>
      <c r="F1638" s="103">
        <v>500</v>
      </c>
      <c r="G1638" s="168"/>
      <c r="H1638" s="306"/>
      <c r="J1638" s="24"/>
      <c r="K1638" s="73"/>
      <c r="L1638" s="74"/>
      <c r="M1638" s="24"/>
    </row>
    <row r="1639" spans="1:13" s="444" customFormat="1" ht="15" customHeight="1">
      <c r="A1639" s="4">
        <v>41744</v>
      </c>
      <c r="B1639" s="4"/>
      <c r="C1639" s="7" t="s">
        <v>3502</v>
      </c>
      <c r="D1639" s="7" t="s">
        <v>7947</v>
      </c>
      <c r="E1639" s="519">
        <v>8976</v>
      </c>
      <c r="F1639" s="103">
        <v>800</v>
      </c>
      <c r="G1639" s="168"/>
      <c r="H1639" s="306"/>
      <c r="J1639" s="24"/>
      <c r="K1639" s="73"/>
      <c r="L1639" s="74"/>
      <c r="M1639" s="24"/>
    </row>
    <row r="1640" spans="1:13" s="444" customFormat="1" ht="15" customHeight="1">
      <c r="A1640" s="4">
        <v>41744</v>
      </c>
      <c r="B1640" s="4"/>
      <c r="C1640" s="7" t="s">
        <v>562</v>
      </c>
      <c r="D1640" s="7" t="s">
        <v>7900</v>
      </c>
      <c r="E1640" s="519">
        <v>8927</v>
      </c>
      <c r="F1640" s="103">
        <v>174</v>
      </c>
      <c r="G1640" s="168"/>
      <c r="H1640" s="306"/>
      <c r="J1640" s="24"/>
      <c r="K1640" s="73"/>
      <c r="L1640" s="74"/>
      <c r="M1640" s="24"/>
    </row>
    <row r="1641" spans="1:13">
      <c r="A1641" s="4">
        <v>41744</v>
      </c>
      <c r="B1641" s="4"/>
      <c r="C1641" s="7" t="s">
        <v>1480</v>
      </c>
      <c r="D1641" s="7" t="s">
        <v>7863</v>
      </c>
      <c r="E1641" s="519">
        <v>8888</v>
      </c>
      <c r="F1641" s="103">
        <v>576</v>
      </c>
      <c r="H1641" s="306"/>
      <c r="I1641" s="444"/>
    </row>
    <row r="1642" spans="1:13">
      <c r="A1642" s="4">
        <v>41744</v>
      </c>
      <c r="B1642" s="4"/>
      <c r="C1642" s="7" t="s">
        <v>519</v>
      </c>
      <c r="D1642" s="7" t="s">
        <v>7884</v>
      </c>
      <c r="E1642" s="519">
        <v>8911</v>
      </c>
      <c r="F1642" s="103">
        <v>417.74</v>
      </c>
      <c r="H1642" s="306"/>
      <c r="I1642" s="444"/>
    </row>
    <row r="1643" spans="1:13">
      <c r="A1643" s="4">
        <v>41744</v>
      </c>
      <c r="B1643" s="4"/>
      <c r="C1643" s="7" t="s">
        <v>558</v>
      </c>
      <c r="D1643" s="7" t="s">
        <v>7937</v>
      </c>
      <c r="E1643" s="519">
        <v>8966</v>
      </c>
      <c r="F1643" s="103">
        <v>352</v>
      </c>
      <c r="H1643" s="306"/>
      <c r="I1643" s="444"/>
    </row>
    <row r="1644" spans="1:13">
      <c r="A1644" s="4">
        <v>41744</v>
      </c>
      <c r="B1644" s="4"/>
      <c r="C1644" s="7" t="s">
        <v>558</v>
      </c>
      <c r="D1644" s="7" t="s">
        <v>7859</v>
      </c>
      <c r="E1644" s="519">
        <v>8884</v>
      </c>
      <c r="F1644" s="103">
        <v>660</v>
      </c>
      <c r="H1644" s="306"/>
      <c r="I1644" s="444"/>
    </row>
    <row r="1645" spans="1:13">
      <c r="A1645" s="4">
        <v>41744</v>
      </c>
      <c r="B1645" s="4"/>
      <c r="C1645" s="7" t="s">
        <v>4096</v>
      </c>
      <c r="D1645" s="7" t="s">
        <v>7924</v>
      </c>
      <c r="E1645" s="519">
        <v>8953</v>
      </c>
      <c r="F1645" s="103">
        <v>240</v>
      </c>
      <c r="H1645" s="306"/>
      <c r="I1645" s="444"/>
    </row>
    <row r="1646" spans="1:13">
      <c r="A1646" s="4">
        <v>41744</v>
      </c>
      <c r="B1646" s="4"/>
      <c r="C1646" s="7" t="s">
        <v>7847</v>
      </c>
      <c r="D1646" s="7" t="s">
        <v>7882</v>
      </c>
      <c r="E1646" s="519">
        <v>8909</v>
      </c>
      <c r="F1646" s="103">
        <v>136</v>
      </c>
      <c r="H1646" s="306"/>
      <c r="I1646" s="444"/>
    </row>
    <row r="1647" spans="1:13">
      <c r="A1647" s="4">
        <v>41744</v>
      </c>
      <c r="B1647" s="4"/>
      <c r="C1647" s="7" t="s">
        <v>192</v>
      </c>
      <c r="D1647" s="7" t="s">
        <v>7867</v>
      </c>
      <c r="E1647" s="519">
        <v>8892</v>
      </c>
      <c r="F1647" s="103">
        <v>165.2</v>
      </c>
      <c r="H1647" s="306"/>
      <c r="I1647" s="444"/>
    </row>
    <row r="1648" spans="1:13">
      <c r="A1648" s="4">
        <v>41744</v>
      </c>
      <c r="B1648" s="4"/>
      <c r="C1648" s="7" t="s">
        <v>3368</v>
      </c>
      <c r="D1648" s="7" t="s">
        <v>7893</v>
      </c>
      <c r="E1648" s="519">
        <v>8920</v>
      </c>
      <c r="F1648" s="103">
        <v>140</v>
      </c>
      <c r="H1648" s="306"/>
      <c r="I1648" s="444"/>
    </row>
    <row r="1649" spans="1:9">
      <c r="A1649" s="4">
        <v>41744</v>
      </c>
      <c r="B1649" s="4"/>
      <c r="C1649" s="7" t="s">
        <v>2010</v>
      </c>
      <c r="D1649" s="7" t="s">
        <v>7896</v>
      </c>
      <c r="E1649" s="519">
        <v>8923</v>
      </c>
      <c r="F1649" s="103">
        <v>154</v>
      </c>
      <c r="H1649" s="306"/>
      <c r="I1649" s="444"/>
    </row>
    <row r="1650" spans="1:9">
      <c r="A1650" s="4">
        <v>41744</v>
      </c>
      <c r="B1650" s="4"/>
      <c r="C1650" s="7" t="s">
        <v>492</v>
      </c>
      <c r="D1650" s="7" t="s">
        <v>7864</v>
      </c>
      <c r="E1650" s="519">
        <v>8889</v>
      </c>
      <c r="F1650" s="103">
        <v>195.4</v>
      </c>
      <c r="H1650" s="306"/>
      <c r="I1650" s="444"/>
    </row>
    <row r="1651" spans="1:9">
      <c r="A1651" s="4">
        <v>41744</v>
      </c>
      <c r="B1651" s="4"/>
      <c r="C1651" s="7" t="s">
        <v>5788</v>
      </c>
      <c r="D1651" s="7" t="s">
        <v>7927</v>
      </c>
      <c r="E1651" s="519">
        <v>8956</v>
      </c>
      <c r="F1651" s="103">
        <v>240</v>
      </c>
      <c r="H1651" s="306"/>
      <c r="I1651" s="444"/>
    </row>
    <row r="1652" spans="1:9">
      <c r="A1652" s="4">
        <v>41744</v>
      </c>
      <c r="B1652" s="4"/>
      <c r="C1652" s="7" t="s">
        <v>1629</v>
      </c>
      <c r="D1652" s="7" t="s">
        <v>7910</v>
      </c>
      <c r="E1652" s="519">
        <v>8937</v>
      </c>
      <c r="F1652" s="103">
        <v>460</v>
      </c>
      <c r="H1652" s="306"/>
      <c r="I1652" s="444"/>
    </row>
    <row r="1653" spans="1:9">
      <c r="A1653" s="4">
        <v>41744</v>
      </c>
      <c r="B1653" s="4"/>
      <c r="C1653" s="7" t="s">
        <v>5296</v>
      </c>
      <c r="D1653" s="7" t="s">
        <v>7888</v>
      </c>
      <c r="E1653" s="519">
        <v>8915</v>
      </c>
      <c r="F1653" s="103">
        <v>140</v>
      </c>
      <c r="H1653" s="306"/>
      <c r="I1653" s="444"/>
    </row>
    <row r="1654" spans="1:9">
      <c r="A1654" s="4">
        <v>41744</v>
      </c>
      <c r="B1654" s="4"/>
      <c r="C1654" s="7" t="s">
        <v>1485</v>
      </c>
      <c r="D1654" s="7" t="s">
        <v>7942</v>
      </c>
      <c r="E1654" s="519">
        <v>8971</v>
      </c>
      <c r="F1654" s="103">
        <v>120</v>
      </c>
      <c r="H1654" s="306"/>
      <c r="I1654" s="444"/>
    </row>
    <row r="1655" spans="1:9">
      <c r="A1655" s="4">
        <v>41744</v>
      </c>
      <c r="B1655" s="4"/>
      <c r="C1655" s="7" t="s">
        <v>1485</v>
      </c>
      <c r="D1655" s="7" t="s">
        <v>7919</v>
      </c>
      <c r="E1655" s="519">
        <v>8946</v>
      </c>
      <c r="F1655" s="103">
        <v>276</v>
      </c>
      <c r="H1655" s="306"/>
      <c r="I1655" s="444"/>
    </row>
    <row r="1656" spans="1:9">
      <c r="A1656" s="4">
        <v>41744</v>
      </c>
      <c r="B1656" s="4"/>
      <c r="C1656" s="7" t="s">
        <v>7855</v>
      </c>
      <c r="D1656" s="7" t="s">
        <v>7939</v>
      </c>
      <c r="E1656" s="519">
        <v>8968</v>
      </c>
      <c r="F1656" s="103">
        <v>120</v>
      </c>
      <c r="H1656" s="306"/>
      <c r="I1656" s="444"/>
    </row>
    <row r="1657" spans="1:9">
      <c r="A1657" s="4">
        <v>41744</v>
      </c>
      <c r="B1657" s="4"/>
      <c r="C1657" s="7" t="s">
        <v>369</v>
      </c>
      <c r="D1657" s="7" t="s">
        <v>7861</v>
      </c>
      <c r="E1657" s="519">
        <v>8886</v>
      </c>
      <c r="F1657" s="103">
        <v>604</v>
      </c>
      <c r="H1657" s="306"/>
      <c r="I1657" s="444"/>
    </row>
    <row r="1658" spans="1:9">
      <c r="A1658" s="4">
        <v>41744</v>
      </c>
      <c r="B1658" s="4"/>
      <c r="C1658" s="7" t="s">
        <v>525</v>
      </c>
      <c r="D1658" s="7" t="s">
        <v>7895</v>
      </c>
      <c r="E1658" s="519">
        <v>8922</v>
      </c>
      <c r="F1658" s="103">
        <v>220</v>
      </c>
      <c r="H1658" s="306"/>
      <c r="I1658" s="444"/>
    </row>
    <row r="1659" spans="1:9">
      <c r="A1659" s="4">
        <v>41744</v>
      </c>
      <c r="B1659" s="4"/>
      <c r="C1659" s="7" t="s">
        <v>563</v>
      </c>
      <c r="D1659" s="7" t="s">
        <v>7945</v>
      </c>
      <c r="E1659" s="519">
        <v>8974</v>
      </c>
      <c r="F1659" s="103">
        <v>480</v>
      </c>
      <c r="H1659" s="306"/>
      <c r="I1659" s="444"/>
    </row>
    <row r="1660" spans="1:9">
      <c r="A1660" s="4">
        <v>41740</v>
      </c>
      <c r="B1660" s="4">
        <v>41745</v>
      </c>
      <c r="C1660" s="7" t="s">
        <v>7826</v>
      </c>
      <c r="D1660" s="7" t="s">
        <v>7835</v>
      </c>
      <c r="E1660" s="519">
        <v>8856</v>
      </c>
      <c r="F1660" s="103">
        <v>306.74</v>
      </c>
      <c r="H1660" s="306"/>
      <c r="I1660" s="444"/>
    </row>
    <row r="1661" spans="1:9">
      <c r="A1661" s="4">
        <v>41744</v>
      </c>
      <c r="B1661" s="4"/>
      <c r="C1661" s="7" t="s">
        <v>3925</v>
      </c>
      <c r="D1661" s="7" t="s">
        <v>7932</v>
      </c>
      <c r="E1661" s="519">
        <v>8961</v>
      </c>
      <c r="F1661" s="103">
        <v>160</v>
      </c>
      <c r="H1661" s="306"/>
      <c r="I1661" s="444"/>
    </row>
    <row r="1662" spans="1:9">
      <c r="H1662" s="306"/>
      <c r="I1662" s="444"/>
    </row>
    <row r="1663" spans="1:9">
      <c r="H1663" s="306"/>
      <c r="I1663" s="444"/>
    </row>
    <row r="1664" spans="1:9">
      <c r="H1664" s="306"/>
      <c r="I1664" s="444"/>
    </row>
    <row r="1665" spans="1:13">
      <c r="H1665" s="306"/>
      <c r="I1665" s="444"/>
    </row>
    <row r="1666" spans="1:13">
      <c r="A1666" s="513">
        <v>41746</v>
      </c>
      <c r="H1666" s="306"/>
      <c r="I1666" s="444"/>
    </row>
    <row r="1667" spans="1:13">
      <c r="A1667" s="4">
        <v>41744</v>
      </c>
      <c r="B1667" s="4"/>
      <c r="C1667" s="7" t="s">
        <v>1633</v>
      </c>
      <c r="D1667" s="7" t="s">
        <v>7916</v>
      </c>
      <c r="E1667" s="519">
        <v>8943</v>
      </c>
      <c r="F1667" s="103">
        <v>228</v>
      </c>
      <c r="H1667" s="306"/>
      <c r="I1667" s="444"/>
    </row>
    <row r="1668" spans="1:13">
      <c r="A1668" s="4">
        <v>41740</v>
      </c>
      <c r="B1668" s="4">
        <v>41745</v>
      </c>
      <c r="C1668" s="7" t="s">
        <v>896</v>
      </c>
      <c r="D1668" s="7" t="s">
        <v>7834</v>
      </c>
      <c r="E1668" s="519">
        <v>8855</v>
      </c>
      <c r="F1668" s="103">
        <v>350</v>
      </c>
      <c r="H1668" s="306"/>
      <c r="I1668" s="444"/>
    </row>
    <row r="1669" spans="1:13">
      <c r="A1669" s="4">
        <v>41744</v>
      </c>
      <c r="B1669" s="4"/>
      <c r="C1669" s="7" t="s">
        <v>538</v>
      </c>
      <c r="D1669" s="7" t="s">
        <v>7915</v>
      </c>
      <c r="E1669" s="519">
        <v>8942</v>
      </c>
      <c r="F1669" s="103">
        <v>403.2</v>
      </c>
      <c r="H1669" s="306"/>
      <c r="I1669" s="444"/>
    </row>
    <row r="1670" spans="1:13">
      <c r="A1670" s="4">
        <v>41744</v>
      </c>
      <c r="B1670" s="4"/>
      <c r="C1670" s="7" t="s">
        <v>457</v>
      </c>
      <c r="D1670" s="7" t="s">
        <v>7935</v>
      </c>
      <c r="E1670" s="519">
        <v>8964</v>
      </c>
      <c r="F1670" s="103">
        <v>460</v>
      </c>
    </row>
    <row r="1671" spans="1:13">
      <c r="A1671" s="4">
        <v>41744</v>
      </c>
      <c r="B1671" s="4"/>
      <c r="C1671" s="7" t="s">
        <v>1798</v>
      </c>
      <c r="D1671" s="7" t="s">
        <v>7951</v>
      </c>
      <c r="E1671" s="519">
        <v>8980</v>
      </c>
      <c r="F1671" s="103">
        <v>562.86</v>
      </c>
    </row>
    <row r="1672" spans="1:13">
      <c r="A1672" s="4">
        <v>41744</v>
      </c>
      <c r="B1672" s="4"/>
      <c r="C1672" s="7" t="s">
        <v>457</v>
      </c>
      <c r="D1672" s="7" t="s">
        <v>7862</v>
      </c>
      <c r="E1672" s="519">
        <v>8887</v>
      </c>
      <c r="F1672" s="103">
        <v>800</v>
      </c>
    </row>
    <row r="1673" spans="1:13">
      <c r="A1673" s="4">
        <v>41744</v>
      </c>
      <c r="B1673" s="4"/>
      <c r="C1673" s="7" t="s">
        <v>377</v>
      </c>
      <c r="D1673" s="7" t="s">
        <v>7946</v>
      </c>
      <c r="E1673" s="519">
        <v>8975</v>
      </c>
      <c r="F1673" s="103">
        <v>2000</v>
      </c>
    </row>
    <row r="1674" spans="1:13">
      <c r="A1674" s="4">
        <v>41744</v>
      </c>
      <c r="B1674" s="4"/>
      <c r="C1674" s="7" t="s">
        <v>528</v>
      </c>
      <c r="D1674" s="7" t="s">
        <v>7898</v>
      </c>
      <c r="E1674" s="519">
        <v>8925</v>
      </c>
      <c r="F1674" s="103">
        <v>220</v>
      </c>
    </row>
    <row r="1675" spans="1:13" s="444" customFormat="1" ht="15" customHeight="1">
      <c r="A1675" s="4">
        <v>41744</v>
      </c>
      <c r="B1675" s="4"/>
      <c r="C1675" s="7" t="s">
        <v>633</v>
      </c>
      <c r="D1675" s="7" t="s">
        <v>7876</v>
      </c>
      <c r="E1675" s="519">
        <v>8901</v>
      </c>
      <c r="F1675" s="103">
        <v>151.80000000000001</v>
      </c>
      <c r="G1675" s="168"/>
      <c r="H1675" s="168"/>
      <c r="J1675" s="24"/>
      <c r="K1675" s="73"/>
      <c r="L1675" s="74"/>
      <c r="M1675" s="24"/>
    </row>
    <row r="1676" spans="1:13" s="444" customFormat="1" ht="15" customHeight="1">
      <c r="A1676" s="4">
        <v>41744</v>
      </c>
      <c r="B1676" s="4"/>
      <c r="C1676" s="7" t="s">
        <v>7853</v>
      </c>
      <c r="D1676" s="7" t="s">
        <v>7933</v>
      </c>
      <c r="E1676" s="519">
        <v>8962</v>
      </c>
      <c r="F1676" s="103">
        <v>126</v>
      </c>
      <c r="G1676" s="168"/>
      <c r="H1676" s="168"/>
      <c r="J1676" s="24"/>
      <c r="K1676" s="73"/>
      <c r="L1676" s="74"/>
      <c r="M1676" s="24"/>
    </row>
    <row r="1677" spans="1:13" s="444" customFormat="1" ht="15" customHeight="1">
      <c r="A1677" s="4">
        <v>41744</v>
      </c>
      <c r="B1677" s="4"/>
      <c r="C1677" s="7" t="s">
        <v>456</v>
      </c>
      <c r="D1677" s="7" t="s">
        <v>7918</v>
      </c>
      <c r="E1677" s="519">
        <v>8945</v>
      </c>
      <c r="F1677" s="103">
        <v>388</v>
      </c>
      <c r="G1677" s="168"/>
      <c r="H1677" s="168"/>
      <c r="J1677" s="24"/>
      <c r="K1677" s="73"/>
      <c r="L1677" s="74"/>
      <c r="M1677" s="24"/>
    </row>
    <row r="1678" spans="1:13" s="444" customFormat="1" ht="15" customHeight="1">
      <c r="A1678" s="4">
        <v>41744</v>
      </c>
      <c r="B1678" s="4"/>
      <c r="C1678" s="7" t="s">
        <v>456</v>
      </c>
      <c r="D1678" s="7" t="s">
        <v>7941</v>
      </c>
      <c r="E1678" s="519">
        <v>8970</v>
      </c>
      <c r="F1678" s="103">
        <v>80</v>
      </c>
      <c r="G1678" s="168"/>
      <c r="H1678" s="168"/>
      <c r="J1678" s="24"/>
      <c r="K1678" s="73"/>
      <c r="L1678" s="74"/>
      <c r="M1678" s="24"/>
    </row>
    <row r="1679" spans="1:13" s="444" customFormat="1" ht="15" customHeight="1">
      <c r="A1679" s="4">
        <v>41744</v>
      </c>
      <c r="B1679" s="4"/>
      <c r="C1679" s="7" t="s">
        <v>6377</v>
      </c>
      <c r="D1679" s="7" t="s">
        <v>7914</v>
      </c>
      <c r="E1679" s="519">
        <v>8941</v>
      </c>
      <c r="F1679" s="103">
        <v>320</v>
      </c>
      <c r="G1679" s="168"/>
      <c r="H1679" s="168"/>
      <c r="J1679" s="24"/>
      <c r="K1679" s="73"/>
      <c r="L1679" s="74"/>
      <c r="M1679" s="24"/>
    </row>
    <row r="1680" spans="1:13" s="444" customFormat="1" ht="15" customHeight="1">
      <c r="A1680" s="4">
        <v>41744</v>
      </c>
      <c r="B1680" s="4"/>
      <c r="C1680" s="7" t="s">
        <v>5615</v>
      </c>
      <c r="D1680" s="7" t="s">
        <v>7926</v>
      </c>
      <c r="E1680" s="519">
        <v>8955</v>
      </c>
      <c r="F1680" s="103">
        <v>220</v>
      </c>
      <c r="G1680" s="168"/>
      <c r="H1680" s="168"/>
      <c r="J1680" s="24"/>
      <c r="K1680" s="73"/>
      <c r="L1680" s="74"/>
      <c r="M1680" s="24"/>
    </row>
    <row r="1681" spans="1:13" s="444" customFormat="1" ht="15" customHeight="1">
      <c r="A1681" s="4">
        <v>41744</v>
      </c>
      <c r="B1681" s="4"/>
      <c r="C1681" s="7" t="s">
        <v>530</v>
      </c>
      <c r="D1681" s="7" t="s">
        <v>7903</v>
      </c>
      <c r="E1681" s="519">
        <v>8930</v>
      </c>
      <c r="F1681" s="103">
        <v>460</v>
      </c>
      <c r="G1681" s="168"/>
      <c r="H1681" s="168"/>
      <c r="J1681" s="24"/>
      <c r="K1681" s="73"/>
      <c r="L1681" s="74"/>
      <c r="M1681" s="24"/>
    </row>
    <row r="1682" spans="1:13" s="444" customFormat="1" ht="15" customHeight="1">
      <c r="A1682" s="4">
        <v>41744</v>
      </c>
      <c r="B1682" s="4"/>
      <c r="C1682" s="7" t="s">
        <v>5944</v>
      </c>
      <c r="D1682" s="7" t="s">
        <v>7923</v>
      </c>
      <c r="E1682" s="519">
        <v>8951</v>
      </c>
      <c r="F1682" s="103">
        <v>960</v>
      </c>
      <c r="G1682" s="168"/>
      <c r="H1682" s="168"/>
      <c r="J1682" s="24"/>
      <c r="K1682" s="73"/>
      <c r="L1682" s="74"/>
      <c r="M1682" s="24"/>
    </row>
    <row r="1683" spans="1:13" s="444" customFormat="1" ht="15" customHeight="1">
      <c r="A1683" s="163"/>
      <c r="B1683" s="163"/>
      <c r="C1683"/>
      <c r="D1683"/>
      <c r="E1683" s="517"/>
      <c r="F1683" s="168"/>
      <c r="G1683" s="168"/>
      <c r="H1683" s="168"/>
      <c r="J1683" s="24"/>
      <c r="K1683" s="73"/>
      <c r="L1683" s="74"/>
      <c r="M1683" s="24"/>
    </row>
    <row r="1684" spans="1:13">
      <c r="A1684" s="513">
        <v>41750</v>
      </c>
    </row>
    <row r="1685" spans="1:13">
      <c r="A1685" s="4">
        <v>41744</v>
      </c>
      <c r="B1685" s="4"/>
      <c r="C1685" s="7" t="s">
        <v>2670</v>
      </c>
      <c r="D1685" s="7" t="s">
        <v>7940</v>
      </c>
      <c r="E1685" s="519">
        <v>8969</v>
      </c>
      <c r="F1685" s="103">
        <v>120</v>
      </c>
    </row>
    <row r="1686" spans="1:13" s="444" customFormat="1" ht="15" customHeight="1">
      <c r="A1686" s="4">
        <v>41739</v>
      </c>
      <c r="B1686" s="4"/>
      <c r="C1686" s="7" t="s">
        <v>3079</v>
      </c>
      <c r="D1686" s="7" t="s">
        <v>4418</v>
      </c>
      <c r="E1686" s="519">
        <v>8843</v>
      </c>
      <c r="F1686" s="103">
        <v>294.39999999999998</v>
      </c>
      <c r="G1686" s="168"/>
      <c r="H1686" s="168"/>
      <c r="J1686" s="24"/>
      <c r="K1686" s="73"/>
      <c r="L1686" s="74"/>
      <c r="M1686" s="24"/>
    </row>
    <row r="1687" spans="1:13" s="444" customFormat="1" ht="15" customHeight="1">
      <c r="A1687" s="4">
        <v>41740</v>
      </c>
      <c r="B1687" s="4"/>
      <c r="C1687" s="7" t="s">
        <v>1288</v>
      </c>
      <c r="D1687" s="7" t="s">
        <v>7831</v>
      </c>
      <c r="E1687" s="519">
        <v>8862</v>
      </c>
      <c r="F1687" s="103">
        <v>300</v>
      </c>
      <c r="G1687" s="168"/>
      <c r="H1687" s="168"/>
      <c r="I1687" s="600"/>
      <c r="J1687" s="24"/>
      <c r="K1687" s="73"/>
      <c r="L1687" s="74"/>
      <c r="M1687" s="24"/>
    </row>
    <row r="1688" spans="1:13" s="444" customFormat="1" ht="15" customHeight="1">
      <c r="A1688" s="4">
        <v>41744</v>
      </c>
      <c r="B1688" s="4"/>
      <c r="C1688" s="7" t="s">
        <v>367</v>
      </c>
      <c r="D1688" s="7" t="s">
        <v>7860</v>
      </c>
      <c r="E1688" s="519">
        <v>8885</v>
      </c>
      <c r="F1688" s="103">
        <v>660</v>
      </c>
      <c r="G1688" s="168"/>
      <c r="H1688" s="168"/>
      <c r="I1688" s="600"/>
      <c r="J1688" s="24"/>
      <c r="K1688" s="73"/>
      <c r="L1688" s="74"/>
      <c r="M1688" s="24"/>
    </row>
    <row r="1689" spans="1:13" s="444" customFormat="1" ht="15" customHeight="1">
      <c r="A1689" s="4">
        <v>41744</v>
      </c>
      <c r="B1689" s="4"/>
      <c r="C1689" s="7" t="s">
        <v>7531</v>
      </c>
      <c r="D1689" s="7" t="s">
        <v>7936</v>
      </c>
      <c r="E1689" s="519">
        <v>8965</v>
      </c>
      <c r="F1689" s="103">
        <v>312</v>
      </c>
      <c r="G1689" s="168"/>
      <c r="H1689" s="168"/>
      <c r="J1689" s="24"/>
      <c r="K1689" s="73"/>
      <c r="L1689" s="74"/>
      <c r="M1689" s="24"/>
    </row>
    <row r="1690" spans="1:13" s="444" customFormat="1" ht="15" customHeight="1">
      <c r="A1690" s="4">
        <v>41744</v>
      </c>
      <c r="B1690" s="4"/>
      <c r="C1690" s="7" t="s">
        <v>626</v>
      </c>
      <c r="D1690" s="7" t="s">
        <v>7870</v>
      </c>
      <c r="E1690" s="519">
        <v>8895</v>
      </c>
      <c r="F1690" s="103">
        <v>140.97</v>
      </c>
      <c r="G1690" s="168"/>
      <c r="H1690" s="168"/>
      <c r="J1690" s="24"/>
      <c r="K1690" s="73"/>
      <c r="L1690" s="74"/>
      <c r="M1690" s="24"/>
    </row>
    <row r="1691" spans="1:13" s="444" customFormat="1" ht="15" customHeight="1">
      <c r="A1691" s="4">
        <v>41744</v>
      </c>
      <c r="B1691" s="4"/>
      <c r="C1691" s="7" t="s">
        <v>5613</v>
      </c>
      <c r="D1691" s="7" t="s">
        <v>7909</v>
      </c>
      <c r="E1691" s="519">
        <v>8936</v>
      </c>
      <c r="F1691" s="103">
        <v>960</v>
      </c>
      <c r="G1691" s="168"/>
      <c r="H1691" s="168"/>
      <c r="J1691" s="24"/>
      <c r="K1691" s="73"/>
      <c r="L1691" s="74"/>
      <c r="M1691" s="24"/>
    </row>
    <row r="1692" spans="1:13" s="444" customFormat="1" ht="15" customHeight="1">
      <c r="A1692" s="4">
        <v>41744</v>
      </c>
      <c r="B1692" s="4"/>
      <c r="C1692" s="7" t="s">
        <v>5614</v>
      </c>
      <c r="D1692" s="7" t="s">
        <v>7921</v>
      </c>
      <c r="E1692" s="519">
        <v>8948</v>
      </c>
      <c r="F1692" s="103">
        <v>300</v>
      </c>
      <c r="G1692" s="168"/>
      <c r="H1692" s="168"/>
      <c r="J1692" s="24"/>
      <c r="K1692" s="73"/>
      <c r="L1692" s="74"/>
      <c r="M1692" s="24"/>
    </row>
    <row r="1693" spans="1:13" s="444" customFormat="1" ht="15" customHeight="1">
      <c r="A1693" s="163"/>
      <c r="B1693" s="163"/>
      <c r="C1693"/>
      <c r="D1693"/>
      <c r="E1693" s="517"/>
      <c r="F1693" s="168"/>
      <c r="G1693" s="168"/>
      <c r="H1693" s="168"/>
      <c r="J1693" s="24"/>
      <c r="K1693" s="73"/>
      <c r="L1693" s="74"/>
      <c r="M1693" s="24"/>
    </row>
    <row r="1694" spans="1:13">
      <c r="A1694" s="513">
        <v>41752</v>
      </c>
    </row>
    <row r="1695" spans="1:13">
      <c r="A1695" s="4">
        <v>41746</v>
      </c>
      <c r="B1695" s="4"/>
      <c r="C1695" s="7" t="s">
        <v>3750</v>
      </c>
      <c r="D1695" s="7" t="s">
        <v>7965</v>
      </c>
      <c r="E1695" s="519">
        <v>8982</v>
      </c>
      <c r="F1695" s="103">
        <v>807.89</v>
      </c>
    </row>
    <row r="1696" spans="1:13" s="444" customFormat="1" ht="15" customHeight="1">
      <c r="A1696" s="4">
        <v>41740</v>
      </c>
      <c r="B1696" s="4">
        <v>41745</v>
      </c>
      <c r="C1696" s="7" t="s">
        <v>662</v>
      </c>
      <c r="D1696" s="7" t="s">
        <v>7833</v>
      </c>
      <c r="E1696" s="519">
        <v>8854</v>
      </c>
      <c r="F1696" s="103">
        <v>145.71</v>
      </c>
      <c r="H1696" s="168"/>
      <c r="J1696" s="24"/>
      <c r="K1696" s="73"/>
      <c r="L1696" s="74"/>
      <c r="M1696" s="24"/>
    </row>
    <row r="1697" spans="1:13" s="444" customFormat="1" ht="15" customHeight="1">
      <c r="A1697" s="4">
        <v>41740</v>
      </c>
      <c r="B1697" s="4">
        <v>41745</v>
      </c>
      <c r="C1697" s="7" t="s">
        <v>1124</v>
      </c>
      <c r="D1697" s="7" t="s">
        <v>7837</v>
      </c>
      <c r="E1697" s="519">
        <v>8859</v>
      </c>
      <c r="F1697" s="103">
        <v>300</v>
      </c>
      <c r="H1697" s="168"/>
      <c r="I1697" s="600"/>
      <c r="J1697" s="24"/>
      <c r="K1697" s="73"/>
      <c r="L1697" s="74"/>
      <c r="M1697" s="24"/>
    </row>
    <row r="1698" spans="1:13" s="444" customFormat="1" ht="15" customHeight="1">
      <c r="A1698" s="4"/>
      <c r="B1698" s="4"/>
      <c r="C1698" s="7" t="s">
        <v>761</v>
      </c>
      <c r="D1698" s="7" t="s">
        <v>7992</v>
      </c>
      <c r="E1698" s="519">
        <v>8861</v>
      </c>
      <c r="F1698" s="103">
        <v>1383.35</v>
      </c>
      <c r="G1698" s="168"/>
      <c r="H1698" s="168"/>
      <c r="I1698" s="600"/>
      <c r="J1698" s="24"/>
      <c r="K1698" s="73"/>
      <c r="L1698" s="74"/>
      <c r="M1698" s="24"/>
    </row>
    <row r="1699" spans="1:13">
      <c r="A1699" s="4">
        <v>41746</v>
      </c>
      <c r="B1699" s="4"/>
      <c r="C1699" s="7" t="s">
        <v>7963</v>
      </c>
      <c r="D1699" s="7" t="s">
        <v>7966</v>
      </c>
      <c r="E1699" s="519">
        <v>8983</v>
      </c>
      <c r="F1699" s="103">
        <v>2009.1</v>
      </c>
    </row>
    <row r="1700" spans="1:13" s="444" customFormat="1" ht="15" customHeight="1">
      <c r="A1700" s="4">
        <v>41744</v>
      </c>
      <c r="B1700" s="4"/>
      <c r="C1700" s="7" t="s">
        <v>1707</v>
      </c>
      <c r="D1700" s="7" t="s">
        <v>7912</v>
      </c>
      <c r="E1700" s="519">
        <v>8939</v>
      </c>
      <c r="F1700" s="103">
        <v>300</v>
      </c>
      <c r="H1700" s="168"/>
      <c r="J1700" s="24"/>
      <c r="K1700" s="73"/>
      <c r="L1700" s="74"/>
      <c r="M1700" s="24"/>
    </row>
    <row r="1701" spans="1:13" s="444" customFormat="1" ht="15" customHeight="1">
      <c r="A1701" s="163"/>
      <c r="B1701" s="163"/>
      <c r="C1701"/>
      <c r="D1701"/>
      <c r="E1701" s="517"/>
      <c r="F1701" s="168"/>
      <c r="G1701" s="168"/>
      <c r="H1701" s="168"/>
      <c r="J1701" s="24"/>
      <c r="K1701" s="73"/>
      <c r="L1701" s="74"/>
      <c r="M1701" s="24"/>
    </row>
    <row r="1702" spans="1:13">
      <c r="A1702" s="513">
        <v>41753</v>
      </c>
    </row>
    <row r="1703" spans="1:13">
      <c r="A1703" s="4">
        <v>41746</v>
      </c>
      <c r="B1703" s="4"/>
      <c r="C1703" s="7" t="s">
        <v>1871</v>
      </c>
      <c r="D1703" s="7" t="s">
        <v>7964</v>
      </c>
      <c r="E1703" s="519">
        <v>8981</v>
      </c>
      <c r="F1703" s="103">
        <v>207.26</v>
      </c>
    </row>
    <row r="1704" spans="1:13" s="444" customFormat="1" ht="15" customHeight="1">
      <c r="A1704" s="4">
        <v>41744</v>
      </c>
      <c r="B1704" s="4"/>
      <c r="C1704" s="7" t="s">
        <v>7849</v>
      </c>
      <c r="D1704" s="7" t="s">
        <v>7922</v>
      </c>
      <c r="E1704" s="519">
        <v>8949</v>
      </c>
      <c r="F1704" s="103">
        <v>400</v>
      </c>
      <c r="G1704" s="168"/>
      <c r="H1704" s="168"/>
      <c r="J1704" s="24"/>
      <c r="K1704" s="73"/>
      <c r="L1704" s="74"/>
      <c r="M1704" s="24"/>
    </row>
    <row r="1705" spans="1:13" s="444" customFormat="1" ht="15" customHeight="1">
      <c r="A1705" s="4">
        <v>41744</v>
      </c>
      <c r="B1705" s="4"/>
      <c r="C1705" s="7" t="s">
        <v>7850</v>
      </c>
      <c r="D1705" s="7" t="s">
        <v>7925</v>
      </c>
      <c r="E1705" s="519">
        <v>8954</v>
      </c>
      <c r="F1705" s="103">
        <v>400</v>
      </c>
      <c r="G1705" s="168"/>
      <c r="H1705" s="168"/>
      <c r="J1705" s="24"/>
      <c r="K1705" s="73"/>
      <c r="L1705" s="74"/>
      <c r="M1705" s="24"/>
    </row>
    <row r="1706" spans="1:13" s="444" customFormat="1" ht="15" customHeight="1">
      <c r="A1706" s="163"/>
      <c r="B1706" s="163"/>
      <c r="C1706"/>
      <c r="D1706"/>
      <c r="E1706" s="517"/>
      <c r="F1706" s="168"/>
      <c r="G1706" s="168"/>
      <c r="H1706" s="168"/>
      <c r="J1706" s="24"/>
      <c r="K1706" s="73"/>
      <c r="L1706" s="74"/>
      <c r="M1706" s="24"/>
    </row>
    <row r="1707" spans="1:13">
      <c r="A1707" s="513">
        <v>41759</v>
      </c>
    </row>
    <row r="1708" spans="1:13">
      <c r="A1708" s="4">
        <v>41758</v>
      </c>
      <c r="B1708" s="4"/>
      <c r="C1708" s="7" t="s">
        <v>226</v>
      </c>
      <c r="D1708" s="7" t="s">
        <v>8025</v>
      </c>
      <c r="E1708" s="519">
        <v>9047</v>
      </c>
      <c r="F1708" s="103">
        <v>532.79</v>
      </c>
    </row>
    <row r="1709" spans="1:13" s="444" customFormat="1" ht="15" customHeight="1">
      <c r="A1709" s="4">
        <v>41758</v>
      </c>
      <c r="B1709" s="4"/>
      <c r="C1709" s="7" t="s">
        <v>226</v>
      </c>
      <c r="D1709" s="7" t="s">
        <v>8026</v>
      </c>
      <c r="E1709" s="519">
        <v>9048</v>
      </c>
      <c r="F1709" s="103">
        <v>350</v>
      </c>
      <c r="G1709" s="168"/>
      <c r="H1709" s="168"/>
      <c r="J1709" s="24"/>
      <c r="K1709" s="73"/>
      <c r="L1709" s="74"/>
      <c r="M1709" s="24"/>
    </row>
    <row r="1710" spans="1:13" s="444" customFormat="1" ht="15" customHeight="1">
      <c r="A1710" s="513">
        <v>41761</v>
      </c>
      <c r="B1710" s="163"/>
      <c r="C1710"/>
      <c r="D1710"/>
      <c r="E1710" s="517"/>
      <c r="F1710" s="168"/>
      <c r="G1710" s="168"/>
      <c r="H1710" s="168"/>
      <c r="J1710" s="24"/>
      <c r="K1710" s="73"/>
      <c r="L1710" s="74"/>
      <c r="M1710" s="24"/>
    </row>
    <row r="1711" spans="1:13">
      <c r="A1711" s="4">
        <v>41759</v>
      </c>
      <c r="B1711" s="4"/>
      <c r="C1711" s="7" t="s">
        <v>200</v>
      </c>
      <c r="D1711" s="7" t="s">
        <v>8051</v>
      </c>
      <c r="E1711" s="519">
        <v>9000</v>
      </c>
      <c r="F1711" s="103">
        <v>243.17</v>
      </c>
      <c r="G1711" s="444"/>
    </row>
    <row r="1712" spans="1:13" s="444" customFormat="1" ht="15" customHeight="1">
      <c r="A1712" s="4">
        <v>41759</v>
      </c>
      <c r="B1712" s="4"/>
      <c r="C1712" s="7" t="s">
        <v>5456</v>
      </c>
      <c r="D1712" s="7" t="s">
        <v>8061</v>
      </c>
      <c r="E1712" s="519">
        <v>9010</v>
      </c>
      <c r="F1712" s="103">
        <v>197.2</v>
      </c>
      <c r="H1712" s="168"/>
      <c r="J1712" s="24"/>
      <c r="K1712" s="73"/>
      <c r="L1712" s="74"/>
      <c r="M1712" s="24"/>
    </row>
    <row r="1713" spans="1:13" s="444" customFormat="1" ht="15" customHeight="1">
      <c r="A1713" s="4">
        <v>41759</v>
      </c>
      <c r="B1713" s="4"/>
      <c r="C1713" s="7" t="s">
        <v>635</v>
      </c>
      <c r="D1713" s="7" t="s">
        <v>8057</v>
      </c>
      <c r="E1713" s="519">
        <v>9006</v>
      </c>
      <c r="F1713" s="103">
        <v>207.51</v>
      </c>
      <c r="H1713" s="168"/>
      <c r="J1713" s="24"/>
      <c r="K1713" s="73"/>
      <c r="L1713" s="74"/>
      <c r="M1713" s="24"/>
    </row>
    <row r="1714" spans="1:13" s="444" customFormat="1" ht="15" customHeight="1">
      <c r="A1714" s="4">
        <v>41759</v>
      </c>
      <c r="B1714" s="4"/>
      <c r="C1714" s="7" t="s">
        <v>2147</v>
      </c>
      <c r="D1714" s="7" t="s">
        <v>8074</v>
      </c>
      <c r="E1714" s="519">
        <v>9023</v>
      </c>
      <c r="F1714" s="103">
        <v>259.07</v>
      </c>
      <c r="H1714" s="168"/>
      <c r="J1714" s="24"/>
      <c r="K1714" s="73"/>
      <c r="L1714" s="74"/>
      <c r="M1714" s="24"/>
    </row>
    <row r="1715" spans="1:13" s="444" customFormat="1" ht="15" customHeight="1">
      <c r="A1715" s="4">
        <v>41759</v>
      </c>
      <c r="B1715" s="4"/>
      <c r="C1715" s="7" t="s">
        <v>32</v>
      </c>
      <c r="D1715" s="7" t="s">
        <v>8087</v>
      </c>
      <c r="E1715" s="519">
        <v>9037</v>
      </c>
      <c r="F1715" s="103">
        <v>567.28</v>
      </c>
      <c r="H1715" s="168"/>
      <c r="J1715" s="24"/>
      <c r="K1715" s="73"/>
      <c r="L1715" s="74"/>
      <c r="M1715" s="24"/>
    </row>
    <row r="1716" spans="1:13" s="444" customFormat="1" ht="15" customHeight="1">
      <c r="A1716" s="4">
        <v>41759</v>
      </c>
      <c r="B1716" s="4"/>
      <c r="C1716" s="7" t="s">
        <v>8028</v>
      </c>
      <c r="D1716" s="7" t="s">
        <v>8052</v>
      </c>
      <c r="E1716" s="519">
        <v>9001</v>
      </c>
      <c r="F1716" s="103">
        <v>202.89</v>
      </c>
      <c r="H1716" s="168"/>
      <c r="J1716" s="24"/>
      <c r="K1716" s="73"/>
      <c r="L1716" s="74"/>
      <c r="M1716" s="24"/>
    </row>
    <row r="1717" spans="1:13" s="444" customFormat="1" ht="15" customHeight="1">
      <c r="A1717" s="4">
        <v>41759</v>
      </c>
      <c r="B1717" s="4"/>
      <c r="C1717" s="7" t="s">
        <v>1483</v>
      </c>
      <c r="D1717" s="7" t="s">
        <v>8088</v>
      </c>
      <c r="E1717" s="519">
        <v>9038</v>
      </c>
      <c r="F1717" s="103">
        <v>331.62</v>
      </c>
      <c r="H1717" s="168"/>
      <c r="J1717" s="24"/>
      <c r="K1717" s="73"/>
      <c r="L1717" s="74"/>
      <c r="M1717" s="24"/>
    </row>
    <row r="1718" spans="1:13" s="444" customFormat="1" ht="15" customHeight="1">
      <c r="A1718" s="4">
        <v>41759</v>
      </c>
      <c r="B1718" s="4"/>
      <c r="C1718" s="7" t="s">
        <v>678</v>
      </c>
      <c r="D1718" s="7" t="s">
        <v>8045</v>
      </c>
      <c r="E1718" s="519">
        <v>8993</v>
      </c>
      <c r="F1718" s="103">
        <v>293.52</v>
      </c>
      <c r="H1718" s="168"/>
      <c r="J1718" s="24"/>
      <c r="K1718" s="73"/>
      <c r="L1718" s="74"/>
      <c r="M1718" s="24"/>
    </row>
    <row r="1719" spans="1:13" s="444" customFormat="1" ht="15" customHeight="1">
      <c r="A1719" s="4">
        <v>41759</v>
      </c>
      <c r="B1719" s="4"/>
      <c r="C1719" s="7" t="s">
        <v>2013</v>
      </c>
      <c r="D1719" s="7" t="s">
        <v>8089</v>
      </c>
      <c r="E1719" s="519">
        <v>9039</v>
      </c>
      <c r="F1719" s="103">
        <v>226.61</v>
      </c>
      <c r="H1719" s="168"/>
      <c r="J1719" s="24"/>
      <c r="K1719" s="73"/>
      <c r="L1719" s="74"/>
      <c r="M1719" s="24"/>
    </row>
    <row r="1720" spans="1:13" s="444" customFormat="1" ht="15" customHeight="1">
      <c r="A1720" s="4">
        <v>41759</v>
      </c>
      <c r="B1720" s="4"/>
      <c r="C1720" s="7" t="s">
        <v>192</v>
      </c>
      <c r="D1720" s="7" t="s">
        <v>8046</v>
      </c>
      <c r="E1720" s="519">
        <v>8995</v>
      </c>
      <c r="F1720" s="103">
        <v>183.17</v>
      </c>
      <c r="H1720" s="168"/>
      <c r="J1720" s="24"/>
      <c r="K1720" s="73"/>
      <c r="L1720" s="74"/>
      <c r="M1720" s="24"/>
    </row>
    <row r="1721" spans="1:13" s="444" customFormat="1" ht="15" customHeight="1">
      <c r="A1721" s="4">
        <v>41759</v>
      </c>
      <c r="B1721" s="4"/>
      <c r="C1721" s="7" t="s">
        <v>7331</v>
      </c>
      <c r="D1721" s="7" t="s">
        <v>8103</v>
      </c>
      <c r="E1721" s="519">
        <v>9060</v>
      </c>
      <c r="F1721" s="103">
        <v>503.55</v>
      </c>
      <c r="H1721" s="168"/>
      <c r="J1721" s="24"/>
      <c r="K1721" s="73"/>
      <c r="L1721" s="74"/>
      <c r="M1721" s="24"/>
    </row>
    <row r="1722" spans="1:13" s="444" customFormat="1" ht="15" customHeight="1">
      <c r="A1722" s="4">
        <v>41759</v>
      </c>
      <c r="B1722" s="4"/>
      <c r="C1722" s="7" t="s">
        <v>1727</v>
      </c>
      <c r="D1722" s="7" t="s">
        <v>8081</v>
      </c>
      <c r="E1722" s="519">
        <v>9031</v>
      </c>
      <c r="F1722" s="103">
        <v>226.69</v>
      </c>
      <c r="H1722" s="168"/>
      <c r="J1722" s="24"/>
      <c r="K1722" s="73"/>
      <c r="L1722" s="74"/>
      <c r="M1722" s="24"/>
    </row>
    <row r="1723" spans="1:13" s="444" customFormat="1" ht="15" customHeight="1">
      <c r="A1723" s="4">
        <v>41759</v>
      </c>
      <c r="B1723" s="4"/>
      <c r="C1723" s="7" t="s">
        <v>519</v>
      </c>
      <c r="D1723" s="7" t="s">
        <v>8066</v>
      </c>
      <c r="E1723" s="519">
        <v>9015</v>
      </c>
      <c r="F1723" s="103">
        <v>577.02</v>
      </c>
      <c r="H1723" s="168"/>
      <c r="J1723" s="24"/>
      <c r="K1723" s="73"/>
      <c r="L1723" s="74"/>
      <c r="M1723" s="24"/>
    </row>
    <row r="1724" spans="1:13" s="444" customFormat="1" ht="15" customHeight="1">
      <c r="A1724" s="4">
        <v>41759</v>
      </c>
      <c r="B1724" s="4"/>
      <c r="C1724" s="7" t="s">
        <v>681</v>
      </c>
      <c r="D1724" s="7" t="s">
        <v>8050</v>
      </c>
      <c r="E1724" s="519">
        <v>8999</v>
      </c>
      <c r="F1724" s="103">
        <v>282.33</v>
      </c>
      <c r="H1724" s="168"/>
      <c r="J1724" s="24"/>
      <c r="K1724" s="73"/>
      <c r="L1724" s="74"/>
      <c r="M1724" s="24"/>
    </row>
    <row r="1725" spans="1:13">
      <c r="A1725" s="4">
        <v>41759</v>
      </c>
      <c r="B1725" s="4"/>
      <c r="C1725" s="7" t="s">
        <v>233</v>
      </c>
      <c r="D1725" s="7" t="s">
        <v>8090</v>
      </c>
      <c r="E1725" s="519">
        <v>9040</v>
      </c>
      <c r="F1725" s="103">
        <v>439.83</v>
      </c>
      <c r="G1725" s="444"/>
    </row>
    <row r="1726" spans="1:13">
      <c r="A1726" s="4">
        <v>41759</v>
      </c>
      <c r="B1726" s="4"/>
      <c r="C1726" s="7" t="s">
        <v>4349</v>
      </c>
      <c r="D1726" s="7" t="s">
        <v>8113</v>
      </c>
      <c r="E1726" s="519">
        <v>9071</v>
      </c>
      <c r="F1726" s="103">
        <v>232</v>
      </c>
      <c r="G1726" s="444"/>
    </row>
    <row r="1727" spans="1:13">
      <c r="A1727" s="4">
        <v>41759</v>
      </c>
      <c r="B1727" s="4"/>
      <c r="C1727" s="7" t="s">
        <v>1703</v>
      </c>
      <c r="D1727" s="7" t="s">
        <v>8067</v>
      </c>
      <c r="E1727" s="519">
        <v>9016</v>
      </c>
      <c r="F1727" s="103">
        <v>412.16</v>
      </c>
      <c r="G1727" s="444"/>
    </row>
    <row r="1728" spans="1:13">
      <c r="A1728" s="4">
        <v>41759</v>
      </c>
      <c r="B1728" s="4"/>
      <c r="C1728" s="7" t="s">
        <v>5752</v>
      </c>
      <c r="D1728" s="7" t="s">
        <v>8100</v>
      </c>
      <c r="E1728" s="519">
        <v>9057</v>
      </c>
      <c r="F1728" s="103">
        <v>505.5</v>
      </c>
      <c r="G1728" s="444"/>
    </row>
    <row r="1729" spans="1:7">
      <c r="A1729" s="4">
        <v>41759</v>
      </c>
      <c r="B1729" s="4"/>
      <c r="C1729" s="7" t="s">
        <v>196</v>
      </c>
      <c r="D1729" s="7" t="s">
        <v>8048</v>
      </c>
      <c r="E1729" s="519">
        <v>8997</v>
      </c>
      <c r="F1729" s="103">
        <v>174.19</v>
      </c>
      <c r="G1729" s="444"/>
    </row>
    <row r="1730" spans="1:7">
      <c r="A1730" s="4">
        <v>41759</v>
      </c>
      <c r="B1730" s="4"/>
      <c r="C1730" s="7" t="s">
        <v>636</v>
      </c>
      <c r="D1730" s="7" t="s">
        <v>8058</v>
      </c>
      <c r="E1730" s="519">
        <v>9007</v>
      </c>
      <c r="F1730" s="103">
        <v>207.51</v>
      </c>
      <c r="G1730" s="444"/>
    </row>
    <row r="1731" spans="1:7">
      <c r="A1731" s="4">
        <v>41759</v>
      </c>
      <c r="B1731" s="4"/>
      <c r="C1731" s="7" t="s">
        <v>633</v>
      </c>
      <c r="D1731" s="7" t="s">
        <v>8055</v>
      </c>
      <c r="E1731" s="519">
        <v>9004</v>
      </c>
      <c r="F1731" s="103">
        <v>223.45</v>
      </c>
      <c r="G1731" s="444"/>
    </row>
    <row r="1732" spans="1:7">
      <c r="A1732" s="4">
        <v>41759</v>
      </c>
      <c r="B1732" s="4"/>
      <c r="C1732" s="7" t="s">
        <v>8148</v>
      </c>
      <c r="D1732" s="7" t="s">
        <v>8149</v>
      </c>
      <c r="E1732" s="519">
        <v>8994</v>
      </c>
      <c r="F1732" s="103">
        <v>235.52</v>
      </c>
      <c r="G1732" s="444"/>
    </row>
    <row r="1733" spans="1:7">
      <c r="A1733" s="4">
        <v>41759</v>
      </c>
      <c r="B1733" s="4"/>
      <c r="C1733" s="7" t="s">
        <v>8030</v>
      </c>
      <c r="D1733" s="7" t="s">
        <v>8064</v>
      </c>
      <c r="E1733" s="519">
        <v>9013</v>
      </c>
      <c r="F1733" s="103">
        <v>180.2</v>
      </c>
      <c r="G1733" s="444"/>
    </row>
    <row r="1734" spans="1:7">
      <c r="A1734" s="4">
        <v>41759</v>
      </c>
      <c r="B1734" s="4"/>
      <c r="C1734" s="7" t="s">
        <v>7534</v>
      </c>
      <c r="D1734" s="7" t="s">
        <v>8112</v>
      </c>
      <c r="E1734" s="519">
        <v>9070</v>
      </c>
      <c r="F1734" s="103">
        <v>197.2</v>
      </c>
      <c r="G1734" s="444"/>
    </row>
    <row r="1735" spans="1:7">
      <c r="A1735" s="4">
        <v>41759</v>
      </c>
      <c r="B1735" s="4"/>
      <c r="C1735" s="7" t="s">
        <v>520</v>
      </c>
      <c r="D1735" s="7" t="s">
        <v>8068</v>
      </c>
      <c r="E1735" s="519">
        <v>9017</v>
      </c>
      <c r="F1735" s="103">
        <v>270.85000000000002</v>
      </c>
      <c r="G1735" s="444"/>
    </row>
    <row r="1736" spans="1:7">
      <c r="A1736" s="4">
        <v>41759</v>
      </c>
      <c r="B1736" s="4"/>
      <c r="C1736" s="7" t="s">
        <v>173</v>
      </c>
      <c r="D1736" s="7" t="s">
        <v>8056</v>
      </c>
      <c r="E1736" s="519">
        <v>9005</v>
      </c>
      <c r="F1736" s="103">
        <v>364.26</v>
      </c>
      <c r="G1736" s="444"/>
    </row>
    <row r="1737" spans="1:7">
      <c r="A1737" s="4">
        <v>41759</v>
      </c>
      <c r="B1737" s="4"/>
      <c r="C1737" s="7" t="s">
        <v>799</v>
      </c>
      <c r="D1737" s="7" t="s">
        <v>8084</v>
      </c>
      <c r="E1737" s="519">
        <v>9034</v>
      </c>
      <c r="F1737" s="103">
        <v>320.89999999999998</v>
      </c>
      <c r="G1737" s="444"/>
    </row>
    <row r="1738" spans="1:7">
      <c r="A1738" s="4">
        <v>41759</v>
      </c>
      <c r="B1738" s="4"/>
      <c r="C1738" s="7" t="s">
        <v>2520</v>
      </c>
      <c r="D1738" s="7" t="s">
        <v>8059</v>
      </c>
      <c r="E1738" s="519">
        <v>9008</v>
      </c>
      <c r="F1738" s="103">
        <v>135.66999999999999</v>
      </c>
      <c r="G1738" s="444"/>
    </row>
    <row r="1739" spans="1:7">
      <c r="A1739" s="4">
        <v>41759</v>
      </c>
      <c r="B1739" s="4"/>
      <c r="C1739" s="7" t="s">
        <v>3775</v>
      </c>
      <c r="D1739" s="7" t="s">
        <v>8054</v>
      </c>
      <c r="E1739" s="519">
        <v>9003</v>
      </c>
      <c r="F1739" s="103">
        <v>156.96</v>
      </c>
      <c r="G1739" s="444"/>
    </row>
    <row r="1740" spans="1:7">
      <c r="A1740" s="4">
        <v>41759</v>
      </c>
      <c r="B1740" s="4"/>
      <c r="C1740" s="7" t="s">
        <v>497</v>
      </c>
      <c r="D1740" s="7" t="s">
        <v>8047</v>
      </c>
      <c r="E1740" s="519">
        <v>8996</v>
      </c>
      <c r="F1740" s="103">
        <v>202.89</v>
      </c>
      <c r="G1740" s="444"/>
    </row>
    <row r="1741" spans="1:7">
      <c r="A1741" s="4">
        <v>41759</v>
      </c>
      <c r="B1741" s="4"/>
      <c r="C1741" s="7" t="s">
        <v>492</v>
      </c>
      <c r="D1741" s="7" t="s">
        <v>8044</v>
      </c>
      <c r="E1741" s="519">
        <v>8992</v>
      </c>
      <c r="F1741" s="103">
        <v>246.94</v>
      </c>
      <c r="G1741" s="444"/>
    </row>
    <row r="1742" spans="1:7">
      <c r="A1742" s="4">
        <v>41759</v>
      </c>
      <c r="B1742" s="4"/>
      <c r="C1742" s="7" t="s">
        <v>8031</v>
      </c>
      <c r="D1742" s="7" t="s">
        <v>8065</v>
      </c>
      <c r="E1742" s="519">
        <v>9014</v>
      </c>
      <c r="F1742" s="103">
        <v>353.28</v>
      </c>
      <c r="G1742" s="444"/>
    </row>
    <row r="1743" spans="1:7">
      <c r="A1743" s="4">
        <v>41761</v>
      </c>
      <c r="B1743" s="4"/>
      <c r="C1743" s="7" t="s">
        <v>226</v>
      </c>
      <c r="D1743" s="7" t="s">
        <v>8129</v>
      </c>
      <c r="E1743" s="519">
        <v>9088</v>
      </c>
      <c r="F1743" s="103">
        <v>150</v>
      </c>
      <c r="G1743" s="444"/>
    </row>
    <row r="1744" spans="1:7">
      <c r="A1744" s="4">
        <v>41761</v>
      </c>
      <c r="B1744" s="4">
        <v>41764</v>
      </c>
      <c r="C1744" s="7" t="s">
        <v>3101</v>
      </c>
      <c r="D1744" s="7" t="s">
        <v>8132</v>
      </c>
      <c r="E1744" s="519">
        <v>9091</v>
      </c>
      <c r="F1744" s="103">
        <v>173</v>
      </c>
      <c r="G1744" s="444"/>
    </row>
    <row r="1745" spans="1:14">
      <c r="A1745" s="4">
        <v>41761</v>
      </c>
      <c r="B1745" s="4"/>
      <c r="C1745" s="7" t="s">
        <v>389</v>
      </c>
      <c r="D1745" s="7" t="s">
        <v>8130</v>
      </c>
      <c r="E1745" s="519">
        <v>9104</v>
      </c>
      <c r="F1745" s="103">
        <v>270</v>
      </c>
      <c r="G1745" s="444"/>
    </row>
    <row r="1746" spans="1:14">
      <c r="A1746" s="4">
        <v>41761</v>
      </c>
      <c r="B1746" s="4"/>
      <c r="C1746" s="7" t="s">
        <v>8034</v>
      </c>
      <c r="D1746" s="7" t="s">
        <v>8128</v>
      </c>
      <c r="E1746" s="519">
        <v>9087</v>
      </c>
      <c r="F1746" s="103">
        <v>538</v>
      </c>
      <c r="G1746" s="444"/>
    </row>
    <row r="1747" spans="1:14">
      <c r="A1747" s="4">
        <v>41759</v>
      </c>
      <c r="B1747" s="4"/>
      <c r="C1747" s="7" t="s">
        <v>6983</v>
      </c>
      <c r="D1747" s="7" t="s">
        <v>8060</v>
      </c>
      <c r="E1747" s="519">
        <v>9009</v>
      </c>
      <c r="F1747" s="103">
        <v>197.2</v>
      </c>
      <c r="G1747" s="444"/>
    </row>
    <row r="1748" spans="1:14">
      <c r="A1748" s="4">
        <v>41759</v>
      </c>
      <c r="B1748" s="4"/>
      <c r="C1748" s="7" t="s">
        <v>8029</v>
      </c>
      <c r="D1748" s="7" t="s">
        <v>8063</v>
      </c>
      <c r="E1748" s="519">
        <v>9107</v>
      </c>
      <c r="F1748" s="103">
        <v>261</v>
      </c>
      <c r="G1748" s="444"/>
    </row>
    <row r="1749" spans="1:14" s="444" customFormat="1" ht="15" customHeight="1">
      <c r="A1749" s="4">
        <v>41759</v>
      </c>
      <c r="B1749" s="4"/>
      <c r="C1749" s="7" t="s">
        <v>3778</v>
      </c>
      <c r="D1749" s="7" t="s">
        <v>8075</v>
      </c>
      <c r="E1749" s="519">
        <v>9024</v>
      </c>
      <c r="F1749" s="103">
        <v>202.2</v>
      </c>
      <c r="H1749" s="168"/>
      <c r="J1749" s="24"/>
      <c r="K1749" s="73"/>
      <c r="L1749" s="74"/>
      <c r="M1749" s="24"/>
    </row>
    <row r="1750" spans="1:14" s="444" customFormat="1" ht="15" customHeight="1">
      <c r="A1750" s="4">
        <v>41759</v>
      </c>
      <c r="B1750" s="4"/>
      <c r="C1750" s="7" t="s">
        <v>2251</v>
      </c>
      <c r="D1750" s="7" t="s">
        <v>8062</v>
      </c>
      <c r="E1750" s="519">
        <v>9108</v>
      </c>
      <c r="F1750" s="103">
        <v>177.71</v>
      </c>
      <c r="H1750" s="168"/>
      <c r="J1750" s="24"/>
      <c r="K1750" s="73"/>
      <c r="L1750" s="74"/>
      <c r="M1750" s="24"/>
    </row>
    <row r="1751" spans="1:14" s="444" customFormat="1" ht="15" customHeight="1">
      <c r="A1751" s="4">
        <v>41759</v>
      </c>
      <c r="B1751" s="4"/>
      <c r="C1751" s="7" t="s">
        <v>8032</v>
      </c>
      <c r="D1751" s="7" t="s">
        <v>8083</v>
      </c>
      <c r="E1751" s="519">
        <v>9033</v>
      </c>
      <c r="F1751" s="103">
        <v>226.69</v>
      </c>
      <c r="H1751" s="168"/>
      <c r="J1751" s="24"/>
      <c r="K1751" s="73"/>
      <c r="L1751" s="74"/>
      <c r="M1751" s="24"/>
    </row>
    <row r="1752" spans="1:14" s="444" customFormat="1" ht="15" customHeight="1">
      <c r="A1752" s="4">
        <v>41759</v>
      </c>
      <c r="B1752" s="4"/>
      <c r="C1752" s="7" t="s">
        <v>5113</v>
      </c>
      <c r="D1752" s="7" t="s">
        <v>8071</v>
      </c>
      <c r="E1752" s="519">
        <v>9020</v>
      </c>
      <c r="F1752" s="103">
        <v>176.93</v>
      </c>
      <c r="H1752" s="168"/>
      <c r="J1752" s="24"/>
      <c r="K1752" s="73"/>
      <c r="L1752" s="74"/>
      <c r="M1752" s="24"/>
    </row>
    <row r="1753" spans="1:14" s="444" customFormat="1" ht="15" customHeight="1">
      <c r="A1753" s="4">
        <v>41759</v>
      </c>
      <c r="B1753" s="4"/>
      <c r="C1753" s="7" t="s">
        <v>563</v>
      </c>
      <c r="D1753" s="7" t="s">
        <v>8106</v>
      </c>
      <c r="E1753" s="519">
        <v>9063</v>
      </c>
      <c r="F1753" s="103">
        <v>706.56</v>
      </c>
      <c r="H1753" s="168"/>
      <c r="J1753" s="24"/>
      <c r="K1753" s="73"/>
      <c r="L1753" s="74"/>
      <c r="M1753" s="24"/>
    </row>
    <row r="1754" spans="1:14" s="444" customFormat="1" ht="15" customHeight="1">
      <c r="A1754" s="109"/>
      <c r="B1754" s="108"/>
      <c r="C1754" s="109"/>
      <c r="D1754" s="109"/>
      <c r="E1754" s="531"/>
      <c r="H1754" s="168"/>
      <c r="J1754" s="24"/>
      <c r="K1754" s="73"/>
      <c r="L1754" s="74"/>
      <c r="M1754" s="24"/>
    </row>
    <row r="1755" spans="1:14" s="444" customFormat="1" ht="15" customHeight="1">
      <c r="A1755" s="109"/>
      <c r="B1755" s="108"/>
      <c r="C1755" s="109"/>
      <c r="D1755" s="109"/>
      <c r="E1755" s="531"/>
      <c r="F1755" s="125"/>
      <c r="G1755" s="125"/>
      <c r="H1755" s="168"/>
      <c r="J1755" s="24"/>
      <c r="K1755" s="73"/>
      <c r="L1755" s="74"/>
      <c r="M1755" s="24"/>
    </row>
    <row r="1756" spans="1:14" s="444" customFormat="1" ht="15" customHeight="1">
      <c r="A1756" s="109"/>
      <c r="B1756" s="108"/>
      <c r="C1756" s="109"/>
      <c r="D1756" s="109"/>
      <c r="E1756" s="531"/>
      <c r="F1756" s="125"/>
      <c r="G1756" s="125"/>
      <c r="H1756" s="125"/>
      <c r="J1756" s="24"/>
      <c r="K1756" s="73"/>
      <c r="L1756" s="74"/>
      <c r="M1756" s="24"/>
    </row>
    <row r="1757" spans="1:14" s="444" customFormat="1" ht="15" customHeight="1">
      <c r="A1757" s="513">
        <v>41764</v>
      </c>
      <c r="B1757" s="108"/>
      <c r="C1757" s="109"/>
      <c r="D1757" s="109"/>
      <c r="E1757" s="531"/>
      <c r="F1757" s="125"/>
      <c r="H1757" s="125"/>
      <c r="J1757" s="24"/>
      <c r="K1757" s="73"/>
      <c r="L1757" s="74"/>
      <c r="M1757" s="24"/>
    </row>
    <row r="1758" spans="1:14" s="444" customFormat="1">
      <c r="A1758" s="4">
        <v>41759</v>
      </c>
      <c r="B1758" s="4"/>
      <c r="C1758" s="7" t="s">
        <v>5296</v>
      </c>
      <c r="D1758" s="7" t="s">
        <v>8070</v>
      </c>
      <c r="E1758" s="519">
        <v>9019</v>
      </c>
      <c r="F1758" s="103">
        <v>176.93</v>
      </c>
      <c r="H1758" s="168"/>
      <c r="I1758" s="168"/>
      <c r="L1758" s="2"/>
      <c r="N1758" s="2"/>
    </row>
    <row r="1759" spans="1:14" s="444" customFormat="1" ht="15" customHeight="1">
      <c r="A1759" s="4">
        <v>41759</v>
      </c>
      <c r="B1759" s="4"/>
      <c r="C1759" s="7" t="s">
        <v>7853</v>
      </c>
      <c r="D1759" s="7" t="s">
        <v>8115</v>
      </c>
      <c r="E1759" s="519">
        <v>9073</v>
      </c>
      <c r="F1759" s="103">
        <v>182.7</v>
      </c>
      <c r="H1759" s="125"/>
      <c r="J1759" s="24"/>
      <c r="K1759" s="73"/>
      <c r="L1759" s="74"/>
      <c r="M1759" s="24"/>
    </row>
    <row r="1760" spans="1:14">
      <c r="A1760" s="4"/>
      <c r="B1760" s="4"/>
      <c r="C1760" s="7" t="s">
        <v>922</v>
      </c>
      <c r="D1760" s="7" t="s">
        <v>8150</v>
      </c>
      <c r="E1760" s="519">
        <v>9050</v>
      </c>
      <c r="F1760" s="103">
        <v>220.5</v>
      </c>
      <c r="G1760" s="444"/>
    </row>
    <row r="1761" spans="1:13">
      <c r="A1761" s="4">
        <v>41759</v>
      </c>
      <c r="B1761" s="4"/>
      <c r="C1761" s="7" t="s">
        <v>528</v>
      </c>
      <c r="D1761" s="7" t="s">
        <v>8080</v>
      </c>
      <c r="E1761" s="519">
        <v>9030</v>
      </c>
      <c r="F1761" s="103">
        <v>323.83999999999997</v>
      </c>
      <c r="G1761" s="444"/>
    </row>
    <row r="1762" spans="1:13" s="444" customFormat="1" ht="15" customHeight="1">
      <c r="A1762" s="4"/>
      <c r="B1762" s="4"/>
      <c r="C1762" s="7" t="s">
        <v>1798</v>
      </c>
      <c r="D1762" s="7" t="s">
        <v>8151</v>
      </c>
      <c r="E1762" s="519">
        <v>9051</v>
      </c>
      <c r="F1762" s="103">
        <v>668.53</v>
      </c>
      <c r="H1762" s="168"/>
      <c r="J1762" s="24"/>
      <c r="K1762" s="73"/>
      <c r="L1762" s="74"/>
      <c r="M1762" s="24"/>
    </row>
    <row r="1763" spans="1:13">
      <c r="A1763" s="4">
        <v>41761</v>
      </c>
      <c r="B1763" s="4"/>
      <c r="C1763" s="7" t="s">
        <v>468</v>
      </c>
      <c r="D1763" s="7" t="s">
        <v>8147</v>
      </c>
      <c r="E1763" s="519">
        <v>9112</v>
      </c>
      <c r="F1763" s="103">
        <v>1100</v>
      </c>
      <c r="G1763" s="444"/>
    </row>
    <row r="1764" spans="1:13" s="444" customFormat="1" ht="15" customHeight="1">
      <c r="A1764" s="4">
        <v>41761</v>
      </c>
      <c r="B1764" s="4"/>
      <c r="C1764" s="7" t="s">
        <v>7530</v>
      </c>
      <c r="D1764" s="7" t="s">
        <v>8147</v>
      </c>
      <c r="E1764" s="519">
        <v>9111</v>
      </c>
      <c r="F1764" s="103">
        <v>1310</v>
      </c>
      <c r="H1764" s="168"/>
      <c r="J1764" s="24"/>
      <c r="K1764" s="73"/>
      <c r="L1764" s="74"/>
      <c r="M1764" s="24"/>
    </row>
    <row r="1765" spans="1:13" s="444" customFormat="1" ht="15" customHeight="1">
      <c r="A1765" s="4">
        <v>41759</v>
      </c>
      <c r="B1765" s="4"/>
      <c r="C1765" s="7" t="s">
        <v>1734</v>
      </c>
      <c r="D1765" s="7" t="s">
        <v>8077</v>
      </c>
      <c r="E1765" s="519">
        <v>9026</v>
      </c>
      <c r="F1765" s="103">
        <v>170.85</v>
      </c>
      <c r="H1765" s="168"/>
      <c r="J1765" s="24"/>
      <c r="K1765" s="73"/>
      <c r="L1765" s="74"/>
      <c r="M1765" s="24"/>
    </row>
    <row r="1766" spans="1:13" s="444" customFormat="1" ht="15" customHeight="1">
      <c r="A1766" s="4">
        <v>41759</v>
      </c>
      <c r="B1766" s="4"/>
      <c r="C1766" s="7" t="s">
        <v>456</v>
      </c>
      <c r="D1766" s="7" t="s">
        <v>8101</v>
      </c>
      <c r="E1766" s="519">
        <v>9058</v>
      </c>
      <c r="F1766" s="103">
        <v>570.54999999999995</v>
      </c>
      <c r="H1766" s="168"/>
      <c r="J1766" s="24"/>
      <c r="K1766" s="73"/>
      <c r="L1766" s="74"/>
      <c r="M1766" s="24"/>
    </row>
    <row r="1767" spans="1:13" s="444" customFormat="1" ht="15" customHeight="1">
      <c r="A1767" s="4">
        <v>41759</v>
      </c>
      <c r="B1767" s="4"/>
      <c r="C1767" s="7" t="s">
        <v>626</v>
      </c>
      <c r="D1767" s="7" t="s">
        <v>8049</v>
      </c>
      <c r="E1767" s="519">
        <v>8998</v>
      </c>
      <c r="F1767" s="103">
        <v>207.51</v>
      </c>
      <c r="H1767" s="168"/>
      <c r="J1767" s="24"/>
      <c r="K1767" s="73"/>
      <c r="L1767" s="74"/>
      <c r="M1767" s="24"/>
    </row>
    <row r="1768" spans="1:13" s="444" customFormat="1" ht="15" customHeight="1">
      <c r="A1768" s="4">
        <v>41759</v>
      </c>
      <c r="B1768" s="4"/>
      <c r="C1768" s="7" t="s">
        <v>3368</v>
      </c>
      <c r="D1768" s="7" t="s">
        <v>8076</v>
      </c>
      <c r="E1768" s="519">
        <v>9025</v>
      </c>
      <c r="F1768" s="103">
        <v>176.93</v>
      </c>
      <c r="H1768" s="168"/>
      <c r="J1768" s="24"/>
      <c r="K1768" s="73"/>
      <c r="L1768" s="74"/>
      <c r="M1768" s="24"/>
    </row>
    <row r="1769" spans="1:13" s="444" customFormat="1" ht="15" customHeight="1">
      <c r="A1769" s="4">
        <v>41759</v>
      </c>
      <c r="B1769" s="4"/>
      <c r="C1769" s="7" t="s">
        <v>632</v>
      </c>
      <c r="D1769" s="7" t="s">
        <v>8053</v>
      </c>
      <c r="E1769" s="519">
        <v>9002</v>
      </c>
      <c r="F1769" s="103">
        <v>207.51</v>
      </c>
      <c r="H1769" s="168"/>
      <c r="J1769" s="24"/>
      <c r="K1769" s="73"/>
      <c r="L1769" s="74"/>
      <c r="M1769" s="24"/>
    </row>
    <row r="1770" spans="1:13" s="444" customFormat="1" ht="15" customHeight="1">
      <c r="A1770" s="4">
        <v>41759</v>
      </c>
      <c r="B1770" s="4"/>
      <c r="C1770" s="7" t="s">
        <v>1485</v>
      </c>
      <c r="D1770" s="7" t="s">
        <v>8102</v>
      </c>
      <c r="E1770" s="519">
        <v>9059</v>
      </c>
      <c r="F1770" s="103">
        <v>817.86</v>
      </c>
      <c r="H1770" s="168"/>
      <c r="J1770" s="24"/>
      <c r="K1770" s="73"/>
      <c r="L1770" s="74"/>
      <c r="M1770" s="24"/>
    </row>
    <row r="1771" spans="1:13" s="444" customFormat="1" ht="15" customHeight="1">
      <c r="A1771" s="4">
        <v>41761</v>
      </c>
      <c r="B1771" s="4"/>
      <c r="C1771" s="7" t="s">
        <v>4129</v>
      </c>
      <c r="D1771" s="7" t="s">
        <v>8141</v>
      </c>
      <c r="E1771" s="519">
        <v>9101</v>
      </c>
      <c r="F1771" s="103">
        <v>65.19</v>
      </c>
      <c r="H1771" s="168"/>
      <c r="J1771" s="24"/>
      <c r="K1771" s="73"/>
      <c r="L1771" s="74"/>
      <c r="M1771" s="24"/>
    </row>
    <row r="1772" spans="1:13" s="444" customFormat="1" ht="15" customHeight="1">
      <c r="A1772" s="4">
        <v>41759</v>
      </c>
      <c r="B1772" s="4"/>
      <c r="C1772" s="7" t="s">
        <v>1480</v>
      </c>
      <c r="D1772" s="7" t="s">
        <v>8043</v>
      </c>
      <c r="E1772" s="519">
        <v>8991</v>
      </c>
      <c r="F1772" s="103">
        <v>847.87</v>
      </c>
      <c r="H1772" s="168"/>
      <c r="J1772" s="24"/>
      <c r="K1772" s="73"/>
      <c r="L1772" s="74"/>
      <c r="M1772" s="24"/>
    </row>
    <row r="1773" spans="1:13" s="444" customFormat="1" ht="15" customHeight="1">
      <c r="A1773" s="4">
        <v>41759</v>
      </c>
      <c r="B1773" s="4"/>
      <c r="C1773" s="7" t="s">
        <v>2010</v>
      </c>
      <c r="D1773" s="7" t="s">
        <v>8078</v>
      </c>
      <c r="E1773" s="519">
        <v>9028</v>
      </c>
      <c r="F1773" s="103">
        <v>226.69</v>
      </c>
      <c r="H1773" s="168"/>
      <c r="J1773" s="24"/>
      <c r="K1773" s="73"/>
      <c r="L1773" s="74"/>
      <c r="M1773" s="24"/>
    </row>
    <row r="1774" spans="1:13" s="444" customFormat="1" ht="15" customHeight="1">
      <c r="A1774" s="4">
        <v>41759</v>
      </c>
      <c r="B1774" s="4"/>
      <c r="C1774" s="7" t="s">
        <v>559</v>
      </c>
      <c r="D1774" s="7" t="s">
        <v>8072</v>
      </c>
      <c r="E1774" s="519">
        <v>9021</v>
      </c>
      <c r="F1774" s="103">
        <v>232.53</v>
      </c>
      <c r="H1774" s="168"/>
      <c r="J1774" s="24"/>
      <c r="K1774" s="73"/>
      <c r="L1774" s="74"/>
      <c r="M1774" s="24"/>
    </row>
    <row r="1775" spans="1:13" s="444" customFormat="1" ht="15" customHeight="1">
      <c r="A1775" s="4">
        <v>41759</v>
      </c>
      <c r="B1775" s="4"/>
      <c r="C1775" s="7" t="s">
        <v>8027</v>
      </c>
      <c r="D1775" s="7" t="s">
        <v>8042</v>
      </c>
      <c r="E1775" s="519">
        <v>8990</v>
      </c>
      <c r="F1775" s="103">
        <v>289.76</v>
      </c>
      <c r="H1775" s="168"/>
      <c r="J1775" s="24"/>
      <c r="K1775" s="73"/>
      <c r="L1775" s="74"/>
      <c r="M1775" s="24"/>
    </row>
    <row r="1776" spans="1:13" s="444" customFormat="1" ht="15" customHeight="1">
      <c r="A1776" s="4">
        <v>41761</v>
      </c>
      <c r="B1776" s="4"/>
      <c r="C1776" s="7" t="s">
        <v>3502</v>
      </c>
      <c r="D1776" s="7" t="s">
        <v>8131</v>
      </c>
      <c r="E1776" s="519">
        <v>9090</v>
      </c>
      <c r="F1776" s="103">
        <v>800</v>
      </c>
      <c r="H1776" s="168"/>
      <c r="J1776" s="24"/>
      <c r="K1776" s="73"/>
      <c r="L1776" s="74"/>
      <c r="M1776" s="24"/>
    </row>
    <row r="1777" spans="1:13" s="444" customFormat="1" ht="15" customHeight="1">
      <c r="A1777" s="4">
        <v>41759</v>
      </c>
      <c r="B1777" s="4"/>
      <c r="C1777" s="7" t="s">
        <v>369</v>
      </c>
      <c r="D1777" s="7" t="s">
        <v>8040</v>
      </c>
      <c r="E1777" s="519">
        <v>8988</v>
      </c>
      <c r="F1777" s="103">
        <v>1261.1600000000001</v>
      </c>
      <c r="H1777" s="168"/>
      <c r="J1777" s="24"/>
      <c r="K1777" s="73"/>
      <c r="L1777" s="74"/>
      <c r="M1777" s="24"/>
    </row>
    <row r="1778" spans="1:13" s="444" customFormat="1" ht="15" customHeight="1">
      <c r="A1778" s="4">
        <v>41759</v>
      </c>
      <c r="B1778" s="4"/>
      <c r="C1778" s="7" t="s">
        <v>562</v>
      </c>
      <c r="D1778" s="7" t="s">
        <v>8082</v>
      </c>
      <c r="E1778" s="519">
        <v>9032</v>
      </c>
      <c r="F1778" s="103">
        <v>256.13</v>
      </c>
      <c r="H1778" s="168"/>
      <c r="J1778" s="24"/>
      <c r="K1778" s="73"/>
      <c r="L1778" s="74"/>
      <c r="M1778" s="24"/>
    </row>
    <row r="1779" spans="1:13" s="444" customFormat="1" ht="15" customHeight="1">
      <c r="A1779" s="4">
        <v>41759</v>
      </c>
      <c r="B1779" s="4"/>
      <c r="C1779" s="7" t="s">
        <v>558</v>
      </c>
      <c r="D1779" s="7" t="s">
        <v>8119</v>
      </c>
      <c r="E1779" s="519">
        <v>9077</v>
      </c>
      <c r="F1779" s="103">
        <v>457.6</v>
      </c>
      <c r="H1779" s="168"/>
      <c r="J1779" s="24"/>
      <c r="K1779" s="73"/>
      <c r="L1779" s="74"/>
      <c r="M1779" s="24"/>
    </row>
    <row r="1780" spans="1:13" s="444" customFormat="1" ht="15" customHeight="1">
      <c r="A1780" s="4">
        <v>41759</v>
      </c>
      <c r="B1780" s="4"/>
      <c r="C1780" s="7" t="s">
        <v>558</v>
      </c>
      <c r="D1780" s="7" t="s">
        <v>8038</v>
      </c>
      <c r="E1780" s="519">
        <v>8986</v>
      </c>
      <c r="F1780" s="103">
        <v>1325.36</v>
      </c>
      <c r="H1780" s="168"/>
      <c r="J1780" s="24"/>
      <c r="K1780" s="73"/>
      <c r="L1780" s="74"/>
      <c r="M1780" s="24"/>
    </row>
    <row r="1781" spans="1:13" s="444" customFormat="1" ht="15" customHeight="1">
      <c r="A1781" s="4">
        <v>41759</v>
      </c>
      <c r="B1781" s="4"/>
      <c r="C1781" s="7" t="s">
        <v>538</v>
      </c>
      <c r="D1781" s="7" t="s">
        <v>8098</v>
      </c>
      <c r="E1781" s="519">
        <v>9055</v>
      </c>
      <c r="F1781" s="103">
        <v>593.51</v>
      </c>
      <c r="H1781" s="168"/>
      <c r="J1781" s="24"/>
      <c r="K1781" s="73"/>
      <c r="L1781" s="74"/>
      <c r="M1781" s="24"/>
    </row>
    <row r="1782" spans="1:13" s="444" customFormat="1" ht="15" customHeight="1">
      <c r="A1782" s="4">
        <v>41759</v>
      </c>
      <c r="B1782" s="4"/>
      <c r="C1782" s="7" t="s">
        <v>561</v>
      </c>
      <c r="D1782" s="7" t="s">
        <v>8079</v>
      </c>
      <c r="E1782" s="519">
        <v>9029</v>
      </c>
      <c r="F1782" s="103">
        <v>236.99</v>
      </c>
      <c r="H1782" s="168"/>
      <c r="J1782" s="24"/>
      <c r="K1782" s="73"/>
      <c r="L1782" s="74"/>
      <c r="M1782" s="24"/>
    </row>
    <row r="1783" spans="1:13" s="444" customFormat="1" ht="15" customHeight="1">
      <c r="A1783" s="4">
        <v>41759</v>
      </c>
      <c r="B1783" s="4"/>
      <c r="C1783" s="7" t="s">
        <v>523</v>
      </c>
      <c r="D1783" s="7" t="s">
        <v>8073</v>
      </c>
      <c r="E1783" s="519">
        <v>9022</v>
      </c>
      <c r="F1783" s="103">
        <v>577.02</v>
      </c>
      <c r="H1783" s="168"/>
      <c r="J1783" s="24"/>
      <c r="K1783" s="73"/>
      <c r="L1783" s="74"/>
      <c r="M1783" s="24"/>
    </row>
    <row r="1784" spans="1:13" s="444" customFormat="1" ht="15" customHeight="1">
      <c r="A1784" s="4">
        <v>41759</v>
      </c>
      <c r="B1784" s="4"/>
      <c r="C1784" s="7" t="s">
        <v>525</v>
      </c>
      <c r="D1784" s="7" t="s">
        <v>8124</v>
      </c>
      <c r="E1784" s="519">
        <v>9083</v>
      </c>
      <c r="F1784" s="103">
        <v>323.83999999999997</v>
      </c>
      <c r="H1784" s="168"/>
      <c r="J1784" s="24"/>
      <c r="K1784" s="73"/>
      <c r="L1784" s="74"/>
      <c r="M1784" s="24"/>
    </row>
    <row r="1785" spans="1:13" s="444" customFormat="1" ht="15" customHeight="1">
      <c r="A1785" s="4">
        <v>41759</v>
      </c>
      <c r="B1785" s="4"/>
      <c r="C1785" s="7" t="s">
        <v>7330</v>
      </c>
      <c r="D1785" s="7" t="s">
        <v>8097</v>
      </c>
      <c r="E1785" s="519">
        <v>9054</v>
      </c>
      <c r="F1785" s="103">
        <v>404.4</v>
      </c>
      <c r="H1785" s="168"/>
      <c r="J1785" s="24"/>
      <c r="K1785" s="73"/>
      <c r="L1785" s="74"/>
      <c r="M1785" s="24"/>
    </row>
    <row r="1786" spans="1:13" s="444" customFormat="1" ht="15" customHeight="1">
      <c r="A1786" s="4">
        <v>41759</v>
      </c>
      <c r="B1786" s="4"/>
      <c r="C1786" s="7" t="s">
        <v>7329</v>
      </c>
      <c r="D1786" s="7" t="s">
        <v>8094</v>
      </c>
      <c r="E1786" s="519">
        <v>9044</v>
      </c>
      <c r="F1786" s="103">
        <v>1420.8</v>
      </c>
      <c r="H1786" s="168"/>
      <c r="J1786" s="24"/>
      <c r="K1786" s="73"/>
      <c r="L1786" s="74"/>
      <c r="M1786" s="24"/>
    </row>
    <row r="1787" spans="1:13" s="444" customFormat="1" ht="15" customHeight="1">
      <c r="A1787" s="4">
        <v>41759</v>
      </c>
      <c r="B1787" s="4"/>
      <c r="C1787" s="7" t="s">
        <v>4367</v>
      </c>
      <c r="D1787" s="7" t="s">
        <v>8111</v>
      </c>
      <c r="E1787" s="519">
        <v>9069</v>
      </c>
      <c r="F1787" s="103">
        <v>312</v>
      </c>
      <c r="H1787" s="168"/>
      <c r="J1787" s="24"/>
      <c r="K1787" s="73"/>
      <c r="L1787" s="74"/>
      <c r="M1787" s="24"/>
    </row>
    <row r="1788" spans="1:13" s="444" customFormat="1" ht="15" customHeight="1">
      <c r="A1788" s="4">
        <v>41759</v>
      </c>
      <c r="B1788" s="4"/>
      <c r="C1788" s="7" t="s">
        <v>5298</v>
      </c>
      <c r="D1788" s="7" t="s">
        <v>8120</v>
      </c>
      <c r="E1788" s="519">
        <v>9079</v>
      </c>
      <c r="F1788" s="103">
        <v>156</v>
      </c>
      <c r="H1788" s="168"/>
      <c r="J1788" s="24"/>
      <c r="K1788" s="73"/>
      <c r="L1788" s="74"/>
      <c r="M1788" s="24"/>
    </row>
    <row r="1789" spans="1:13" s="444" customFormat="1" ht="15" customHeight="1">
      <c r="A1789" s="4">
        <v>41759</v>
      </c>
      <c r="B1789" s="4"/>
      <c r="C1789" s="7" t="s">
        <v>531</v>
      </c>
      <c r="D1789" s="7" t="s">
        <v>8086</v>
      </c>
      <c r="E1789" s="519">
        <v>9036</v>
      </c>
      <c r="F1789" s="103">
        <v>695.54</v>
      </c>
      <c r="H1789" s="168"/>
      <c r="J1789" s="24"/>
      <c r="K1789" s="73"/>
      <c r="L1789" s="74"/>
      <c r="M1789" s="24"/>
    </row>
    <row r="1790" spans="1:13" s="444" customFormat="1" ht="15" customHeight="1">
      <c r="A1790" s="4">
        <v>41761</v>
      </c>
      <c r="B1790" s="4">
        <v>41764</v>
      </c>
      <c r="C1790" s="7" t="s">
        <v>8035</v>
      </c>
      <c r="D1790" s="7" t="s">
        <v>8133</v>
      </c>
      <c r="E1790" s="519">
        <v>9092</v>
      </c>
      <c r="F1790" s="103">
        <v>1300</v>
      </c>
      <c r="H1790" s="168"/>
      <c r="J1790" s="24"/>
      <c r="K1790" s="73"/>
      <c r="L1790" s="74"/>
      <c r="M1790" s="24"/>
    </row>
    <row r="1791" spans="1:13" s="444" customFormat="1" ht="15" customHeight="1">
      <c r="A1791" s="4">
        <v>41759</v>
      </c>
      <c r="B1791" s="4"/>
      <c r="C1791" s="7" t="s">
        <v>468</v>
      </c>
      <c r="D1791" s="7" t="s">
        <v>8036</v>
      </c>
      <c r="E1791" s="519">
        <v>8984</v>
      </c>
      <c r="F1791" s="103">
        <v>793.72</v>
      </c>
      <c r="H1791" s="168"/>
      <c r="J1791" s="24"/>
      <c r="K1791" s="73"/>
      <c r="L1791" s="74"/>
      <c r="M1791" s="24"/>
    </row>
    <row r="1792" spans="1:13" s="444" customFormat="1" ht="15" customHeight="1">
      <c r="A1792" s="4">
        <v>41759</v>
      </c>
      <c r="B1792" s="4"/>
      <c r="C1792" s="7" t="s">
        <v>1629</v>
      </c>
      <c r="D1792" s="7" t="s">
        <v>8092</v>
      </c>
      <c r="E1792" s="519">
        <v>9042</v>
      </c>
      <c r="F1792" s="103">
        <v>677.12</v>
      </c>
      <c r="H1792" s="168"/>
      <c r="J1792" s="24"/>
      <c r="K1792" s="73"/>
      <c r="L1792" s="74"/>
      <c r="M1792" s="24"/>
    </row>
    <row r="1793" spans="1:13" s="444" customFormat="1" ht="15" customHeight="1">
      <c r="A1793" s="4">
        <v>41759</v>
      </c>
      <c r="B1793" s="4"/>
      <c r="C1793" s="7" t="s">
        <v>5294</v>
      </c>
      <c r="D1793" s="7" t="s">
        <v>8107</v>
      </c>
      <c r="E1793" s="519">
        <v>9064</v>
      </c>
      <c r="F1793" s="103">
        <v>1248</v>
      </c>
      <c r="H1793" s="168"/>
      <c r="J1793" s="24"/>
      <c r="K1793" s="73"/>
      <c r="L1793" s="74"/>
      <c r="M1793" s="24"/>
    </row>
    <row r="1794" spans="1:13">
      <c r="A1794" s="4">
        <v>41761</v>
      </c>
      <c r="B1794" s="4">
        <v>41766</v>
      </c>
      <c r="C1794" s="7" t="s">
        <v>5719</v>
      </c>
      <c r="D1794" s="7" t="s">
        <v>8138</v>
      </c>
      <c r="E1794" s="519">
        <v>9097</v>
      </c>
      <c r="F1794" s="103">
        <v>108.83</v>
      </c>
      <c r="G1794" s="444"/>
    </row>
    <row r="1795" spans="1:13">
      <c r="A1795" s="4">
        <v>41759</v>
      </c>
      <c r="B1795" s="4"/>
      <c r="C1795" s="7" t="s">
        <v>3925</v>
      </c>
      <c r="D1795" s="7" t="s">
        <v>8114</v>
      </c>
      <c r="E1795" s="519">
        <v>9072</v>
      </c>
      <c r="F1795" s="103">
        <v>209.79</v>
      </c>
      <c r="G1795" s="444"/>
    </row>
    <row r="1796" spans="1:13" s="444" customFormat="1" ht="15" customHeight="1">
      <c r="A1796" s="163"/>
      <c r="B1796" s="163"/>
      <c r="C1796"/>
      <c r="D1796"/>
      <c r="E1796" s="517"/>
      <c r="F1796" s="168"/>
      <c r="G1796" s="168"/>
      <c r="H1796" s="168"/>
      <c r="J1796" s="24"/>
      <c r="K1796" s="73"/>
      <c r="L1796" s="74"/>
      <c r="M1796" s="24"/>
    </row>
    <row r="1797" spans="1:13">
      <c r="A1797" s="513">
        <v>41765</v>
      </c>
    </row>
    <row r="1798" spans="1:13">
      <c r="A1798" s="4">
        <v>41759</v>
      </c>
      <c r="B1798" s="4"/>
      <c r="C1798" s="7" t="s">
        <v>7852</v>
      </c>
      <c r="D1798" s="7" t="s">
        <v>8126</v>
      </c>
      <c r="E1798" s="519">
        <v>9085</v>
      </c>
      <c r="F1798" s="103">
        <v>155.63</v>
      </c>
      <c r="G1798" s="444"/>
    </row>
    <row r="1799" spans="1:13" s="444" customFormat="1" ht="15" customHeight="1">
      <c r="A1799" s="4">
        <v>41759</v>
      </c>
      <c r="B1799" s="4"/>
      <c r="C1799" s="7" t="s">
        <v>6989</v>
      </c>
      <c r="D1799" s="7" t="s">
        <v>8116</v>
      </c>
      <c r="E1799" s="519">
        <v>9074</v>
      </c>
      <c r="F1799" s="103">
        <v>232</v>
      </c>
      <c r="H1799" s="168"/>
      <c r="J1799" s="24"/>
      <c r="K1799" s="73"/>
      <c r="L1799" s="74"/>
      <c r="M1799" s="24"/>
    </row>
    <row r="1800" spans="1:13" s="444" customFormat="1" ht="15" customHeight="1">
      <c r="A1800" s="4">
        <v>41759</v>
      </c>
      <c r="B1800" s="4"/>
      <c r="C1800" s="7" t="s">
        <v>8033</v>
      </c>
      <c r="D1800" s="7" t="s">
        <v>8093</v>
      </c>
      <c r="E1800" s="519">
        <v>9043</v>
      </c>
      <c r="F1800" s="103">
        <v>241.47</v>
      </c>
      <c r="H1800" s="168"/>
      <c r="J1800" s="24"/>
      <c r="K1800" s="73"/>
      <c r="L1800" s="74"/>
      <c r="M1800" s="24"/>
    </row>
    <row r="1801" spans="1:13" s="444" customFormat="1" ht="15" customHeight="1">
      <c r="A1801" s="4">
        <v>41761</v>
      </c>
      <c r="B1801" s="4">
        <v>41766</v>
      </c>
      <c r="C1801" s="7" t="s">
        <v>1871</v>
      </c>
      <c r="D1801" s="7" t="s">
        <v>8142</v>
      </c>
      <c r="E1801" s="519">
        <v>9102</v>
      </c>
      <c r="F1801" s="103">
        <v>290.58</v>
      </c>
      <c r="H1801" s="168"/>
      <c r="J1801" s="24"/>
      <c r="K1801" s="73"/>
      <c r="L1801" s="74"/>
      <c r="M1801" s="24"/>
    </row>
    <row r="1802" spans="1:13" s="444" customFormat="1" ht="15" customHeight="1">
      <c r="A1802" s="4">
        <v>41761</v>
      </c>
      <c r="B1802" s="4">
        <v>41766</v>
      </c>
      <c r="C1802" s="7" t="s">
        <v>438</v>
      </c>
      <c r="D1802" s="7" t="s">
        <v>8134</v>
      </c>
      <c r="E1802" s="519">
        <v>9093</v>
      </c>
      <c r="F1802" s="103">
        <v>400</v>
      </c>
      <c r="H1802" s="168"/>
      <c r="J1802" s="24"/>
      <c r="K1802" s="73"/>
      <c r="L1802" s="74"/>
      <c r="M1802" s="24"/>
    </row>
    <row r="1803" spans="1:13" s="444" customFormat="1" ht="15" customHeight="1">
      <c r="A1803" s="4">
        <v>41759</v>
      </c>
      <c r="B1803" s="4"/>
      <c r="C1803" s="7" t="s">
        <v>4500</v>
      </c>
      <c r="D1803" s="7" t="s">
        <v>8117</v>
      </c>
      <c r="E1803" s="519">
        <v>9075</v>
      </c>
      <c r="F1803" s="103">
        <v>460</v>
      </c>
      <c r="H1803" s="168"/>
      <c r="J1803" s="24"/>
      <c r="K1803" s="73"/>
      <c r="L1803" s="74"/>
      <c r="M1803" s="24"/>
    </row>
    <row r="1804" spans="1:13" s="444" customFormat="1" ht="15" customHeight="1">
      <c r="A1804" s="4">
        <v>41759</v>
      </c>
      <c r="B1804" s="4"/>
      <c r="C1804" s="7" t="s">
        <v>256</v>
      </c>
      <c r="D1804" s="7" t="s">
        <v>8096</v>
      </c>
      <c r="E1804" s="519">
        <v>9046</v>
      </c>
      <c r="F1804" s="103">
        <v>706.56</v>
      </c>
      <c r="H1804" s="168"/>
      <c r="J1804" s="24"/>
      <c r="K1804" s="73"/>
      <c r="L1804" s="74"/>
      <c r="M1804" s="24"/>
    </row>
    <row r="1805" spans="1:13" s="444" customFormat="1" ht="15" customHeight="1">
      <c r="A1805" s="4">
        <v>41759</v>
      </c>
      <c r="B1805" s="4"/>
      <c r="C1805" s="7" t="s">
        <v>457</v>
      </c>
      <c r="D1805" s="7" t="s">
        <v>8041</v>
      </c>
      <c r="E1805" s="519">
        <v>8989</v>
      </c>
      <c r="F1805" s="103">
        <v>1006.99</v>
      </c>
      <c r="H1805" s="168"/>
      <c r="J1805" s="24"/>
      <c r="K1805" s="73"/>
      <c r="L1805" s="74"/>
      <c r="M1805" s="24"/>
    </row>
    <row r="1806" spans="1:13" s="444" customFormat="1" ht="15" customHeight="1">
      <c r="A1806" s="4">
        <v>41759</v>
      </c>
      <c r="B1806" s="4"/>
      <c r="C1806" s="7" t="s">
        <v>800</v>
      </c>
      <c r="D1806" s="7" t="s">
        <v>8085</v>
      </c>
      <c r="E1806" s="519">
        <v>9035</v>
      </c>
      <c r="F1806" s="103">
        <v>677.12</v>
      </c>
      <c r="H1806" s="168"/>
      <c r="J1806" s="24"/>
      <c r="K1806" s="73"/>
      <c r="L1806" s="74"/>
      <c r="M1806" s="24"/>
    </row>
    <row r="1807" spans="1:13" s="444" customFormat="1" ht="15" customHeight="1">
      <c r="A1807" s="4">
        <v>41759</v>
      </c>
      <c r="B1807" s="4"/>
      <c r="C1807" s="7" t="s">
        <v>5613</v>
      </c>
      <c r="D1807" s="7" t="s">
        <v>8091</v>
      </c>
      <c r="E1807" s="519">
        <v>9041</v>
      </c>
      <c r="F1807" s="103">
        <v>1213.2</v>
      </c>
      <c r="H1807" s="168"/>
      <c r="J1807" s="24"/>
      <c r="K1807" s="73"/>
      <c r="L1807" s="74"/>
      <c r="M1807" s="24"/>
    </row>
    <row r="1808" spans="1:13" s="444" customFormat="1" ht="15" customHeight="1">
      <c r="A1808" s="4">
        <v>41765</v>
      </c>
      <c r="B1808" s="4"/>
      <c r="C1808" s="7" t="s">
        <v>372</v>
      </c>
      <c r="D1808" s="7" t="s">
        <v>8165</v>
      </c>
      <c r="E1808" s="519">
        <v>9113</v>
      </c>
      <c r="F1808" s="103">
        <v>5000</v>
      </c>
      <c r="H1808" s="168"/>
      <c r="J1808" s="24"/>
      <c r="K1808" s="73"/>
      <c r="L1808" s="74"/>
      <c r="M1808" s="24"/>
    </row>
    <row r="1809" spans="1:13" s="444" customFormat="1" ht="15" customHeight="1">
      <c r="A1809" s="4">
        <v>41765</v>
      </c>
      <c r="B1809" s="4"/>
      <c r="C1809" s="7" t="s">
        <v>4279</v>
      </c>
      <c r="D1809" s="7" t="s">
        <v>8167</v>
      </c>
      <c r="E1809" s="519">
        <v>9116</v>
      </c>
      <c r="F1809" s="103">
        <v>5000</v>
      </c>
      <c r="H1809" s="168"/>
      <c r="J1809" s="24"/>
      <c r="K1809" s="73"/>
      <c r="L1809" s="74"/>
      <c r="M1809" s="24"/>
    </row>
    <row r="1810" spans="1:13" s="444" customFormat="1" ht="15" customHeight="1">
      <c r="A1810" s="4">
        <v>41765</v>
      </c>
      <c r="B1810" s="4"/>
      <c r="C1810" s="7" t="s">
        <v>4279</v>
      </c>
      <c r="D1810" s="7" t="s">
        <v>8166</v>
      </c>
      <c r="E1810" s="519">
        <v>9115</v>
      </c>
      <c r="F1810" s="103">
        <v>5000</v>
      </c>
      <c r="H1810" s="168"/>
      <c r="J1810" s="24"/>
      <c r="K1810" s="73"/>
      <c r="L1810" s="74"/>
      <c r="M1810" s="24"/>
    </row>
    <row r="1811" spans="1:13" s="444" customFormat="1" ht="15" customHeight="1">
      <c r="A1811" s="4">
        <v>41765</v>
      </c>
      <c r="B1811" s="4"/>
      <c r="C1811" s="7" t="s">
        <v>372</v>
      </c>
      <c r="D1811" s="7" t="s">
        <v>8164</v>
      </c>
      <c r="E1811" s="519">
        <v>9109</v>
      </c>
      <c r="F1811" s="103">
        <v>5000</v>
      </c>
      <c r="H1811" s="168"/>
      <c r="J1811" s="24"/>
      <c r="K1811" s="73"/>
      <c r="L1811" s="74"/>
      <c r="M1811" s="24"/>
    </row>
    <row r="1812" spans="1:13" s="444" customFormat="1">
      <c r="A1812" s="4">
        <v>41759</v>
      </c>
      <c r="B1812" s="4"/>
      <c r="C1812" s="7" t="s">
        <v>75</v>
      </c>
      <c r="D1812" s="7" t="s">
        <v>8123</v>
      </c>
      <c r="E1812" s="519">
        <v>9082</v>
      </c>
      <c r="F1812" s="103">
        <v>156</v>
      </c>
      <c r="H1812" s="168"/>
      <c r="J1812" s="24"/>
      <c r="K1812" s="73"/>
      <c r="L1812" s="74"/>
      <c r="M1812" s="24"/>
    </row>
    <row r="1813" spans="1:13">
      <c r="A1813" s="4">
        <v>41759</v>
      </c>
      <c r="B1813" s="4"/>
      <c r="C1813" s="7" t="s">
        <v>367</v>
      </c>
      <c r="D1813" s="7" t="s">
        <v>8118</v>
      </c>
      <c r="E1813" s="519">
        <v>9076</v>
      </c>
      <c r="F1813" s="103">
        <v>405.6</v>
      </c>
      <c r="G1813" s="444"/>
    </row>
    <row r="1814" spans="1:13" s="444" customFormat="1" ht="15" customHeight="1">
      <c r="A1814" s="4">
        <v>41759</v>
      </c>
      <c r="B1814" s="4"/>
      <c r="C1814" s="7" t="s">
        <v>367</v>
      </c>
      <c r="D1814" s="7" t="s">
        <v>8039</v>
      </c>
      <c r="E1814" s="519">
        <v>8987</v>
      </c>
      <c r="F1814" s="103">
        <v>1325.36</v>
      </c>
      <c r="H1814" s="168"/>
      <c r="J1814" s="24"/>
      <c r="K1814" s="73"/>
      <c r="L1814" s="74"/>
      <c r="M1814" s="24"/>
    </row>
    <row r="1815" spans="1:13" s="444" customFormat="1" ht="14.25" customHeight="1">
      <c r="A1815" s="4">
        <v>41759</v>
      </c>
      <c r="B1815" s="4"/>
      <c r="C1815" s="7" t="s">
        <v>5460</v>
      </c>
      <c r="D1815" s="7" t="s">
        <v>8069</v>
      </c>
      <c r="E1815" s="519">
        <v>9018</v>
      </c>
      <c r="F1815" s="103">
        <v>176.93</v>
      </c>
      <c r="H1815" s="168"/>
      <c r="J1815" s="24"/>
      <c r="K1815" s="73"/>
      <c r="L1815" s="74"/>
      <c r="M1815" s="24"/>
    </row>
    <row r="1816" spans="1:13" s="444" customFormat="1" ht="15" customHeight="1">
      <c r="A1816" s="163"/>
      <c r="B1816" s="163"/>
      <c r="C1816"/>
      <c r="D1816"/>
      <c r="E1816" s="517"/>
      <c r="F1816" s="168"/>
      <c r="G1816" s="168"/>
      <c r="H1816" s="168"/>
      <c r="J1816" s="24"/>
      <c r="K1816" s="73"/>
      <c r="L1816" s="74"/>
      <c r="M1816" s="24"/>
    </row>
    <row r="1818" spans="1:13">
      <c r="A1818" s="513">
        <v>41766</v>
      </c>
    </row>
    <row r="1819" spans="1:13">
      <c r="A1819" s="4">
        <v>41761</v>
      </c>
      <c r="B1819" s="4">
        <v>41766</v>
      </c>
      <c r="C1819" s="7" t="s">
        <v>896</v>
      </c>
      <c r="D1819" s="7" t="s">
        <v>8135</v>
      </c>
      <c r="E1819" s="519">
        <v>9094</v>
      </c>
      <c r="F1819" s="103">
        <v>400</v>
      </c>
      <c r="G1819" s="444"/>
    </row>
    <row r="1820" spans="1:13" s="444" customFormat="1" ht="15" customHeight="1">
      <c r="A1820" s="4">
        <v>41759</v>
      </c>
      <c r="B1820" s="4"/>
      <c r="C1820" s="7" t="s">
        <v>2268</v>
      </c>
      <c r="D1820" s="7" t="s">
        <v>8125</v>
      </c>
      <c r="E1820" s="519">
        <v>9084</v>
      </c>
      <c r="F1820" s="103">
        <v>676</v>
      </c>
      <c r="H1820" s="168"/>
      <c r="J1820" s="24"/>
      <c r="K1820" s="73"/>
      <c r="L1820" s="74"/>
      <c r="M1820" s="24"/>
    </row>
    <row r="1821" spans="1:13" s="444" customFormat="1" ht="15" customHeight="1">
      <c r="A1821" s="4">
        <v>41740</v>
      </c>
      <c r="B1821" s="4">
        <v>41745</v>
      </c>
      <c r="C1821" s="7" t="s">
        <v>1766</v>
      </c>
      <c r="D1821" s="7" t="s">
        <v>7836</v>
      </c>
      <c r="E1821" s="519">
        <v>8857</v>
      </c>
      <c r="F1821" s="103">
        <v>1267</v>
      </c>
      <c r="H1821" s="168"/>
      <c r="J1821" s="24"/>
      <c r="K1821" s="73"/>
      <c r="L1821" s="74"/>
      <c r="M1821" s="24"/>
    </row>
    <row r="1822" spans="1:13" s="444" customFormat="1" ht="15" customHeight="1">
      <c r="A1822" s="4">
        <v>41759</v>
      </c>
      <c r="B1822" s="4"/>
      <c r="C1822" s="7" t="s">
        <v>354</v>
      </c>
      <c r="D1822" s="7" t="s">
        <v>8037</v>
      </c>
      <c r="E1822" s="519">
        <v>8985</v>
      </c>
      <c r="F1822" s="103">
        <v>2111.2600000000002</v>
      </c>
      <c r="H1822" s="168"/>
      <c r="I1822" s="600"/>
      <c r="J1822" s="24"/>
      <c r="K1822" s="73"/>
      <c r="L1822" s="74"/>
      <c r="M1822" s="24"/>
    </row>
    <row r="1823" spans="1:13" s="444" customFormat="1" ht="15" customHeight="1">
      <c r="A1823" s="4">
        <v>41766</v>
      </c>
      <c r="B1823" s="4"/>
      <c r="C1823" s="7" t="s">
        <v>389</v>
      </c>
      <c r="D1823" s="7" t="s">
        <v>8177</v>
      </c>
      <c r="E1823" s="519">
        <v>9125</v>
      </c>
      <c r="F1823" s="103">
        <v>270</v>
      </c>
      <c r="H1823" s="168"/>
      <c r="J1823" s="24"/>
      <c r="K1823" s="73"/>
      <c r="L1823" s="74"/>
      <c r="M1823" s="24"/>
    </row>
    <row r="1824" spans="1:13" s="444" customFormat="1" ht="15" customHeight="1">
      <c r="A1824" s="4">
        <v>41766</v>
      </c>
      <c r="B1824" s="4"/>
      <c r="C1824" s="7" t="s">
        <v>7804</v>
      </c>
      <c r="D1824" s="7" t="s">
        <v>8182</v>
      </c>
      <c r="E1824" s="519">
        <v>9117</v>
      </c>
      <c r="F1824" s="103">
        <v>300</v>
      </c>
      <c r="H1824" s="168"/>
      <c r="J1824" s="24"/>
      <c r="K1824" s="73"/>
      <c r="L1824" s="74"/>
      <c r="M1824" s="24"/>
    </row>
    <row r="1825" spans="1:13" s="444" customFormat="1" ht="15" customHeight="1">
      <c r="A1825" s="4">
        <v>41766</v>
      </c>
      <c r="B1825" s="4"/>
      <c r="C1825" s="7" t="s">
        <v>372</v>
      </c>
      <c r="D1825" s="7" t="s">
        <v>8176</v>
      </c>
      <c r="E1825" s="519">
        <v>9124</v>
      </c>
      <c r="F1825" s="103">
        <v>380</v>
      </c>
      <c r="H1825" s="168"/>
      <c r="J1825" s="24"/>
      <c r="K1825" s="73"/>
      <c r="L1825" s="74"/>
      <c r="M1825" s="24"/>
    </row>
    <row r="1826" spans="1:13" s="444" customFormat="1" ht="15" customHeight="1">
      <c r="A1826" s="4">
        <v>41766</v>
      </c>
      <c r="B1826" s="4"/>
      <c r="C1826" s="7" t="s">
        <v>8183</v>
      </c>
      <c r="D1826" s="7" t="s">
        <v>8182</v>
      </c>
      <c r="E1826" s="519">
        <v>9130</v>
      </c>
      <c r="F1826" s="103">
        <v>60</v>
      </c>
      <c r="H1826" s="168"/>
      <c r="J1826" s="24"/>
      <c r="K1826" s="73"/>
      <c r="L1826" s="74"/>
      <c r="M1826" s="24"/>
    </row>
    <row r="1827" spans="1:13" s="444" customFormat="1" ht="15" customHeight="1">
      <c r="A1827" s="4">
        <v>41766</v>
      </c>
      <c r="B1827" s="4"/>
      <c r="C1827" s="7" t="s">
        <v>3157</v>
      </c>
      <c r="D1827" s="7" t="s">
        <v>8171</v>
      </c>
      <c r="E1827" s="519">
        <v>9119</v>
      </c>
      <c r="F1827" s="103">
        <v>3152.38</v>
      </c>
      <c r="H1827" s="168"/>
      <c r="J1827" s="24"/>
      <c r="K1827" s="73"/>
      <c r="L1827" s="74"/>
      <c r="M1827" s="24"/>
    </row>
    <row r="1828" spans="1:13" s="444" customFormat="1" ht="15" customHeight="1">
      <c r="A1828" s="4">
        <v>41766</v>
      </c>
      <c r="B1828" s="4"/>
      <c r="C1828" s="7" t="s">
        <v>7999</v>
      </c>
      <c r="D1828" s="7" t="s">
        <v>8174</v>
      </c>
      <c r="E1828" s="519">
        <v>9122</v>
      </c>
      <c r="F1828" s="103">
        <v>120</v>
      </c>
      <c r="H1828" s="168"/>
      <c r="J1828" s="24"/>
      <c r="K1828" s="73"/>
      <c r="L1828" s="74"/>
      <c r="M1828" s="24"/>
    </row>
    <row r="1829" spans="1:13" s="444" customFormat="1" ht="15" customHeight="1">
      <c r="A1829" s="4">
        <v>41766</v>
      </c>
      <c r="B1829" s="4"/>
      <c r="C1829" s="7" t="s">
        <v>226</v>
      </c>
      <c r="D1829" s="7" t="s">
        <v>8173</v>
      </c>
      <c r="E1829" s="519">
        <v>9121</v>
      </c>
      <c r="F1829" s="103">
        <v>200</v>
      </c>
      <c r="H1829" s="168"/>
      <c r="J1829" s="24"/>
      <c r="K1829" s="73"/>
      <c r="L1829" s="74"/>
      <c r="M1829" s="24"/>
    </row>
    <row r="1830" spans="1:13" s="444" customFormat="1" ht="15" customHeight="1">
      <c r="A1830" s="4">
        <v>41766</v>
      </c>
      <c r="B1830" s="4"/>
      <c r="C1830" s="7" t="s">
        <v>5048</v>
      </c>
      <c r="D1830" s="7" t="s">
        <v>8181</v>
      </c>
      <c r="E1830" s="519">
        <v>9129</v>
      </c>
      <c r="F1830" s="103">
        <v>643.65</v>
      </c>
      <c r="H1830" s="168"/>
      <c r="J1830" s="24"/>
      <c r="K1830" s="73"/>
      <c r="L1830" s="74"/>
      <c r="M1830" s="24"/>
    </row>
    <row r="1831" spans="1:13" s="444" customFormat="1" ht="15" customHeight="1">
      <c r="A1831" s="4">
        <v>41766</v>
      </c>
      <c r="B1831" s="4"/>
      <c r="C1831" s="7" t="s">
        <v>8168</v>
      </c>
      <c r="D1831" s="7" t="s">
        <v>8175</v>
      </c>
      <c r="E1831" s="519">
        <v>9123</v>
      </c>
      <c r="F1831" s="103">
        <v>140</v>
      </c>
      <c r="H1831" s="168"/>
      <c r="J1831" s="24"/>
      <c r="K1831" s="73"/>
      <c r="L1831" s="74"/>
      <c r="M1831" s="24"/>
    </row>
    <row r="1832" spans="1:13" s="444" customFormat="1" ht="15" customHeight="1">
      <c r="A1832" s="4">
        <v>41759</v>
      </c>
      <c r="B1832" s="4"/>
      <c r="C1832" s="7" t="s">
        <v>2559</v>
      </c>
      <c r="D1832" s="7" t="s">
        <v>8095</v>
      </c>
      <c r="E1832" s="519">
        <v>9045</v>
      </c>
      <c r="F1832" s="103">
        <v>379.13</v>
      </c>
      <c r="H1832" s="168"/>
      <c r="J1832" s="24"/>
      <c r="K1832" s="73"/>
      <c r="L1832" s="74"/>
      <c r="M1832" s="24"/>
    </row>
    <row r="1834" spans="1:13">
      <c r="A1834" s="513">
        <v>41767</v>
      </c>
    </row>
    <row r="1835" spans="1:13">
      <c r="A1835" s="4">
        <v>41759</v>
      </c>
      <c r="B1835" s="4"/>
      <c r="C1835" s="7" t="s">
        <v>1640</v>
      </c>
      <c r="D1835" s="7" t="s">
        <v>8121</v>
      </c>
      <c r="E1835" s="519">
        <v>9080</v>
      </c>
      <c r="F1835" s="103">
        <v>156</v>
      </c>
      <c r="G1835" s="444"/>
    </row>
    <row r="1836" spans="1:13" s="444" customFormat="1" ht="15" customHeight="1">
      <c r="A1836" s="4">
        <v>41761</v>
      </c>
      <c r="B1836" s="4">
        <v>41766</v>
      </c>
      <c r="C1836" s="7" t="s">
        <v>5073</v>
      </c>
      <c r="D1836" s="7" t="s">
        <v>8139</v>
      </c>
      <c r="E1836" s="519">
        <v>9098</v>
      </c>
      <c r="F1836" s="103">
        <v>162.06</v>
      </c>
      <c r="H1836" s="168"/>
      <c r="J1836" s="24"/>
      <c r="K1836" s="73"/>
      <c r="L1836" s="74"/>
      <c r="M1836" s="24"/>
    </row>
    <row r="1837" spans="1:13" s="444" customFormat="1" ht="15" customHeight="1">
      <c r="A1837" s="4">
        <v>41761</v>
      </c>
      <c r="B1837" s="4">
        <v>41766</v>
      </c>
      <c r="C1837" s="7" t="s">
        <v>662</v>
      </c>
      <c r="D1837" s="7" t="s">
        <v>8144</v>
      </c>
      <c r="E1837" s="519">
        <v>9105</v>
      </c>
      <c r="F1837" s="103">
        <v>181.6</v>
      </c>
      <c r="H1837" s="168"/>
      <c r="J1837" s="24"/>
      <c r="K1837" s="73"/>
      <c r="L1837" s="74"/>
      <c r="M1837" s="24"/>
    </row>
    <row r="1838" spans="1:13" s="444" customFormat="1" ht="15" customHeight="1">
      <c r="A1838" s="4">
        <v>41761</v>
      </c>
      <c r="B1838" s="4">
        <v>41766</v>
      </c>
      <c r="C1838" s="7" t="s">
        <v>7784</v>
      </c>
      <c r="D1838" s="7" t="s">
        <v>8140</v>
      </c>
      <c r="E1838" s="519">
        <v>9100</v>
      </c>
      <c r="F1838" s="103">
        <v>250</v>
      </c>
      <c r="H1838" s="168"/>
      <c r="J1838" s="24"/>
      <c r="K1838" s="73"/>
      <c r="L1838" s="74"/>
      <c r="M1838" s="24"/>
    </row>
    <row r="1839" spans="1:13" s="444" customFormat="1" ht="15" customHeight="1">
      <c r="A1839" s="4">
        <v>41761</v>
      </c>
      <c r="B1839" s="4">
        <v>41766</v>
      </c>
      <c r="C1839" s="7" t="s">
        <v>1288</v>
      </c>
      <c r="D1839" s="7" t="s">
        <v>8137</v>
      </c>
      <c r="E1839" s="519">
        <v>9096</v>
      </c>
      <c r="F1839" s="103">
        <v>328.06</v>
      </c>
      <c r="H1839" s="168"/>
      <c r="J1839" s="24"/>
      <c r="K1839" s="73"/>
      <c r="L1839" s="74"/>
      <c r="M1839" s="24"/>
    </row>
    <row r="1840" spans="1:13" s="444" customFormat="1" ht="15" customHeight="1">
      <c r="A1840" s="4">
        <v>41761</v>
      </c>
      <c r="B1840" s="4">
        <v>41766</v>
      </c>
      <c r="C1840" s="7" t="s">
        <v>663</v>
      </c>
      <c r="D1840" s="7" t="s">
        <v>8146</v>
      </c>
      <c r="E1840" s="519">
        <v>9110</v>
      </c>
      <c r="F1840" s="103">
        <v>500</v>
      </c>
      <c r="H1840" s="168"/>
      <c r="J1840" s="24"/>
      <c r="K1840" s="73"/>
      <c r="L1840" s="74"/>
      <c r="M1840" s="24"/>
    </row>
    <row r="1841" spans="1:13" s="444" customFormat="1" ht="15" customHeight="1">
      <c r="A1841" s="4">
        <v>41759</v>
      </c>
      <c r="B1841" s="4"/>
      <c r="C1841" s="7" t="s">
        <v>1633</v>
      </c>
      <c r="D1841" s="7" t="s">
        <v>8099</v>
      </c>
      <c r="E1841" s="519">
        <v>9056</v>
      </c>
      <c r="F1841" s="103">
        <v>752.95</v>
      </c>
      <c r="H1841" s="168"/>
      <c r="J1841" s="24"/>
      <c r="K1841" s="73"/>
      <c r="L1841" s="74"/>
      <c r="M1841" s="24"/>
    </row>
    <row r="1842" spans="1:13" s="444" customFormat="1" ht="15" customHeight="1">
      <c r="A1842" s="4">
        <v>41766</v>
      </c>
      <c r="B1842" s="4"/>
      <c r="C1842" s="7" t="s">
        <v>226</v>
      </c>
      <c r="D1842" s="7" t="s">
        <v>8185</v>
      </c>
      <c r="E1842" s="519">
        <v>9132</v>
      </c>
      <c r="F1842" s="103">
        <v>500</v>
      </c>
      <c r="H1842" s="168"/>
      <c r="J1842" s="24"/>
      <c r="K1842" s="73"/>
      <c r="L1842" s="74"/>
      <c r="M1842" s="24"/>
    </row>
    <row r="1843" spans="1:13" s="444" customFormat="1" ht="15" customHeight="1">
      <c r="A1843" s="4">
        <v>41766</v>
      </c>
      <c r="B1843" s="4"/>
      <c r="C1843" s="7" t="s">
        <v>226</v>
      </c>
      <c r="D1843" s="7" t="s">
        <v>8184</v>
      </c>
      <c r="E1843" s="519">
        <v>9131</v>
      </c>
      <c r="F1843" s="103">
        <v>500</v>
      </c>
      <c r="H1843" s="168"/>
      <c r="J1843" s="24"/>
      <c r="K1843" s="73"/>
      <c r="L1843" s="74"/>
      <c r="M1843" s="24"/>
    </row>
    <row r="1844" spans="1:13" s="444" customFormat="1" ht="15" customHeight="1">
      <c r="A1844" s="4">
        <v>41759</v>
      </c>
      <c r="B1844" s="4"/>
      <c r="C1844" s="7" t="s">
        <v>2644</v>
      </c>
      <c r="D1844" s="7" t="s">
        <v>8108</v>
      </c>
      <c r="E1844" s="519">
        <v>9066</v>
      </c>
      <c r="F1844" s="103">
        <v>312</v>
      </c>
      <c r="H1844" s="168"/>
      <c r="J1844" s="24"/>
      <c r="K1844" s="73"/>
      <c r="L1844" s="74"/>
      <c r="M1844" s="24"/>
    </row>
    <row r="1845" spans="1:13" s="444" customFormat="1" ht="15" customHeight="1">
      <c r="A1845" s="4">
        <v>41759</v>
      </c>
      <c r="B1845" s="4"/>
      <c r="C1845" s="7" t="s">
        <v>7535</v>
      </c>
      <c r="D1845" s="7" t="s">
        <v>8110</v>
      </c>
      <c r="E1845" s="519">
        <v>9068</v>
      </c>
      <c r="F1845" s="103">
        <v>286</v>
      </c>
      <c r="H1845" s="168"/>
      <c r="J1845" s="24"/>
      <c r="K1845" s="73"/>
      <c r="L1845" s="74"/>
      <c r="M1845" s="24"/>
    </row>
    <row r="1848" spans="1:13">
      <c r="A1848" s="513">
        <v>41768</v>
      </c>
    </row>
    <row r="1849" spans="1:13">
      <c r="A1849" s="4">
        <v>41759</v>
      </c>
      <c r="B1849" s="4"/>
      <c r="C1849" s="7" t="s">
        <v>7849</v>
      </c>
      <c r="D1849" s="7" t="s">
        <v>8105</v>
      </c>
      <c r="E1849" s="519">
        <v>9062</v>
      </c>
      <c r="F1849" s="103">
        <v>505.5</v>
      </c>
      <c r="G1849" s="444"/>
    </row>
    <row r="1850" spans="1:13" s="444" customFormat="1" ht="15" customHeight="1">
      <c r="A1850" s="4">
        <v>41766</v>
      </c>
      <c r="B1850" s="4"/>
      <c r="C1850" s="7" t="s">
        <v>166</v>
      </c>
      <c r="D1850" s="7" t="s">
        <v>8170</v>
      </c>
      <c r="E1850" s="519">
        <v>9118</v>
      </c>
      <c r="F1850" s="103">
        <v>625.86</v>
      </c>
      <c r="H1850" s="168"/>
      <c r="J1850" s="24"/>
      <c r="K1850" s="73"/>
      <c r="L1850" s="74"/>
      <c r="M1850" s="24"/>
    </row>
    <row r="1851" spans="1:13" s="444" customFormat="1" ht="15" customHeight="1">
      <c r="A1851" s="4">
        <v>41766</v>
      </c>
      <c r="B1851" s="4"/>
      <c r="C1851" s="7" t="s">
        <v>7436</v>
      </c>
      <c r="D1851" s="7" t="s">
        <v>8172</v>
      </c>
      <c r="E1851" s="519">
        <v>9120</v>
      </c>
      <c r="F1851" s="103">
        <v>26510</v>
      </c>
      <c r="H1851" s="168"/>
      <c r="J1851" s="24"/>
      <c r="K1851" s="73"/>
      <c r="L1851" s="74"/>
      <c r="M1851" s="24"/>
    </row>
    <row r="1852" spans="1:13" s="444" customFormat="1" ht="15" customHeight="1">
      <c r="A1852" s="4">
        <v>41759</v>
      </c>
      <c r="B1852" s="4"/>
      <c r="C1852" s="7" t="s">
        <v>1043</v>
      </c>
      <c r="D1852" s="7" t="s">
        <v>8122</v>
      </c>
      <c r="E1852" s="519">
        <v>9081</v>
      </c>
      <c r="F1852" s="103">
        <v>104</v>
      </c>
      <c r="H1852" s="168"/>
      <c r="J1852" s="24"/>
      <c r="K1852" s="73"/>
      <c r="L1852" s="74"/>
      <c r="M1852" s="24"/>
    </row>
    <row r="1853" spans="1:13" s="444" customFormat="1" ht="15" customHeight="1">
      <c r="A1853" s="163"/>
      <c r="B1853" s="163"/>
      <c r="C1853"/>
      <c r="D1853"/>
      <c r="E1853" s="517"/>
      <c r="F1853" s="168"/>
      <c r="G1853" s="168"/>
      <c r="H1853" s="168"/>
      <c r="J1853" s="24"/>
      <c r="K1853" s="73"/>
      <c r="L1853" s="74"/>
      <c r="M1853" s="24"/>
    </row>
    <row r="1854" spans="1:13">
      <c r="A1854" s="513">
        <v>41771</v>
      </c>
    </row>
    <row r="1855" spans="1:13">
      <c r="A1855" s="4">
        <v>41761</v>
      </c>
      <c r="B1855" s="4">
        <v>41766</v>
      </c>
      <c r="C1855" s="7" t="s">
        <v>5214</v>
      </c>
      <c r="D1855" s="7" t="s">
        <v>8143</v>
      </c>
      <c r="E1855" s="519">
        <v>9103</v>
      </c>
      <c r="F1855" s="103">
        <v>400</v>
      </c>
      <c r="G1855" s="444"/>
    </row>
    <row r="1856" spans="1:13" s="444" customFormat="1" ht="15" customHeight="1">
      <c r="A1856" s="163"/>
      <c r="B1856" s="163"/>
      <c r="C1856"/>
      <c r="D1856"/>
      <c r="E1856" s="517"/>
      <c r="F1856" s="168"/>
      <c r="G1856" s="168"/>
      <c r="H1856" s="168"/>
      <c r="J1856" s="24"/>
      <c r="K1856" s="73"/>
      <c r="L1856" s="74"/>
      <c r="M1856" s="24"/>
    </row>
    <row r="1857" spans="1:14">
      <c r="A1857" s="513">
        <v>41772</v>
      </c>
    </row>
    <row r="1858" spans="1:14">
      <c r="A1858" s="4">
        <v>41772</v>
      </c>
      <c r="B1858" s="4"/>
      <c r="C1858" s="7" t="s">
        <v>226</v>
      </c>
      <c r="D1858" s="7" t="s">
        <v>8221</v>
      </c>
      <c r="E1858" s="519">
        <v>9134</v>
      </c>
      <c r="F1858" s="103">
        <v>450</v>
      </c>
      <c r="G1858" s="444"/>
    </row>
    <row r="1860" spans="1:14">
      <c r="A1860" s="513">
        <v>41773</v>
      </c>
    </row>
    <row r="1861" spans="1:14">
      <c r="A1861" s="4">
        <v>41761</v>
      </c>
      <c r="B1861" s="4">
        <v>41766</v>
      </c>
      <c r="C1861" s="7" t="s">
        <v>5074</v>
      </c>
      <c r="D1861" s="7" t="s">
        <v>8136</v>
      </c>
      <c r="E1861" s="519">
        <v>9095</v>
      </c>
      <c r="F1861" s="103">
        <v>184.14</v>
      </c>
      <c r="G1861" s="444"/>
    </row>
    <row r="1862" spans="1:14" s="444" customFormat="1" ht="15" customHeight="1">
      <c r="A1862" s="4">
        <v>41759</v>
      </c>
      <c r="B1862" s="4"/>
      <c r="C1862" s="7" t="s">
        <v>8227</v>
      </c>
      <c r="D1862" s="7" t="s">
        <v>8226</v>
      </c>
      <c r="E1862" s="519">
        <v>9049</v>
      </c>
      <c r="F1862" s="103">
        <v>1798.2</v>
      </c>
      <c r="H1862" s="168"/>
      <c r="J1862" s="24"/>
      <c r="K1862" s="73"/>
      <c r="L1862" s="74"/>
      <c r="M1862" s="24"/>
    </row>
    <row r="1863" spans="1:14">
      <c r="A1863" s="4">
        <v>41773</v>
      </c>
      <c r="B1863" s="4"/>
      <c r="C1863" s="7" t="s">
        <v>2897</v>
      </c>
      <c r="D1863" s="7" t="s">
        <v>8232</v>
      </c>
      <c r="E1863" s="519">
        <v>9176</v>
      </c>
      <c r="F1863" s="103">
        <v>2500</v>
      </c>
      <c r="G1863" s="444"/>
    </row>
    <row r="1864" spans="1:14" s="444" customFormat="1" ht="15" customHeight="1">
      <c r="A1864" s="4">
        <v>41773</v>
      </c>
      <c r="B1864" s="4"/>
      <c r="C1864" s="7" t="s">
        <v>8219</v>
      </c>
      <c r="D1864" s="7" t="s">
        <v>8228</v>
      </c>
      <c r="E1864" s="519">
        <v>9138</v>
      </c>
      <c r="F1864" s="103">
        <v>165.38</v>
      </c>
      <c r="H1864" s="168"/>
      <c r="J1864" s="24"/>
      <c r="K1864" s="73"/>
      <c r="L1864" s="74"/>
      <c r="M1864" s="24"/>
    </row>
    <row r="1865" spans="1:14">
      <c r="A1865" s="4">
        <v>41773</v>
      </c>
      <c r="B1865" s="4"/>
      <c r="C1865" s="7" t="s">
        <v>8234</v>
      </c>
      <c r="D1865" s="7" t="s">
        <v>8235</v>
      </c>
      <c r="E1865" s="519">
        <v>9241</v>
      </c>
      <c r="F1865" s="103">
        <v>532</v>
      </c>
      <c r="G1865" s="444"/>
      <c r="I1865" s="24"/>
      <c r="J1865" s="2"/>
      <c r="L1865"/>
      <c r="N1865"/>
    </row>
    <row r="1866" spans="1:14" s="444" customFormat="1" ht="15" customHeight="1">
      <c r="A1866" s="4">
        <v>41773</v>
      </c>
      <c r="B1866" s="4"/>
      <c r="C1866" s="7" t="s">
        <v>226</v>
      </c>
      <c r="D1866" s="7" t="s">
        <v>8233</v>
      </c>
      <c r="E1866" s="519">
        <v>9240</v>
      </c>
      <c r="F1866" s="103">
        <v>476.37</v>
      </c>
      <c r="H1866" s="168"/>
      <c r="J1866" s="24"/>
      <c r="K1866" s="73"/>
      <c r="L1866" s="74"/>
      <c r="M1866" s="24"/>
    </row>
    <row r="1867" spans="1:14" s="444" customFormat="1" ht="15" customHeight="1">
      <c r="A1867" s="163"/>
      <c r="B1867" s="163"/>
      <c r="C1867"/>
      <c r="D1867"/>
      <c r="E1867" s="517"/>
      <c r="F1867" s="168"/>
      <c r="G1867" s="168"/>
      <c r="H1867" s="168"/>
      <c r="J1867" s="24"/>
      <c r="K1867" s="73"/>
      <c r="L1867" s="74"/>
      <c r="M1867" s="24"/>
    </row>
    <row r="1868" spans="1:14">
      <c r="A1868" s="513">
        <v>41774</v>
      </c>
    </row>
    <row r="1869" spans="1:14">
      <c r="A1869" s="4">
        <v>41774</v>
      </c>
      <c r="B1869" s="4"/>
      <c r="C1869" s="7" t="s">
        <v>2013</v>
      </c>
      <c r="D1869" s="7" t="s">
        <v>8300</v>
      </c>
      <c r="E1869" s="519">
        <v>9197</v>
      </c>
      <c r="F1869" s="103">
        <v>460</v>
      </c>
      <c r="G1869" s="444"/>
    </row>
    <row r="1870" spans="1:14" s="444" customFormat="1" ht="15" customHeight="1">
      <c r="A1870" s="4">
        <v>41774</v>
      </c>
      <c r="B1870" s="4"/>
      <c r="C1870" s="7" t="s">
        <v>500</v>
      </c>
      <c r="D1870" s="7" t="s">
        <v>8262</v>
      </c>
      <c r="E1870" s="519">
        <v>9155</v>
      </c>
      <c r="F1870" s="103">
        <v>191.8</v>
      </c>
      <c r="H1870" s="168"/>
      <c r="J1870" s="24"/>
      <c r="K1870" s="73"/>
      <c r="L1870" s="74"/>
      <c r="M1870" s="24"/>
    </row>
    <row r="1871" spans="1:14" s="444" customFormat="1" ht="15" customHeight="1">
      <c r="A1871" s="4">
        <v>41774</v>
      </c>
      <c r="B1871" s="4"/>
      <c r="C1871" s="7" t="s">
        <v>200</v>
      </c>
      <c r="D1871" s="7" t="s">
        <v>8263</v>
      </c>
      <c r="E1871" s="519">
        <v>9156</v>
      </c>
      <c r="F1871" s="103">
        <v>165.2</v>
      </c>
      <c r="H1871" s="168"/>
      <c r="J1871" s="24"/>
      <c r="K1871" s="73"/>
      <c r="L1871" s="74"/>
      <c r="M1871" s="24"/>
    </row>
    <row r="1872" spans="1:14" s="444" customFormat="1" ht="15" customHeight="1">
      <c r="A1872" s="4">
        <v>41774</v>
      </c>
      <c r="B1872" s="4"/>
      <c r="C1872" s="7" t="s">
        <v>635</v>
      </c>
      <c r="D1872" s="7" t="s">
        <v>8269</v>
      </c>
      <c r="E1872" s="519">
        <v>9162</v>
      </c>
      <c r="F1872" s="103">
        <v>140.97</v>
      </c>
      <c r="H1872" s="168"/>
      <c r="J1872" s="24"/>
      <c r="K1872" s="73"/>
      <c r="L1872" s="74"/>
      <c r="M1872" s="24"/>
    </row>
    <row r="1873" spans="1:13" s="444" customFormat="1" ht="15" customHeight="1">
      <c r="A1873" s="4">
        <v>41774</v>
      </c>
      <c r="B1873" s="4"/>
      <c r="C1873" s="7" t="s">
        <v>537</v>
      </c>
      <c r="D1873" s="7" t="s">
        <v>8308</v>
      </c>
      <c r="E1873" s="519">
        <v>9206</v>
      </c>
      <c r="F1873" s="103">
        <v>480</v>
      </c>
      <c r="H1873" s="168"/>
      <c r="J1873" s="24"/>
      <c r="K1873" s="73"/>
      <c r="L1873" s="74"/>
      <c r="M1873" s="24"/>
    </row>
    <row r="1874" spans="1:13" s="444" customFormat="1" ht="15" customHeight="1">
      <c r="A1874" s="4">
        <v>41774</v>
      </c>
      <c r="B1874" s="4"/>
      <c r="C1874" s="7" t="s">
        <v>678</v>
      </c>
      <c r="D1874" s="7" t="s">
        <v>8256</v>
      </c>
      <c r="E1874" s="519">
        <v>9149</v>
      </c>
      <c r="F1874" s="103">
        <v>199.4</v>
      </c>
      <c r="H1874" s="168"/>
      <c r="J1874" s="24"/>
      <c r="K1874" s="73"/>
      <c r="L1874" s="74"/>
      <c r="M1874" s="24"/>
    </row>
    <row r="1875" spans="1:13" s="444" customFormat="1" ht="15" customHeight="1">
      <c r="A1875" s="4">
        <v>41774</v>
      </c>
      <c r="B1875" s="4"/>
      <c r="C1875" s="7" t="s">
        <v>3778</v>
      </c>
      <c r="D1875" s="7" t="s">
        <v>8286</v>
      </c>
      <c r="E1875" s="519">
        <v>9182</v>
      </c>
      <c r="F1875" s="103">
        <v>160</v>
      </c>
      <c r="H1875" s="168"/>
      <c r="J1875" s="24"/>
      <c r="K1875" s="73"/>
      <c r="L1875" s="74"/>
      <c r="M1875" s="24"/>
    </row>
    <row r="1876" spans="1:13" s="444" customFormat="1" ht="15" customHeight="1">
      <c r="A1876" s="4">
        <v>41774</v>
      </c>
      <c r="B1876" s="4"/>
      <c r="C1876" s="7" t="s">
        <v>636</v>
      </c>
      <c r="D1876" s="7" t="s">
        <v>8270</v>
      </c>
      <c r="E1876" s="519">
        <v>9163</v>
      </c>
      <c r="F1876" s="103">
        <v>140.97</v>
      </c>
      <c r="H1876" s="168"/>
      <c r="J1876" s="24"/>
      <c r="K1876" s="73"/>
      <c r="L1876" s="74"/>
      <c r="M1876" s="24"/>
    </row>
    <row r="1877" spans="1:13" s="444" customFormat="1" ht="15" customHeight="1">
      <c r="A1877" s="4">
        <v>41774</v>
      </c>
      <c r="B1877" s="4"/>
      <c r="C1877" s="7" t="s">
        <v>8030</v>
      </c>
      <c r="D1877" s="7" t="s">
        <v>8276</v>
      </c>
      <c r="E1877" s="519">
        <v>9169</v>
      </c>
      <c r="F1877" s="103">
        <v>136</v>
      </c>
      <c r="H1877" s="168"/>
      <c r="J1877" s="24"/>
      <c r="K1877" s="73"/>
      <c r="L1877" s="74"/>
      <c r="M1877" s="24"/>
    </row>
    <row r="1878" spans="1:13" s="444" customFormat="1" ht="15" customHeight="1">
      <c r="A1878" s="4">
        <v>41774</v>
      </c>
      <c r="B1878" s="4"/>
      <c r="C1878" s="7" t="s">
        <v>192</v>
      </c>
      <c r="D1878" s="7" t="s">
        <v>8258</v>
      </c>
      <c r="E1878" s="519">
        <v>9151</v>
      </c>
      <c r="F1878" s="103">
        <v>165.2</v>
      </c>
      <c r="H1878" s="168"/>
      <c r="J1878" s="24"/>
      <c r="K1878" s="73"/>
      <c r="L1878" s="74"/>
      <c r="M1878" s="24"/>
    </row>
    <row r="1879" spans="1:13" s="444" customFormat="1" ht="15" customHeight="1">
      <c r="A1879" s="4">
        <v>41774</v>
      </c>
      <c r="B1879" s="4"/>
      <c r="C1879" s="7" t="s">
        <v>792</v>
      </c>
      <c r="D1879" s="7" t="s">
        <v>8278</v>
      </c>
      <c r="E1879" s="519">
        <v>9173</v>
      </c>
      <c r="F1879" s="103">
        <v>392</v>
      </c>
      <c r="H1879" s="168"/>
      <c r="J1879" s="24"/>
      <c r="K1879" s="73"/>
      <c r="L1879" s="74"/>
      <c r="M1879" s="24"/>
    </row>
    <row r="1880" spans="1:13" s="444" customFormat="1" ht="15" customHeight="1">
      <c r="A1880" s="4">
        <v>41774</v>
      </c>
      <c r="B1880" s="4"/>
      <c r="C1880" s="7" t="s">
        <v>633</v>
      </c>
      <c r="D1880" s="7" t="s">
        <v>8267</v>
      </c>
      <c r="E1880" s="519">
        <v>9160</v>
      </c>
      <c r="F1880" s="103">
        <v>151.80000000000001</v>
      </c>
      <c r="H1880" s="168"/>
      <c r="J1880" s="24"/>
      <c r="K1880" s="73"/>
      <c r="L1880" s="74"/>
      <c r="M1880" s="24"/>
    </row>
    <row r="1881" spans="1:13" s="444" customFormat="1" ht="15" customHeight="1">
      <c r="A1881" s="4">
        <v>41774</v>
      </c>
      <c r="B1881" s="4"/>
      <c r="C1881" s="7" t="s">
        <v>7534</v>
      </c>
      <c r="D1881" s="7" t="s">
        <v>8324</v>
      </c>
      <c r="E1881" s="519">
        <v>9223</v>
      </c>
      <c r="F1881" s="103">
        <v>136</v>
      </c>
      <c r="H1881" s="168"/>
      <c r="J1881" s="24"/>
      <c r="K1881" s="73"/>
      <c r="L1881" s="74"/>
      <c r="M1881" s="24"/>
    </row>
    <row r="1882" spans="1:13" s="444" customFormat="1" ht="15" customHeight="1">
      <c r="A1882" s="4">
        <v>41774</v>
      </c>
      <c r="B1882" s="4"/>
      <c r="C1882" s="7" t="s">
        <v>795</v>
      </c>
      <c r="D1882" s="7" t="s">
        <v>8283</v>
      </c>
      <c r="E1882" s="519">
        <v>9179</v>
      </c>
      <c r="F1882" s="103">
        <v>184</v>
      </c>
      <c r="H1882" s="168"/>
      <c r="J1882" s="24"/>
      <c r="K1882" s="73"/>
      <c r="L1882" s="74"/>
      <c r="M1882" s="24"/>
    </row>
    <row r="1883" spans="1:13" s="444" customFormat="1" ht="15" customHeight="1">
      <c r="A1883" s="4">
        <v>41774</v>
      </c>
      <c r="B1883" s="4"/>
      <c r="C1883" s="7" t="s">
        <v>8236</v>
      </c>
      <c r="D1883" s="7" t="s">
        <v>8275</v>
      </c>
      <c r="E1883" s="519">
        <v>9168</v>
      </c>
      <c r="F1883" s="103">
        <v>180</v>
      </c>
      <c r="H1883" s="168"/>
      <c r="J1883" s="24"/>
      <c r="K1883" s="73"/>
      <c r="L1883" s="74"/>
      <c r="M1883" s="24"/>
    </row>
    <row r="1884" spans="1:13" s="444" customFormat="1" ht="15" customHeight="1">
      <c r="A1884" s="4">
        <v>41774</v>
      </c>
      <c r="B1884" s="4"/>
      <c r="C1884" s="7" t="s">
        <v>3529</v>
      </c>
      <c r="D1884" s="7" t="s">
        <v>8314</v>
      </c>
      <c r="E1884" s="519">
        <v>9213</v>
      </c>
      <c r="F1884" s="103">
        <v>400</v>
      </c>
      <c r="H1884" s="168"/>
      <c r="J1884" s="24"/>
      <c r="K1884" s="73"/>
      <c r="L1884" s="74"/>
      <c r="M1884" s="24"/>
    </row>
    <row r="1885" spans="1:13">
      <c r="A1885" s="4">
        <v>41774</v>
      </c>
      <c r="B1885" s="4"/>
      <c r="C1885" s="7" t="s">
        <v>1485</v>
      </c>
      <c r="D1885" s="7" t="s">
        <v>8313</v>
      </c>
      <c r="E1885" s="519">
        <v>9212</v>
      </c>
      <c r="F1885" s="103">
        <v>276</v>
      </c>
      <c r="G1885" s="444"/>
    </row>
    <row r="1886" spans="1:13">
      <c r="A1886" s="4">
        <v>41774</v>
      </c>
      <c r="B1886" s="4"/>
      <c r="C1886" s="7" t="s">
        <v>5786</v>
      </c>
      <c r="D1886" s="7" t="s">
        <v>8339</v>
      </c>
      <c r="E1886" s="519">
        <v>9242</v>
      </c>
      <c r="F1886" s="103">
        <v>400</v>
      </c>
      <c r="G1886" s="444"/>
    </row>
    <row r="1887" spans="1:13">
      <c r="A1887" s="4">
        <v>41774</v>
      </c>
      <c r="B1887" s="4"/>
      <c r="C1887" s="7" t="s">
        <v>1483</v>
      </c>
      <c r="D1887" s="7" t="s">
        <v>8299</v>
      </c>
      <c r="E1887" s="519">
        <v>9196</v>
      </c>
      <c r="F1887" s="103">
        <v>228</v>
      </c>
      <c r="G1887" s="444"/>
    </row>
    <row r="1888" spans="1:13">
      <c r="A1888" s="4">
        <v>41774</v>
      </c>
      <c r="B1888" s="4"/>
      <c r="C1888" s="7" t="s">
        <v>8241</v>
      </c>
      <c r="D1888" s="7" t="s">
        <v>8301</v>
      </c>
      <c r="E1888" s="519">
        <v>9198</v>
      </c>
      <c r="F1888" s="103">
        <v>298.8</v>
      </c>
      <c r="G1888" s="444"/>
    </row>
    <row r="1889" spans="1:7">
      <c r="A1889" s="4">
        <v>41774</v>
      </c>
      <c r="B1889" s="4"/>
      <c r="C1889" s="7" t="s">
        <v>1703</v>
      </c>
      <c r="D1889" s="7" t="s">
        <v>8279</v>
      </c>
      <c r="E1889" s="519">
        <v>9174</v>
      </c>
      <c r="F1889" s="103">
        <v>280</v>
      </c>
      <c r="G1889" s="444"/>
    </row>
    <row r="1890" spans="1:7">
      <c r="A1890" s="4">
        <v>41774</v>
      </c>
      <c r="B1890" s="4"/>
      <c r="C1890" s="7" t="s">
        <v>4349</v>
      </c>
      <c r="D1890" s="7" t="s">
        <v>8326</v>
      </c>
      <c r="E1890" s="519">
        <v>9225</v>
      </c>
      <c r="F1890" s="103">
        <v>160</v>
      </c>
      <c r="G1890" s="444"/>
    </row>
    <row r="1891" spans="1:7">
      <c r="A1891" s="4">
        <v>41774</v>
      </c>
      <c r="B1891" s="4"/>
      <c r="C1891" s="7" t="s">
        <v>3776</v>
      </c>
      <c r="D1891" s="7" t="s">
        <v>8280</v>
      </c>
      <c r="E1891" s="519">
        <v>9175</v>
      </c>
      <c r="F1891" s="103">
        <v>184</v>
      </c>
      <c r="G1891" s="444"/>
    </row>
    <row r="1892" spans="1:7">
      <c r="A1892" s="4">
        <v>41774</v>
      </c>
      <c r="B1892" s="4"/>
      <c r="C1892" s="7" t="s">
        <v>8247</v>
      </c>
      <c r="D1892" s="7" t="s">
        <v>8328</v>
      </c>
      <c r="E1892" s="519">
        <v>9228</v>
      </c>
      <c r="F1892" s="103">
        <v>108.8</v>
      </c>
      <c r="G1892" s="444"/>
    </row>
    <row r="1893" spans="1:7">
      <c r="A1893" s="4">
        <v>41774</v>
      </c>
      <c r="B1893" s="4"/>
      <c r="C1893" s="7" t="s">
        <v>6119</v>
      </c>
      <c r="D1893" s="7" t="s">
        <v>8266</v>
      </c>
      <c r="E1893" s="519">
        <v>9159</v>
      </c>
      <c r="F1893" s="103">
        <v>137.84</v>
      </c>
      <c r="G1893" s="444"/>
    </row>
    <row r="1894" spans="1:7">
      <c r="A1894" s="4">
        <v>41774</v>
      </c>
      <c r="B1894" s="4"/>
      <c r="C1894" s="7" t="s">
        <v>632</v>
      </c>
      <c r="D1894" s="7" t="s">
        <v>8265</v>
      </c>
      <c r="E1894" s="519">
        <v>9158</v>
      </c>
      <c r="F1894" s="103">
        <v>140.97</v>
      </c>
      <c r="G1894" s="444"/>
    </row>
    <row r="1895" spans="1:7">
      <c r="A1895" s="4">
        <v>41774</v>
      </c>
      <c r="B1895" s="4"/>
      <c r="C1895" s="7" t="s">
        <v>2397</v>
      </c>
      <c r="D1895" s="7" t="s">
        <v>8264</v>
      </c>
      <c r="E1895" s="519">
        <v>9157</v>
      </c>
      <c r="F1895" s="103">
        <v>137.84</v>
      </c>
      <c r="G1895" s="444"/>
    </row>
    <row r="1896" spans="1:7">
      <c r="A1896" s="4">
        <v>41774</v>
      </c>
      <c r="B1896" s="4"/>
      <c r="C1896" s="7" t="s">
        <v>2520</v>
      </c>
      <c r="D1896" s="7" t="s">
        <v>8271</v>
      </c>
      <c r="E1896" s="519">
        <v>9164</v>
      </c>
      <c r="F1896" s="103">
        <v>137.84</v>
      </c>
      <c r="G1896" s="444"/>
    </row>
    <row r="1897" spans="1:7">
      <c r="A1897" s="4">
        <v>41774</v>
      </c>
      <c r="B1897" s="4"/>
      <c r="C1897" s="7" t="s">
        <v>528</v>
      </c>
      <c r="D1897" s="7" t="s">
        <v>8291</v>
      </c>
      <c r="E1897" s="519">
        <v>9188</v>
      </c>
      <c r="F1897" s="103">
        <v>220</v>
      </c>
      <c r="G1897" s="444"/>
    </row>
    <row r="1898" spans="1:7">
      <c r="A1898" s="4">
        <v>41774</v>
      </c>
      <c r="B1898" s="4"/>
      <c r="C1898" s="7" t="s">
        <v>173</v>
      </c>
      <c r="D1898" s="7" t="s">
        <v>8268</v>
      </c>
      <c r="E1898" s="519">
        <v>9161</v>
      </c>
      <c r="F1898" s="103">
        <v>247.46</v>
      </c>
      <c r="G1898" s="444"/>
    </row>
    <row r="1899" spans="1:7">
      <c r="A1899" s="4">
        <v>41774</v>
      </c>
      <c r="B1899" s="4"/>
      <c r="C1899" s="7" t="s">
        <v>4867</v>
      </c>
      <c r="D1899" s="7" t="s">
        <v>8285</v>
      </c>
      <c r="E1899" s="519">
        <v>9181</v>
      </c>
      <c r="F1899" s="103">
        <v>176</v>
      </c>
      <c r="G1899" s="444"/>
    </row>
    <row r="1900" spans="1:7">
      <c r="A1900" s="4">
        <v>41774</v>
      </c>
      <c r="B1900" s="4"/>
      <c r="C1900" s="7" t="s">
        <v>196</v>
      </c>
      <c r="D1900" s="7" t="s">
        <v>8260</v>
      </c>
      <c r="E1900" s="519">
        <v>9153</v>
      </c>
      <c r="F1900" s="103">
        <v>137.84</v>
      </c>
      <c r="G1900" s="444"/>
    </row>
    <row r="1901" spans="1:7">
      <c r="A1901" s="4">
        <v>41774</v>
      </c>
      <c r="B1901" s="4"/>
      <c r="C1901" s="7" t="s">
        <v>5456</v>
      </c>
      <c r="D1901" s="7" t="s">
        <v>8273</v>
      </c>
      <c r="E1901" s="519">
        <v>9166</v>
      </c>
      <c r="F1901" s="103">
        <v>77.75</v>
      </c>
      <c r="G1901" s="444"/>
    </row>
    <row r="1902" spans="1:7">
      <c r="A1902" s="4">
        <v>41774</v>
      </c>
      <c r="B1902" s="4"/>
      <c r="C1902" s="7" t="s">
        <v>8239</v>
      </c>
      <c r="D1902" s="7" t="s">
        <v>8287</v>
      </c>
      <c r="E1902" s="519">
        <v>9184</v>
      </c>
      <c r="F1902" s="103">
        <v>184</v>
      </c>
      <c r="G1902" s="444"/>
    </row>
    <row r="1903" spans="1:7">
      <c r="A1903" s="4">
        <v>41774</v>
      </c>
      <c r="B1903" s="4"/>
      <c r="C1903" s="7" t="s">
        <v>629</v>
      </c>
      <c r="D1903" s="7" t="s">
        <v>8272</v>
      </c>
      <c r="E1903" s="519">
        <v>9165</v>
      </c>
      <c r="F1903" s="103">
        <v>136</v>
      </c>
      <c r="G1903" s="444"/>
    </row>
    <row r="1904" spans="1:7">
      <c r="A1904" s="4">
        <v>41774</v>
      </c>
      <c r="B1904" s="4"/>
      <c r="C1904" s="7" t="s">
        <v>497</v>
      </c>
      <c r="D1904" s="7" t="s">
        <v>8259</v>
      </c>
      <c r="E1904" s="519">
        <v>9152</v>
      </c>
      <c r="F1904" s="103">
        <v>137.84</v>
      </c>
      <c r="G1904" s="444"/>
    </row>
    <row r="1905" spans="1:14">
      <c r="A1905" s="4">
        <v>41774</v>
      </c>
      <c r="B1905" s="4"/>
      <c r="C1905" s="7" t="s">
        <v>561</v>
      </c>
      <c r="D1905" s="7" t="s">
        <v>8290</v>
      </c>
      <c r="E1905" s="519">
        <v>9187</v>
      </c>
      <c r="F1905" s="103">
        <v>161</v>
      </c>
      <c r="G1905" s="444"/>
    </row>
    <row r="1906" spans="1:14">
      <c r="A1906" s="4">
        <v>41774</v>
      </c>
      <c r="B1906" s="4"/>
      <c r="C1906" s="7" t="s">
        <v>731</v>
      </c>
      <c r="D1906" s="7" t="s">
        <v>8298</v>
      </c>
      <c r="E1906" s="519">
        <v>9195</v>
      </c>
      <c r="F1906" s="103">
        <v>422.4</v>
      </c>
      <c r="G1906" s="444"/>
    </row>
    <row r="1907" spans="1:14">
      <c r="A1907" s="4">
        <v>41774</v>
      </c>
      <c r="B1907" s="4"/>
      <c r="C1907" s="7" t="s">
        <v>538</v>
      </c>
      <c r="D1907" s="7" t="s">
        <v>8310</v>
      </c>
      <c r="E1907" s="519">
        <v>9208</v>
      </c>
      <c r="F1907" s="103">
        <v>403.2</v>
      </c>
      <c r="G1907" s="444"/>
    </row>
    <row r="1908" spans="1:14">
      <c r="A1908" s="4">
        <v>41774</v>
      </c>
      <c r="B1908" s="4"/>
      <c r="C1908" s="7" t="s">
        <v>2251</v>
      </c>
      <c r="D1908" s="7" t="s">
        <v>8274</v>
      </c>
      <c r="E1908" s="519">
        <v>9167</v>
      </c>
      <c r="F1908" s="103">
        <v>77.75</v>
      </c>
      <c r="G1908" s="444"/>
    </row>
    <row r="1909" spans="1:14">
      <c r="A1909" s="4">
        <v>41774</v>
      </c>
      <c r="B1909" s="4"/>
      <c r="C1909" s="7" t="s">
        <v>8240</v>
      </c>
      <c r="D1909" s="7" t="s">
        <v>8294</v>
      </c>
      <c r="E1909" s="519">
        <v>9191</v>
      </c>
      <c r="F1909" s="103">
        <v>154</v>
      </c>
      <c r="G1909" s="444"/>
    </row>
    <row r="1910" spans="1:14">
      <c r="A1910" s="4">
        <v>41774</v>
      </c>
      <c r="B1910" s="4"/>
      <c r="C1910" s="7" t="s">
        <v>8238</v>
      </c>
      <c r="D1910" s="7" t="s">
        <v>8282</v>
      </c>
      <c r="E1910" s="519">
        <v>9178</v>
      </c>
      <c r="F1910" s="103">
        <v>140</v>
      </c>
      <c r="G1910" s="444"/>
    </row>
    <row r="1911" spans="1:14">
      <c r="A1911" s="4">
        <v>41774</v>
      </c>
      <c r="B1911" s="4"/>
      <c r="C1911" s="7" t="s">
        <v>4595</v>
      </c>
      <c r="D1911" s="7" t="s">
        <v>8257</v>
      </c>
      <c r="E1911" s="519">
        <v>9150</v>
      </c>
      <c r="F1911" s="103">
        <v>160</v>
      </c>
      <c r="G1911" s="444"/>
    </row>
    <row r="1912" spans="1:14">
      <c r="A1912" s="4">
        <v>41774</v>
      </c>
      <c r="B1912" s="4"/>
      <c r="C1912" s="7" t="s">
        <v>8245</v>
      </c>
      <c r="D1912" s="7" t="s">
        <v>8325</v>
      </c>
      <c r="E1912" s="519">
        <v>9224</v>
      </c>
      <c r="F1912" s="103">
        <v>140</v>
      </c>
      <c r="G1912" s="444"/>
    </row>
    <row r="1913" spans="1:14">
      <c r="A1913" s="4">
        <v>41774</v>
      </c>
      <c r="B1913" s="4"/>
      <c r="C1913" s="7" t="s">
        <v>796</v>
      </c>
      <c r="D1913" s="7" t="s">
        <v>8284</v>
      </c>
      <c r="E1913" s="519">
        <v>9180</v>
      </c>
      <c r="F1913" s="103">
        <v>392</v>
      </c>
      <c r="G1913" s="444"/>
    </row>
    <row r="1914" spans="1:14">
      <c r="A1914" s="108"/>
      <c r="B1914" s="108"/>
      <c r="C1914" s="109"/>
      <c r="D1914" s="109"/>
      <c r="E1914" s="531"/>
      <c r="F1914" s="125"/>
      <c r="G1914" s="129"/>
    </row>
    <row r="1915" spans="1:14" s="444" customFormat="1">
      <c r="A1915" s="578">
        <v>41775</v>
      </c>
      <c r="B1915" s="108"/>
      <c r="C1915" s="109"/>
      <c r="D1915" s="109"/>
      <c r="E1915" s="531"/>
      <c r="F1915" s="125"/>
      <c r="G1915" s="129"/>
      <c r="H1915" s="125"/>
      <c r="I1915" s="168"/>
      <c r="L1915" s="2"/>
      <c r="N1915" s="2"/>
    </row>
    <row r="1916" spans="1:14" s="444" customFormat="1">
      <c r="A1916" s="4">
        <v>41773</v>
      </c>
      <c r="B1916" s="4"/>
      <c r="C1916" s="7" t="s">
        <v>166</v>
      </c>
      <c r="D1916" s="7" t="s">
        <v>8229</v>
      </c>
      <c r="E1916" s="519">
        <v>9145</v>
      </c>
      <c r="F1916" s="103">
        <v>215.39</v>
      </c>
      <c r="H1916" s="125"/>
      <c r="I1916" s="168"/>
      <c r="L1916" s="2"/>
      <c r="N1916" s="2"/>
    </row>
    <row r="1917" spans="1:14">
      <c r="A1917" s="4">
        <v>41772</v>
      </c>
      <c r="B1917" s="4"/>
      <c r="C1917" s="7" t="s">
        <v>761</v>
      </c>
      <c r="D1917" s="7" t="s">
        <v>8225</v>
      </c>
      <c r="E1917" s="519">
        <v>9133</v>
      </c>
      <c r="F1917" s="103">
        <v>1383.95</v>
      </c>
      <c r="G1917" s="444"/>
    </row>
    <row r="1918" spans="1:14">
      <c r="A1918" s="4">
        <v>41774</v>
      </c>
      <c r="B1918" s="4"/>
      <c r="C1918" s="7" t="s">
        <v>367</v>
      </c>
      <c r="D1918" s="7" t="s">
        <v>8250</v>
      </c>
      <c r="E1918" s="519">
        <v>9142</v>
      </c>
      <c r="F1918" s="103">
        <v>660</v>
      </c>
      <c r="G1918" s="444"/>
    </row>
    <row r="1919" spans="1:14">
      <c r="A1919" s="4">
        <v>41774</v>
      </c>
      <c r="B1919" s="4"/>
      <c r="C1919" s="7" t="s">
        <v>5617</v>
      </c>
      <c r="D1919" s="7" t="s">
        <v>8330</v>
      </c>
      <c r="E1919" s="519">
        <v>9231</v>
      </c>
      <c r="F1919" s="103">
        <v>312</v>
      </c>
      <c r="G1919" s="444"/>
    </row>
    <row r="1920" spans="1:14">
      <c r="A1920" s="4">
        <v>41774</v>
      </c>
      <c r="B1920" s="4"/>
      <c r="C1920" s="7" t="s">
        <v>558</v>
      </c>
      <c r="D1920" s="7" t="s">
        <v>8249</v>
      </c>
      <c r="E1920" s="519">
        <v>9141</v>
      </c>
      <c r="F1920" s="103">
        <v>660</v>
      </c>
      <c r="G1920" s="444"/>
    </row>
    <row r="1921" spans="1:7">
      <c r="A1921" s="4">
        <v>41774</v>
      </c>
      <c r="B1921" s="4"/>
      <c r="C1921" s="7" t="s">
        <v>558</v>
      </c>
      <c r="D1921" s="7" t="s">
        <v>8331</v>
      </c>
      <c r="E1921" s="519">
        <v>9232</v>
      </c>
      <c r="F1921" s="103">
        <v>352</v>
      </c>
      <c r="G1921" s="444"/>
    </row>
    <row r="1922" spans="1:7">
      <c r="A1922" s="4">
        <v>41774</v>
      </c>
      <c r="B1922" s="4"/>
      <c r="C1922" s="7" t="s">
        <v>626</v>
      </c>
      <c r="D1922" s="7" t="s">
        <v>8261</v>
      </c>
      <c r="E1922" s="519">
        <v>9154</v>
      </c>
      <c r="F1922" s="103">
        <v>140.97</v>
      </c>
      <c r="G1922" s="444"/>
    </row>
    <row r="1923" spans="1:7">
      <c r="A1923" s="4">
        <v>41774</v>
      </c>
      <c r="B1923" s="4"/>
      <c r="C1923" s="7" t="s">
        <v>912</v>
      </c>
      <c r="D1923" s="7" t="s">
        <v>8289</v>
      </c>
      <c r="E1923" s="519">
        <v>9186</v>
      </c>
      <c r="F1923" s="103">
        <v>154</v>
      </c>
      <c r="G1923" s="444"/>
    </row>
    <row r="1924" spans="1:7">
      <c r="A1924" s="4">
        <v>41774</v>
      </c>
      <c r="B1924" s="4"/>
      <c r="C1924" s="7" t="s">
        <v>492</v>
      </c>
      <c r="D1924" s="7" t="s">
        <v>8255</v>
      </c>
      <c r="E1924" s="519">
        <v>9148</v>
      </c>
      <c r="F1924" s="103">
        <v>195.4</v>
      </c>
      <c r="G1924" s="444"/>
    </row>
    <row r="1925" spans="1:7">
      <c r="A1925" s="4">
        <v>41774</v>
      </c>
      <c r="B1925" s="4"/>
      <c r="C1925" s="7" t="s">
        <v>8243</v>
      </c>
      <c r="D1925" s="7" t="s">
        <v>8317</v>
      </c>
      <c r="E1925" s="519">
        <v>9216</v>
      </c>
      <c r="F1925" s="103">
        <v>464</v>
      </c>
      <c r="G1925" s="444"/>
    </row>
    <row r="1926" spans="1:7">
      <c r="A1926" s="4">
        <v>41774</v>
      </c>
      <c r="B1926" s="4"/>
      <c r="C1926" s="7" t="s">
        <v>529</v>
      </c>
      <c r="D1926" s="7" t="s">
        <v>8295</v>
      </c>
      <c r="E1926" s="519">
        <v>9192</v>
      </c>
      <c r="F1926" s="103">
        <v>218</v>
      </c>
      <c r="G1926" s="444"/>
    </row>
    <row r="1927" spans="1:7">
      <c r="A1927" s="4">
        <v>41774</v>
      </c>
      <c r="B1927" s="4"/>
      <c r="C1927" s="7" t="s">
        <v>562</v>
      </c>
      <c r="D1927" s="7" t="s">
        <v>8293</v>
      </c>
      <c r="E1927" s="519">
        <v>9190</v>
      </c>
      <c r="F1927" s="103">
        <v>174</v>
      </c>
      <c r="G1927" s="444"/>
    </row>
    <row r="1928" spans="1:7">
      <c r="A1928" s="4">
        <v>41774</v>
      </c>
      <c r="B1928" s="4"/>
      <c r="C1928" s="7" t="s">
        <v>4367</v>
      </c>
      <c r="D1928" s="7" t="s">
        <v>8323</v>
      </c>
      <c r="E1928" s="519">
        <v>9222</v>
      </c>
      <c r="F1928" s="103">
        <v>240</v>
      </c>
      <c r="G1928" s="444"/>
    </row>
    <row r="1929" spans="1:7">
      <c r="A1929" s="4">
        <v>41774</v>
      </c>
      <c r="B1929" s="4"/>
      <c r="C1929" s="7" t="s">
        <v>801</v>
      </c>
      <c r="D1929" s="7" t="s">
        <v>8297</v>
      </c>
      <c r="E1929" s="519">
        <v>9194</v>
      </c>
      <c r="F1929" s="103">
        <v>480</v>
      </c>
      <c r="G1929" s="444"/>
    </row>
    <row r="1930" spans="1:7">
      <c r="A1930" s="4">
        <v>41774</v>
      </c>
      <c r="B1930" s="4"/>
      <c r="C1930" s="7" t="s">
        <v>8027</v>
      </c>
      <c r="D1930" s="7" t="s">
        <v>8253</v>
      </c>
      <c r="E1930" s="519">
        <v>9146</v>
      </c>
      <c r="F1930" s="103">
        <v>480</v>
      </c>
      <c r="G1930" s="444"/>
    </row>
    <row r="1931" spans="1:7">
      <c r="A1931" s="4">
        <v>41774</v>
      </c>
      <c r="B1931" s="4"/>
      <c r="C1931" s="7" t="s">
        <v>1727</v>
      </c>
      <c r="D1931" s="7" t="s">
        <v>8292</v>
      </c>
      <c r="E1931" s="519">
        <v>9189</v>
      </c>
      <c r="F1931" s="103">
        <v>154</v>
      </c>
      <c r="G1931" s="444"/>
    </row>
    <row r="1932" spans="1:7">
      <c r="A1932" s="4">
        <v>41774</v>
      </c>
      <c r="B1932" s="4"/>
      <c r="C1932" s="7" t="s">
        <v>468</v>
      </c>
      <c r="D1932" s="7" t="s">
        <v>8338</v>
      </c>
      <c r="E1932" s="519">
        <v>9239</v>
      </c>
      <c r="F1932" s="103">
        <v>1380</v>
      </c>
      <c r="G1932" s="444"/>
    </row>
    <row r="1933" spans="1:7">
      <c r="A1933" s="4">
        <v>41774</v>
      </c>
      <c r="B1933" s="4"/>
      <c r="C1933" s="7" t="s">
        <v>371</v>
      </c>
      <c r="D1933" s="7" t="s">
        <v>8337</v>
      </c>
      <c r="E1933" s="519">
        <v>9238</v>
      </c>
      <c r="F1933" s="103">
        <v>2882.23</v>
      </c>
      <c r="G1933" s="444"/>
    </row>
    <row r="1934" spans="1:7">
      <c r="A1934" s="4">
        <v>41774</v>
      </c>
      <c r="B1934" s="4"/>
      <c r="C1934" s="7" t="s">
        <v>2268</v>
      </c>
      <c r="D1934" s="7" t="s">
        <v>8332</v>
      </c>
      <c r="E1934" s="519">
        <v>9233</v>
      </c>
      <c r="F1934" s="103">
        <v>520</v>
      </c>
      <c r="G1934" s="444"/>
    </row>
    <row r="1935" spans="1:7">
      <c r="A1935" s="4">
        <v>41774</v>
      </c>
      <c r="B1935" s="4"/>
      <c r="C1935" s="7" t="s">
        <v>354</v>
      </c>
      <c r="D1935" s="7" t="s">
        <v>8248</v>
      </c>
      <c r="E1935" s="519">
        <v>9140</v>
      </c>
      <c r="F1935" s="103">
        <v>1260</v>
      </c>
      <c r="G1935" s="444"/>
    </row>
    <row r="1936" spans="1:7">
      <c r="A1936" s="4">
        <v>41774</v>
      </c>
      <c r="B1936" s="4"/>
      <c r="C1936" s="7" t="s">
        <v>560</v>
      </c>
      <c r="D1936" s="7" t="s">
        <v>8288</v>
      </c>
      <c r="E1936" s="519">
        <v>9185</v>
      </c>
      <c r="F1936" s="103">
        <v>220</v>
      </c>
      <c r="G1936" s="444"/>
    </row>
    <row r="1937" spans="1:13">
      <c r="A1937" s="4">
        <v>41774</v>
      </c>
      <c r="B1937" s="4"/>
      <c r="C1937" s="7" t="s">
        <v>6989</v>
      </c>
      <c r="D1937" s="7" t="s">
        <v>8329</v>
      </c>
      <c r="E1937" s="519">
        <v>9229</v>
      </c>
      <c r="F1937" s="103">
        <v>160</v>
      </c>
      <c r="G1937" s="444"/>
    </row>
    <row r="1938" spans="1:13">
      <c r="A1938" s="4">
        <v>41774</v>
      </c>
      <c r="B1938" s="4"/>
      <c r="C1938" s="7" t="s">
        <v>563</v>
      </c>
      <c r="D1938" s="7" t="s">
        <v>8318</v>
      </c>
      <c r="E1938" s="519">
        <v>9217</v>
      </c>
      <c r="F1938" s="103">
        <v>480</v>
      </c>
      <c r="G1938" s="444"/>
    </row>
    <row r="1939" spans="1:13">
      <c r="A1939" s="4">
        <v>41775</v>
      </c>
      <c r="B1939" s="4"/>
      <c r="C1939" s="7" t="s">
        <v>145</v>
      </c>
      <c r="D1939" s="7" t="s">
        <v>8357</v>
      </c>
      <c r="E1939" s="519">
        <v>9257</v>
      </c>
      <c r="F1939" s="103">
        <v>301</v>
      </c>
      <c r="G1939" s="444"/>
    </row>
    <row r="1940" spans="1:13">
      <c r="A1940" s="4">
        <v>41775</v>
      </c>
      <c r="B1940" s="4"/>
      <c r="C1940" s="7" t="s">
        <v>389</v>
      </c>
      <c r="D1940" s="7" t="s">
        <v>8356</v>
      </c>
      <c r="E1940" s="519">
        <v>9256</v>
      </c>
      <c r="F1940" s="103">
        <v>300</v>
      </c>
      <c r="G1940" s="444"/>
    </row>
    <row r="1941" spans="1:13">
      <c r="A1941" s="4">
        <v>41775</v>
      </c>
      <c r="B1941" s="4"/>
      <c r="C1941" s="7" t="s">
        <v>3502</v>
      </c>
      <c r="D1941" s="7" t="s">
        <v>8355</v>
      </c>
      <c r="E1941" s="519">
        <v>9255</v>
      </c>
      <c r="F1941" s="103">
        <v>200</v>
      </c>
      <c r="G1941" s="444"/>
    </row>
    <row r="1942" spans="1:13">
      <c r="A1942" s="4">
        <v>41775</v>
      </c>
      <c r="B1942" s="4"/>
      <c r="C1942" s="7" t="s">
        <v>2491</v>
      </c>
      <c r="D1942" s="7" t="s">
        <v>8351</v>
      </c>
      <c r="E1942" s="519">
        <v>9251</v>
      </c>
      <c r="F1942" s="103">
        <v>80</v>
      </c>
      <c r="G1942" s="444"/>
    </row>
    <row r="1943" spans="1:13">
      <c r="A1943" s="4">
        <v>41774</v>
      </c>
      <c r="B1943" s="4"/>
      <c r="C1943" s="7" t="s">
        <v>1480</v>
      </c>
      <c r="D1943" s="7" t="s">
        <v>8254</v>
      </c>
      <c r="E1943" s="519">
        <v>9147</v>
      </c>
      <c r="F1943" s="103">
        <v>576</v>
      </c>
      <c r="G1943" s="444"/>
    </row>
    <row r="1944" spans="1:13">
      <c r="A1944" s="4">
        <v>41774</v>
      </c>
      <c r="B1944" s="4"/>
      <c r="C1944" s="7" t="s">
        <v>369</v>
      </c>
      <c r="D1944" s="7" t="s">
        <v>8251</v>
      </c>
      <c r="E1944" s="519">
        <v>9143</v>
      </c>
      <c r="F1944" s="103">
        <v>604</v>
      </c>
      <c r="G1944" s="444"/>
    </row>
    <row r="1945" spans="1:13" s="444" customFormat="1" ht="15" customHeight="1">
      <c r="A1945" s="4">
        <v>41774</v>
      </c>
      <c r="B1945" s="4"/>
      <c r="C1945" s="7" t="s">
        <v>5298</v>
      </c>
      <c r="D1945" s="7" t="s">
        <v>8333</v>
      </c>
      <c r="E1945" s="519">
        <v>9234</v>
      </c>
      <c r="F1945" s="103">
        <v>120</v>
      </c>
      <c r="H1945" s="168"/>
      <c r="J1945" s="24"/>
      <c r="K1945" s="73"/>
      <c r="L1945" s="74"/>
      <c r="M1945" s="24"/>
    </row>
    <row r="1946" spans="1:13" s="444" customFormat="1" ht="15" customHeight="1">
      <c r="A1946" s="4">
        <v>41774</v>
      </c>
      <c r="B1946" s="4"/>
      <c r="C1946" s="7" t="s">
        <v>3014</v>
      </c>
      <c r="D1946" s="7" t="s">
        <v>8303</v>
      </c>
      <c r="E1946" s="519">
        <v>9201</v>
      </c>
      <c r="F1946" s="103">
        <v>460</v>
      </c>
      <c r="H1946" s="168"/>
      <c r="J1946" s="24"/>
      <c r="K1946" s="73"/>
      <c r="L1946" s="74"/>
      <c r="M1946" s="24"/>
    </row>
    <row r="1947" spans="1:13" s="444" customFormat="1" ht="15" customHeight="1">
      <c r="A1947" s="163"/>
      <c r="B1947" s="163"/>
      <c r="C1947"/>
      <c r="D1947"/>
      <c r="E1947" s="517"/>
      <c r="F1947" s="168"/>
      <c r="G1947" s="168"/>
      <c r="H1947" s="168"/>
      <c r="J1947" s="24"/>
      <c r="K1947" s="73"/>
      <c r="L1947" s="74"/>
      <c r="M1947" s="24"/>
    </row>
    <row r="1949" spans="1:13">
      <c r="A1949" s="578">
        <v>41778</v>
      </c>
    </row>
    <row r="1950" spans="1:13">
      <c r="A1950" s="4">
        <v>41774</v>
      </c>
      <c r="B1950" s="4"/>
      <c r="C1950" s="7" t="s">
        <v>1640</v>
      </c>
      <c r="D1950" s="7" t="s">
        <v>8334</v>
      </c>
      <c r="E1950" s="519">
        <v>9235</v>
      </c>
      <c r="F1950" s="103">
        <v>120</v>
      </c>
      <c r="G1950" s="444"/>
    </row>
    <row r="1951" spans="1:13" s="444" customFormat="1" ht="15" customHeight="1">
      <c r="A1951" s="4">
        <v>41774</v>
      </c>
      <c r="B1951" s="4"/>
      <c r="C1951" s="7" t="s">
        <v>1633</v>
      </c>
      <c r="D1951" s="7" t="s">
        <v>8311</v>
      </c>
      <c r="E1951" s="519">
        <v>9209</v>
      </c>
      <c r="F1951" s="103">
        <v>228</v>
      </c>
      <c r="H1951" s="168"/>
      <c r="J1951" s="24"/>
      <c r="K1951" s="73"/>
      <c r="L1951" s="74"/>
      <c r="M1951" s="24"/>
    </row>
    <row r="1952" spans="1:13" s="444" customFormat="1" ht="15" customHeight="1">
      <c r="A1952" s="4">
        <v>41773</v>
      </c>
      <c r="B1952" s="4"/>
      <c r="C1952" s="7" t="s">
        <v>2295</v>
      </c>
      <c r="D1952" s="7" t="s">
        <v>8230</v>
      </c>
      <c r="E1952" s="519">
        <v>9170</v>
      </c>
      <c r="F1952" s="103">
        <v>1000</v>
      </c>
      <c r="H1952" s="168"/>
      <c r="J1952" s="24"/>
      <c r="K1952" s="73"/>
      <c r="L1952" s="74"/>
      <c r="M1952" s="24"/>
    </row>
    <row r="1953" spans="1:13" s="444" customFormat="1" ht="15" customHeight="1">
      <c r="A1953" s="4">
        <v>41774</v>
      </c>
      <c r="B1953" s="4"/>
      <c r="C1953" s="7" t="s">
        <v>8244</v>
      </c>
      <c r="D1953" s="7" t="s">
        <v>8321</v>
      </c>
      <c r="E1953" s="519">
        <v>9220</v>
      </c>
      <c r="F1953" s="103">
        <v>400</v>
      </c>
      <c r="H1953" s="168"/>
      <c r="J1953" s="24"/>
      <c r="K1953" s="73"/>
      <c r="L1953" s="74"/>
      <c r="M1953" s="24"/>
    </row>
    <row r="1954" spans="1:13" s="444" customFormat="1" ht="15" customHeight="1">
      <c r="A1954" s="4">
        <v>41759</v>
      </c>
      <c r="B1954" s="4"/>
      <c r="C1954" s="7" t="s">
        <v>7850</v>
      </c>
      <c r="D1954" s="7" t="s">
        <v>8109</v>
      </c>
      <c r="E1954" s="519">
        <v>9067</v>
      </c>
      <c r="F1954" s="103">
        <v>520</v>
      </c>
      <c r="H1954" s="168"/>
      <c r="J1954" s="24"/>
      <c r="K1954" s="73"/>
      <c r="L1954" s="74"/>
      <c r="M1954" s="24"/>
    </row>
    <row r="1955" spans="1:13" s="444" customFormat="1" ht="15" customHeight="1">
      <c r="A1955" s="4">
        <v>41774</v>
      </c>
      <c r="B1955" s="4"/>
      <c r="C1955" s="7" t="s">
        <v>1043</v>
      </c>
      <c r="D1955" s="7" t="s">
        <v>8335</v>
      </c>
      <c r="E1955" s="519">
        <v>9236</v>
      </c>
      <c r="F1955" s="103">
        <v>80</v>
      </c>
      <c r="H1955" s="168"/>
      <c r="J1955" s="24"/>
      <c r="K1955" s="73"/>
      <c r="L1955" s="74"/>
      <c r="M1955" s="24"/>
    </row>
    <row r="1956" spans="1:13" s="444" customFormat="1" ht="15" customHeight="1">
      <c r="A1956" s="4">
        <v>41774</v>
      </c>
      <c r="B1956" s="4"/>
      <c r="C1956" s="7" t="s">
        <v>456</v>
      </c>
      <c r="D1956" s="7" t="s">
        <v>8312</v>
      </c>
      <c r="E1956" s="519">
        <v>9211</v>
      </c>
      <c r="F1956" s="103">
        <v>388</v>
      </c>
      <c r="H1956" s="168"/>
      <c r="J1956" s="24"/>
      <c r="K1956" s="73"/>
      <c r="L1956" s="74"/>
      <c r="M1956" s="24"/>
    </row>
    <row r="1957" spans="1:13" s="444" customFormat="1" ht="15" customHeight="1">
      <c r="A1957" s="4">
        <v>41774</v>
      </c>
      <c r="B1957" s="4"/>
      <c r="C1957" s="7" t="s">
        <v>791</v>
      </c>
      <c r="D1957" s="7" t="s">
        <v>8277</v>
      </c>
      <c r="E1957" s="519">
        <v>9172</v>
      </c>
      <c r="F1957" s="103">
        <v>240</v>
      </c>
      <c r="H1957" s="168"/>
      <c r="J1957" s="24"/>
      <c r="K1957" s="73"/>
      <c r="L1957" s="74"/>
      <c r="M1957" s="24"/>
    </row>
    <row r="1958" spans="1:13" s="444" customFormat="1" ht="15" customHeight="1">
      <c r="A1958" s="4">
        <v>41774</v>
      </c>
      <c r="B1958" s="4"/>
      <c r="C1958" s="7" t="s">
        <v>7535</v>
      </c>
      <c r="D1958" s="7" t="s">
        <v>8322</v>
      </c>
      <c r="E1958" s="519">
        <v>9221</v>
      </c>
      <c r="F1958" s="103">
        <v>220</v>
      </c>
      <c r="H1958" s="168"/>
      <c r="J1958" s="24"/>
      <c r="K1958" s="73"/>
      <c r="L1958" s="74"/>
      <c r="M1958" s="24"/>
    </row>
    <row r="1959" spans="1:13" s="444" customFormat="1" ht="15" customHeight="1">
      <c r="A1959" s="4">
        <v>41774</v>
      </c>
      <c r="B1959" s="4"/>
      <c r="C1959" s="7" t="s">
        <v>8237</v>
      </c>
      <c r="D1959" s="7" t="s">
        <v>8281</v>
      </c>
      <c r="E1959" s="519">
        <v>9177</v>
      </c>
      <c r="F1959" s="103">
        <v>140</v>
      </c>
      <c r="H1959" s="168"/>
      <c r="J1959" s="24"/>
      <c r="K1959" s="73"/>
      <c r="L1959" s="74"/>
      <c r="M1959" s="24"/>
    </row>
    <row r="1960" spans="1:13" s="444" customFormat="1" ht="15" customHeight="1">
      <c r="A1960" s="4">
        <v>41774</v>
      </c>
      <c r="B1960" s="4"/>
      <c r="C1960" s="7" t="s">
        <v>530</v>
      </c>
      <c r="D1960" s="7" t="s">
        <v>8296</v>
      </c>
      <c r="E1960" s="519">
        <v>9193</v>
      </c>
      <c r="F1960" s="103">
        <v>460</v>
      </c>
      <c r="H1960" s="168"/>
      <c r="J1960" s="24"/>
      <c r="K1960" s="73"/>
      <c r="L1960" s="74"/>
      <c r="M1960" s="24"/>
    </row>
    <row r="1961" spans="1:13" s="444" customFormat="1" ht="15" customHeight="1">
      <c r="A1961" s="4">
        <v>41774</v>
      </c>
      <c r="B1961" s="4"/>
      <c r="C1961" s="7" t="s">
        <v>7329</v>
      </c>
      <c r="D1961" s="7" t="s">
        <v>8305</v>
      </c>
      <c r="E1961" s="519">
        <v>9203</v>
      </c>
      <c r="F1961" s="103">
        <v>1000</v>
      </c>
      <c r="H1961" s="168"/>
      <c r="J1961" s="24"/>
      <c r="K1961" s="73"/>
      <c r="L1961" s="74"/>
      <c r="M1961" s="24"/>
    </row>
    <row r="1962" spans="1:13" s="444" customFormat="1" ht="15" customHeight="1">
      <c r="A1962" s="4">
        <v>41774</v>
      </c>
      <c r="B1962" s="4"/>
      <c r="C1962" s="7" t="s">
        <v>5294</v>
      </c>
      <c r="D1962" s="7" t="s">
        <v>8319</v>
      </c>
      <c r="E1962" s="519">
        <v>9218</v>
      </c>
      <c r="F1962" s="103">
        <v>960</v>
      </c>
      <c r="H1962" s="168"/>
      <c r="J1962" s="24"/>
      <c r="K1962" s="73"/>
      <c r="L1962" s="74"/>
      <c r="M1962" s="24"/>
    </row>
    <row r="1963" spans="1:13" s="444" customFormat="1" ht="15" customHeight="1">
      <c r="A1963" s="4">
        <v>41774</v>
      </c>
      <c r="B1963" s="4"/>
      <c r="C1963" s="7" t="s">
        <v>4696</v>
      </c>
      <c r="D1963" s="7" t="s">
        <v>8316</v>
      </c>
      <c r="E1963" s="519">
        <v>9215</v>
      </c>
      <c r="F1963" s="103">
        <v>400</v>
      </c>
      <c r="H1963" s="168"/>
      <c r="J1963" s="24"/>
      <c r="K1963" s="73"/>
      <c r="L1963" s="74"/>
      <c r="M1963" s="24"/>
    </row>
    <row r="1964" spans="1:13" s="444" customFormat="1" ht="15" customHeight="1">
      <c r="A1964" s="4">
        <v>41774</v>
      </c>
      <c r="B1964" s="4"/>
      <c r="C1964" s="7" t="s">
        <v>8242</v>
      </c>
      <c r="D1964" s="7" t="s">
        <v>8302</v>
      </c>
      <c r="E1964" s="519">
        <v>9199</v>
      </c>
      <c r="F1964" s="103">
        <v>580</v>
      </c>
      <c r="H1964" s="168"/>
      <c r="J1964" s="24"/>
      <c r="K1964" s="73"/>
      <c r="L1964" s="74"/>
      <c r="M1964" s="24"/>
    </row>
    <row r="1965" spans="1:13" s="444" customFormat="1" ht="15" customHeight="1">
      <c r="A1965" s="4">
        <v>41774</v>
      </c>
      <c r="B1965" s="4"/>
      <c r="C1965" s="7" t="s">
        <v>3925</v>
      </c>
      <c r="D1965" s="7" t="s">
        <v>8327</v>
      </c>
      <c r="E1965" s="519">
        <v>9226</v>
      </c>
      <c r="F1965" s="103">
        <v>160</v>
      </c>
      <c r="H1965" s="168"/>
      <c r="J1965" s="24"/>
      <c r="K1965" s="73"/>
      <c r="L1965" s="74"/>
      <c r="M1965" s="24"/>
    </row>
    <row r="1966" spans="1:13" s="444" customFormat="1" ht="15" customHeight="1">
      <c r="A1966" s="4">
        <v>41774</v>
      </c>
      <c r="B1966" s="4"/>
      <c r="C1966" s="7" t="s">
        <v>1707</v>
      </c>
      <c r="D1966" s="7" t="s">
        <v>8306</v>
      </c>
      <c r="E1966" s="519">
        <v>9204</v>
      </c>
      <c r="F1966" s="103">
        <v>300</v>
      </c>
      <c r="H1966" s="168"/>
      <c r="J1966" s="24"/>
      <c r="K1966" s="73"/>
      <c r="L1966" s="74"/>
      <c r="M1966" s="24"/>
    </row>
    <row r="1967" spans="1:13" s="444" customFormat="1" ht="15" customHeight="1">
      <c r="A1967" s="4">
        <v>41774</v>
      </c>
      <c r="B1967" s="4"/>
      <c r="C1967" s="7" t="s">
        <v>75</v>
      </c>
      <c r="D1967" s="7" t="s">
        <v>8336</v>
      </c>
      <c r="E1967" s="519">
        <v>9237</v>
      </c>
      <c r="F1967" s="103">
        <v>120</v>
      </c>
      <c r="H1967" s="168"/>
      <c r="J1967" s="24"/>
      <c r="K1967" s="73"/>
      <c r="L1967" s="74"/>
      <c r="M1967" s="24"/>
    </row>
    <row r="1968" spans="1:13" s="444" customFormat="1" ht="15" customHeight="1">
      <c r="A1968" s="4">
        <v>41774</v>
      </c>
      <c r="B1968" s="4"/>
      <c r="C1968" s="7" t="s">
        <v>6377</v>
      </c>
      <c r="D1968" s="7" t="s">
        <v>8309</v>
      </c>
      <c r="E1968" s="519">
        <v>9207</v>
      </c>
      <c r="F1968" s="103">
        <v>320</v>
      </c>
      <c r="H1968" s="168"/>
      <c r="J1968" s="24"/>
      <c r="K1968" s="73"/>
      <c r="L1968" s="74"/>
      <c r="M1968" s="24"/>
    </row>
    <row r="1969" spans="1:13" s="444" customFormat="1" ht="15" customHeight="1">
      <c r="A1969" s="163"/>
      <c r="B1969" s="163"/>
      <c r="C1969"/>
      <c r="D1969"/>
      <c r="E1969" s="517"/>
      <c r="F1969" s="168"/>
      <c r="G1969" s="168"/>
      <c r="H1969" s="168"/>
      <c r="J1969" s="24"/>
      <c r="K1969" s="73"/>
      <c r="L1969" s="74"/>
      <c r="M1969" s="24"/>
    </row>
    <row r="1971" spans="1:13">
      <c r="A1971" s="578">
        <v>41779</v>
      </c>
    </row>
    <row r="1972" spans="1:13">
      <c r="A1972" s="4">
        <v>41775</v>
      </c>
      <c r="B1972" s="4"/>
      <c r="C1972" s="7" t="s">
        <v>8346</v>
      </c>
      <c r="D1972" s="7" t="s">
        <v>8349</v>
      </c>
      <c r="E1972" s="519">
        <v>9247</v>
      </c>
      <c r="F1972" s="103">
        <v>92.12</v>
      </c>
      <c r="G1972" s="444"/>
    </row>
    <row r="1973" spans="1:13" s="444" customFormat="1" ht="15" customHeight="1">
      <c r="A1973" s="4">
        <v>41774</v>
      </c>
      <c r="B1973" s="4"/>
      <c r="C1973" s="7" t="s">
        <v>4500</v>
      </c>
      <c r="D1973" s="7" t="s">
        <v>8340</v>
      </c>
      <c r="E1973" s="519">
        <v>9243</v>
      </c>
      <c r="F1973" s="103">
        <v>460</v>
      </c>
      <c r="H1973" s="168"/>
      <c r="J1973" s="24"/>
      <c r="K1973" s="73"/>
      <c r="L1973" s="74"/>
      <c r="M1973" s="24"/>
    </row>
    <row r="1974" spans="1:13" s="444" customFormat="1" ht="15" customHeight="1">
      <c r="A1974" s="4">
        <v>41774</v>
      </c>
      <c r="B1974" s="4"/>
      <c r="C1974" s="7" t="s">
        <v>457</v>
      </c>
      <c r="D1974" s="7" t="s">
        <v>8252</v>
      </c>
      <c r="E1974" s="519">
        <v>9144</v>
      </c>
      <c r="F1974" s="103">
        <v>800</v>
      </c>
      <c r="H1974" s="168"/>
      <c r="J1974" s="24"/>
      <c r="K1974" s="73"/>
      <c r="L1974" s="74"/>
      <c r="M1974" s="24"/>
    </row>
    <row r="1975" spans="1:13" s="444" customFormat="1" ht="15" customHeight="1">
      <c r="A1975" s="4">
        <v>41766</v>
      </c>
      <c r="B1975" s="4"/>
      <c r="C1975" s="7" t="s">
        <v>8169</v>
      </c>
      <c r="D1975" s="7" t="s">
        <v>8178</v>
      </c>
      <c r="E1975" s="519">
        <v>9126</v>
      </c>
      <c r="F1975" s="103">
        <v>1000</v>
      </c>
      <c r="H1975" s="168"/>
      <c r="J1975" s="24"/>
      <c r="K1975" s="73"/>
      <c r="L1975" s="74"/>
      <c r="M1975" s="24"/>
    </row>
    <row r="1976" spans="1:13" s="444" customFormat="1" ht="15" customHeight="1">
      <c r="A1976" s="4">
        <v>41772</v>
      </c>
      <c r="B1976" s="4"/>
      <c r="C1976" s="7" t="s">
        <v>1773</v>
      </c>
      <c r="D1976" s="7" t="s">
        <v>8223</v>
      </c>
      <c r="E1976" s="519">
        <v>9136</v>
      </c>
      <c r="F1976" s="103">
        <v>1000</v>
      </c>
      <c r="H1976" s="168"/>
      <c r="J1976" s="24"/>
      <c r="K1976" s="73"/>
      <c r="L1976" s="74"/>
      <c r="M1976" s="24"/>
    </row>
    <row r="1977" spans="1:13" s="444" customFormat="1" ht="15" customHeight="1">
      <c r="A1977" s="4">
        <v>41773</v>
      </c>
      <c r="B1977" s="4"/>
      <c r="C1977" s="7" t="s">
        <v>358</v>
      </c>
      <c r="D1977" s="7" t="s">
        <v>8231</v>
      </c>
      <c r="E1977" s="519">
        <v>9171</v>
      </c>
      <c r="F1977" s="103">
        <v>1104</v>
      </c>
      <c r="H1977" s="168"/>
      <c r="J1977" s="24"/>
      <c r="K1977" s="73"/>
      <c r="L1977" s="74"/>
      <c r="M1977" s="24"/>
    </row>
    <row r="1978" spans="1:13" s="444" customFormat="1" ht="15" customHeight="1">
      <c r="A1978" s="4">
        <v>41766</v>
      </c>
      <c r="B1978" s="4">
        <v>41778</v>
      </c>
      <c r="C1978" s="7" t="s">
        <v>7436</v>
      </c>
      <c r="D1978" s="7" t="s">
        <v>8180</v>
      </c>
      <c r="E1978" s="519">
        <v>9128</v>
      </c>
      <c r="F1978" s="103">
        <v>26510</v>
      </c>
      <c r="H1978" s="168"/>
      <c r="J1978" s="24"/>
      <c r="K1978" s="73"/>
      <c r="L1978" s="74"/>
      <c r="M1978" s="24"/>
    </row>
    <row r="1979" spans="1:13" s="444" customFormat="1" ht="15" customHeight="1">
      <c r="A1979" s="4">
        <v>41774</v>
      </c>
      <c r="B1979" s="4"/>
      <c r="C1979" s="7" t="s">
        <v>4096</v>
      </c>
      <c r="D1979" s="7" t="s">
        <v>8320</v>
      </c>
      <c r="E1979" s="519">
        <v>9219</v>
      </c>
      <c r="F1979" s="103">
        <v>240</v>
      </c>
      <c r="H1979" s="168"/>
      <c r="J1979" s="24"/>
      <c r="K1979" s="73"/>
      <c r="L1979" s="74"/>
      <c r="M1979" s="24"/>
    </row>
    <row r="1980" spans="1:13" s="444" customFormat="1" ht="15" customHeight="1">
      <c r="A1980" s="163"/>
      <c r="B1980" s="163"/>
      <c r="C1980"/>
      <c r="D1980"/>
      <c r="E1980" s="517"/>
      <c r="F1980" s="168"/>
      <c r="G1980" s="168"/>
      <c r="H1980" s="168"/>
      <c r="J1980" s="24"/>
      <c r="K1980" s="73"/>
      <c r="L1980" s="74"/>
      <c r="M1980" s="24"/>
    </row>
    <row r="1981" spans="1:13">
      <c r="A1981" s="578">
        <v>41780</v>
      </c>
    </row>
    <row r="1982" spans="1:13">
      <c r="A1982" s="4">
        <v>41761</v>
      </c>
      <c r="B1982" s="4">
        <v>41766</v>
      </c>
      <c r="C1982" s="7" t="s">
        <v>348</v>
      </c>
      <c r="D1982" s="7" t="s">
        <v>8145</v>
      </c>
      <c r="E1982" s="519">
        <v>9106</v>
      </c>
      <c r="F1982" s="103">
        <v>136.53</v>
      </c>
      <c r="G1982" s="444"/>
    </row>
    <row r="1983" spans="1:13">
      <c r="A1983" s="4">
        <v>41775</v>
      </c>
      <c r="B1983" s="4"/>
      <c r="C1983" s="7" t="s">
        <v>438</v>
      </c>
      <c r="D1983" s="7" t="s">
        <v>8347</v>
      </c>
      <c r="E1983" s="519">
        <v>9183</v>
      </c>
      <c r="F1983" s="103">
        <v>400</v>
      </c>
      <c r="G1983" s="444"/>
    </row>
    <row r="1984" spans="1:13">
      <c r="A1984" s="4">
        <v>41772</v>
      </c>
      <c r="B1984" s="4"/>
      <c r="C1984" s="7" t="s">
        <v>7006</v>
      </c>
      <c r="D1984" s="7" t="s">
        <v>8224</v>
      </c>
      <c r="E1984" s="519">
        <v>9137</v>
      </c>
      <c r="F1984" s="103">
        <v>634.79999999999995</v>
      </c>
      <c r="G1984" s="444"/>
    </row>
    <row r="1985" spans="1:13">
      <c r="A1985" s="4">
        <v>41772</v>
      </c>
      <c r="B1985" s="4"/>
      <c r="C1985" s="7" t="s">
        <v>615</v>
      </c>
      <c r="D1985" s="7" t="s">
        <v>8222</v>
      </c>
      <c r="E1985" s="519">
        <v>9135</v>
      </c>
      <c r="F1985" s="103">
        <v>1500</v>
      </c>
      <c r="G1985" s="444"/>
    </row>
    <row r="1986" spans="1:13">
      <c r="A1986" s="4">
        <v>41774</v>
      </c>
      <c r="B1986" s="4"/>
      <c r="C1986" s="7" t="s">
        <v>6376</v>
      </c>
      <c r="D1986" s="7" t="s">
        <v>8307</v>
      </c>
      <c r="E1986" s="519">
        <v>9205</v>
      </c>
      <c r="F1986" s="103">
        <v>222.19</v>
      </c>
      <c r="G1986" s="444"/>
    </row>
    <row r="1987" spans="1:13" s="444" customFormat="1" ht="15" customHeight="1">
      <c r="A1987" s="163"/>
      <c r="B1987" s="163"/>
      <c r="C1987"/>
      <c r="D1987"/>
      <c r="E1987" s="517"/>
      <c r="F1987" s="168"/>
      <c r="G1987" s="168"/>
      <c r="H1987" s="168"/>
      <c r="J1987" s="24"/>
      <c r="K1987" s="73"/>
      <c r="L1987" s="74"/>
      <c r="M1987" s="24"/>
    </row>
    <row r="1988" spans="1:13">
      <c r="A1988" s="578">
        <v>41781</v>
      </c>
    </row>
    <row r="1989" spans="1:13">
      <c r="A1989" s="4">
        <v>41775</v>
      </c>
      <c r="B1989" s="4"/>
      <c r="C1989" s="7" t="s">
        <v>662</v>
      </c>
      <c r="D1989" s="7" t="s">
        <v>8354</v>
      </c>
      <c r="E1989" s="519">
        <v>9254</v>
      </c>
      <c r="F1989" s="103">
        <v>200</v>
      </c>
      <c r="G1989" s="444"/>
    </row>
    <row r="1990" spans="1:13" s="444" customFormat="1" ht="15" customHeight="1">
      <c r="A1990" s="163"/>
      <c r="B1990" s="163"/>
      <c r="C1990"/>
      <c r="D1990"/>
      <c r="E1990" s="517"/>
      <c r="F1990" s="168"/>
      <c r="G1990" s="168"/>
      <c r="H1990" s="168"/>
      <c r="J1990" s="24"/>
      <c r="K1990" s="73"/>
      <c r="L1990" s="74"/>
      <c r="M1990" s="24"/>
    </row>
    <row r="1991" spans="1:13">
      <c r="A1991" s="578">
        <v>41782</v>
      </c>
    </row>
    <row r="1992" spans="1:13">
      <c r="A1992" s="4">
        <v>41775</v>
      </c>
      <c r="B1992" s="4"/>
      <c r="C1992" s="7" t="s">
        <v>348</v>
      </c>
      <c r="D1992" s="7" t="s">
        <v>8352</v>
      </c>
      <c r="E1992" s="519">
        <v>9252</v>
      </c>
      <c r="F1992" s="103">
        <v>250</v>
      </c>
      <c r="G1992" s="444"/>
    </row>
    <row r="1993" spans="1:13" s="444" customFormat="1" ht="15" customHeight="1">
      <c r="A1993" s="163"/>
      <c r="B1993" s="163"/>
      <c r="C1993"/>
      <c r="D1993"/>
      <c r="E1993" s="517"/>
      <c r="F1993" s="168"/>
      <c r="G1993" s="168"/>
      <c r="H1993" s="168"/>
      <c r="J1993" s="24"/>
      <c r="K1993" s="73"/>
      <c r="L1993" s="74"/>
      <c r="M1993" s="24"/>
    </row>
    <row r="1994" spans="1:13">
      <c r="A1994" s="578">
        <v>41785</v>
      </c>
    </row>
    <row r="1995" spans="1:13">
      <c r="A1995" s="4">
        <v>41775</v>
      </c>
      <c r="B1995" s="4"/>
      <c r="C1995" s="7" t="s">
        <v>1325</v>
      </c>
      <c r="D1995" s="7" t="s">
        <v>8358</v>
      </c>
      <c r="E1995" s="519">
        <v>9258</v>
      </c>
      <c r="F1995" s="103">
        <v>1000</v>
      </c>
      <c r="G1995" s="444"/>
    </row>
    <row r="1996" spans="1:13" s="444" customFormat="1" ht="15" customHeight="1">
      <c r="A1996" s="163"/>
      <c r="B1996" s="163"/>
      <c r="C1996"/>
      <c r="D1996"/>
      <c r="E1996" s="517"/>
      <c r="F1996" s="168"/>
      <c r="G1996" s="168"/>
      <c r="H1996" s="168"/>
      <c r="J1996" s="24"/>
      <c r="K1996" s="73"/>
      <c r="L1996" s="74"/>
      <c r="M1996" s="24"/>
    </row>
    <row r="1997" spans="1:13">
      <c r="A1997" s="578">
        <v>41786</v>
      </c>
    </row>
    <row r="1998" spans="1:13">
      <c r="A1998" s="4">
        <v>41775</v>
      </c>
      <c r="B1998" s="4"/>
      <c r="C1998" s="7" t="s">
        <v>1768</v>
      </c>
      <c r="D1998" s="7" t="s">
        <v>8359</v>
      </c>
      <c r="E1998" s="519">
        <v>9259</v>
      </c>
      <c r="F1998" s="103">
        <v>1000</v>
      </c>
      <c r="G1998" s="444"/>
    </row>
    <row r="1999" spans="1:13" s="444" customFormat="1" ht="15" customHeight="1">
      <c r="A1999" s="163"/>
      <c r="B1999" s="163"/>
      <c r="C1999"/>
      <c r="D1999"/>
      <c r="E1999" s="517"/>
      <c r="F1999" s="168"/>
      <c r="G1999" s="168"/>
      <c r="H1999" s="168"/>
      <c r="J1999" s="24"/>
      <c r="K1999" s="73"/>
      <c r="L1999" s="74"/>
      <c r="M1999" s="24"/>
    </row>
    <row r="2000" spans="1:13">
      <c r="A2000" s="578">
        <v>41788</v>
      </c>
    </row>
    <row r="2001" spans="1:13">
      <c r="A2001" s="4">
        <v>41788</v>
      </c>
      <c r="B2001" s="4"/>
      <c r="C2001" s="7" t="s">
        <v>9</v>
      </c>
      <c r="D2001" s="7" t="s">
        <v>2584</v>
      </c>
      <c r="E2001" s="519">
        <v>9263</v>
      </c>
      <c r="F2001" s="103">
        <v>7475.89</v>
      </c>
    </row>
    <row r="2003" spans="1:13">
      <c r="A2003" s="578">
        <v>41789</v>
      </c>
    </row>
    <row r="2004" spans="1:13">
      <c r="A2004" s="382">
        <v>41775</v>
      </c>
      <c r="B2004" s="382"/>
      <c r="C2004" s="75" t="s">
        <v>8345</v>
      </c>
      <c r="D2004" s="75" t="s">
        <v>8348</v>
      </c>
      <c r="E2004" s="525">
        <v>9246</v>
      </c>
      <c r="F2004" s="103">
        <v>700</v>
      </c>
    </row>
    <row r="2005" spans="1:13" s="444" customFormat="1" ht="15" customHeight="1">
      <c r="A2005" s="163"/>
      <c r="B2005" s="163"/>
      <c r="C2005"/>
      <c r="D2005"/>
      <c r="E2005" s="517"/>
      <c r="F2005" s="168"/>
      <c r="G2005" s="168"/>
      <c r="H2005" s="168"/>
      <c r="J2005" s="24"/>
      <c r="K2005" s="73"/>
      <c r="L2005" s="74"/>
      <c r="M2005" s="24"/>
    </row>
    <row r="2006" spans="1:13">
      <c r="A2006" s="578">
        <v>41792</v>
      </c>
    </row>
    <row r="2007" spans="1:13">
      <c r="A2007" s="4">
        <v>41792</v>
      </c>
      <c r="B2007" s="4"/>
      <c r="C2007" s="7" t="s">
        <v>9</v>
      </c>
      <c r="D2007" s="7" t="s">
        <v>8535</v>
      </c>
      <c r="E2007" s="519">
        <v>9264</v>
      </c>
      <c r="F2007" s="103">
        <v>7000</v>
      </c>
    </row>
    <row r="2009" spans="1:13">
      <c r="A2009" s="578">
        <v>41793</v>
      </c>
    </row>
    <row r="2010" spans="1:13">
      <c r="A2010" s="4">
        <v>41761</v>
      </c>
      <c r="B2010" s="4">
        <v>41792</v>
      </c>
      <c r="C2010" s="7" t="s">
        <v>133</v>
      </c>
      <c r="D2010" s="7" t="s">
        <v>8127</v>
      </c>
      <c r="E2010" s="519">
        <v>9086</v>
      </c>
      <c r="F2010" s="103">
        <v>1219.8900000000001</v>
      </c>
    </row>
    <row r="2011" spans="1:13" s="444" customFormat="1" ht="15" customHeight="1">
      <c r="A2011" s="163"/>
      <c r="B2011" s="163"/>
      <c r="C2011"/>
      <c r="D2011"/>
      <c r="E2011" s="517"/>
      <c r="F2011" s="168"/>
      <c r="G2011" s="168"/>
      <c r="H2011" s="168"/>
      <c r="J2011" s="24"/>
      <c r="K2011" s="73"/>
      <c r="L2011" s="74"/>
      <c r="M2011" s="24"/>
    </row>
    <row r="2012" spans="1:13">
      <c r="A2012" s="578">
        <v>41807</v>
      </c>
    </row>
    <row r="2013" spans="1:13">
      <c r="A2013" s="4">
        <v>41775</v>
      </c>
      <c r="B2013" s="4"/>
      <c r="C2013" s="7" t="s">
        <v>1402</v>
      </c>
      <c r="D2013" s="7" t="s">
        <v>8353</v>
      </c>
      <c r="E2013" s="519">
        <v>9253</v>
      </c>
      <c r="F2013" s="103">
        <v>166.8</v>
      </c>
    </row>
    <row r="2014" spans="1:13" s="444" customFormat="1" ht="15" customHeight="1">
      <c r="A2014" s="163"/>
      <c r="B2014" s="163"/>
      <c r="C2014"/>
      <c r="D2014"/>
      <c r="E2014" s="517"/>
      <c r="F2014" s="168"/>
      <c r="G2014" s="168"/>
      <c r="H2014" s="168"/>
      <c r="J2014" s="24"/>
      <c r="K2014" s="73"/>
      <c r="L2014" s="74"/>
      <c r="M2014" s="24"/>
    </row>
    <row r="2015" spans="1:13">
      <c r="A2015" s="578">
        <v>41823</v>
      </c>
    </row>
    <row r="2016" spans="1:13">
      <c r="A2016" s="4">
        <v>41759</v>
      </c>
      <c r="B2016" s="4"/>
      <c r="C2016" s="7" t="s">
        <v>5614</v>
      </c>
      <c r="D2016" s="7" t="s">
        <v>8104</v>
      </c>
      <c r="E2016" s="519">
        <v>9061</v>
      </c>
      <c r="F2016" s="103">
        <v>379.13</v>
      </c>
    </row>
    <row r="2017" spans="1:13">
      <c r="A2017" s="4">
        <v>41823</v>
      </c>
      <c r="B2017" s="4"/>
      <c r="C2017" s="7" t="s">
        <v>835</v>
      </c>
      <c r="D2017" s="7" t="s">
        <v>8947</v>
      </c>
      <c r="E2017" s="519">
        <v>9265</v>
      </c>
      <c r="F2017" s="103">
        <v>4942.4399999999996</v>
      </c>
    </row>
    <row r="2018" spans="1:13">
      <c r="A2018" s="4">
        <v>41823</v>
      </c>
      <c r="B2018" s="4"/>
      <c r="C2018" s="7" t="s">
        <v>835</v>
      </c>
      <c r="D2018" s="7" t="s">
        <v>8947</v>
      </c>
      <c r="E2018" s="519">
        <v>9268</v>
      </c>
      <c r="F2018" s="103">
        <v>4942.43</v>
      </c>
    </row>
    <row r="2020" spans="1:13">
      <c r="A2020" s="578">
        <v>41827</v>
      </c>
    </row>
    <row r="2021" spans="1:13">
      <c r="A2021" s="4">
        <v>41827</v>
      </c>
      <c r="B2021" s="4"/>
      <c r="C2021" s="7" t="s">
        <v>9</v>
      </c>
      <c r="D2021" s="7" t="s">
        <v>2540</v>
      </c>
      <c r="E2021" s="519">
        <v>9269</v>
      </c>
      <c r="F2021" s="103">
        <v>8778.7999999999993</v>
      </c>
    </row>
    <row r="2022" spans="1:13">
      <c r="A2022" s="4">
        <v>41827</v>
      </c>
      <c r="B2022" s="4"/>
      <c r="C2022" s="7" t="s">
        <v>9</v>
      </c>
      <c r="D2022" s="7" t="s">
        <v>2540</v>
      </c>
      <c r="E2022" s="519">
        <v>9270</v>
      </c>
      <c r="F2022" s="103">
        <v>8778.7900000000009</v>
      </c>
    </row>
    <row r="2024" spans="1:13">
      <c r="A2024" s="578">
        <v>41830</v>
      </c>
    </row>
    <row r="2025" spans="1:13" s="444" customFormat="1" ht="15" customHeight="1">
      <c r="A2025" s="4">
        <v>41830</v>
      </c>
      <c r="B2025" s="4"/>
      <c r="C2025" s="7" t="s">
        <v>9</v>
      </c>
      <c r="D2025" s="7" t="s">
        <v>2584</v>
      </c>
      <c r="E2025" s="519">
        <v>9275</v>
      </c>
      <c r="F2025" s="103">
        <v>4842.1899999999996</v>
      </c>
      <c r="G2025" s="168"/>
      <c r="H2025" s="168"/>
      <c r="J2025" s="24"/>
      <c r="K2025" s="73"/>
      <c r="L2025" s="74"/>
      <c r="M2025" s="24"/>
    </row>
    <row r="2026" spans="1:13" s="444" customFormat="1" ht="15" customHeight="1">
      <c r="A2026" s="4">
        <v>41830</v>
      </c>
      <c r="B2026" s="4"/>
      <c r="C2026" s="7" t="s">
        <v>9</v>
      </c>
      <c r="D2026" s="7" t="s">
        <v>2584</v>
      </c>
      <c r="E2026" s="519">
        <v>9276</v>
      </c>
      <c r="F2026" s="103">
        <v>4842.1899999999996</v>
      </c>
      <c r="G2026" s="168"/>
      <c r="H2026" s="168"/>
      <c r="J2026" s="24"/>
      <c r="K2026" s="73"/>
      <c r="L2026" s="74"/>
      <c r="M2026" s="24"/>
    </row>
    <row r="2028" spans="1:13">
      <c r="A2028" s="578">
        <v>41831</v>
      </c>
    </row>
    <row r="2029" spans="1:13">
      <c r="A2029" s="4">
        <v>41837</v>
      </c>
      <c r="B2029" s="4"/>
      <c r="C2029" s="7" t="s">
        <v>9</v>
      </c>
      <c r="D2029" s="7" t="s">
        <v>2584</v>
      </c>
      <c r="E2029" s="519">
        <v>9278</v>
      </c>
      <c r="F2029" s="103">
        <v>7277.97</v>
      </c>
    </row>
    <row r="2030" spans="1:13">
      <c r="A2030" s="4">
        <v>41837</v>
      </c>
      <c r="B2030" s="4"/>
      <c r="C2030" s="7" t="s">
        <v>9</v>
      </c>
      <c r="D2030" s="7" t="s">
        <v>2584</v>
      </c>
      <c r="E2030" s="519">
        <v>9277</v>
      </c>
      <c r="F2030" s="103">
        <v>7277.98</v>
      </c>
    </row>
    <row r="2032" spans="1:13">
      <c r="A2032" s="578">
        <v>41841</v>
      </c>
      <c r="C2032" s="444"/>
      <c r="D2032" s="444"/>
    </row>
    <row r="2033" spans="1:13">
      <c r="A2033" s="4">
        <v>41841</v>
      </c>
      <c r="B2033" s="4"/>
      <c r="C2033" s="7" t="s">
        <v>9</v>
      </c>
      <c r="D2033" s="7" t="s">
        <v>9199</v>
      </c>
      <c r="E2033" s="519">
        <v>9282</v>
      </c>
      <c r="F2033" s="103">
        <v>5802.1</v>
      </c>
    </row>
    <row r="2035" spans="1:13">
      <c r="A2035" s="578">
        <v>41842</v>
      </c>
    </row>
    <row r="2036" spans="1:13" s="444" customFormat="1" ht="15" customHeight="1">
      <c r="A2036" s="4">
        <v>41844</v>
      </c>
      <c r="B2036" s="4"/>
      <c r="C2036" s="7" t="s">
        <v>9224</v>
      </c>
      <c r="D2036" s="7" t="s">
        <v>9223</v>
      </c>
      <c r="E2036" s="519">
        <v>9279</v>
      </c>
      <c r="F2036" s="103">
        <v>1442</v>
      </c>
      <c r="G2036" s="168"/>
      <c r="H2036" s="168"/>
      <c r="J2036" s="24"/>
      <c r="K2036" s="73"/>
      <c r="L2036" s="74"/>
      <c r="M2036" s="24"/>
    </row>
    <row r="2038" spans="1:13">
      <c r="A2038" s="578">
        <v>41856</v>
      </c>
    </row>
    <row r="2039" spans="1:13" s="444" customFormat="1" ht="15" customHeight="1">
      <c r="A2039" s="4">
        <v>41859</v>
      </c>
      <c r="B2039" s="4"/>
      <c r="C2039" s="7" t="s">
        <v>9</v>
      </c>
      <c r="D2039" s="7" t="s">
        <v>2584</v>
      </c>
      <c r="E2039" s="519">
        <v>9280</v>
      </c>
      <c r="F2039" s="103">
        <v>6163.53</v>
      </c>
      <c r="G2039" s="168"/>
      <c r="H2039" s="168"/>
      <c r="J2039" s="24"/>
      <c r="K2039" s="73"/>
      <c r="L2039" s="74"/>
      <c r="M2039" s="24"/>
    </row>
    <row r="2042" spans="1:13">
      <c r="A2042" s="578">
        <v>41857</v>
      </c>
      <c r="C2042" s="444"/>
      <c r="D2042" s="444"/>
    </row>
    <row r="2043" spans="1:13">
      <c r="A2043" s="4">
        <v>41857</v>
      </c>
      <c r="B2043" s="4"/>
      <c r="C2043" s="7" t="s">
        <v>9</v>
      </c>
      <c r="D2043" s="7" t="s">
        <v>2584</v>
      </c>
      <c r="E2043" s="519">
        <v>9281</v>
      </c>
      <c r="F2043" s="103">
        <v>8487.5300000000007</v>
      </c>
    </row>
    <row r="2045" spans="1:13">
      <c r="A2045" s="578">
        <v>41858</v>
      </c>
    </row>
    <row r="2046" spans="1:13">
      <c r="A2046" s="4">
        <v>41858</v>
      </c>
      <c r="B2046" s="4"/>
      <c r="C2046" s="7" t="s">
        <v>9</v>
      </c>
      <c r="D2046" s="7" t="s">
        <v>2584</v>
      </c>
      <c r="E2046" s="519">
        <v>9283</v>
      </c>
      <c r="F2046" s="103">
        <v>12610.8</v>
      </c>
    </row>
    <row r="2047" spans="1:13">
      <c r="A2047" s="4">
        <v>41858</v>
      </c>
      <c r="B2047" s="4"/>
      <c r="C2047" s="7" t="s">
        <v>9</v>
      </c>
      <c r="D2047" s="7" t="s">
        <v>2584</v>
      </c>
      <c r="E2047" s="519">
        <v>9284</v>
      </c>
      <c r="F2047" s="103">
        <v>12610.79</v>
      </c>
    </row>
    <row r="2051" spans="1:13">
      <c r="A2051" s="578">
        <v>41862</v>
      </c>
    </row>
    <row r="2052" spans="1:13">
      <c r="A2052" s="4">
        <v>41862</v>
      </c>
      <c r="B2052" s="4"/>
      <c r="C2052" s="7" t="s">
        <v>9</v>
      </c>
      <c r="D2052" s="7" t="s">
        <v>2584</v>
      </c>
      <c r="E2052" s="519">
        <v>9285</v>
      </c>
      <c r="F2052" s="103">
        <v>3389.45</v>
      </c>
    </row>
    <row r="2054" spans="1:13">
      <c r="A2054" s="578">
        <v>41866</v>
      </c>
    </row>
    <row r="2055" spans="1:13" s="444" customFormat="1" ht="15" customHeight="1">
      <c r="A2055" s="4">
        <v>41866</v>
      </c>
      <c r="B2055" s="4"/>
      <c r="C2055" s="7" t="s">
        <v>7994</v>
      </c>
      <c r="D2055" s="7" t="s">
        <v>9607</v>
      </c>
      <c r="E2055" s="519">
        <v>9286</v>
      </c>
      <c r="F2055" s="103">
        <v>1110.07</v>
      </c>
      <c r="G2055" s="168"/>
      <c r="H2055" s="168"/>
      <c r="J2055" s="24"/>
      <c r="K2055" s="73"/>
      <c r="L2055" s="74"/>
      <c r="M2055" s="24"/>
    </row>
    <row r="2057" spans="1:13">
      <c r="A2057" s="578">
        <v>41871</v>
      </c>
    </row>
    <row r="2058" spans="1:13" s="444" customFormat="1" ht="15" customHeight="1">
      <c r="A2058" s="4">
        <v>41871</v>
      </c>
      <c r="B2058" s="4"/>
      <c r="C2058" s="7" t="s">
        <v>2897</v>
      </c>
      <c r="D2058" s="7" t="s">
        <v>2190</v>
      </c>
      <c r="E2058" s="519">
        <v>9288</v>
      </c>
      <c r="F2058" s="103">
        <v>5000</v>
      </c>
      <c r="G2058" s="168"/>
      <c r="H2058" s="168"/>
      <c r="J2058" s="24"/>
      <c r="K2058" s="73"/>
      <c r="L2058" s="74"/>
      <c r="M2058" s="24"/>
    </row>
    <row r="2059" spans="1:13" s="444" customFormat="1" ht="15" customHeight="1">
      <c r="A2059" s="4">
        <v>41871</v>
      </c>
      <c r="B2059" s="4"/>
      <c r="C2059" s="7" t="s">
        <v>1224</v>
      </c>
      <c r="D2059" s="7" t="s">
        <v>9648</v>
      </c>
      <c r="E2059" s="519">
        <v>9296</v>
      </c>
      <c r="F2059" s="103">
        <v>250</v>
      </c>
      <c r="G2059" s="168"/>
      <c r="H2059" s="168"/>
      <c r="J2059" s="24"/>
      <c r="K2059" s="73"/>
      <c r="L2059" s="74"/>
      <c r="M2059" s="24"/>
    </row>
    <row r="2060" spans="1:13" s="444" customFormat="1" ht="15" customHeight="1">
      <c r="A2060" s="4">
        <v>41871</v>
      </c>
      <c r="B2060" s="4"/>
      <c r="C2060" s="7" t="s">
        <v>226</v>
      </c>
      <c r="D2060" s="7" t="s">
        <v>9642</v>
      </c>
      <c r="E2060" s="519">
        <v>9287</v>
      </c>
      <c r="F2060" s="103">
        <v>602.70000000000005</v>
      </c>
      <c r="G2060" s="168"/>
      <c r="H2060" s="168"/>
      <c r="J2060" s="24"/>
      <c r="K2060" s="73"/>
      <c r="L2060" s="74"/>
      <c r="M2060" s="24"/>
    </row>
    <row r="2061" spans="1:13" s="444" customFormat="1" ht="15" customHeight="1">
      <c r="A2061" s="4">
        <v>41871</v>
      </c>
      <c r="B2061" s="4"/>
      <c r="C2061" s="7" t="s">
        <v>410</v>
      </c>
      <c r="D2061" s="7" t="s">
        <v>9643</v>
      </c>
      <c r="E2061" s="519">
        <v>9289</v>
      </c>
      <c r="F2061" s="103">
        <v>900</v>
      </c>
      <c r="G2061" s="168"/>
      <c r="H2061" s="168"/>
      <c r="J2061" s="24"/>
      <c r="K2061" s="73"/>
      <c r="L2061" s="74"/>
      <c r="M2061" s="24"/>
    </row>
    <row r="2063" spans="1:13">
      <c r="A2063" s="578">
        <v>41872</v>
      </c>
    </row>
    <row r="2064" spans="1:13" s="444" customFormat="1" ht="15" customHeight="1">
      <c r="A2064" s="4">
        <v>41871</v>
      </c>
      <c r="B2064" s="4"/>
      <c r="C2064" s="7" t="s">
        <v>8778</v>
      </c>
      <c r="D2064" s="7" t="s">
        <v>9647</v>
      </c>
      <c r="E2064" s="519">
        <v>9294</v>
      </c>
      <c r="F2064" s="103">
        <v>550.54999999999995</v>
      </c>
      <c r="G2064" s="168"/>
      <c r="H2064" s="168"/>
      <c r="J2064" s="24"/>
      <c r="K2064" s="73"/>
      <c r="L2064" s="74"/>
      <c r="M2064" s="24"/>
    </row>
    <row r="2065" spans="1:13" s="444" customFormat="1" ht="15" customHeight="1">
      <c r="A2065" s="108"/>
      <c r="B2065" s="108"/>
      <c r="C2065" s="109"/>
      <c r="D2065" s="109"/>
      <c r="E2065" s="531"/>
      <c r="F2065" s="125"/>
      <c r="G2065" s="168"/>
      <c r="H2065" s="168"/>
      <c r="J2065" s="24"/>
      <c r="K2065" s="73"/>
      <c r="L2065" s="74"/>
      <c r="M2065" s="24"/>
    </row>
    <row r="2066" spans="1:13">
      <c r="A2066" s="578">
        <v>41873</v>
      </c>
    </row>
    <row r="2067" spans="1:13" s="444" customFormat="1" ht="15" customHeight="1">
      <c r="A2067" s="4">
        <v>41871</v>
      </c>
      <c r="B2067" s="4"/>
      <c r="C2067" s="7" t="s">
        <v>5001</v>
      </c>
      <c r="D2067" s="7" t="s">
        <v>9645</v>
      </c>
      <c r="E2067" s="519">
        <v>9291</v>
      </c>
      <c r="F2067" s="103">
        <v>860.72</v>
      </c>
      <c r="G2067" s="168"/>
      <c r="H2067" s="168"/>
      <c r="J2067" s="24"/>
      <c r="K2067" s="73"/>
      <c r="L2067" s="74"/>
      <c r="M2067" s="24"/>
    </row>
    <row r="2068" spans="1:13" s="444" customFormat="1" ht="15" customHeight="1">
      <c r="A2068" s="4">
        <v>41873</v>
      </c>
      <c r="B2068" s="4"/>
      <c r="C2068" s="7" t="s">
        <v>810</v>
      </c>
      <c r="D2068" s="7" t="s">
        <v>9665</v>
      </c>
      <c r="E2068" s="519">
        <v>9304</v>
      </c>
      <c r="F2068" s="103">
        <v>200</v>
      </c>
      <c r="G2068" s="168"/>
      <c r="H2068" s="168"/>
      <c r="J2068" s="24"/>
      <c r="K2068" s="73"/>
      <c r="L2068" s="74"/>
      <c r="M2068" s="24"/>
    </row>
    <row r="2069" spans="1:13" s="444" customFormat="1" ht="15" customHeight="1">
      <c r="A2069" s="4">
        <v>41873</v>
      </c>
      <c r="B2069" s="4"/>
      <c r="C2069" s="7" t="s">
        <v>2738</v>
      </c>
      <c r="D2069" s="7" t="s">
        <v>9672</v>
      </c>
      <c r="E2069" s="519">
        <v>9311</v>
      </c>
      <c r="F2069" s="103">
        <v>1875</v>
      </c>
      <c r="G2069" s="168"/>
      <c r="H2069" s="168"/>
      <c r="J2069" s="24"/>
      <c r="K2069" s="73"/>
      <c r="L2069" s="74"/>
      <c r="M2069" s="24"/>
    </row>
    <row r="2070" spans="1:13" s="444" customFormat="1" ht="15" customHeight="1">
      <c r="A2070" s="4">
        <v>41873</v>
      </c>
      <c r="B2070" s="4"/>
      <c r="C2070" s="7" t="s">
        <v>810</v>
      </c>
      <c r="D2070" s="7" t="s">
        <v>9667</v>
      </c>
      <c r="E2070" s="519">
        <v>9306</v>
      </c>
      <c r="F2070" s="103">
        <v>425</v>
      </c>
      <c r="G2070" s="168"/>
      <c r="H2070" s="168"/>
      <c r="J2070" s="24"/>
      <c r="K2070" s="73"/>
      <c r="L2070" s="74"/>
      <c r="M2070" s="24"/>
    </row>
    <row r="2071" spans="1:13" s="444" customFormat="1" ht="15" customHeight="1">
      <c r="A2071" s="4">
        <v>41873</v>
      </c>
      <c r="B2071" s="4"/>
      <c r="C2071" s="7" t="s">
        <v>3101</v>
      </c>
      <c r="D2071" s="7" t="s">
        <v>9666</v>
      </c>
      <c r="E2071" s="519">
        <v>9305</v>
      </c>
      <c r="F2071" s="103">
        <v>275</v>
      </c>
      <c r="G2071" s="168"/>
      <c r="H2071" s="168"/>
      <c r="J2071" s="24"/>
      <c r="K2071" s="73"/>
      <c r="L2071" s="74"/>
      <c r="M2071" s="24"/>
    </row>
    <row r="2072" spans="1:13" s="444" customFormat="1" ht="15" customHeight="1">
      <c r="A2072" s="4">
        <v>41873</v>
      </c>
      <c r="B2072" s="4"/>
      <c r="C2072" s="7" t="s">
        <v>1727</v>
      </c>
      <c r="D2072" s="7" t="s">
        <v>9668</v>
      </c>
      <c r="E2072" s="519">
        <v>9307</v>
      </c>
      <c r="F2072" s="103">
        <v>30</v>
      </c>
      <c r="G2072" s="168"/>
      <c r="H2072" s="168"/>
      <c r="J2072" s="24"/>
      <c r="K2072" s="73"/>
      <c r="L2072" s="74"/>
      <c r="M2072" s="24"/>
    </row>
    <row r="2073" spans="1:13" s="444" customFormat="1" ht="15" customHeight="1">
      <c r="A2073" s="108"/>
      <c r="B2073" s="108"/>
      <c r="C2073" s="109"/>
      <c r="D2073" s="109"/>
      <c r="E2073" s="531"/>
      <c r="F2073" s="125"/>
      <c r="G2073" s="168"/>
      <c r="H2073" s="168"/>
      <c r="J2073" s="24"/>
      <c r="K2073" s="73"/>
      <c r="L2073" s="74"/>
      <c r="M2073" s="24"/>
    </row>
    <row r="2074" spans="1:13">
      <c r="A2074" s="578">
        <v>41876</v>
      </c>
    </row>
    <row r="2075" spans="1:13" s="444" customFormat="1" ht="15" customHeight="1">
      <c r="A2075" s="4">
        <v>41871</v>
      </c>
      <c r="B2075" s="4"/>
      <c r="C2075" s="7" t="s">
        <v>342</v>
      </c>
      <c r="D2075" s="7" t="s">
        <v>9646</v>
      </c>
      <c r="E2075" s="519">
        <v>9292</v>
      </c>
      <c r="F2075" s="103">
        <v>930</v>
      </c>
      <c r="G2075" s="168"/>
      <c r="H2075" s="168"/>
      <c r="J2075" s="24"/>
      <c r="K2075" s="73"/>
      <c r="L2075" s="74"/>
      <c r="M2075" s="24"/>
    </row>
    <row r="2077" spans="1:13">
      <c r="A2077" s="578">
        <v>41877</v>
      </c>
    </row>
    <row r="2078" spans="1:13" s="444" customFormat="1" ht="15" customHeight="1">
      <c r="A2078" s="4">
        <v>41871</v>
      </c>
      <c r="B2078" s="4"/>
      <c r="C2078" s="7" t="s">
        <v>7217</v>
      </c>
      <c r="D2078" s="7" t="s">
        <v>2534</v>
      </c>
      <c r="E2078" s="519">
        <v>9293</v>
      </c>
      <c r="F2078" s="103">
        <v>331.2</v>
      </c>
      <c r="G2078" s="168"/>
      <c r="H2078" s="168"/>
      <c r="J2078" s="24"/>
      <c r="K2078" s="73"/>
      <c r="L2078" s="74"/>
      <c r="M2078" s="24"/>
    </row>
    <row r="2079" spans="1:13" s="444" customFormat="1" ht="15" customHeight="1">
      <c r="A2079" s="4">
        <v>41873</v>
      </c>
      <c r="B2079" s="4"/>
      <c r="C2079" s="7" t="s">
        <v>8643</v>
      </c>
      <c r="D2079" s="7" t="s">
        <v>9670</v>
      </c>
      <c r="E2079" s="519">
        <v>9309</v>
      </c>
      <c r="F2079" s="103">
        <v>717.6</v>
      </c>
      <c r="G2079" s="168"/>
      <c r="H2079" s="168"/>
      <c r="J2079" s="24"/>
      <c r="K2079" s="73"/>
      <c r="L2079" s="74"/>
      <c r="M2079" s="24"/>
    </row>
    <row r="2081" spans="1:13">
      <c r="A2081" s="578">
        <v>41878</v>
      </c>
    </row>
    <row r="2082" spans="1:13" s="444" customFormat="1" ht="15" customHeight="1">
      <c r="A2082" s="4">
        <v>41873</v>
      </c>
      <c r="B2082" s="4"/>
      <c r="C2082" s="7" t="s">
        <v>348</v>
      </c>
      <c r="D2082" s="7" t="s">
        <v>9664</v>
      </c>
      <c r="E2082" s="519">
        <v>9303</v>
      </c>
      <c r="F2082" s="103">
        <v>300</v>
      </c>
      <c r="G2082" s="168"/>
      <c r="H2082" s="168"/>
      <c r="J2082" s="24"/>
      <c r="K2082" s="73"/>
      <c r="L2082" s="74"/>
      <c r="M2082" s="24"/>
    </row>
    <row r="2083" spans="1:13" s="444" customFormat="1" ht="15" customHeight="1">
      <c r="A2083" s="4">
        <v>41873</v>
      </c>
      <c r="B2083" s="4"/>
      <c r="C2083" s="7" t="s">
        <v>9674</v>
      </c>
      <c r="D2083" s="7" t="s">
        <v>9673</v>
      </c>
      <c r="E2083" s="519">
        <v>9312</v>
      </c>
      <c r="F2083" s="103">
        <v>600</v>
      </c>
      <c r="G2083" s="168"/>
      <c r="H2083" s="168"/>
      <c r="J2083" s="24"/>
      <c r="K2083" s="73"/>
      <c r="L2083" s="74"/>
      <c r="M2083" s="24"/>
    </row>
    <row r="2084" spans="1:13" s="444" customFormat="1" ht="15" customHeight="1">
      <c r="A2084" s="4">
        <v>41873</v>
      </c>
      <c r="B2084" s="4"/>
      <c r="C2084" s="7" t="s">
        <v>4292</v>
      </c>
      <c r="D2084" s="7" t="s">
        <v>9660</v>
      </c>
      <c r="E2084" s="519">
        <v>9298</v>
      </c>
      <c r="F2084" s="103">
        <v>500</v>
      </c>
      <c r="G2084" s="168"/>
      <c r="H2084" s="168"/>
      <c r="J2084" s="24"/>
      <c r="K2084" s="73"/>
      <c r="L2084" s="74"/>
      <c r="M2084" s="24"/>
    </row>
    <row r="2086" spans="1:13">
      <c r="A2086" s="578">
        <v>41879</v>
      </c>
    </row>
    <row r="2087" spans="1:13" s="444" customFormat="1" ht="15" customHeight="1">
      <c r="A2087" s="4">
        <v>41873</v>
      </c>
      <c r="B2087" s="4"/>
      <c r="C2087" s="7" t="s">
        <v>9238</v>
      </c>
      <c r="D2087" s="7" t="s">
        <v>9659</v>
      </c>
      <c r="E2087" s="519">
        <v>9297</v>
      </c>
      <c r="F2087" s="103">
        <v>400</v>
      </c>
      <c r="G2087" s="168"/>
      <c r="H2087" s="168"/>
      <c r="J2087" s="24"/>
      <c r="K2087" s="73"/>
      <c r="L2087" s="74"/>
      <c r="M2087" s="24"/>
    </row>
    <row r="2088" spans="1:13" s="444" customFormat="1" ht="15" customHeight="1">
      <c r="A2088" s="4">
        <v>41871</v>
      </c>
      <c r="B2088" s="4"/>
      <c r="C2088" s="7" t="s">
        <v>388</v>
      </c>
      <c r="D2088" s="7" t="s">
        <v>9644</v>
      </c>
      <c r="E2088" s="519">
        <v>9290</v>
      </c>
      <c r="F2088" s="103">
        <v>500</v>
      </c>
      <c r="G2088" s="168"/>
      <c r="H2088" s="168"/>
      <c r="J2088" s="24"/>
      <c r="K2088" s="73"/>
      <c r="L2088" s="74"/>
      <c r="M2088" s="24"/>
    </row>
    <row r="2089" spans="1:13" s="444" customFormat="1" ht="15" customHeight="1">
      <c r="A2089" s="4">
        <v>41873</v>
      </c>
      <c r="B2089" s="4"/>
      <c r="C2089" s="7" t="s">
        <v>1124</v>
      </c>
      <c r="D2089" s="7" t="s">
        <v>9671</v>
      </c>
      <c r="E2089" s="519">
        <v>9310</v>
      </c>
      <c r="F2089" s="103">
        <v>500</v>
      </c>
      <c r="G2089" s="168"/>
      <c r="H2089" s="168"/>
      <c r="J2089" s="24"/>
      <c r="K2089" s="73"/>
      <c r="L2089" s="74"/>
      <c r="M2089" s="24"/>
    </row>
    <row r="2091" spans="1:13">
      <c r="A2091" s="578">
        <v>41880</v>
      </c>
    </row>
    <row r="2092" spans="1:13" s="444" customFormat="1" ht="15" customHeight="1">
      <c r="A2092" s="4">
        <v>41873</v>
      </c>
      <c r="B2092" s="4"/>
      <c r="C2092" s="7" t="s">
        <v>8407</v>
      </c>
      <c r="D2092" s="7" t="s">
        <v>9661</v>
      </c>
      <c r="E2092" s="519">
        <v>9299</v>
      </c>
      <c r="F2092" s="103">
        <v>852</v>
      </c>
      <c r="G2092" s="168"/>
      <c r="H2092" s="168"/>
      <c r="J2092" s="24"/>
      <c r="K2092" s="73"/>
      <c r="L2092" s="74"/>
      <c r="M2092" s="24"/>
    </row>
    <row r="2095" spans="1:13">
      <c r="A2095" s="4">
        <v>41873</v>
      </c>
      <c r="B2095" s="4"/>
      <c r="C2095" s="7" t="s">
        <v>810</v>
      </c>
      <c r="D2095" s="7" t="s">
        <v>9662</v>
      </c>
      <c r="E2095" s="519">
        <v>9300</v>
      </c>
      <c r="F2095" s="103">
        <v>120</v>
      </c>
    </row>
    <row r="2097" spans="1:13" s="444" customFormat="1" ht="15" customHeight="1">
      <c r="A2097" s="4">
        <v>41887</v>
      </c>
      <c r="B2097" s="4"/>
      <c r="C2097" s="7" t="s">
        <v>835</v>
      </c>
      <c r="D2097" s="7" t="s">
        <v>9874</v>
      </c>
      <c r="E2097" s="519">
        <v>9314</v>
      </c>
      <c r="F2097" s="103">
        <v>2575.0300000000002</v>
      </c>
      <c r="G2097" s="168"/>
      <c r="H2097" s="168"/>
      <c r="J2097" s="24"/>
      <c r="K2097" s="73"/>
      <c r="L2097" s="74"/>
      <c r="M2097" s="24"/>
    </row>
    <row r="2099" spans="1:13">
      <c r="A2099" s="578">
        <v>41890</v>
      </c>
    </row>
    <row r="2100" spans="1:13" s="444" customFormat="1" ht="15" customHeight="1">
      <c r="A2100" s="4">
        <v>41873</v>
      </c>
      <c r="B2100" s="4"/>
      <c r="C2100" s="7" t="s">
        <v>7007</v>
      </c>
      <c r="D2100" s="7" t="s">
        <v>9663</v>
      </c>
      <c r="E2100" s="519">
        <v>9301</v>
      </c>
      <c r="F2100" s="103">
        <v>300</v>
      </c>
      <c r="G2100" s="168"/>
      <c r="H2100" s="168"/>
      <c r="J2100" s="24"/>
      <c r="K2100" s="73"/>
      <c r="L2100" s="74"/>
      <c r="M2100" s="24"/>
    </row>
    <row r="2102" spans="1:13">
      <c r="A2102" s="578">
        <v>41891</v>
      </c>
    </row>
    <row r="2103" spans="1:13" s="444" customFormat="1" ht="15" customHeight="1">
      <c r="A2103" s="4">
        <v>41891</v>
      </c>
      <c r="B2103" s="4"/>
      <c r="C2103" s="7" t="s">
        <v>835</v>
      </c>
      <c r="D2103" s="7" t="s">
        <v>9885</v>
      </c>
      <c r="E2103" s="519">
        <v>9315</v>
      </c>
      <c r="F2103" s="103">
        <v>10000</v>
      </c>
      <c r="G2103" s="168"/>
      <c r="H2103" s="168"/>
      <c r="J2103" s="24"/>
      <c r="K2103" s="73"/>
      <c r="L2103" s="74"/>
      <c r="M2103" s="24"/>
    </row>
    <row r="2106" spans="1:13">
      <c r="A2106" s="578">
        <v>41894</v>
      </c>
    </row>
    <row r="2107" spans="1:13">
      <c r="A2107" s="4">
        <v>41894</v>
      </c>
      <c r="B2107" s="4"/>
      <c r="C2107" s="7" t="s">
        <v>8635</v>
      </c>
      <c r="D2107" s="7" t="s">
        <v>9888</v>
      </c>
      <c r="E2107" s="519">
        <v>9316</v>
      </c>
      <c r="F2107" s="103">
        <v>13809.98</v>
      </c>
    </row>
    <row r="2108" spans="1:13">
      <c r="A2108" s="4">
        <v>41899</v>
      </c>
      <c r="B2108" s="4"/>
      <c r="C2108" s="7" t="s">
        <v>2288</v>
      </c>
      <c r="D2108" s="7" t="s">
        <v>10033</v>
      </c>
      <c r="E2108" s="519">
        <v>9321</v>
      </c>
      <c r="F2108" s="103">
        <v>182</v>
      </c>
    </row>
    <row r="2109" spans="1:13">
      <c r="A2109" s="4">
        <v>41899</v>
      </c>
      <c r="B2109" s="4"/>
      <c r="C2109" s="7" t="s">
        <v>761</v>
      </c>
      <c r="D2109" s="7" t="s">
        <v>10031</v>
      </c>
      <c r="E2109" s="519">
        <v>9319</v>
      </c>
      <c r="F2109" s="103">
        <v>270</v>
      </c>
    </row>
    <row r="2110" spans="1:13">
      <c r="A2110" s="578">
        <v>41900</v>
      </c>
    </row>
    <row r="2111" spans="1:13">
      <c r="A2111" s="4">
        <v>41898</v>
      </c>
      <c r="B2111" s="4"/>
      <c r="C2111" s="7" t="s">
        <v>8542</v>
      </c>
      <c r="D2111" s="7" t="s">
        <v>10025</v>
      </c>
      <c r="E2111" s="519">
        <v>9271</v>
      </c>
      <c r="F2111" s="103">
        <v>690</v>
      </c>
    </row>
    <row r="2112" spans="1:13">
      <c r="A2112" s="4">
        <v>41899</v>
      </c>
      <c r="B2112" s="4"/>
      <c r="C2112" s="7" t="s">
        <v>166</v>
      </c>
      <c r="D2112" s="7" t="s">
        <v>10035</v>
      </c>
      <c r="E2112" s="519">
        <v>9323</v>
      </c>
      <c r="F2112" s="103">
        <v>770.13</v>
      </c>
    </row>
    <row r="2113" spans="1:13">
      <c r="A2113" s="4">
        <v>41898</v>
      </c>
      <c r="B2113" s="4"/>
      <c r="C2113" s="7" t="s">
        <v>9387</v>
      </c>
      <c r="D2113" s="7" t="s">
        <v>10026</v>
      </c>
      <c r="E2113" s="519">
        <v>9272</v>
      </c>
      <c r="F2113" s="103">
        <v>1000</v>
      </c>
    </row>
    <row r="2114" spans="1:13" s="444" customFormat="1" ht="15" customHeight="1">
      <c r="A2114" s="4">
        <v>41899</v>
      </c>
      <c r="B2114" s="4"/>
      <c r="C2114" s="7" t="s">
        <v>226</v>
      </c>
      <c r="D2114" s="7" t="s">
        <v>10034</v>
      </c>
      <c r="E2114" s="519">
        <v>9322</v>
      </c>
      <c r="F2114" s="103">
        <v>594.39</v>
      </c>
      <c r="G2114" s="168"/>
      <c r="H2114" s="168"/>
      <c r="J2114" s="24"/>
      <c r="K2114" s="73"/>
      <c r="L2114" s="74"/>
      <c r="M2114" s="24"/>
    </row>
    <row r="2115" spans="1:13" s="444" customFormat="1" ht="15" customHeight="1">
      <c r="A2115" s="4">
        <v>41899</v>
      </c>
      <c r="B2115" s="4"/>
      <c r="C2115" s="7" t="s">
        <v>10038</v>
      </c>
      <c r="D2115" s="7" t="s">
        <v>10032</v>
      </c>
      <c r="E2115" s="519">
        <v>9320</v>
      </c>
      <c r="F2115" s="103">
        <v>50</v>
      </c>
      <c r="G2115" s="168"/>
      <c r="H2115" s="168"/>
      <c r="J2115" s="24"/>
      <c r="K2115" s="73"/>
      <c r="L2115" s="74"/>
      <c r="M2115" s="24"/>
    </row>
    <row r="2117" spans="1:13">
      <c r="A2117" s="578">
        <v>41906</v>
      </c>
    </row>
    <row r="2118" spans="1:13" s="444" customFormat="1" ht="15" customHeight="1">
      <c r="A2118" s="4">
        <v>41899</v>
      </c>
      <c r="B2118" s="4"/>
      <c r="C2118" s="7" t="s">
        <v>1768</v>
      </c>
      <c r="D2118" s="7" t="s">
        <v>10037</v>
      </c>
      <c r="E2118" s="519">
        <v>9326</v>
      </c>
      <c r="F2118" s="103">
        <v>1380</v>
      </c>
      <c r="G2118" s="168"/>
      <c r="H2118" s="168"/>
      <c r="J2118" s="24"/>
      <c r="K2118" s="73"/>
      <c r="L2118" s="74"/>
      <c r="M2118" s="24"/>
    </row>
    <row r="2119" spans="1:13">
      <c r="A2119" s="578">
        <v>41907</v>
      </c>
    </row>
    <row r="2120" spans="1:13" s="444" customFormat="1" ht="15" customHeight="1">
      <c r="A2120" s="4">
        <v>41899</v>
      </c>
      <c r="B2120" s="4"/>
      <c r="C2120" s="7" t="s">
        <v>2480</v>
      </c>
      <c r="D2120" s="7" t="s">
        <v>10036</v>
      </c>
      <c r="E2120" s="519">
        <v>9324</v>
      </c>
      <c r="F2120" s="103">
        <v>576.6</v>
      </c>
      <c r="G2120" s="168"/>
      <c r="H2120" s="168"/>
      <c r="J2120" s="24"/>
      <c r="K2120" s="73"/>
      <c r="L2120" s="74"/>
      <c r="M2120" s="24"/>
    </row>
    <row r="2121" spans="1:13">
      <c r="A2121" s="4">
        <v>41912</v>
      </c>
      <c r="B2121" s="4"/>
      <c r="C2121" s="7" t="s">
        <v>10137</v>
      </c>
      <c r="D2121" s="7" t="s">
        <v>10139</v>
      </c>
      <c r="E2121" s="519">
        <v>9329</v>
      </c>
      <c r="F2121" s="103">
        <v>786.5</v>
      </c>
    </row>
    <row r="2122" spans="1:13">
      <c r="A2122" s="4">
        <v>41912</v>
      </c>
      <c r="B2122" s="4"/>
      <c r="C2122" s="7" t="s">
        <v>3662</v>
      </c>
      <c r="D2122" s="7" t="s">
        <v>10140</v>
      </c>
      <c r="E2122" s="519">
        <v>9330</v>
      </c>
      <c r="F2122" s="103">
        <v>384.67</v>
      </c>
    </row>
    <row r="2123" spans="1:13">
      <c r="A2123" s="4">
        <v>41912</v>
      </c>
      <c r="B2123" s="4"/>
      <c r="C2123" s="7" t="s">
        <v>10138</v>
      </c>
      <c r="D2123" s="7" t="s">
        <v>10141</v>
      </c>
      <c r="E2123" s="519">
        <v>9331</v>
      </c>
      <c r="F2123" s="103">
        <v>871.81</v>
      </c>
    </row>
    <row r="2127" spans="1:13">
      <c r="A2127" s="578">
        <v>41919</v>
      </c>
    </row>
    <row r="2128" spans="1:13">
      <c r="A2128" s="4">
        <v>41911</v>
      </c>
      <c r="B2128" s="4"/>
      <c r="C2128" s="7" t="s">
        <v>948</v>
      </c>
      <c r="D2128" s="7" t="s">
        <v>10125</v>
      </c>
      <c r="E2128" s="519">
        <v>9328</v>
      </c>
      <c r="F2128" s="103">
        <v>1895.88</v>
      </c>
    </row>
    <row r="2130" spans="1:14">
      <c r="A2130" s="4">
        <v>41775</v>
      </c>
      <c r="B2130" s="4"/>
      <c r="C2130" s="7" t="s">
        <v>5708</v>
      </c>
      <c r="D2130" s="7" t="s">
        <v>8350</v>
      </c>
      <c r="E2130" s="519">
        <v>9249</v>
      </c>
      <c r="F2130" s="103">
        <v>400</v>
      </c>
    </row>
    <row r="2131" spans="1:14">
      <c r="A2131" s="4">
        <v>41920</v>
      </c>
      <c r="B2131" s="4"/>
      <c r="C2131" s="7" t="s">
        <v>835</v>
      </c>
      <c r="D2131" s="7" t="s">
        <v>10311</v>
      </c>
      <c r="E2131" s="519">
        <v>9333</v>
      </c>
      <c r="F2131" s="103">
        <v>6000</v>
      </c>
    </row>
    <row r="2132" spans="1:14" s="444" customFormat="1" ht="15" customHeight="1">
      <c r="A2132" s="4">
        <v>41873</v>
      </c>
      <c r="B2132" s="4">
        <v>41904</v>
      </c>
      <c r="C2132" s="7" t="s">
        <v>133</v>
      </c>
      <c r="D2132" s="7" t="s">
        <v>9669</v>
      </c>
      <c r="E2132" s="519">
        <v>9308</v>
      </c>
      <c r="F2132" s="103">
        <v>634.52</v>
      </c>
      <c r="G2132" s="168"/>
      <c r="H2132" s="168"/>
      <c r="J2132" s="24"/>
      <c r="K2132" s="73"/>
      <c r="L2132" s="74"/>
      <c r="M2132" s="24"/>
    </row>
    <row r="2134" spans="1:14">
      <c r="A2134" s="578">
        <v>41925</v>
      </c>
    </row>
    <row r="2135" spans="1:14" s="444" customFormat="1" ht="15" customHeight="1">
      <c r="A2135" s="4">
        <v>41919</v>
      </c>
      <c r="B2135" s="4"/>
      <c r="C2135" s="7" t="s">
        <v>10300</v>
      </c>
      <c r="D2135" s="7" t="s">
        <v>10299</v>
      </c>
      <c r="E2135" s="519">
        <v>9332</v>
      </c>
      <c r="F2135" s="103">
        <v>4074.06</v>
      </c>
      <c r="G2135" s="168"/>
      <c r="H2135" s="168"/>
      <c r="J2135" s="24"/>
      <c r="K2135" s="73"/>
      <c r="L2135" s="74"/>
      <c r="M2135" s="24"/>
    </row>
    <row r="2137" spans="1:14">
      <c r="A2137" s="578">
        <v>41928</v>
      </c>
    </row>
    <row r="2138" spans="1:14">
      <c r="A2138" s="4">
        <v>41927</v>
      </c>
      <c r="B2138" s="315"/>
      <c r="C2138" s="316" t="s">
        <v>835</v>
      </c>
      <c r="D2138" s="316" t="s">
        <v>10474</v>
      </c>
      <c r="E2138" s="667">
        <v>9334</v>
      </c>
      <c r="F2138" s="170">
        <v>7612.91</v>
      </c>
    </row>
    <row r="2139" spans="1:14">
      <c r="A2139" s="4">
        <v>41927</v>
      </c>
      <c r="B2139" s="315"/>
      <c r="C2139" s="316" t="s">
        <v>835</v>
      </c>
      <c r="D2139" s="316" t="s">
        <v>10474</v>
      </c>
      <c r="E2139" s="667">
        <v>9335</v>
      </c>
      <c r="F2139" s="170">
        <v>7000</v>
      </c>
    </row>
    <row r="2140" spans="1:14" s="444" customFormat="1">
      <c r="A2140" s="108"/>
      <c r="B2140" s="387"/>
      <c r="C2140" s="386"/>
      <c r="D2140" s="386"/>
      <c r="E2140" s="523"/>
      <c r="F2140" s="129"/>
      <c r="G2140" s="168"/>
      <c r="H2140" s="168"/>
      <c r="I2140" s="168"/>
      <c r="L2140" s="2"/>
      <c r="N2140" s="2"/>
    </row>
    <row r="2141" spans="1:14" s="444" customFormat="1">
      <c r="A2141" s="108"/>
      <c r="B2141" s="387"/>
      <c r="C2141" s="386"/>
      <c r="D2141" s="386"/>
      <c r="E2141" s="523"/>
      <c r="F2141" s="129"/>
      <c r="G2141" s="168"/>
      <c r="H2141" s="168"/>
      <c r="I2141" s="168"/>
      <c r="L2141" s="2"/>
      <c r="N2141" s="2"/>
    </row>
    <row r="2142" spans="1:14">
      <c r="A2142" s="578">
        <v>41933</v>
      </c>
    </row>
    <row r="2143" spans="1:14" s="444" customFormat="1" ht="15" customHeight="1">
      <c r="A2143" s="4">
        <v>41933</v>
      </c>
      <c r="B2143" s="4"/>
      <c r="C2143" s="7" t="s">
        <v>10527</v>
      </c>
      <c r="D2143" s="7" t="s">
        <v>10526</v>
      </c>
      <c r="E2143" s="519">
        <v>9339</v>
      </c>
      <c r="F2143" s="170">
        <v>5242.2299999999996</v>
      </c>
      <c r="G2143" s="168"/>
      <c r="H2143" s="168"/>
      <c r="J2143" s="24"/>
      <c r="K2143" s="73"/>
      <c r="L2143" s="74"/>
      <c r="M2143" s="24"/>
    </row>
    <row r="2145" spans="1:13">
      <c r="A2145" s="578">
        <v>41941</v>
      </c>
    </row>
    <row r="2146" spans="1:13" s="444" customFormat="1" ht="15" customHeight="1">
      <c r="A2146" s="4">
        <v>41941</v>
      </c>
      <c r="B2146" s="4"/>
      <c r="C2146" s="7" t="s">
        <v>835</v>
      </c>
      <c r="D2146" s="7" t="s">
        <v>10594</v>
      </c>
      <c r="E2146" s="519">
        <v>9427</v>
      </c>
      <c r="F2146" s="170">
        <v>4000</v>
      </c>
      <c r="G2146" s="168"/>
      <c r="H2146" s="168"/>
      <c r="J2146" s="24"/>
      <c r="K2146" s="73"/>
      <c r="L2146" s="74"/>
      <c r="M2146" s="24"/>
    </row>
    <row r="2147" spans="1:13" s="444" customFormat="1" ht="15" customHeight="1">
      <c r="A2147" s="380">
        <v>41941</v>
      </c>
      <c r="B2147" s="4"/>
      <c r="C2147" s="7" t="s">
        <v>835</v>
      </c>
      <c r="D2147" s="7" t="s">
        <v>10594</v>
      </c>
      <c r="E2147" s="519">
        <v>9426</v>
      </c>
      <c r="F2147" s="170">
        <v>4000</v>
      </c>
      <c r="G2147" s="168"/>
      <c r="H2147" s="168"/>
      <c r="J2147" s="24"/>
      <c r="K2147" s="73"/>
      <c r="L2147" s="74"/>
      <c r="M2147" s="24"/>
    </row>
    <row r="2150" spans="1:13">
      <c r="A2150" s="578">
        <v>41943</v>
      </c>
    </row>
    <row r="2151" spans="1:13">
      <c r="A2151" s="4">
        <v>41943</v>
      </c>
      <c r="B2151" s="4"/>
      <c r="C2151" s="7" t="s">
        <v>835</v>
      </c>
      <c r="D2151" s="7" t="s">
        <v>10594</v>
      </c>
      <c r="E2151" s="519">
        <v>9336</v>
      </c>
      <c r="F2151" s="170">
        <v>2552.79</v>
      </c>
    </row>
    <row r="2153" spans="1:13">
      <c r="A2153" s="578">
        <v>41947</v>
      </c>
    </row>
    <row r="2154" spans="1:13" s="444" customFormat="1" ht="15" customHeight="1">
      <c r="A2154" s="4">
        <v>41947</v>
      </c>
      <c r="B2154" s="4"/>
      <c r="C2154" s="7" t="s">
        <v>835</v>
      </c>
      <c r="D2154" s="7" t="s">
        <v>10474</v>
      </c>
      <c r="E2154" s="519">
        <v>9340</v>
      </c>
      <c r="F2154" s="170">
        <v>4000</v>
      </c>
      <c r="G2154" s="168"/>
      <c r="H2154" s="168"/>
      <c r="J2154" s="24"/>
      <c r="K2154" s="73"/>
      <c r="L2154" s="74"/>
      <c r="M2154" s="24"/>
    </row>
    <row r="2155" spans="1:13" s="444" customFormat="1" ht="15" customHeight="1">
      <c r="A2155" s="4">
        <v>41947</v>
      </c>
      <c r="B2155" s="4"/>
      <c r="C2155" s="7" t="s">
        <v>10729</v>
      </c>
      <c r="D2155" s="7" t="s">
        <v>10730</v>
      </c>
      <c r="E2155" s="519">
        <v>9337</v>
      </c>
      <c r="F2155" s="170">
        <v>490</v>
      </c>
      <c r="G2155" s="168"/>
      <c r="H2155" s="168"/>
      <c r="J2155" s="24"/>
      <c r="K2155" s="73"/>
      <c r="L2155" s="74"/>
      <c r="M2155" s="24"/>
    </row>
    <row r="2158" spans="1:13">
      <c r="A2158" s="578">
        <v>41953</v>
      </c>
    </row>
    <row r="2159" spans="1:13">
      <c r="A2159" s="4" t="s">
        <v>10765</v>
      </c>
      <c r="B2159" s="4"/>
      <c r="C2159" s="7" t="s">
        <v>10766</v>
      </c>
      <c r="D2159" s="7" t="s">
        <v>10767</v>
      </c>
      <c r="E2159" s="519">
        <v>9341</v>
      </c>
      <c r="F2159" s="170">
        <v>2324.9899999999998</v>
      </c>
    </row>
    <row r="2161" spans="1:14">
      <c r="A2161" s="578">
        <v>41954</v>
      </c>
    </row>
    <row r="2162" spans="1:14" s="444" customFormat="1" ht="15" customHeight="1">
      <c r="A2162" s="4">
        <v>41954</v>
      </c>
      <c r="B2162" s="4"/>
      <c r="C2162" s="7" t="s">
        <v>835</v>
      </c>
      <c r="D2162" s="7" t="s">
        <v>10782</v>
      </c>
      <c r="E2162" s="519">
        <v>9343</v>
      </c>
      <c r="F2162" s="170">
        <v>5000</v>
      </c>
      <c r="G2162" s="168"/>
      <c r="H2162" s="168"/>
      <c r="J2162" s="24"/>
      <c r="K2162" s="73"/>
      <c r="L2162" s="74"/>
      <c r="M2162" s="24"/>
    </row>
    <row r="2163" spans="1:14" s="444" customFormat="1" ht="15" customHeight="1">
      <c r="A2163" s="4">
        <v>41954</v>
      </c>
      <c r="B2163" s="4"/>
      <c r="C2163" s="7" t="s">
        <v>835</v>
      </c>
      <c r="D2163" s="7" t="s">
        <v>10782</v>
      </c>
      <c r="E2163" s="519">
        <v>9342</v>
      </c>
      <c r="F2163" s="170">
        <v>5000</v>
      </c>
      <c r="G2163" s="168"/>
      <c r="H2163" s="168"/>
      <c r="J2163" s="24"/>
      <c r="K2163" s="73"/>
      <c r="L2163" s="74"/>
      <c r="M2163" s="24"/>
    </row>
    <row r="2166" spans="1:14" s="444" customFormat="1" ht="15" customHeight="1">
      <c r="A2166" s="4">
        <v>41956</v>
      </c>
      <c r="B2166" s="4"/>
      <c r="C2166" s="7" t="s">
        <v>835</v>
      </c>
      <c r="D2166" s="7" t="s">
        <v>10813</v>
      </c>
      <c r="E2166" s="519">
        <v>9344</v>
      </c>
      <c r="F2166" s="170">
        <v>3709.16</v>
      </c>
      <c r="G2166" s="168"/>
      <c r="H2166" s="168"/>
      <c r="J2166" s="24"/>
      <c r="K2166" s="73"/>
      <c r="L2166" s="74"/>
      <c r="M2166" s="24"/>
    </row>
    <row r="2167" spans="1:14">
      <c r="A2167" s="4">
        <v>41957</v>
      </c>
      <c r="B2167" s="4"/>
      <c r="C2167" s="7" t="s">
        <v>835</v>
      </c>
      <c r="D2167" s="7" t="s">
        <v>10474</v>
      </c>
      <c r="E2167" s="519">
        <v>9345</v>
      </c>
      <c r="F2167" s="170">
        <v>5672.74</v>
      </c>
    </row>
    <row r="2168" spans="1:14" s="444" customFormat="1">
      <c r="A2168" s="108"/>
      <c r="B2168" s="108"/>
      <c r="C2168" s="109"/>
      <c r="D2168" s="109"/>
      <c r="E2168" s="531"/>
      <c r="F2168" s="129"/>
      <c r="G2168" s="168"/>
      <c r="H2168" s="168"/>
      <c r="I2168" s="168"/>
      <c r="L2168" s="2"/>
      <c r="N2168" s="2"/>
    </row>
    <row r="2169" spans="1:14" s="444" customFormat="1">
      <c r="A2169" s="108"/>
      <c r="B2169" s="108"/>
      <c r="C2169" s="109"/>
      <c r="D2169" s="109"/>
      <c r="E2169" s="531"/>
      <c r="F2169" s="129"/>
      <c r="G2169" s="168"/>
      <c r="H2169" s="168"/>
      <c r="I2169" s="168"/>
      <c r="L2169" s="2"/>
      <c r="N2169" s="2"/>
    </row>
    <row r="2170" spans="1:14">
      <c r="A2170" s="578">
        <v>41968</v>
      </c>
    </row>
    <row r="2171" spans="1:14">
      <c r="A2171" s="4">
        <v>41957</v>
      </c>
      <c r="B2171" s="4"/>
      <c r="C2171" s="7" t="s">
        <v>835</v>
      </c>
      <c r="D2171" s="7" t="s">
        <v>10474</v>
      </c>
      <c r="E2171" s="519">
        <v>9346</v>
      </c>
      <c r="F2171" s="170">
        <v>5000</v>
      </c>
    </row>
    <row r="2172" spans="1:14">
      <c r="A2172" s="4">
        <v>41971</v>
      </c>
      <c r="B2172" s="4"/>
      <c r="C2172" s="7" t="s">
        <v>1357</v>
      </c>
      <c r="D2172" s="7" t="s">
        <v>11009</v>
      </c>
      <c r="E2172" s="519">
        <v>9347</v>
      </c>
      <c r="F2172" s="170">
        <v>4930.1899999999996</v>
      </c>
    </row>
    <row r="2175" spans="1:14">
      <c r="A2175" s="578">
        <v>41974</v>
      </c>
      <c r="C2175" s="444"/>
      <c r="D2175" s="444"/>
    </row>
    <row r="2176" spans="1:14">
      <c r="A2176" s="4">
        <v>41957</v>
      </c>
      <c r="B2176" s="4"/>
      <c r="C2176" s="7" t="s">
        <v>835</v>
      </c>
      <c r="D2176" s="7" t="s">
        <v>10474</v>
      </c>
      <c r="E2176" s="519">
        <v>9348</v>
      </c>
      <c r="F2176" s="170">
        <v>2244.12</v>
      </c>
    </row>
    <row r="2178" spans="1:6">
      <c r="A2178" s="4">
        <v>41988</v>
      </c>
      <c r="B2178" s="4"/>
      <c r="C2178" s="7" t="s">
        <v>835</v>
      </c>
      <c r="D2178" s="7" t="s">
        <v>10474</v>
      </c>
      <c r="E2178" s="519">
        <v>9349</v>
      </c>
      <c r="F2178" s="170">
        <v>16688.23</v>
      </c>
    </row>
    <row r="2179" spans="1:6">
      <c r="A2179" s="4">
        <v>41995</v>
      </c>
      <c r="B2179" s="4"/>
      <c r="C2179" s="7" t="s">
        <v>835</v>
      </c>
      <c r="D2179" s="7" t="s">
        <v>10474</v>
      </c>
      <c r="E2179" s="519">
        <v>9350</v>
      </c>
      <c r="F2179" s="170">
        <v>6667.8</v>
      </c>
    </row>
  </sheetData>
  <mergeCells count="2">
    <mergeCell ref="K5:L5"/>
    <mergeCell ref="G25:G26"/>
  </mergeCells>
  <pageMargins left="0.15748031496062992" right="0.15748031496062992" top="0.15748031496062992" bottom="0.15748031496062992" header="0.15748031496062992" footer="0.15748031496062992"/>
  <pageSetup paperSize="9" scale="75" orientation="landscape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8">
    <tabColor theme="7" tint="0.59999389629810485"/>
  </sheetPr>
  <dimension ref="A1:XFA10172"/>
  <sheetViews>
    <sheetView zoomScale="85" zoomScaleNormal="85" workbookViewId="0">
      <selection activeCell="K3" sqref="K3"/>
    </sheetView>
  </sheetViews>
  <sheetFormatPr baseColWidth="10" defaultRowHeight="15"/>
  <cols>
    <col min="1" max="1" width="11.140625" customWidth="1"/>
    <col min="2" max="2" width="12.42578125" customWidth="1"/>
    <col min="3" max="3" width="37.140625" customWidth="1"/>
    <col min="4" max="4" width="65.28515625" customWidth="1"/>
    <col min="5" max="5" width="8.85546875" style="517" customWidth="1"/>
    <col min="6" max="6" width="13.7109375" customWidth="1"/>
    <col min="7" max="7" width="15.140625" style="309" customWidth="1"/>
    <col min="8" max="8" width="16.28515625" style="309" customWidth="1"/>
    <col min="9" max="9" width="7.140625" style="24" customWidth="1"/>
    <col min="10" max="10" width="14" style="2" customWidth="1"/>
    <col min="11" max="11" width="13.42578125" bestFit="1" customWidth="1"/>
  </cols>
  <sheetData>
    <row r="1" spans="1:11" ht="15.75" thickBot="1">
      <c r="A1" s="444"/>
      <c r="J1" t="s">
        <v>14</v>
      </c>
      <c r="K1" s="444" t="s">
        <v>15</v>
      </c>
    </row>
    <row r="2" spans="1:11" ht="21.75" thickBot="1">
      <c r="C2" s="18" t="s">
        <v>16</v>
      </c>
      <c r="J2" s="9">
        <v>856.09</v>
      </c>
      <c r="K2" s="9">
        <v>901.09</v>
      </c>
    </row>
    <row r="3" spans="1:11">
      <c r="G3" s="796"/>
      <c r="K3" s="1"/>
    </row>
    <row r="4" spans="1:11">
      <c r="A4" t="s">
        <v>1958</v>
      </c>
      <c r="G4" s="796"/>
    </row>
    <row r="5" spans="1:11">
      <c r="E5" s="517" t="s">
        <v>853</v>
      </c>
      <c r="G5" s="796"/>
    </row>
    <row r="7" spans="1:11">
      <c r="J7" s="107"/>
      <c r="K7" s="496"/>
    </row>
    <row r="8" spans="1:11" s="5" customFormat="1" ht="24">
      <c r="A8" s="20" t="s">
        <v>1935</v>
      </c>
      <c r="B8" s="20" t="s">
        <v>103</v>
      </c>
      <c r="C8" s="6" t="s">
        <v>2</v>
      </c>
      <c r="D8" s="6" t="s">
        <v>1</v>
      </c>
      <c r="E8" s="546" t="s">
        <v>4</v>
      </c>
      <c r="F8" s="30" t="s">
        <v>93</v>
      </c>
      <c r="G8" s="797" t="s">
        <v>3</v>
      </c>
      <c r="H8" s="688" t="s">
        <v>71</v>
      </c>
      <c r="I8" s="31"/>
      <c r="J8" s="106"/>
      <c r="K8" s="101"/>
    </row>
    <row r="9" spans="1:11" ht="15.75" hidden="1" customHeight="1" thickBot="1">
      <c r="A9" s="391">
        <v>41254</v>
      </c>
      <c r="B9" s="391"/>
      <c r="C9" s="392" t="s">
        <v>130</v>
      </c>
      <c r="D9" s="392" t="s">
        <v>2707</v>
      </c>
      <c r="E9" s="547">
        <v>12401</v>
      </c>
      <c r="F9" s="493"/>
      <c r="G9" s="798"/>
      <c r="H9" s="689">
        <v>1500</v>
      </c>
      <c r="J9" s="429" t="s">
        <v>2931</v>
      </c>
    </row>
    <row r="10" spans="1:11" ht="15.75" hidden="1" customHeight="1" thickBot="1">
      <c r="A10" s="382">
        <v>41296</v>
      </c>
      <c r="B10" s="382"/>
      <c r="C10" s="75" t="s">
        <v>130</v>
      </c>
      <c r="D10" s="75" t="s">
        <v>2546</v>
      </c>
      <c r="E10" s="525">
        <v>12876</v>
      </c>
      <c r="F10" s="177"/>
      <c r="G10" s="799"/>
      <c r="H10" s="690">
        <v>20000</v>
      </c>
    </row>
    <row r="11" spans="1:11" s="444" customFormat="1" ht="15.75" hidden="1" customHeight="1" thickBot="1">
      <c r="A11" s="209">
        <v>41365</v>
      </c>
      <c r="B11" s="209"/>
      <c r="C11" s="118" t="s">
        <v>3137</v>
      </c>
      <c r="D11" s="118" t="s">
        <v>3669</v>
      </c>
      <c r="E11" s="520">
        <v>13829</v>
      </c>
      <c r="F11" s="497"/>
      <c r="G11" s="800"/>
      <c r="H11" s="691"/>
      <c r="I11" s="97"/>
      <c r="J11" s="498">
        <v>260</v>
      </c>
    </row>
    <row r="12" spans="1:11" s="444" customFormat="1">
      <c r="A12" s="382">
        <v>41462</v>
      </c>
      <c r="B12" s="382"/>
      <c r="C12" s="75" t="s">
        <v>2117</v>
      </c>
      <c r="D12" s="75" t="s">
        <v>4538</v>
      </c>
      <c r="E12" s="525">
        <v>15048</v>
      </c>
      <c r="G12" s="800"/>
      <c r="H12" s="692">
        <v>110.83</v>
      </c>
      <c r="I12" s="24"/>
      <c r="J12" s="2" t="s">
        <v>9239</v>
      </c>
    </row>
    <row r="13" spans="1:11" s="444" customFormat="1">
      <c r="A13" s="291">
        <v>41487</v>
      </c>
      <c r="B13" s="209">
        <v>41567</v>
      </c>
      <c r="C13" s="118" t="s">
        <v>410</v>
      </c>
      <c r="D13" s="118" t="s">
        <v>4788</v>
      </c>
      <c r="E13" s="520">
        <v>15366</v>
      </c>
      <c r="F13" s="497"/>
      <c r="G13" s="800"/>
      <c r="H13" s="691">
        <v>10000</v>
      </c>
      <c r="I13" s="24"/>
      <c r="J13" s="390" t="s">
        <v>6215</v>
      </c>
    </row>
    <row r="14" spans="1:11" s="444" customFormat="1">
      <c r="A14" s="291">
        <v>41487</v>
      </c>
      <c r="B14" s="209">
        <v>41598</v>
      </c>
      <c r="C14" s="118" t="s">
        <v>410</v>
      </c>
      <c r="D14" s="118" t="s">
        <v>4789</v>
      </c>
      <c r="E14" s="520">
        <v>15367</v>
      </c>
      <c r="F14" s="497"/>
      <c r="G14" s="800"/>
      <c r="H14" s="691">
        <v>10000</v>
      </c>
      <c r="I14" s="24"/>
      <c r="J14" s="390" t="s">
        <v>6215</v>
      </c>
    </row>
    <row r="15" spans="1:11" s="444" customFormat="1">
      <c r="A15" s="291">
        <v>41487</v>
      </c>
      <c r="B15" s="209">
        <v>41628</v>
      </c>
      <c r="C15" s="118" t="s">
        <v>410</v>
      </c>
      <c r="D15" s="118" t="s">
        <v>4790</v>
      </c>
      <c r="E15" s="520">
        <v>15368</v>
      </c>
      <c r="F15" s="497"/>
      <c r="G15" s="800"/>
      <c r="H15" s="691">
        <v>10000</v>
      </c>
      <c r="I15" s="24"/>
      <c r="J15" s="390" t="s">
        <v>6215</v>
      </c>
    </row>
    <row r="16" spans="1:11" s="444" customFormat="1">
      <c r="A16" s="203">
        <v>41509</v>
      </c>
      <c r="B16" s="382">
        <v>41639</v>
      </c>
      <c r="C16" s="75" t="s">
        <v>2738</v>
      </c>
      <c r="D16" s="75" t="s">
        <v>5010</v>
      </c>
      <c r="E16" s="525">
        <v>15580</v>
      </c>
      <c r="F16" s="177"/>
      <c r="G16" s="799"/>
      <c r="H16" s="690">
        <v>20000</v>
      </c>
      <c r="I16" s="24"/>
      <c r="J16" s="2" t="s">
        <v>6215</v>
      </c>
    </row>
    <row r="17" spans="1:10" s="444" customFormat="1">
      <c r="A17" s="203">
        <v>41509</v>
      </c>
      <c r="B17" s="382"/>
      <c r="C17" s="75" t="s">
        <v>5006</v>
      </c>
      <c r="D17" s="75" t="s">
        <v>5029</v>
      </c>
      <c r="E17" s="525">
        <v>15600</v>
      </c>
      <c r="F17" s="177"/>
      <c r="G17" s="799"/>
      <c r="H17" s="690"/>
      <c r="I17" s="24"/>
      <c r="J17" s="177">
        <v>200</v>
      </c>
    </row>
    <row r="18" spans="1:10" s="444" customFormat="1" ht="15" customHeight="1">
      <c r="A18" s="291">
        <v>41652</v>
      </c>
      <c r="B18" s="209">
        <v>42004</v>
      </c>
      <c r="C18" s="118" t="s">
        <v>2738</v>
      </c>
      <c r="D18" s="118" t="s">
        <v>6660</v>
      </c>
      <c r="E18" s="520">
        <v>16905</v>
      </c>
      <c r="F18" s="497"/>
      <c r="G18" s="799"/>
      <c r="H18" s="691">
        <v>10000</v>
      </c>
      <c r="I18" s="24"/>
      <c r="J18" s="2"/>
    </row>
    <row r="19" spans="1:10" s="444" customFormat="1" ht="15" customHeight="1">
      <c r="A19" s="291">
        <v>41652</v>
      </c>
      <c r="B19" s="209">
        <v>42004</v>
      </c>
      <c r="C19" s="118" t="s">
        <v>2738</v>
      </c>
      <c r="D19" s="118" t="s">
        <v>6661</v>
      </c>
      <c r="E19" s="520">
        <v>16906</v>
      </c>
      <c r="F19" s="497"/>
      <c r="G19" s="799"/>
      <c r="H19" s="691">
        <v>10000</v>
      </c>
      <c r="I19" s="24"/>
      <c r="J19" s="2"/>
    </row>
    <row r="20" spans="1:10" s="444" customFormat="1" ht="15" customHeight="1">
      <c r="A20" s="291">
        <v>41652</v>
      </c>
      <c r="B20" s="209">
        <v>42004</v>
      </c>
      <c r="C20" s="118" t="s">
        <v>2738</v>
      </c>
      <c r="D20" s="118" t="s">
        <v>6661</v>
      </c>
      <c r="E20" s="520">
        <v>16907</v>
      </c>
      <c r="F20" s="497"/>
      <c r="G20" s="799"/>
      <c r="H20" s="691">
        <v>5000</v>
      </c>
      <c r="I20" s="24"/>
      <c r="J20" s="684"/>
    </row>
    <row r="21" spans="1:10" s="444" customFormat="1" ht="15" customHeight="1">
      <c r="A21" s="291">
        <v>41661</v>
      </c>
      <c r="B21" s="209">
        <v>41986</v>
      </c>
      <c r="C21" s="118" t="s">
        <v>615</v>
      </c>
      <c r="D21" s="118" t="s">
        <v>6819</v>
      </c>
      <c r="E21" s="520">
        <v>16951</v>
      </c>
      <c r="F21" s="497"/>
      <c r="G21" s="799"/>
      <c r="H21" s="690">
        <v>10000</v>
      </c>
      <c r="I21" s="24"/>
      <c r="J21" s="2"/>
    </row>
    <row r="22" spans="1:10" s="444" customFormat="1" ht="15" customHeight="1">
      <c r="A22" s="291">
        <v>41661</v>
      </c>
      <c r="B22" s="209">
        <v>41986</v>
      </c>
      <c r="C22" s="118" t="s">
        <v>615</v>
      </c>
      <c r="D22" s="118" t="s">
        <v>6820</v>
      </c>
      <c r="E22" s="520">
        <v>16952</v>
      </c>
      <c r="F22" s="497"/>
      <c r="G22" s="799"/>
      <c r="H22" s="690">
        <v>10000</v>
      </c>
      <c r="I22" s="24"/>
      <c r="J22" s="2"/>
    </row>
    <row r="23" spans="1:10" s="444" customFormat="1" ht="15" customHeight="1">
      <c r="A23" s="291">
        <v>41661</v>
      </c>
      <c r="B23" s="209">
        <v>41989</v>
      </c>
      <c r="C23" s="118" t="s">
        <v>615</v>
      </c>
      <c r="D23" s="118" t="s">
        <v>6821</v>
      </c>
      <c r="E23" s="520">
        <v>16953</v>
      </c>
      <c r="F23" s="497"/>
      <c r="G23" s="799"/>
      <c r="H23" s="690">
        <v>6500</v>
      </c>
      <c r="I23" s="24"/>
      <c r="J23" s="2"/>
    </row>
    <row r="24" spans="1:10" s="444" customFormat="1" ht="15" customHeight="1">
      <c r="A24" s="291">
        <v>41661</v>
      </c>
      <c r="B24" s="209">
        <v>41989</v>
      </c>
      <c r="C24" s="118" t="s">
        <v>615</v>
      </c>
      <c r="D24" s="118" t="s">
        <v>6822</v>
      </c>
      <c r="E24" s="520">
        <v>16954</v>
      </c>
      <c r="F24" s="497"/>
      <c r="G24" s="799"/>
      <c r="H24" s="690">
        <v>6500</v>
      </c>
      <c r="I24" s="24"/>
      <c r="J24" s="2"/>
    </row>
    <row r="25" spans="1:10" s="444" customFormat="1" ht="15" customHeight="1">
      <c r="A25" s="291">
        <v>41661</v>
      </c>
      <c r="B25" s="209">
        <v>42000</v>
      </c>
      <c r="C25" s="118" t="s">
        <v>615</v>
      </c>
      <c r="D25" s="118" t="s">
        <v>6823</v>
      </c>
      <c r="E25" s="520">
        <v>16955</v>
      </c>
      <c r="F25" s="497"/>
      <c r="G25" s="799"/>
      <c r="H25" s="690">
        <v>6500</v>
      </c>
      <c r="I25" s="24"/>
      <c r="J25" s="2"/>
    </row>
    <row r="26" spans="1:10" s="444" customFormat="1" ht="15" customHeight="1">
      <c r="A26" s="291">
        <v>41661</v>
      </c>
      <c r="B26" s="209">
        <v>42000</v>
      </c>
      <c r="C26" s="118" t="s">
        <v>615</v>
      </c>
      <c r="D26" s="118" t="s">
        <v>6825</v>
      </c>
      <c r="E26" s="520">
        <v>16957</v>
      </c>
      <c r="F26" s="497"/>
      <c r="G26" s="799"/>
      <c r="H26" s="690">
        <v>6500</v>
      </c>
      <c r="I26" s="24"/>
      <c r="J26" s="2"/>
    </row>
    <row r="27" spans="1:10" s="444" customFormat="1" ht="15" customHeight="1">
      <c r="A27" s="209">
        <v>41674</v>
      </c>
      <c r="B27" s="209">
        <v>42004</v>
      </c>
      <c r="C27" s="118" t="s">
        <v>2738</v>
      </c>
      <c r="D27" s="118" t="s">
        <v>7243</v>
      </c>
      <c r="E27" s="520">
        <v>17098</v>
      </c>
      <c r="F27" s="502"/>
      <c r="G27" s="800"/>
      <c r="H27" s="691">
        <v>5000</v>
      </c>
      <c r="I27" s="24"/>
      <c r="J27" s="2"/>
    </row>
    <row r="28" spans="1:10" s="444" customFormat="1" ht="15" customHeight="1">
      <c r="A28" s="754">
        <v>41715</v>
      </c>
      <c r="B28" s="754"/>
      <c r="C28" s="755" t="s">
        <v>7530</v>
      </c>
      <c r="D28" s="755" t="s">
        <v>7440</v>
      </c>
      <c r="E28" s="756">
        <v>17563</v>
      </c>
      <c r="F28" s="757"/>
      <c r="G28" s="801"/>
      <c r="H28" s="758">
        <v>1380</v>
      </c>
      <c r="I28" s="24"/>
      <c r="J28" s="2"/>
    </row>
    <row r="29" spans="1:10" s="444" customFormat="1" ht="15" customHeight="1">
      <c r="A29" s="4">
        <v>41753</v>
      </c>
      <c r="B29" s="4">
        <v>41995</v>
      </c>
      <c r="C29" s="7" t="s">
        <v>2738</v>
      </c>
      <c r="D29" s="7" t="s">
        <v>7997</v>
      </c>
      <c r="E29" s="519">
        <v>17951</v>
      </c>
      <c r="F29" s="502"/>
      <c r="G29" s="799"/>
      <c r="H29" s="139">
        <v>10000</v>
      </c>
      <c r="I29" s="24"/>
      <c r="J29" s="2"/>
    </row>
    <row r="30" spans="1:10" s="444" customFormat="1">
      <c r="A30" s="380">
        <v>41877</v>
      </c>
      <c r="B30" s="4">
        <v>41943</v>
      </c>
      <c r="C30" s="7" t="s">
        <v>1982</v>
      </c>
      <c r="D30" s="7" t="s">
        <v>9676</v>
      </c>
      <c r="E30" s="519">
        <v>19207</v>
      </c>
      <c r="F30" s="177"/>
      <c r="G30" s="799"/>
      <c r="H30" s="139">
        <v>10000</v>
      </c>
      <c r="I30" s="24"/>
      <c r="J30" s="2"/>
    </row>
    <row r="31" spans="1:10" s="444" customFormat="1">
      <c r="A31" s="380">
        <v>41877</v>
      </c>
      <c r="B31" s="4">
        <v>41943</v>
      </c>
      <c r="C31" s="7" t="s">
        <v>1982</v>
      </c>
      <c r="D31" s="7" t="s">
        <v>9676</v>
      </c>
      <c r="E31" s="519">
        <v>19208</v>
      </c>
      <c r="F31" s="177"/>
      <c r="G31" s="799"/>
      <c r="H31" s="139">
        <v>10000</v>
      </c>
      <c r="I31" s="24"/>
      <c r="J31" s="2"/>
    </row>
    <row r="32" spans="1:10" s="444" customFormat="1">
      <c r="A32" s="380">
        <v>41929</v>
      </c>
      <c r="B32" s="4">
        <v>42034</v>
      </c>
      <c r="C32" s="7" t="s">
        <v>1982</v>
      </c>
      <c r="D32" s="7" t="s">
        <v>10497</v>
      </c>
      <c r="E32" s="519">
        <v>19810</v>
      </c>
      <c r="F32" s="177"/>
      <c r="G32" s="799"/>
      <c r="H32" s="139">
        <v>10000</v>
      </c>
      <c r="J32" s="2"/>
    </row>
    <row r="33" spans="1:10" s="444" customFormat="1">
      <c r="A33" s="380">
        <v>41929</v>
      </c>
      <c r="B33" s="4">
        <v>42034</v>
      </c>
      <c r="C33" s="7" t="s">
        <v>1982</v>
      </c>
      <c r="D33" s="7" t="s">
        <v>10505</v>
      </c>
      <c r="E33" s="519">
        <v>19818</v>
      </c>
      <c r="F33" s="177"/>
      <c r="G33" s="799"/>
      <c r="H33" s="139">
        <v>10000</v>
      </c>
      <c r="J33" s="2"/>
    </row>
    <row r="34" spans="1:10">
      <c r="A34" s="380">
        <v>41939</v>
      </c>
      <c r="B34" s="4">
        <v>42109</v>
      </c>
      <c r="C34" s="7" t="s">
        <v>895</v>
      </c>
      <c r="D34" s="7" t="s">
        <v>10577</v>
      </c>
      <c r="E34" s="519">
        <v>19878</v>
      </c>
      <c r="F34" s="177"/>
      <c r="G34" s="799"/>
      <c r="H34" s="139">
        <v>1794.8</v>
      </c>
    </row>
    <row r="35" spans="1:10">
      <c r="A35" s="380">
        <v>41939</v>
      </c>
      <c r="B35" s="4">
        <v>42139</v>
      </c>
      <c r="C35" s="7" t="s">
        <v>895</v>
      </c>
      <c r="D35" s="7" t="s">
        <v>10578</v>
      </c>
      <c r="E35" s="519">
        <v>19868</v>
      </c>
      <c r="F35" s="177"/>
      <c r="G35" s="799"/>
      <c r="H35" s="139">
        <v>1794.8</v>
      </c>
    </row>
    <row r="36" spans="1:10">
      <c r="A36" s="380">
        <v>41939</v>
      </c>
      <c r="B36" s="4">
        <v>42170</v>
      </c>
      <c r="C36" s="7" t="s">
        <v>895</v>
      </c>
      <c r="D36" s="7" t="s">
        <v>10579</v>
      </c>
      <c r="E36" s="519">
        <v>19869</v>
      </c>
      <c r="F36" s="177"/>
      <c r="G36" s="799"/>
      <c r="H36" s="139">
        <v>1794.8</v>
      </c>
    </row>
    <row r="37" spans="1:10">
      <c r="A37" s="380">
        <v>41939</v>
      </c>
      <c r="B37" s="4">
        <v>42200</v>
      </c>
      <c r="C37" s="7" t="s">
        <v>895</v>
      </c>
      <c r="D37" s="7" t="s">
        <v>10580</v>
      </c>
      <c r="E37" s="519">
        <v>19870</v>
      </c>
      <c r="F37" s="177"/>
      <c r="G37" s="799"/>
      <c r="H37" s="139">
        <v>1794.8</v>
      </c>
    </row>
    <row r="38" spans="1:10">
      <c r="A38" s="380">
        <v>41939</v>
      </c>
      <c r="B38" s="4">
        <v>42231</v>
      </c>
      <c r="C38" s="7" t="s">
        <v>895</v>
      </c>
      <c r="D38" s="7" t="s">
        <v>10582</v>
      </c>
      <c r="E38" s="519">
        <v>19871</v>
      </c>
      <c r="F38" s="177"/>
      <c r="G38" s="799"/>
      <c r="H38" s="139">
        <v>1794.8</v>
      </c>
    </row>
    <row r="39" spans="1:10" s="444" customFormat="1">
      <c r="A39" s="380">
        <v>41939</v>
      </c>
      <c r="B39" s="4">
        <v>42262</v>
      </c>
      <c r="C39" s="7" t="s">
        <v>895</v>
      </c>
      <c r="D39" s="7" t="s">
        <v>10581</v>
      </c>
      <c r="E39" s="519">
        <v>19872</v>
      </c>
      <c r="F39" s="177"/>
      <c r="G39" s="799"/>
      <c r="H39" s="139">
        <v>1794.8</v>
      </c>
      <c r="I39" s="24"/>
      <c r="J39" s="684"/>
    </row>
    <row r="40" spans="1:10">
      <c r="A40" s="380">
        <v>41963</v>
      </c>
      <c r="B40" s="4">
        <v>42113</v>
      </c>
      <c r="C40" s="7" t="s">
        <v>761</v>
      </c>
      <c r="D40" s="7" t="s">
        <v>11195</v>
      </c>
      <c r="E40" s="519">
        <v>19990</v>
      </c>
      <c r="F40" s="177"/>
      <c r="G40" s="799"/>
      <c r="H40" s="139">
        <v>2380.79</v>
      </c>
    </row>
    <row r="41" spans="1:10">
      <c r="A41" s="380">
        <v>41963</v>
      </c>
      <c r="B41" s="4">
        <v>42143</v>
      </c>
      <c r="C41" s="7" t="s">
        <v>761</v>
      </c>
      <c r="D41" s="7" t="s">
        <v>11196</v>
      </c>
      <c r="E41" s="519">
        <v>19991</v>
      </c>
      <c r="F41" s="177"/>
      <c r="G41" s="799"/>
      <c r="H41" s="139">
        <v>2380.79</v>
      </c>
    </row>
    <row r="42" spans="1:10">
      <c r="A42" s="380">
        <v>41963</v>
      </c>
      <c r="B42" s="4">
        <v>42174</v>
      </c>
      <c r="C42" s="7" t="s">
        <v>761</v>
      </c>
      <c r="D42" s="7" t="s">
        <v>11197</v>
      </c>
      <c r="E42" s="519">
        <v>19992</v>
      </c>
      <c r="F42" s="177"/>
      <c r="G42" s="799"/>
      <c r="H42" s="139">
        <v>2380.79</v>
      </c>
    </row>
    <row r="43" spans="1:10">
      <c r="A43" s="380">
        <v>41963</v>
      </c>
      <c r="B43" s="4">
        <v>42204</v>
      </c>
      <c r="C43" s="7" t="s">
        <v>761</v>
      </c>
      <c r="D43" s="7" t="s">
        <v>11198</v>
      </c>
      <c r="E43" s="519">
        <v>19993</v>
      </c>
      <c r="F43" s="177"/>
      <c r="G43" s="799"/>
      <c r="H43" s="139">
        <v>2380.79</v>
      </c>
    </row>
    <row r="44" spans="1:10">
      <c r="A44" s="380">
        <v>41963</v>
      </c>
      <c r="B44" s="4">
        <v>42235</v>
      </c>
      <c r="C44" s="7" t="s">
        <v>761</v>
      </c>
      <c r="D44" s="7" t="s">
        <v>11199</v>
      </c>
      <c r="E44" s="519">
        <v>19994</v>
      </c>
      <c r="F44" s="177"/>
      <c r="G44" s="799"/>
      <c r="H44" s="139">
        <v>2380.79</v>
      </c>
    </row>
    <row r="45" spans="1:10">
      <c r="A45" s="380">
        <v>41963</v>
      </c>
      <c r="B45" s="4">
        <v>42266</v>
      </c>
      <c r="C45" s="7" t="s">
        <v>761</v>
      </c>
      <c r="D45" s="7" t="s">
        <v>11200</v>
      </c>
      <c r="E45" s="519">
        <v>19995</v>
      </c>
      <c r="F45" s="177"/>
      <c r="G45" s="799"/>
      <c r="H45" s="139">
        <v>2380.79</v>
      </c>
    </row>
    <row r="46" spans="1:10">
      <c r="A46" s="380">
        <v>41963</v>
      </c>
      <c r="B46" s="4">
        <v>42296</v>
      </c>
      <c r="C46" s="7" t="s">
        <v>761</v>
      </c>
      <c r="D46" s="7" t="s">
        <v>11201</v>
      </c>
      <c r="E46" s="519">
        <v>19996</v>
      </c>
      <c r="F46" s="177"/>
      <c r="G46" s="799"/>
      <c r="H46" s="139">
        <v>2380.79</v>
      </c>
    </row>
    <row r="47" spans="1:10">
      <c r="A47" s="380">
        <v>41963</v>
      </c>
      <c r="B47" s="4">
        <v>42327</v>
      </c>
      <c r="C47" s="7" t="s">
        <v>761</v>
      </c>
      <c r="D47" s="7" t="s">
        <v>11202</v>
      </c>
      <c r="E47" s="519">
        <v>20000</v>
      </c>
      <c r="F47" s="177"/>
      <c r="G47" s="799"/>
      <c r="H47" s="139">
        <v>2380.81</v>
      </c>
    </row>
    <row r="48" spans="1:10">
      <c r="A48" s="380">
        <v>42018</v>
      </c>
      <c r="B48" s="4"/>
      <c r="C48" s="7" t="s">
        <v>6764</v>
      </c>
      <c r="D48" s="7" t="s">
        <v>11535</v>
      </c>
      <c r="E48" s="519">
        <v>20286</v>
      </c>
      <c r="F48" s="177"/>
      <c r="G48" s="799"/>
      <c r="H48" s="139">
        <v>336</v>
      </c>
    </row>
    <row r="49" spans="1:11">
      <c r="A49" s="203">
        <v>42031</v>
      </c>
      <c r="B49" s="382"/>
      <c r="C49" s="75" t="s">
        <v>1982</v>
      </c>
      <c r="D49" s="75" t="s">
        <v>11718</v>
      </c>
      <c r="E49" s="525">
        <v>20454</v>
      </c>
      <c r="F49" s="502"/>
      <c r="G49" s="799"/>
      <c r="H49" s="139">
        <v>800</v>
      </c>
    </row>
    <row r="50" spans="1:11">
      <c r="A50" s="203">
        <v>42031</v>
      </c>
      <c r="B50" s="382"/>
      <c r="C50" s="75" t="s">
        <v>1982</v>
      </c>
      <c r="D50" s="75" t="s">
        <v>11719</v>
      </c>
      <c r="E50" s="525">
        <v>20455</v>
      </c>
      <c r="F50" s="502"/>
      <c r="G50" s="799"/>
      <c r="H50" s="139">
        <v>800</v>
      </c>
    </row>
    <row r="51" spans="1:11">
      <c r="A51" s="203">
        <v>42031</v>
      </c>
      <c r="B51" s="382"/>
      <c r="C51" s="75" t="s">
        <v>1982</v>
      </c>
      <c r="D51" s="75" t="s">
        <v>11720</v>
      </c>
      <c r="E51" s="525">
        <v>20456</v>
      </c>
      <c r="F51" s="502"/>
      <c r="G51" s="799"/>
      <c r="H51" s="139">
        <v>10000</v>
      </c>
    </row>
    <row r="52" spans="1:11">
      <c r="A52" s="203">
        <v>42031</v>
      </c>
      <c r="B52" s="382"/>
      <c r="C52" s="75" t="s">
        <v>1982</v>
      </c>
      <c r="D52" s="75" t="s">
        <v>11721</v>
      </c>
      <c r="E52" s="525">
        <v>20457</v>
      </c>
      <c r="F52" s="502"/>
      <c r="G52" s="799"/>
      <c r="H52" s="139">
        <v>10000</v>
      </c>
    </row>
    <row r="53" spans="1:11" s="444" customFormat="1">
      <c r="A53" s="203">
        <v>42053</v>
      </c>
      <c r="B53" s="382">
        <v>42100</v>
      </c>
      <c r="C53" s="75" t="s">
        <v>469</v>
      </c>
      <c r="D53" s="75" t="s">
        <v>11958</v>
      </c>
      <c r="E53" s="525">
        <v>20481</v>
      </c>
      <c r="F53" s="502"/>
      <c r="G53" s="799"/>
      <c r="H53" s="139">
        <v>4892.16</v>
      </c>
      <c r="I53" s="24"/>
      <c r="J53" s="2"/>
    </row>
    <row r="58" spans="1:11" ht="15" customHeight="1" thickBot="1">
      <c r="A58" s="625"/>
      <c r="B58" s="96"/>
      <c r="F58" s="402">
        <f>SUM(F12:F57)</f>
        <v>0</v>
      </c>
      <c r="G58" s="802">
        <f>+SUM(G12:G57)</f>
        <v>0</v>
      </c>
      <c r="H58" s="693"/>
      <c r="I58"/>
      <c r="J58"/>
      <c r="K58" s="444"/>
    </row>
    <row r="59" spans="1:11" ht="15.75" thickTop="1"/>
    <row r="66" spans="5:5">
      <c r="E66" s="576"/>
    </row>
    <row r="94" spans="1:10">
      <c r="G94" s="695" t="s">
        <v>853</v>
      </c>
    </row>
    <row r="95" spans="1:10">
      <c r="A95" t="s">
        <v>70</v>
      </c>
      <c r="F95" s="10"/>
      <c r="G95" s="695"/>
    </row>
    <row r="96" spans="1:10">
      <c r="A96" s="60" t="s">
        <v>2287</v>
      </c>
      <c r="F96" s="114"/>
      <c r="G96" s="695"/>
      <c r="I96"/>
      <c r="J96"/>
    </row>
    <row r="97" spans="1:11">
      <c r="A97" s="4">
        <v>41163</v>
      </c>
      <c r="B97" s="4"/>
      <c r="C97" s="7" t="s">
        <v>389</v>
      </c>
      <c r="D97" s="7" t="s">
        <v>375</v>
      </c>
      <c r="E97" s="526">
        <v>11075</v>
      </c>
      <c r="F97" s="103">
        <v>300</v>
      </c>
      <c r="I97"/>
      <c r="J97"/>
    </row>
    <row r="98" spans="1:11">
      <c r="A98" s="60">
        <v>41164</v>
      </c>
      <c r="F98" s="86"/>
      <c r="H98" s="398"/>
      <c r="I98"/>
      <c r="J98"/>
    </row>
    <row r="99" spans="1:11">
      <c r="A99" s="4">
        <v>41164</v>
      </c>
      <c r="B99" s="4"/>
      <c r="C99" s="7" t="s">
        <v>1727</v>
      </c>
      <c r="D99" s="7" t="s">
        <v>1962</v>
      </c>
      <c r="E99" s="526">
        <v>11094</v>
      </c>
      <c r="F99" s="103">
        <v>37</v>
      </c>
      <c r="H99" s="694"/>
    </row>
    <row r="100" spans="1:11">
      <c r="A100" s="4">
        <v>41163</v>
      </c>
      <c r="B100" s="4"/>
      <c r="C100" s="7" t="s">
        <v>1936</v>
      </c>
      <c r="D100" s="7" t="s">
        <v>1937</v>
      </c>
      <c r="E100" s="526">
        <v>11077</v>
      </c>
      <c r="F100" s="103">
        <v>400</v>
      </c>
      <c r="H100" s="695"/>
      <c r="J100" s="73"/>
      <c r="K100" s="74"/>
    </row>
    <row r="101" spans="1:11">
      <c r="A101" s="4">
        <v>41163</v>
      </c>
      <c r="B101" s="4"/>
      <c r="C101" s="7" t="s">
        <v>130</v>
      </c>
      <c r="D101" s="7" t="s">
        <v>1938</v>
      </c>
      <c r="E101" s="526">
        <v>11076</v>
      </c>
      <c r="F101" s="103">
        <v>806.67</v>
      </c>
      <c r="H101" s="694"/>
      <c r="J101" s="73"/>
      <c r="K101" s="74"/>
    </row>
    <row r="102" spans="1:11">
      <c r="A102" s="60">
        <v>41165</v>
      </c>
      <c r="F102" s="86"/>
      <c r="H102" s="694"/>
      <c r="J102" s="73"/>
      <c r="K102" s="74"/>
    </row>
    <row r="103" spans="1:11">
      <c r="A103" s="4">
        <v>41165</v>
      </c>
      <c r="B103" s="4"/>
      <c r="C103" s="7" t="s">
        <v>389</v>
      </c>
      <c r="D103" s="7" t="s">
        <v>1964</v>
      </c>
      <c r="E103" s="526">
        <v>11097</v>
      </c>
      <c r="F103" s="103">
        <v>195</v>
      </c>
      <c r="H103" s="694"/>
    </row>
    <row r="104" spans="1:11">
      <c r="A104" s="4">
        <v>41165</v>
      </c>
      <c r="B104" s="4"/>
      <c r="C104" s="7" t="s">
        <v>389</v>
      </c>
      <c r="D104" s="7" t="s">
        <v>1963</v>
      </c>
      <c r="E104" s="526">
        <v>11099</v>
      </c>
      <c r="F104" s="103">
        <v>177</v>
      </c>
      <c r="G104" s="695"/>
      <c r="H104" s="694"/>
    </row>
    <row r="105" spans="1:11">
      <c r="A105" s="60">
        <v>41166</v>
      </c>
      <c r="G105" s="695"/>
      <c r="H105" s="694"/>
    </row>
    <row r="106" spans="1:11">
      <c r="A106" s="4">
        <v>41164</v>
      </c>
      <c r="B106" s="4"/>
      <c r="C106" s="7" t="s">
        <v>1955</v>
      </c>
      <c r="D106" s="7" t="s">
        <v>1946</v>
      </c>
      <c r="E106" s="526" t="s">
        <v>2207</v>
      </c>
      <c r="F106" s="103">
        <v>640</v>
      </c>
      <c r="G106" s="695"/>
      <c r="H106" s="694"/>
    </row>
    <row r="107" spans="1:11">
      <c r="A107" s="4">
        <v>41164</v>
      </c>
      <c r="B107" s="4"/>
      <c r="C107" s="7" t="s">
        <v>662</v>
      </c>
      <c r="D107" s="7" t="s">
        <v>1960</v>
      </c>
      <c r="E107" s="526">
        <v>11089</v>
      </c>
      <c r="F107" s="103">
        <v>188.47</v>
      </c>
      <c r="G107" s="693"/>
      <c r="H107" s="694"/>
      <c r="J107" s="73"/>
      <c r="K107" s="74"/>
    </row>
    <row r="108" spans="1:11">
      <c r="A108" s="4">
        <v>41164</v>
      </c>
      <c r="B108" s="4"/>
      <c r="C108" s="7" t="s">
        <v>1952</v>
      </c>
      <c r="D108" s="7" t="s">
        <v>1942</v>
      </c>
      <c r="E108" s="526">
        <v>11080</v>
      </c>
      <c r="F108" s="103">
        <v>500</v>
      </c>
      <c r="G108" s="695"/>
      <c r="H108" s="694"/>
      <c r="J108" s="73"/>
      <c r="K108" s="74"/>
    </row>
    <row r="109" spans="1:11">
      <c r="A109" s="4">
        <v>41164</v>
      </c>
      <c r="B109" s="4"/>
      <c r="C109" s="7" t="s">
        <v>1953</v>
      </c>
      <c r="D109" s="7" t="s">
        <v>1944</v>
      </c>
      <c r="E109" s="526">
        <v>11082</v>
      </c>
      <c r="F109" s="186">
        <v>594.92999999999995</v>
      </c>
      <c r="G109" s="695"/>
      <c r="H109" s="694"/>
      <c r="J109" s="73"/>
      <c r="K109" s="74"/>
    </row>
    <row r="110" spans="1:11">
      <c r="A110" s="4">
        <v>41166</v>
      </c>
      <c r="B110" s="4"/>
      <c r="C110" s="7" t="s">
        <v>1981</v>
      </c>
      <c r="D110" s="7" t="s">
        <v>1968</v>
      </c>
      <c r="E110" s="526">
        <v>11103</v>
      </c>
      <c r="F110" s="103">
        <v>99.8</v>
      </c>
      <c r="G110" s="695"/>
      <c r="H110" s="694"/>
      <c r="J110" s="73"/>
      <c r="K110" s="74"/>
    </row>
    <row r="111" spans="1:11">
      <c r="A111" s="4">
        <v>41165</v>
      </c>
      <c r="B111" s="4"/>
      <c r="C111" s="7" t="s">
        <v>1980</v>
      </c>
      <c r="D111" s="7" t="s">
        <v>1966</v>
      </c>
      <c r="E111" s="526">
        <v>11096</v>
      </c>
      <c r="F111" s="100">
        <v>550</v>
      </c>
      <c r="G111" s="693"/>
      <c r="H111" s="694"/>
      <c r="J111" s="73"/>
      <c r="K111" s="74"/>
    </row>
    <row r="112" spans="1:11">
      <c r="A112" s="4">
        <v>41164</v>
      </c>
      <c r="B112" s="4"/>
      <c r="C112" s="7" t="s">
        <v>1950</v>
      </c>
      <c r="D112" s="7" t="s">
        <v>1940</v>
      </c>
      <c r="E112" s="526">
        <v>11078</v>
      </c>
      <c r="F112" s="103">
        <v>552</v>
      </c>
      <c r="H112" s="694"/>
      <c r="J112" s="73"/>
      <c r="K112" s="74"/>
    </row>
    <row r="113" spans="1:11">
      <c r="A113" s="4">
        <v>41164</v>
      </c>
      <c r="B113" s="4"/>
      <c r="C113" s="7" t="s">
        <v>1797</v>
      </c>
      <c r="D113" s="7" t="s">
        <v>1961</v>
      </c>
      <c r="E113" s="526">
        <v>11090</v>
      </c>
      <c r="F113" s="103">
        <v>350</v>
      </c>
      <c r="H113" s="695"/>
      <c r="J113" s="73"/>
      <c r="K113" s="90"/>
    </row>
    <row r="114" spans="1:11">
      <c r="A114" s="60">
        <v>41169</v>
      </c>
      <c r="B114" s="4"/>
      <c r="H114" s="694"/>
      <c r="J114" s="73"/>
      <c r="K114" s="74"/>
    </row>
    <row r="115" spans="1:11">
      <c r="A115" s="4">
        <v>41166</v>
      </c>
      <c r="C115" s="7" t="s">
        <v>455</v>
      </c>
      <c r="D115" s="7" t="s">
        <v>1974</v>
      </c>
      <c r="E115" s="526">
        <v>11110</v>
      </c>
      <c r="F115" s="103">
        <v>59.94</v>
      </c>
      <c r="H115" s="694"/>
    </row>
    <row r="116" spans="1:11">
      <c r="A116" s="275">
        <v>41164</v>
      </c>
      <c r="B116" s="4"/>
      <c r="C116" s="316" t="s">
        <v>1954</v>
      </c>
      <c r="D116" s="316" t="s">
        <v>1945</v>
      </c>
      <c r="E116" s="528">
        <v>11083</v>
      </c>
      <c r="F116" s="103">
        <v>640</v>
      </c>
      <c r="H116" s="398"/>
      <c r="J116" s="73"/>
      <c r="K116" s="74"/>
    </row>
    <row r="117" spans="1:11">
      <c r="A117" s="275">
        <v>41164</v>
      </c>
      <c r="B117" s="275"/>
      <c r="C117" s="316" t="s">
        <v>1546</v>
      </c>
      <c r="D117" s="316" t="s">
        <v>1959</v>
      </c>
      <c r="E117" s="528">
        <v>11088</v>
      </c>
      <c r="F117" s="103">
        <v>177.6</v>
      </c>
      <c r="H117" s="694"/>
      <c r="J117" s="73"/>
      <c r="K117" s="74"/>
    </row>
    <row r="118" spans="1:11">
      <c r="A118" s="275">
        <v>41165</v>
      </c>
      <c r="B118" s="275"/>
      <c r="C118" s="316" t="s">
        <v>144</v>
      </c>
      <c r="D118" s="316" t="s">
        <v>1984</v>
      </c>
      <c r="E118" s="528">
        <v>11098</v>
      </c>
      <c r="F118" s="103">
        <v>1128.25</v>
      </c>
      <c r="G118" s="139">
        <v>3517.92</v>
      </c>
      <c r="H118" s="694"/>
      <c r="J118" s="73"/>
      <c r="K118" s="74"/>
    </row>
    <row r="119" spans="1:11">
      <c r="A119" s="4">
        <v>41166</v>
      </c>
      <c r="B119" s="275"/>
      <c r="C119" s="7" t="s">
        <v>145</v>
      </c>
      <c r="D119" s="7" t="s">
        <v>1969</v>
      </c>
      <c r="E119" s="526">
        <v>11105</v>
      </c>
      <c r="F119" s="100">
        <v>420</v>
      </c>
      <c r="G119" s="139">
        <v>3398.96</v>
      </c>
      <c r="H119" s="694"/>
    </row>
    <row r="120" spans="1:11">
      <c r="A120" s="4">
        <v>41166</v>
      </c>
      <c r="B120" s="4"/>
      <c r="C120" s="316" t="s">
        <v>369</v>
      </c>
      <c r="D120" s="7" t="s">
        <v>1971</v>
      </c>
      <c r="E120" s="526">
        <v>11107</v>
      </c>
      <c r="F120" s="100">
        <v>72</v>
      </c>
      <c r="G120" s="139">
        <v>3221.84</v>
      </c>
      <c r="H120" s="398"/>
      <c r="J120" s="73"/>
      <c r="K120" s="74"/>
    </row>
    <row r="121" spans="1:11">
      <c r="A121" s="4">
        <v>41166</v>
      </c>
      <c r="B121" s="4"/>
      <c r="C121" s="7" t="s">
        <v>226</v>
      </c>
      <c r="D121" s="7" t="s">
        <v>1979</v>
      </c>
      <c r="E121" s="526">
        <v>11118</v>
      </c>
      <c r="F121" s="103">
        <v>200</v>
      </c>
      <c r="G121" s="139">
        <v>1012</v>
      </c>
      <c r="H121" s="695"/>
      <c r="J121" s="73"/>
      <c r="K121" s="74"/>
    </row>
    <row r="122" spans="1:11">
      <c r="A122" s="60">
        <v>41170</v>
      </c>
      <c r="B122" s="4"/>
      <c r="F122" s="86"/>
      <c r="G122" s="139">
        <f>SUM(G118:G121)</f>
        <v>11150.720000000001</v>
      </c>
      <c r="H122" s="695"/>
      <c r="J122" s="73"/>
      <c r="K122" s="74"/>
    </row>
    <row r="123" spans="1:11">
      <c r="A123" s="4">
        <v>41166</v>
      </c>
      <c r="C123" s="7" t="s">
        <v>1983</v>
      </c>
      <c r="D123" s="7" t="s">
        <v>1978</v>
      </c>
      <c r="E123" s="526">
        <v>11116</v>
      </c>
      <c r="F123" s="103">
        <v>120</v>
      </c>
      <c r="H123" s="694"/>
    </row>
    <row r="124" spans="1:11">
      <c r="A124" s="4">
        <v>41169</v>
      </c>
      <c r="B124" s="4"/>
      <c r="C124" s="7" t="s">
        <v>1994</v>
      </c>
      <c r="D124" s="7" t="s">
        <v>1990</v>
      </c>
      <c r="E124" s="526">
        <v>11142</v>
      </c>
      <c r="F124" s="103">
        <v>160</v>
      </c>
      <c r="H124" s="398"/>
      <c r="J124" s="73"/>
      <c r="K124" s="74"/>
    </row>
    <row r="125" spans="1:11">
      <c r="A125" s="4">
        <v>41169</v>
      </c>
      <c r="B125" s="4"/>
      <c r="C125" s="7" t="s">
        <v>206</v>
      </c>
      <c r="D125" s="7" t="s">
        <v>1990</v>
      </c>
      <c r="E125" s="526">
        <v>11141</v>
      </c>
      <c r="F125" s="103">
        <v>128</v>
      </c>
      <c r="H125" s="694"/>
      <c r="J125" s="73"/>
      <c r="K125" s="74"/>
    </row>
    <row r="126" spans="1:11">
      <c r="A126" s="4">
        <v>41169</v>
      </c>
      <c r="B126" s="4"/>
      <c r="C126" s="7" t="s">
        <v>1993</v>
      </c>
      <c r="D126" s="7" t="s">
        <v>1990</v>
      </c>
      <c r="E126" s="526">
        <v>11140</v>
      </c>
      <c r="F126" s="103">
        <v>124</v>
      </c>
      <c r="H126" s="694"/>
      <c r="J126" s="73"/>
      <c r="K126" s="74"/>
    </row>
    <row r="127" spans="1:11">
      <c r="A127" s="4">
        <v>41165</v>
      </c>
      <c r="B127" s="4"/>
      <c r="C127" s="7" t="s">
        <v>469</v>
      </c>
      <c r="D127" s="7" t="s">
        <v>1967</v>
      </c>
      <c r="E127" s="526">
        <v>11101</v>
      </c>
      <c r="F127" s="103">
        <v>2446.08</v>
      </c>
      <c r="H127" s="694"/>
      <c r="J127" s="73"/>
      <c r="K127" s="74"/>
    </row>
    <row r="128" spans="1:11">
      <c r="A128" s="4">
        <v>41164</v>
      </c>
      <c r="B128" s="4"/>
      <c r="C128" s="7" t="s">
        <v>1951</v>
      </c>
      <c r="D128" s="7" t="s">
        <v>1941</v>
      </c>
      <c r="E128" s="526">
        <v>11079</v>
      </c>
      <c r="F128" s="103">
        <v>294.39999999999998</v>
      </c>
      <c r="H128" s="694"/>
      <c r="J128" s="73"/>
      <c r="K128" s="74"/>
    </row>
    <row r="129" spans="1:11">
      <c r="A129" s="4">
        <v>41166</v>
      </c>
      <c r="B129" s="4"/>
      <c r="C129" s="7" t="s">
        <v>1797</v>
      </c>
      <c r="D129" s="7" t="s">
        <v>1970</v>
      </c>
      <c r="E129" s="526">
        <v>11106</v>
      </c>
      <c r="F129" s="103">
        <v>350</v>
      </c>
      <c r="H129" s="694"/>
      <c r="J129" s="73"/>
      <c r="K129" s="74"/>
    </row>
    <row r="130" spans="1:11">
      <c r="A130" s="4">
        <v>41166</v>
      </c>
      <c r="B130" s="4"/>
      <c r="C130" s="7" t="s">
        <v>1871</v>
      </c>
      <c r="D130" s="7" t="s">
        <v>1972</v>
      </c>
      <c r="E130" s="526">
        <v>11108</v>
      </c>
      <c r="F130" s="103">
        <v>376.43</v>
      </c>
      <c r="H130" s="694"/>
      <c r="J130" s="73"/>
      <c r="K130" s="74"/>
    </row>
    <row r="131" spans="1:11">
      <c r="A131" s="4">
        <v>41166</v>
      </c>
      <c r="B131" s="4"/>
      <c r="C131" s="7" t="s">
        <v>166</v>
      </c>
      <c r="D131" s="7" t="s">
        <v>1973</v>
      </c>
      <c r="E131" s="526">
        <v>11109</v>
      </c>
      <c r="F131" s="103">
        <v>387.1</v>
      </c>
      <c r="H131" s="694"/>
      <c r="J131" s="73"/>
      <c r="K131" s="74"/>
    </row>
    <row r="132" spans="1:11">
      <c r="A132" s="4">
        <v>41164</v>
      </c>
      <c r="B132" s="4"/>
      <c r="C132" s="7" t="s">
        <v>1956</v>
      </c>
      <c r="D132" s="7" t="s">
        <v>1948</v>
      </c>
      <c r="E132" s="526">
        <v>11086</v>
      </c>
      <c r="F132" s="103">
        <v>414</v>
      </c>
      <c r="H132" s="694"/>
      <c r="J132" s="73"/>
      <c r="K132" s="74"/>
    </row>
    <row r="133" spans="1:11">
      <c r="A133" s="4">
        <v>41166</v>
      </c>
      <c r="B133" s="4"/>
      <c r="C133" s="7" t="s">
        <v>1609</v>
      </c>
      <c r="D133" s="7" t="s">
        <v>1976</v>
      </c>
      <c r="E133" s="526">
        <v>11113</v>
      </c>
      <c r="F133" s="100">
        <v>500</v>
      </c>
      <c r="H133" s="694"/>
      <c r="J133" s="73"/>
      <c r="K133" s="74"/>
    </row>
    <row r="134" spans="1:11">
      <c r="A134" s="4">
        <v>41166</v>
      </c>
      <c r="B134" s="4"/>
      <c r="C134" s="7" t="s">
        <v>1982</v>
      </c>
      <c r="D134" s="7" t="s">
        <v>1977</v>
      </c>
      <c r="E134" s="526">
        <v>11114</v>
      </c>
      <c r="F134" s="100">
        <v>1200</v>
      </c>
      <c r="H134" s="694"/>
      <c r="J134" s="73"/>
      <c r="K134" s="74"/>
    </row>
    <row r="135" spans="1:11">
      <c r="A135" s="4">
        <v>41164</v>
      </c>
      <c r="B135" s="4"/>
      <c r="C135" s="7" t="s">
        <v>130</v>
      </c>
      <c r="D135" s="7" t="s">
        <v>1985</v>
      </c>
      <c r="E135" s="526">
        <v>11092</v>
      </c>
      <c r="F135" s="103">
        <v>7250</v>
      </c>
      <c r="H135" s="398"/>
      <c r="J135" s="73"/>
      <c r="K135" s="74"/>
    </row>
    <row r="136" spans="1:11">
      <c r="A136" s="4">
        <v>41169</v>
      </c>
      <c r="B136" s="4">
        <v>41169</v>
      </c>
      <c r="C136" s="7" t="s">
        <v>192</v>
      </c>
      <c r="D136" s="7" t="s">
        <v>1990</v>
      </c>
      <c r="E136" s="526">
        <v>11128</v>
      </c>
      <c r="F136" s="103">
        <v>132</v>
      </c>
      <c r="H136" s="398"/>
      <c r="J136" s="73"/>
      <c r="K136" s="74"/>
    </row>
    <row r="137" spans="1:11">
      <c r="A137" s="4">
        <v>41169</v>
      </c>
      <c r="B137" s="4"/>
      <c r="C137" s="7" t="s">
        <v>200</v>
      </c>
      <c r="D137" s="7" t="s">
        <v>1990</v>
      </c>
      <c r="E137" s="526">
        <v>11133</v>
      </c>
      <c r="F137" s="103">
        <v>132</v>
      </c>
      <c r="H137" s="694"/>
      <c r="J137" s="73"/>
      <c r="K137" s="74"/>
    </row>
    <row r="138" spans="1:11">
      <c r="A138" s="4">
        <v>41169</v>
      </c>
      <c r="B138" s="4"/>
      <c r="C138" s="7" t="s">
        <v>533</v>
      </c>
      <c r="D138" s="7" t="s">
        <v>1990</v>
      </c>
      <c r="E138" s="526">
        <v>11144</v>
      </c>
      <c r="F138" s="103">
        <v>480</v>
      </c>
      <c r="H138" s="694"/>
      <c r="J138" s="73"/>
      <c r="K138" s="74"/>
    </row>
    <row r="139" spans="1:11">
      <c r="A139" s="4">
        <v>41169</v>
      </c>
      <c r="B139" s="4"/>
      <c r="C139" s="7" t="s">
        <v>761</v>
      </c>
      <c r="D139" s="7" t="s">
        <v>1987</v>
      </c>
      <c r="E139" s="526">
        <v>11119</v>
      </c>
      <c r="F139" s="366">
        <v>59.86</v>
      </c>
      <c r="H139" s="694"/>
      <c r="J139" s="73"/>
      <c r="K139" s="74"/>
    </row>
    <row r="140" spans="1:11">
      <c r="A140" s="4">
        <v>41169</v>
      </c>
      <c r="B140" s="4"/>
      <c r="C140" s="7" t="s">
        <v>1992</v>
      </c>
      <c r="D140" s="7" t="s">
        <v>1990</v>
      </c>
      <c r="E140" s="526">
        <v>11125</v>
      </c>
      <c r="F140" s="103">
        <v>156</v>
      </c>
      <c r="G140" s="803"/>
      <c r="H140" s="694"/>
      <c r="J140" s="73"/>
      <c r="K140" s="74"/>
    </row>
    <row r="141" spans="1:11">
      <c r="A141" s="4">
        <v>41169</v>
      </c>
      <c r="B141" s="4"/>
      <c r="C141" s="7" t="s">
        <v>1029</v>
      </c>
      <c r="D141" s="7" t="s">
        <v>1990</v>
      </c>
      <c r="E141" s="526">
        <v>11129</v>
      </c>
      <c r="F141" s="103">
        <v>124</v>
      </c>
      <c r="H141" s="694"/>
      <c r="J141" s="73"/>
      <c r="K141" s="74"/>
    </row>
    <row r="142" spans="1:11">
      <c r="A142" s="4">
        <v>41169</v>
      </c>
      <c r="B142" s="4"/>
      <c r="C142" s="7" t="s">
        <v>205</v>
      </c>
      <c r="D142" s="7" t="s">
        <v>1990</v>
      </c>
      <c r="E142" s="526">
        <v>11139</v>
      </c>
      <c r="F142" s="103">
        <v>128</v>
      </c>
      <c r="H142" s="694"/>
      <c r="J142" s="73"/>
      <c r="K142" s="74"/>
    </row>
    <row r="143" spans="1:11">
      <c r="A143" s="4">
        <v>41169</v>
      </c>
      <c r="B143" s="4"/>
      <c r="C143" s="7" t="s">
        <v>195</v>
      </c>
      <c r="D143" s="7" t="s">
        <v>1990</v>
      </c>
      <c r="E143" s="526">
        <v>11130</v>
      </c>
      <c r="F143" s="103">
        <v>124</v>
      </c>
      <c r="H143" s="694"/>
      <c r="J143" s="73"/>
      <c r="K143" s="74"/>
    </row>
    <row r="144" spans="1:11">
      <c r="A144" s="4">
        <v>41169</v>
      </c>
      <c r="B144" s="4"/>
      <c r="C144" s="7" t="s">
        <v>173</v>
      </c>
      <c r="D144" s="7" t="s">
        <v>1990</v>
      </c>
      <c r="E144" s="526">
        <v>11137</v>
      </c>
      <c r="F144" s="103">
        <v>180.4</v>
      </c>
      <c r="H144" s="694"/>
      <c r="J144" s="73"/>
      <c r="K144" s="74"/>
    </row>
    <row r="145" spans="1:11">
      <c r="A145" s="4">
        <v>41169</v>
      </c>
      <c r="B145" s="4"/>
      <c r="C145" s="7" t="s">
        <v>632</v>
      </c>
      <c r="D145" s="7" t="s">
        <v>1990</v>
      </c>
      <c r="E145" s="526">
        <v>11135</v>
      </c>
      <c r="F145" s="103">
        <v>128</v>
      </c>
      <c r="H145" s="694"/>
      <c r="J145" s="73"/>
      <c r="K145" s="74"/>
    </row>
    <row r="146" spans="1:11">
      <c r="A146" s="4">
        <v>41169</v>
      </c>
      <c r="B146" s="4"/>
      <c r="C146" s="7" t="s">
        <v>1485</v>
      </c>
      <c r="D146" s="7" t="s">
        <v>1990</v>
      </c>
      <c r="E146" s="526">
        <v>11147</v>
      </c>
      <c r="F146" s="103">
        <v>480</v>
      </c>
      <c r="H146" s="694"/>
    </row>
    <row r="147" spans="1:11">
      <c r="A147" s="4">
        <v>41169</v>
      </c>
      <c r="B147" s="4"/>
      <c r="C147" s="7" t="s">
        <v>500</v>
      </c>
      <c r="D147" s="7" t="s">
        <v>1990</v>
      </c>
      <c r="E147" s="526">
        <v>11132</v>
      </c>
      <c r="F147" s="103">
        <v>132</v>
      </c>
      <c r="H147" s="694"/>
      <c r="J147" s="73"/>
      <c r="K147" s="74"/>
    </row>
    <row r="148" spans="1:11">
      <c r="A148" s="4">
        <v>41169</v>
      </c>
      <c r="B148" s="4"/>
      <c r="C148" s="7" t="s">
        <v>633</v>
      </c>
      <c r="D148" s="7" t="s">
        <v>1990</v>
      </c>
      <c r="E148" s="526">
        <v>11136</v>
      </c>
      <c r="F148" s="103">
        <v>132</v>
      </c>
      <c r="H148" s="694"/>
      <c r="J148" s="73"/>
      <c r="K148" s="74"/>
    </row>
    <row r="149" spans="1:11">
      <c r="A149" s="4">
        <v>41169</v>
      </c>
      <c r="B149" s="4"/>
      <c r="C149" s="7" t="s">
        <v>634</v>
      </c>
      <c r="D149" s="7" t="s">
        <v>1990</v>
      </c>
      <c r="E149" s="526">
        <v>11138</v>
      </c>
      <c r="F149" s="103">
        <v>128</v>
      </c>
      <c r="H149" s="694"/>
    </row>
    <row r="150" spans="1:11">
      <c r="A150" s="60">
        <v>41171</v>
      </c>
      <c r="B150" s="4"/>
      <c r="H150" s="398"/>
      <c r="J150" s="73"/>
      <c r="K150" s="74"/>
    </row>
    <row r="151" spans="1:11">
      <c r="A151" s="4">
        <v>41164</v>
      </c>
      <c r="C151" s="7" t="s">
        <v>1957</v>
      </c>
      <c r="D151" s="7" t="s">
        <v>1949</v>
      </c>
      <c r="E151" s="526">
        <v>11087</v>
      </c>
      <c r="F151" s="103">
        <v>220.8</v>
      </c>
      <c r="H151" s="694"/>
    </row>
    <row r="152" spans="1:11">
      <c r="A152" s="4">
        <v>41169</v>
      </c>
      <c r="B152" s="4"/>
      <c r="C152" s="7" t="s">
        <v>9</v>
      </c>
      <c r="D152" s="7" t="s">
        <v>1988</v>
      </c>
      <c r="E152" s="526">
        <v>11122</v>
      </c>
      <c r="F152" s="100">
        <v>200</v>
      </c>
      <c r="G152" s="695"/>
      <c r="H152" s="398"/>
      <c r="J152" s="73"/>
      <c r="K152" s="74"/>
    </row>
    <row r="153" spans="1:11">
      <c r="A153" s="4">
        <v>41164</v>
      </c>
      <c r="B153" s="4"/>
      <c r="C153" s="7" t="s">
        <v>619</v>
      </c>
      <c r="D153" s="7" t="s">
        <v>1943</v>
      </c>
      <c r="E153" s="526">
        <v>11081</v>
      </c>
      <c r="F153" s="103">
        <v>736</v>
      </c>
      <c r="G153" s="693"/>
      <c r="H153" s="694"/>
      <c r="J153" s="73"/>
      <c r="K153" s="74"/>
    </row>
    <row r="154" spans="1:11">
      <c r="A154" s="4">
        <v>41169</v>
      </c>
      <c r="B154" s="4"/>
      <c r="C154" s="7" t="s">
        <v>130</v>
      </c>
      <c r="D154" s="7" t="s">
        <v>1986</v>
      </c>
      <c r="E154" s="526">
        <v>11120</v>
      </c>
      <c r="F154" s="103">
        <v>975</v>
      </c>
      <c r="G154" s="695"/>
      <c r="H154" s="695"/>
      <c r="J154" s="73"/>
      <c r="K154" s="74"/>
    </row>
    <row r="155" spans="1:11">
      <c r="A155" s="4">
        <v>41169</v>
      </c>
      <c r="B155" s="4"/>
      <c r="C155" s="7" t="s">
        <v>387</v>
      </c>
      <c r="D155" s="7" t="s">
        <v>1989</v>
      </c>
      <c r="E155" s="526">
        <v>11123</v>
      </c>
      <c r="F155" s="103">
        <v>1000</v>
      </c>
      <c r="G155" s="695"/>
      <c r="H155" s="694"/>
      <c r="J155" s="73"/>
      <c r="K155" s="74"/>
    </row>
    <row r="156" spans="1:11">
      <c r="A156" s="4">
        <v>41165</v>
      </c>
      <c r="B156" s="4"/>
      <c r="C156" s="7" t="s">
        <v>130</v>
      </c>
      <c r="D156" s="7" t="s">
        <v>1965</v>
      </c>
      <c r="E156" s="526">
        <v>11095</v>
      </c>
      <c r="F156" s="103">
        <v>1500</v>
      </c>
      <c r="G156" s="695"/>
      <c r="H156" s="694"/>
      <c r="J156" s="73"/>
      <c r="K156" s="74"/>
    </row>
    <row r="157" spans="1:11">
      <c r="A157" s="4">
        <v>41170</v>
      </c>
      <c r="B157" s="4"/>
      <c r="C157" s="7" t="s">
        <v>1996</v>
      </c>
      <c r="D157" s="7" t="s">
        <v>1997</v>
      </c>
      <c r="E157" s="526">
        <v>11149</v>
      </c>
      <c r="F157" s="103">
        <v>489</v>
      </c>
      <c r="G157" s="695"/>
      <c r="H157" s="694"/>
      <c r="J157" s="73"/>
      <c r="K157" s="74"/>
    </row>
    <row r="158" spans="1:11">
      <c r="A158" s="4">
        <v>41169</v>
      </c>
      <c r="B158" s="4"/>
      <c r="C158" s="7" t="s">
        <v>367</v>
      </c>
      <c r="D158" s="7" t="s">
        <v>1990</v>
      </c>
      <c r="E158" s="526">
        <v>11143</v>
      </c>
      <c r="F158" s="103">
        <v>960</v>
      </c>
      <c r="G158" s="695"/>
      <c r="H158" s="694"/>
      <c r="J158" s="47"/>
    </row>
    <row r="159" spans="1:11">
      <c r="A159" s="4">
        <v>41169</v>
      </c>
      <c r="B159" s="4"/>
      <c r="C159" s="7" t="s">
        <v>626</v>
      </c>
      <c r="D159" s="7" t="s">
        <v>1990</v>
      </c>
      <c r="E159" s="526">
        <v>11131</v>
      </c>
      <c r="F159" s="103">
        <v>128</v>
      </c>
      <c r="G159" s="695"/>
      <c r="H159" s="695"/>
      <c r="J159" s="73"/>
      <c r="K159" s="74"/>
    </row>
    <row r="160" spans="1:11">
      <c r="A160" s="4">
        <v>41171</v>
      </c>
      <c r="B160" s="4"/>
      <c r="C160" s="316" t="s">
        <v>1998</v>
      </c>
      <c r="D160" s="316" t="s">
        <v>1999</v>
      </c>
      <c r="E160" s="526">
        <v>11175</v>
      </c>
      <c r="F160" s="103">
        <v>600</v>
      </c>
      <c r="H160" s="694"/>
      <c r="J160" s="73"/>
      <c r="K160" s="74"/>
    </row>
    <row r="161" spans="1:11">
      <c r="A161" s="4">
        <v>41169</v>
      </c>
      <c r="B161" s="33"/>
      <c r="C161" s="7" t="s">
        <v>1707</v>
      </c>
      <c r="D161" s="7" t="s">
        <v>1990</v>
      </c>
      <c r="E161" s="526">
        <v>11145</v>
      </c>
      <c r="F161" s="103">
        <v>480</v>
      </c>
      <c r="G161" s="695"/>
      <c r="H161" s="694"/>
      <c r="J161" s="47"/>
    </row>
    <row r="162" spans="1:11">
      <c r="A162" s="4">
        <v>41169</v>
      </c>
      <c r="B162" s="4"/>
      <c r="C162" s="7" t="s">
        <v>631</v>
      </c>
      <c r="D162" s="7" t="s">
        <v>1990</v>
      </c>
      <c r="E162" s="526">
        <v>11134</v>
      </c>
      <c r="F162" s="103">
        <v>120</v>
      </c>
      <c r="H162" s="695"/>
      <c r="J162" s="73"/>
      <c r="K162" s="74"/>
    </row>
    <row r="163" spans="1:11">
      <c r="A163" s="4">
        <v>41171</v>
      </c>
      <c r="B163" s="4"/>
      <c r="C163" s="316" t="s">
        <v>226</v>
      </c>
      <c r="D163" s="316" t="s">
        <v>2000</v>
      </c>
      <c r="E163" s="519">
        <v>11210</v>
      </c>
      <c r="F163" s="103">
        <v>513</v>
      </c>
      <c r="H163" s="694"/>
      <c r="J163" s="73"/>
      <c r="K163" s="74"/>
    </row>
    <row r="164" spans="1:11">
      <c r="A164" s="367">
        <v>41172</v>
      </c>
      <c r="B164" s="33"/>
      <c r="C164" s="369"/>
      <c r="D164" s="369"/>
      <c r="E164" s="549"/>
      <c r="F164" s="370"/>
      <c r="H164" s="694"/>
    </row>
    <row r="165" spans="1:11">
      <c r="A165" s="4">
        <v>41164</v>
      </c>
      <c r="B165" s="368"/>
      <c r="C165" s="7" t="s">
        <v>130</v>
      </c>
      <c r="D165" s="7" t="s">
        <v>1995</v>
      </c>
      <c r="E165" s="519">
        <v>11093</v>
      </c>
      <c r="F165" s="100">
        <v>8325</v>
      </c>
    </row>
    <row r="166" spans="1:11">
      <c r="A166" s="4">
        <v>41171</v>
      </c>
      <c r="B166" s="4"/>
      <c r="C166" s="7" t="s">
        <v>2014</v>
      </c>
      <c r="D166" s="7" t="s">
        <v>2015</v>
      </c>
      <c r="E166" s="519">
        <v>11197</v>
      </c>
      <c r="F166" s="103">
        <v>162.99</v>
      </c>
      <c r="G166" s="693"/>
      <c r="J166" s="73"/>
      <c r="K166" s="74"/>
    </row>
    <row r="167" spans="1:11">
      <c r="A167" s="367">
        <v>41173</v>
      </c>
      <c r="B167" s="4"/>
      <c r="H167" s="398"/>
      <c r="J167" s="73"/>
      <c r="K167" s="74"/>
    </row>
    <row r="168" spans="1:11">
      <c r="A168" s="4">
        <v>41171</v>
      </c>
      <c r="B168" s="4"/>
      <c r="C168" s="7" t="s">
        <v>1563</v>
      </c>
      <c r="D168" s="7" t="s">
        <v>2002</v>
      </c>
      <c r="E168" s="526">
        <v>11209</v>
      </c>
      <c r="F168" s="103">
        <v>1000</v>
      </c>
      <c r="H168" s="694"/>
    </row>
    <row r="169" spans="1:11">
      <c r="A169" s="4">
        <v>41166</v>
      </c>
      <c r="B169" s="4"/>
      <c r="C169" s="7" t="s">
        <v>896</v>
      </c>
      <c r="D169" s="7" t="s">
        <v>1975</v>
      </c>
      <c r="E169" s="526">
        <v>11111</v>
      </c>
      <c r="F169" s="103">
        <v>247.5</v>
      </c>
      <c r="G169" s="695"/>
      <c r="H169" s="398"/>
      <c r="J169" s="73"/>
      <c r="K169" s="74"/>
    </row>
    <row r="170" spans="1:11">
      <c r="A170" s="4">
        <v>41164</v>
      </c>
      <c r="B170" s="4"/>
      <c r="C170" s="7" t="s">
        <v>1732</v>
      </c>
      <c r="D170" s="7" t="s">
        <v>1947</v>
      </c>
      <c r="E170" s="526">
        <v>11085</v>
      </c>
      <c r="F170" s="103">
        <v>300</v>
      </c>
      <c r="G170" s="693"/>
      <c r="H170" s="694"/>
      <c r="J170" s="73"/>
      <c r="K170" s="74"/>
    </row>
    <row r="171" spans="1:11">
      <c r="A171" s="4">
        <v>41169</v>
      </c>
      <c r="B171" s="4"/>
      <c r="C171" s="7" t="s">
        <v>1633</v>
      </c>
      <c r="D171" s="7" t="s">
        <v>1990</v>
      </c>
      <c r="E171" s="526">
        <v>11146</v>
      </c>
      <c r="F171" s="103">
        <v>480</v>
      </c>
      <c r="G171" s="693"/>
      <c r="H171" s="694"/>
      <c r="J171" s="73"/>
      <c r="K171" s="74"/>
    </row>
    <row r="172" spans="1:11">
      <c r="A172" s="4">
        <v>41171</v>
      </c>
      <c r="B172" s="4"/>
      <c r="C172" s="7" t="s">
        <v>799</v>
      </c>
      <c r="D172" s="7" t="s">
        <v>2040</v>
      </c>
      <c r="E172" s="519">
        <v>11185</v>
      </c>
      <c r="F172" s="103">
        <v>180</v>
      </c>
      <c r="G172" s="695"/>
      <c r="H172" s="694"/>
      <c r="J172" s="73"/>
      <c r="K172" s="74"/>
    </row>
    <row r="173" spans="1:11">
      <c r="A173" s="4">
        <v>41171</v>
      </c>
      <c r="B173" s="4"/>
      <c r="C173" s="7" t="s">
        <v>524</v>
      </c>
      <c r="D173" s="7" t="s">
        <v>2026</v>
      </c>
      <c r="E173" s="519">
        <v>11170</v>
      </c>
      <c r="F173" s="103">
        <v>148.4</v>
      </c>
      <c r="G173" s="693"/>
      <c r="H173" s="694"/>
      <c r="J173" s="73"/>
      <c r="K173" s="74"/>
    </row>
    <row r="174" spans="1:11">
      <c r="A174" s="4">
        <v>41171</v>
      </c>
      <c r="B174" s="4"/>
      <c r="C174" s="7" t="s">
        <v>1630</v>
      </c>
      <c r="D174" s="7" t="s">
        <v>2015</v>
      </c>
      <c r="E174" s="519">
        <v>11198</v>
      </c>
      <c r="F174" s="103">
        <v>360</v>
      </c>
      <c r="G174" s="695"/>
      <c r="H174" s="694"/>
      <c r="J174" s="73"/>
      <c r="K174" s="74"/>
    </row>
    <row r="175" spans="1:11">
      <c r="A175" s="367">
        <v>41176</v>
      </c>
      <c r="F175" s="86"/>
      <c r="H175" s="694"/>
      <c r="J175" s="73"/>
      <c r="K175" s="74"/>
    </row>
    <row r="176" spans="1:11">
      <c r="A176" s="4">
        <v>41171</v>
      </c>
      <c r="B176" s="4"/>
      <c r="C176" s="7" t="s">
        <v>531</v>
      </c>
      <c r="D176" s="7" t="s">
        <v>2045</v>
      </c>
      <c r="E176" s="526">
        <v>11190</v>
      </c>
      <c r="F176" s="103">
        <v>384</v>
      </c>
      <c r="G176" s="695"/>
      <c r="H176" s="694"/>
    </row>
    <row r="177" spans="1:11">
      <c r="A177" s="4">
        <v>41171</v>
      </c>
      <c r="B177" s="4"/>
      <c r="C177" s="316" t="s">
        <v>1483</v>
      </c>
      <c r="D177" s="7" t="s">
        <v>2049</v>
      </c>
      <c r="E177" s="526">
        <v>11194</v>
      </c>
      <c r="F177" s="103">
        <v>440</v>
      </c>
      <c r="G177" s="693"/>
      <c r="H177" s="695"/>
      <c r="J177" s="73"/>
      <c r="K177" s="74"/>
    </row>
    <row r="178" spans="1:11">
      <c r="A178" s="4">
        <v>41173</v>
      </c>
      <c r="B178" s="4"/>
      <c r="C178" s="7" t="s">
        <v>767</v>
      </c>
      <c r="D178" s="7" t="s">
        <v>2062</v>
      </c>
      <c r="E178" s="526">
        <v>11213</v>
      </c>
      <c r="F178" s="103">
        <v>550.54999999999995</v>
      </c>
      <c r="G178" s="695"/>
      <c r="H178" s="694"/>
      <c r="J178" s="73"/>
      <c r="K178" s="74"/>
    </row>
    <row r="179" spans="1:11">
      <c r="A179" s="4">
        <v>41171</v>
      </c>
      <c r="B179" s="4"/>
      <c r="C179" s="7" t="s">
        <v>1727</v>
      </c>
      <c r="D179" s="7" t="s">
        <v>2037</v>
      </c>
      <c r="E179" s="526">
        <v>11182</v>
      </c>
      <c r="F179" s="103">
        <v>140</v>
      </c>
      <c r="G179" s="695"/>
      <c r="H179" s="694"/>
      <c r="J179" s="73"/>
      <c r="K179" s="74"/>
    </row>
    <row r="180" spans="1:11">
      <c r="A180" s="4">
        <v>41171</v>
      </c>
      <c r="B180" s="4"/>
      <c r="C180" s="7" t="s">
        <v>558</v>
      </c>
      <c r="D180" s="7" t="s">
        <v>2015</v>
      </c>
      <c r="E180" s="526">
        <v>11156</v>
      </c>
      <c r="F180" s="103">
        <v>960</v>
      </c>
      <c r="G180" s="693"/>
      <c r="H180" s="694"/>
      <c r="J180" s="73"/>
      <c r="K180" s="74"/>
    </row>
    <row r="181" spans="1:11">
      <c r="A181" s="4">
        <v>41171</v>
      </c>
      <c r="B181" s="4"/>
      <c r="C181" s="7" t="s">
        <v>519</v>
      </c>
      <c r="D181" s="7" t="s">
        <v>2017</v>
      </c>
      <c r="E181" s="526">
        <v>11161</v>
      </c>
      <c r="F181" s="103">
        <v>216</v>
      </c>
      <c r="G181" s="693"/>
      <c r="H181" s="694"/>
      <c r="J181" s="73"/>
      <c r="K181" s="74"/>
    </row>
    <row r="182" spans="1:11">
      <c r="A182" s="4">
        <v>41171</v>
      </c>
      <c r="B182" s="4"/>
      <c r="C182" s="7" t="s">
        <v>527</v>
      </c>
      <c r="D182" s="7" t="s">
        <v>2035</v>
      </c>
      <c r="E182" s="526">
        <v>11180</v>
      </c>
      <c r="F182" s="103">
        <v>320</v>
      </c>
      <c r="G182" s="693"/>
      <c r="H182" s="694"/>
      <c r="J182" s="73"/>
      <c r="K182" s="74"/>
    </row>
    <row r="183" spans="1:11">
      <c r="A183" s="4">
        <v>41171</v>
      </c>
      <c r="B183" s="4"/>
      <c r="C183" s="7" t="s">
        <v>2009</v>
      </c>
      <c r="D183" s="7" t="s">
        <v>2027</v>
      </c>
      <c r="E183" s="526">
        <v>11171</v>
      </c>
      <c r="F183" s="103">
        <v>160</v>
      </c>
      <c r="G183" s="693"/>
      <c r="H183" s="694"/>
      <c r="J183" s="73"/>
      <c r="K183" s="74"/>
    </row>
    <row r="184" spans="1:11">
      <c r="A184" s="4">
        <v>41169</v>
      </c>
      <c r="B184" s="4"/>
      <c r="C184" s="7" t="s">
        <v>492</v>
      </c>
      <c r="D184" s="7" t="s">
        <v>1990</v>
      </c>
      <c r="E184" s="526">
        <v>11124</v>
      </c>
      <c r="F184" s="103">
        <v>148</v>
      </c>
      <c r="G184" s="695"/>
      <c r="H184" s="694"/>
      <c r="J184" s="73"/>
      <c r="K184" s="74"/>
    </row>
    <row r="185" spans="1:11">
      <c r="A185" s="4">
        <v>41171</v>
      </c>
      <c r="B185" s="4"/>
      <c r="C185" s="7" t="s">
        <v>1307</v>
      </c>
      <c r="D185" s="7" t="s">
        <v>2052</v>
      </c>
      <c r="E185" s="526">
        <v>11199</v>
      </c>
      <c r="F185" s="103">
        <v>480</v>
      </c>
      <c r="G185" s="695"/>
      <c r="H185" s="694"/>
      <c r="J185" s="73"/>
      <c r="K185" s="74"/>
    </row>
    <row r="186" spans="1:11">
      <c r="A186" s="4">
        <v>41171</v>
      </c>
      <c r="B186" s="4"/>
      <c r="C186" s="7" t="s">
        <v>1170</v>
      </c>
      <c r="D186" s="7" t="s">
        <v>2020</v>
      </c>
      <c r="E186" s="526">
        <v>11164</v>
      </c>
      <c r="F186" s="103">
        <v>180</v>
      </c>
      <c r="G186" s="695"/>
      <c r="H186" s="694"/>
      <c r="J186" s="73"/>
      <c r="K186" s="74"/>
    </row>
    <row r="187" spans="1:11">
      <c r="A187" s="4">
        <v>41171</v>
      </c>
      <c r="B187" s="4"/>
      <c r="C187" s="7" t="s">
        <v>523</v>
      </c>
      <c r="D187" s="7" t="s">
        <v>2025</v>
      </c>
      <c r="E187" s="526">
        <v>11169</v>
      </c>
      <c r="F187" s="103">
        <v>234</v>
      </c>
      <c r="G187" s="693"/>
      <c r="H187" s="694"/>
      <c r="J187" s="73"/>
      <c r="K187" s="74"/>
    </row>
    <row r="188" spans="1:11">
      <c r="A188" s="4">
        <v>41171</v>
      </c>
      <c r="B188" s="4"/>
      <c r="C188" s="7" t="s">
        <v>2010</v>
      </c>
      <c r="D188" s="7" t="s">
        <v>2031</v>
      </c>
      <c r="E188" s="526">
        <v>11176</v>
      </c>
      <c r="F188" s="103">
        <v>140</v>
      </c>
      <c r="G188" s="695"/>
      <c r="H188" s="694"/>
      <c r="J188" s="73"/>
      <c r="K188" s="74"/>
    </row>
    <row r="189" spans="1:11">
      <c r="A189" s="4">
        <v>41171</v>
      </c>
      <c r="C189" s="7" t="s">
        <v>1482</v>
      </c>
      <c r="D189" s="7" t="s">
        <v>2041</v>
      </c>
      <c r="E189" s="526">
        <v>11186</v>
      </c>
      <c r="F189" s="103">
        <v>140</v>
      </c>
      <c r="G189" s="693"/>
      <c r="H189" s="694"/>
      <c r="J189" s="73"/>
      <c r="K189" s="74"/>
    </row>
    <row r="190" spans="1:11">
      <c r="A190" s="4">
        <v>41171</v>
      </c>
      <c r="B190" s="4"/>
      <c r="C190" s="7" t="s">
        <v>537</v>
      </c>
      <c r="D190" s="7" t="s">
        <v>2053</v>
      </c>
      <c r="E190" s="526">
        <v>11200</v>
      </c>
      <c r="F190" s="103">
        <v>384</v>
      </c>
      <c r="G190" s="693"/>
      <c r="H190" s="694"/>
      <c r="J190" s="73"/>
      <c r="K190" s="74"/>
    </row>
    <row r="191" spans="1:11">
      <c r="A191" s="4">
        <v>41171</v>
      </c>
      <c r="B191" s="4"/>
      <c r="C191" s="7" t="s">
        <v>2005</v>
      </c>
      <c r="D191" s="7" t="s">
        <v>2015</v>
      </c>
      <c r="E191" s="526">
        <v>11158</v>
      </c>
      <c r="F191" s="103">
        <v>400</v>
      </c>
      <c r="G191" s="695"/>
      <c r="H191" s="694"/>
      <c r="J191" s="73"/>
      <c r="K191" s="74"/>
    </row>
    <row r="192" spans="1:11">
      <c r="A192" s="4">
        <v>41171</v>
      </c>
      <c r="B192" s="4"/>
      <c r="C192" s="7" t="s">
        <v>1303</v>
      </c>
      <c r="D192" s="7" t="s">
        <v>2028</v>
      </c>
      <c r="E192" s="526">
        <v>11172</v>
      </c>
      <c r="F192" s="103">
        <v>140</v>
      </c>
      <c r="G192" s="693"/>
      <c r="H192" s="694"/>
      <c r="J192" s="73"/>
      <c r="K192" s="74"/>
    </row>
    <row r="193" spans="1:11">
      <c r="A193" s="4">
        <v>41171</v>
      </c>
      <c r="B193" s="4"/>
      <c r="C193" s="7" t="s">
        <v>1734</v>
      </c>
      <c r="D193" s="7" t="s">
        <v>2029</v>
      </c>
      <c r="E193" s="526">
        <v>11173</v>
      </c>
      <c r="F193" s="103">
        <v>160</v>
      </c>
      <c r="G193" s="695"/>
      <c r="H193" s="694"/>
      <c r="J193" s="73"/>
      <c r="K193" s="74"/>
    </row>
    <row r="194" spans="1:11">
      <c r="A194" s="4">
        <v>41171</v>
      </c>
      <c r="B194" s="4"/>
      <c r="C194" s="316" t="s">
        <v>32</v>
      </c>
      <c r="D194" s="7" t="s">
        <v>2047</v>
      </c>
      <c r="E194" s="526">
        <v>11192</v>
      </c>
      <c r="F194" s="103">
        <v>384</v>
      </c>
      <c r="G194" s="695"/>
      <c r="H194" s="694"/>
      <c r="J194" s="73"/>
      <c r="K194" s="74"/>
    </row>
    <row r="195" spans="1:11">
      <c r="A195" s="4">
        <v>41171</v>
      </c>
      <c r="B195" s="4"/>
      <c r="C195" s="7" t="s">
        <v>562</v>
      </c>
      <c r="D195" s="7" t="s">
        <v>2038</v>
      </c>
      <c r="E195" s="526">
        <v>11183</v>
      </c>
      <c r="F195" s="103">
        <v>140</v>
      </c>
      <c r="G195" s="695"/>
      <c r="H195" s="694"/>
      <c r="J195" s="73"/>
      <c r="K195" s="74"/>
    </row>
    <row r="196" spans="1:11">
      <c r="A196" s="4">
        <v>41171</v>
      </c>
      <c r="B196" s="4"/>
      <c r="C196" s="7" t="s">
        <v>1634</v>
      </c>
      <c r="D196" s="7" t="s">
        <v>2058</v>
      </c>
      <c r="E196" s="526">
        <v>11205</v>
      </c>
      <c r="F196" s="103">
        <v>360</v>
      </c>
      <c r="G196" s="693"/>
      <c r="H196" s="694"/>
      <c r="J196" s="73"/>
      <c r="K196" s="74"/>
    </row>
    <row r="197" spans="1:11">
      <c r="A197" s="4">
        <v>41171</v>
      </c>
      <c r="B197" s="4"/>
      <c r="C197" s="7" t="s">
        <v>2011</v>
      </c>
      <c r="D197" s="7" t="s">
        <v>2039</v>
      </c>
      <c r="E197" s="526">
        <v>11184</v>
      </c>
      <c r="F197" s="103">
        <v>140</v>
      </c>
      <c r="G197" s="695"/>
      <c r="H197" s="694"/>
      <c r="J197" s="73"/>
      <c r="K197" s="74"/>
    </row>
    <row r="198" spans="1:11">
      <c r="A198" s="4">
        <v>41171</v>
      </c>
      <c r="B198" s="4"/>
      <c r="C198" s="7" t="s">
        <v>559</v>
      </c>
      <c r="D198" s="7" t="s">
        <v>2024</v>
      </c>
      <c r="E198" s="526">
        <v>11168</v>
      </c>
      <c r="F198" s="103">
        <v>160</v>
      </c>
      <c r="G198" s="693"/>
      <c r="H198" s="694"/>
      <c r="J198" s="73"/>
      <c r="K198" s="74"/>
    </row>
    <row r="199" spans="1:11">
      <c r="A199" s="4">
        <v>41171</v>
      </c>
      <c r="B199" s="4"/>
      <c r="C199" s="7" t="s">
        <v>1308</v>
      </c>
      <c r="D199" s="7" t="s">
        <v>2054</v>
      </c>
      <c r="E199" s="526">
        <v>11201</v>
      </c>
      <c r="F199" s="103">
        <v>400</v>
      </c>
      <c r="G199" s="693"/>
      <c r="H199" s="694"/>
      <c r="J199" s="73"/>
      <c r="K199" s="74"/>
    </row>
    <row r="200" spans="1:11">
      <c r="A200" s="4">
        <v>41171</v>
      </c>
      <c r="B200" s="4"/>
      <c r="C200" s="7" t="s">
        <v>1733</v>
      </c>
      <c r="D200" s="7" t="s">
        <v>2061</v>
      </c>
      <c r="E200" s="526">
        <v>11208</v>
      </c>
      <c r="F200" s="103">
        <v>400</v>
      </c>
      <c r="G200" s="693"/>
      <c r="H200" s="694"/>
      <c r="J200" s="73"/>
      <c r="K200" s="74"/>
    </row>
    <row r="201" spans="1:11">
      <c r="A201" s="4">
        <v>41171</v>
      </c>
      <c r="B201" s="4"/>
      <c r="C201" s="7" t="s">
        <v>30</v>
      </c>
      <c r="D201" s="7" t="s">
        <v>2034</v>
      </c>
      <c r="E201" s="526">
        <v>11179</v>
      </c>
      <c r="F201" s="103">
        <v>160</v>
      </c>
      <c r="G201" s="693"/>
      <c r="H201" s="694"/>
      <c r="J201" s="73"/>
      <c r="K201" s="74"/>
    </row>
    <row r="202" spans="1:11">
      <c r="A202" s="4">
        <v>41171</v>
      </c>
      <c r="B202" s="4"/>
      <c r="C202" s="7" t="s">
        <v>520</v>
      </c>
      <c r="D202" s="7" t="s">
        <v>2019</v>
      </c>
      <c r="E202" s="526">
        <v>11163</v>
      </c>
      <c r="F202" s="103">
        <v>160</v>
      </c>
      <c r="G202" s="695"/>
      <c r="H202" s="694"/>
      <c r="J202" s="73"/>
      <c r="K202" s="74"/>
    </row>
    <row r="203" spans="1:11">
      <c r="A203" s="4">
        <v>41171</v>
      </c>
      <c r="B203" s="4"/>
      <c r="C203" s="7" t="s">
        <v>233</v>
      </c>
      <c r="D203" s="7" t="s">
        <v>2021</v>
      </c>
      <c r="E203" s="526">
        <v>11165</v>
      </c>
      <c r="F203" s="103">
        <v>260</v>
      </c>
      <c r="G203" s="695"/>
      <c r="H203" s="694"/>
      <c r="J203" s="73"/>
      <c r="K203" s="74"/>
    </row>
    <row r="204" spans="1:11">
      <c r="A204" s="4">
        <v>41171</v>
      </c>
      <c r="B204" s="4"/>
      <c r="C204" s="7" t="s">
        <v>518</v>
      </c>
      <c r="D204" s="7" t="s">
        <v>2016</v>
      </c>
      <c r="E204" s="526">
        <v>11160</v>
      </c>
      <c r="F204" s="103">
        <v>200</v>
      </c>
      <c r="G204" s="693"/>
      <c r="H204" s="694"/>
      <c r="J204" s="73"/>
      <c r="K204" s="74"/>
    </row>
    <row r="205" spans="1:11">
      <c r="A205" s="4">
        <v>41171</v>
      </c>
      <c r="B205" s="4"/>
      <c r="C205" s="7" t="s">
        <v>356</v>
      </c>
      <c r="D205" s="7" t="s">
        <v>2042</v>
      </c>
      <c r="E205" s="526">
        <v>11187</v>
      </c>
      <c r="F205" s="103">
        <v>160</v>
      </c>
      <c r="G205" s="693"/>
      <c r="H205" s="694"/>
      <c r="J205" s="73"/>
      <c r="K205" s="74"/>
    </row>
    <row r="206" spans="1:11">
      <c r="A206" s="4">
        <v>41171</v>
      </c>
      <c r="B206" s="4"/>
      <c r="C206" s="7" t="s">
        <v>538</v>
      </c>
      <c r="D206" s="7" t="s">
        <v>2055</v>
      </c>
      <c r="E206" s="526">
        <v>11202</v>
      </c>
      <c r="F206" s="103">
        <v>336</v>
      </c>
      <c r="G206" s="693"/>
      <c r="H206" s="694"/>
      <c r="J206" s="73"/>
      <c r="K206" s="74"/>
    </row>
    <row r="207" spans="1:11">
      <c r="A207" s="4">
        <v>41171</v>
      </c>
      <c r="B207" s="4"/>
      <c r="C207" s="7" t="s">
        <v>539</v>
      </c>
      <c r="D207" s="7" t="s">
        <v>2057</v>
      </c>
      <c r="E207" s="526">
        <v>11204</v>
      </c>
      <c r="F207" s="103">
        <v>384</v>
      </c>
      <c r="G207" s="693"/>
      <c r="H207" s="694"/>
      <c r="J207" s="73"/>
      <c r="K207" s="74"/>
    </row>
    <row r="208" spans="1:11">
      <c r="A208" s="4">
        <v>41171</v>
      </c>
      <c r="B208" s="4"/>
      <c r="C208" s="7" t="s">
        <v>369</v>
      </c>
      <c r="D208" s="7" t="s">
        <v>2015</v>
      </c>
      <c r="E208" s="526">
        <v>11157</v>
      </c>
      <c r="F208" s="103">
        <v>720</v>
      </c>
      <c r="G208" s="693"/>
      <c r="H208" s="694"/>
      <c r="J208" s="73"/>
      <c r="K208" s="74"/>
    </row>
    <row r="209" spans="1:11">
      <c r="A209" s="4">
        <v>41173</v>
      </c>
      <c r="B209" s="4"/>
      <c r="C209" s="7" t="s">
        <v>389</v>
      </c>
      <c r="D209" s="7" t="s">
        <v>2068</v>
      </c>
      <c r="E209" s="526">
        <v>11219</v>
      </c>
      <c r="F209" s="103">
        <v>234</v>
      </c>
      <c r="G209" s="695"/>
      <c r="H209" s="694"/>
      <c r="J209" s="73"/>
      <c r="K209" s="74"/>
    </row>
    <row r="210" spans="1:11">
      <c r="A210" s="4">
        <v>41173</v>
      </c>
      <c r="B210" s="4"/>
      <c r="C210" s="7" t="s">
        <v>389</v>
      </c>
      <c r="D210" s="7" t="s">
        <v>2063</v>
      </c>
      <c r="E210" s="526">
        <v>11214</v>
      </c>
      <c r="F210" s="103">
        <v>135</v>
      </c>
      <c r="H210" s="694"/>
      <c r="J210" s="73"/>
      <c r="K210" s="74"/>
    </row>
    <row r="211" spans="1:11">
      <c r="A211" s="4">
        <v>41171</v>
      </c>
      <c r="B211" s="4"/>
      <c r="C211" s="7" t="s">
        <v>2012</v>
      </c>
      <c r="D211" s="7" t="s">
        <v>2043</v>
      </c>
      <c r="E211" s="519">
        <v>11188</v>
      </c>
      <c r="F211" s="103">
        <v>160</v>
      </c>
      <c r="G211" s="693"/>
      <c r="H211" s="694"/>
      <c r="J211" s="73"/>
      <c r="K211" s="74"/>
    </row>
    <row r="212" spans="1:11">
      <c r="A212" s="4">
        <v>41171</v>
      </c>
      <c r="B212" s="4"/>
      <c r="C212" s="7" t="s">
        <v>2008</v>
      </c>
      <c r="D212" s="7" t="s">
        <v>2023</v>
      </c>
      <c r="E212" s="519">
        <v>11167</v>
      </c>
      <c r="F212" s="103">
        <v>200</v>
      </c>
      <c r="G212" s="693"/>
      <c r="H212" s="694"/>
      <c r="J212" s="73"/>
      <c r="K212" s="74"/>
    </row>
    <row r="213" spans="1:11">
      <c r="A213" s="4">
        <v>41171</v>
      </c>
      <c r="B213" s="4"/>
      <c r="C213" s="7" t="s">
        <v>1629</v>
      </c>
      <c r="D213" s="7" t="s">
        <v>2051</v>
      </c>
      <c r="E213" s="519">
        <v>11196</v>
      </c>
      <c r="F213" s="366">
        <v>400</v>
      </c>
      <c r="G213" s="693"/>
      <c r="H213" s="694"/>
      <c r="J213" s="73"/>
      <c r="K213" s="74"/>
    </row>
    <row r="214" spans="1:11">
      <c r="A214" s="4">
        <v>41171</v>
      </c>
      <c r="B214" s="4"/>
      <c r="C214" s="7" t="s">
        <v>2013</v>
      </c>
      <c r="D214" s="7" t="s">
        <v>2050</v>
      </c>
      <c r="E214" s="519">
        <v>11195</v>
      </c>
      <c r="F214" s="366">
        <v>400</v>
      </c>
      <c r="G214" s="803"/>
      <c r="H214" s="694"/>
      <c r="J214" s="73"/>
      <c r="K214" s="74"/>
    </row>
    <row r="215" spans="1:11">
      <c r="A215" s="4">
        <v>41171</v>
      </c>
      <c r="B215" s="4"/>
      <c r="C215" s="7" t="s">
        <v>31</v>
      </c>
      <c r="D215" s="7" t="s">
        <v>2046</v>
      </c>
      <c r="E215" s="519">
        <v>11191</v>
      </c>
      <c r="F215" s="366">
        <v>240</v>
      </c>
      <c r="G215" s="804"/>
      <c r="H215" s="694"/>
      <c r="J215" s="73"/>
      <c r="K215" s="74"/>
    </row>
    <row r="216" spans="1:11">
      <c r="A216" s="4">
        <v>41171</v>
      </c>
      <c r="B216" s="4"/>
      <c r="C216" s="7" t="s">
        <v>526</v>
      </c>
      <c r="D216" s="7" t="s">
        <v>2032</v>
      </c>
      <c r="E216" s="519">
        <v>11177</v>
      </c>
      <c r="F216" s="366">
        <v>148</v>
      </c>
      <c r="G216" s="803"/>
      <c r="H216" s="694"/>
      <c r="J216" s="73"/>
      <c r="K216" s="74"/>
    </row>
    <row r="217" spans="1:11">
      <c r="A217" s="4">
        <v>41171</v>
      </c>
      <c r="B217" s="4"/>
      <c r="C217" s="7" t="s">
        <v>1635</v>
      </c>
      <c r="D217" s="7" t="s">
        <v>2060</v>
      </c>
      <c r="E217" s="519">
        <v>11207</v>
      </c>
      <c r="F217" s="366">
        <v>480</v>
      </c>
      <c r="G217" s="804"/>
      <c r="H217" s="694"/>
      <c r="J217" s="73"/>
      <c r="K217" s="74"/>
    </row>
    <row r="218" spans="1:11">
      <c r="A218" s="4">
        <v>41171</v>
      </c>
      <c r="B218" s="4"/>
      <c r="C218" s="7" t="s">
        <v>164</v>
      </c>
      <c r="D218" s="7" t="s">
        <v>2059</v>
      </c>
      <c r="E218" s="519">
        <v>11206</v>
      </c>
      <c r="F218" s="103">
        <v>480</v>
      </c>
      <c r="G218" s="803"/>
      <c r="H218" s="694"/>
      <c r="J218" s="73"/>
      <c r="K218" s="74"/>
    </row>
    <row r="219" spans="1:11">
      <c r="A219" s="4">
        <v>41176</v>
      </c>
      <c r="B219" s="4"/>
      <c r="C219" s="7" t="s">
        <v>166</v>
      </c>
      <c r="D219" s="7" t="s">
        <v>2080</v>
      </c>
      <c r="E219" s="519">
        <v>11230</v>
      </c>
      <c r="F219" s="103">
        <v>79.25</v>
      </c>
      <c r="H219" s="694"/>
      <c r="J219" s="73"/>
      <c r="K219" s="74"/>
    </row>
    <row r="220" spans="1:11">
      <c r="A220" s="4">
        <v>41171</v>
      </c>
      <c r="B220" s="4"/>
      <c r="C220" s="7" t="s">
        <v>561</v>
      </c>
      <c r="D220" s="7" t="s">
        <v>2033</v>
      </c>
      <c r="E220" s="519">
        <v>11178</v>
      </c>
      <c r="F220" s="103">
        <v>140</v>
      </c>
      <c r="H220" s="694"/>
      <c r="J220" s="73"/>
      <c r="K220" s="74"/>
    </row>
    <row r="221" spans="1:11">
      <c r="A221" s="367">
        <v>41177</v>
      </c>
      <c r="H221" s="694"/>
      <c r="J221" s="73"/>
      <c r="K221" s="74"/>
    </row>
    <row r="222" spans="1:11">
      <c r="A222" s="4">
        <v>41171</v>
      </c>
      <c r="B222" s="4"/>
      <c r="C222" s="7" t="s">
        <v>525</v>
      </c>
      <c r="D222" s="7" t="s">
        <v>2030</v>
      </c>
      <c r="E222" s="526">
        <v>11174</v>
      </c>
      <c r="F222" s="103">
        <v>200</v>
      </c>
      <c r="H222" s="694"/>
    </row>
    <row r="223" spans="1:11">
      <c r="A223" s="4">
        <v>41173</v>
      </c>
      <c r="B223" s="4"/>
      <c r="C223" s="7" t="s">
        <v>2074</v>
      </c>
      <c r="D223" s="7" t="s">
        <v>2069</v>
      </c>
      <c r="E223" s="526">
        <v>11220</v>
      </c>
      <c r="F223" s="103">
        <v>130.06</v>
      </c>
      <c r="G223" s="695"/>
      <c r="J223" s="73"/>
      <c r="K223" s="74"/>
    </row>
    <row r="224" spans="1:11">
      <c r="A224" s="4">
        <v>41173</v>
      </c>
      <c r="B224" s="4"/>
      <c r="C224" s="7" t="s">
        <v>2070</v>
      </c>
      <c r="D224" s="7" t="s">
        <v>2077</v>
      </c>
      <c r="E224" s="526">
        <v>11222</v>
      </c>
      <c r="F224" s="103">
        <v>170.69</v>
      </c>
      <c r="G224" s="695"/>
      <c r="H224" s="694"/>
      <c r="J224" s="73"/>
      <c r="K224" s="74"/>
    </row>
    <row r="225" spans="1:11">
      <c r="A225" s="4">
        <v>41171</v>
      </c>
      <c r="B225" s="4"/>
      <c r="C225" s="7" t="s">
        <v>528</v>
      </c>
      <c r="D225" s="7" t="s">
        <v>2036</v>
      </c>
      <c r="E225" s="526">
        <v>11181</v>
      </c>
      <c r="F225" s="103">
        <v>200</v>
      </c>
      <c r="G225" s="695"/>
      <c r="H225" s="694"/>
      <c r="J225" s="73"/>
      <c r="K225" s="74"/>
    </row>
    <row r="226" spans="1:11">
      <c r="A226" s="4">
        <v>41171</v>
      </c>
      <c r="B226" s="4"/>
      <c r="C226" s="7" t="s">
        <v>530</v>
      </c>
      <c r="D226" s="7" t="s">
        <v>2044</v>
      </c>
      <c r="E226" s="526">
        <v>11189</v>
      </c>
      <c r="F226" s="103">
        <v>200</v>
      </c>
      <c r="G226" s="695"/>
      <c r="H226" s="694"/>
      <c r="J226" s="73"/>
      <c r="K226" s="74"/>
    </row>
    <row r="227" spans="1:11">
      <c r="A227" s="4">
        <v>41171</v>
      </c>
      <c r="B227" s="4"/>
      <c r="C227" s="7" t="s">
        <v>1797</v>
      </c>
      <c r="D227" s="7" t="s">
        <v>2003</v>
      </c>
      <c r="E227" s="526">
        <v>11211</v>
      </c>
      <c r="F227" s="103">
        <v>350</v>
      </c>
      <c r="G227" s="695"/>
      <c r="H227" s="694"/>
      <c r="J227" s="73"/>
      <c r="K227" s="74"/>
    </row>
    <row r="228" spans="1:11">
      <c r="A228" s="4">
        <v>41171</v>
      </c>
      <c r="B228" s="4"/>
      <c r="C228" s="7" t="s">
        <v>1834</v>
      </c>
      <c r="D228" s="7" t="s">
        <v>2048</v>
      </c>
      <c r="E228" s="526">
        <v>11193</v>
      </c>
      <c r="F228" s="103">
        <v>360</v>
      </c>
      <c r="G228" s="693"/>
      <c r="H228" s="694"/>
      <c r="J228" s="73"/>
      <c r="K228" s="74"/>
    </row>
    <row r="229" spans="1:11">
      <c r="A229" s="4">
        <v>41171</v>
      </c>
      <c r="B229" s="4"/>
      <c r="C229" s="7" t="s">
        <v>1484</v>
      </c>
      <c r="D229" s="7" t="s">
        <v>2056</v>
      </c>
      <c r="E229" s="526">
        <v>11203</v>
      </c>
      <c r="F229" s="103">
        <v>400</v>
      </c>
      <c r="G229" s="695"/>
      <c r="H229" s="694"/>
      <c r="J229" s="73"/>
      <c r="K229" s="74"/>
    </row>
    <row r="230" spans="1:11">
      <c r="A230" s="4"/>
      <c r="B230" s="4"/>
      <c r="C230" s="7" t="s">
        <v>2078</v>
      </c>
      <c r="D230" s="7"/>
      <c r="E230" s="526">
        <v>11100</v>
      </c>
      <c r="F230" s="100">
        <v>460</v>
      </c>
      <c r="G230" s="695"/>
      <c r="H230" s="694"/>
      <c r="J230" s="73"/>
      <c r="K230" s="74"/>
    </row>
    <row r="231" spans="1:11">
      <c r="A231" s="4">
        <v>41171</v>
      </c>
      <c r="B231" s="4"/>
      <c r="C231" s="7" t="s">
        <v>2007</v>
      </c>
      <c r="D231" s="7" t="s">
        <v>2022</v>
      </c>
      <c r="E231" s="526">
        <v>11166</v>
      </c>
      <c r="F231" s="103">
        <v>180</v>
      </c>
      <c r="G231" s="693"/>
      <c r="H231" s="694"/>
      <c r="J231" s="73"/>
      <c r="K231" s="74"/>
    </row>
    <row r="232" spans="1:11">
      <c r="A232" s="4">
        <v>41171</v>
      </c>
      <c r="B232" s="4"/>
      <c r="C232" s="7" t="s">
        <v>2006</v>
      </c>
      <c r="D232" s="7" t="s">
        <v>2018</v>
      </c>
      <c r="E232" s="519">
        <v>11162</v>
      </c>
      <c r="F232" s="100">
        <v>160</v>
      </c>
      <c r="G232" s="695"/>
      <c r="H232" s="695"/>
      <c r="J232" s="73"/>
      <c r="K232" s="74"/>
    </row>
    <row r="233" spans="1:11">
      <c r="A233" s="4">
        <v>41176</v>
      </c>
      <c r="B233" s="4"/>
      <c r="C233" s="7" t="s">
        <v>130</v>
      </c>
      <c r="D233" s="7" t="s">
        <v>2082</v>
      </c>
      <c r="E233" s="519">
        <v>11226</v>
      </c>
      <c r="F233" s="100">
        <v>500</v>
      </c>
      <c r="H233" s="694"/>
      <c r="J233" s="73"/>
      <c r="K233" s="74"/>
    </row>
    <row r="234" spans="1:11">
      <c r="A234" s="367">
        <v>41178</v>
      </c>
      <c r="H234" s="695"/>
      <c r="J234" s="73"/>
      <c r="K234" s="74"/>
    </row>
    <row r="235" spans="1:11">
      <c r="A235" s="4">
        <v>41173</v>
      </c>
      <c r="B235" s="4"/>
      <c r="C235" s="7" t="s">
        <v>2073</v>
      </c>
      <c r="D235" s="7" t="s">
        <v>2067</v>
      </c>
      <c r="E235" s="526">
        <v>11218</v>
      </c>
      <c r="F235" s="103">
        <v>300</v>
      </c>
      <c r="H235" s="695"/>
    </row>
    <row r="236" spans="1:11">
      <c r="A236" s="4">
        <v>41173</v>
      </c>
      <c r="B236" s="4"/>
      <c r="C236" s="7" t="s">
        <v>2075</v>
      </c>
      <c r="D236" s="7" t="s">
        <v>2076</v>
      </c>
      <c r="E236" s="526">
        <v>11221</v>
      </c>
      <c r="F236" s="103">
        <v>155.44999999999999</v>
      </c>
      <c r="G236" s="695"/>
      <c r="H236" s="398"/>
      <c r="J236" s="73"/>
      <c r="K236" s="74"/>
    </row>
    <row r="237" spans="1:11">
      <c r="A237" s="4">
        <v>41176</v>
      </c>
      <c r="B237" s="4"/>
      <c r="C237" s="7" t="s">
        <v>1797</v>
      </c>
      <c r="D237" s="7" t="s">
        <v>2079</v>
      </c>
      <c r="E237" s="526">
        <v>11231</v>
      </c>
      <c r="F237" s="103">
        <v>335.8</v>
      </c>
      <c r="G237" s="695"/>
      <c r="H237" s="694"/>
      <c r="J237" s="73"/>
      <c r="K237" s="74"/>
    </row>
    <row r="238" spans="1:11">
      <c r="A238" s="4">
        <v>41178</v>
      </c>
      <c r="B238" s="4"/>
      <c r="C238" s="7" t="s">
        <v>226</v>
      </c>
      <c r="D238" s="7" t="s">
        <v>2088</v>
      </c>
      <c r="E238" s="526">
        <v>11240</v>
      </c>
      <c r="F238" s="103">
        <v>300</v>
      </c>
      <c r="G238" s="695"/>
      <c r="H238" s="694"/>
      <c r="J238" s="73"/>
      <c r="K238" s="74"/>
    </row>
    <row r="239" spans="1:11">
      <c r="A239" s="4">
        <v>41178</v>
      </c>
      <c r="B239" s="4"/>
      <c r="C239" s="7" t="s">
        <v>389</v>
      </c>
      <c r="D239" s="7" t="s">
        <v>2089</v>
      </c>
      <c r="E239" s="526">
        <v>11241</v>
      </c>
      <c r="F239" s="103">
        <v>200</v>
      </c>
      <c r="G239" s="693"/>
      <c r="H239" s="694"/>
      <c r="J239" s="73"/>
      <c r="K239" s="74"/>
    </row>
    <row r="240" spans="1:11">
      <c r="A240" s="4">
        <v>41177</v>
      </c>
      <c r="B240" s="4"/>
      <c r="C240" s="7" t="s">
        <v>939</v>
      </c>
      <c r="D240" s="7" t="s">
        <v>2086</v>
      </c>
      <c r="E240" s="519">
        <v>11236</v>
      </c>
      <c r="F240" s="103">
        <v>474</v>
      </c>
      <c r="G240" s="693"/>
      <c r="H240" s="694"/>
      <c r="J240" s="73"/>
      <c r="K240" s="74"/>
    </row>
    <row r="241" spans="1:11">
      <c r="A241" s="367">
        <v>41179</v>
      </c>
      <c r="F241" s="24"/>
      <c r="G241" s="695"/>
      <c r="H241" s="694"/>
      <c r="J241" s="73"/>
      <c r="K241" s="74"/>
    </row>
    <row r="242" spans="1:11">
      <c r="A242" s="4">
        <v>41176</v>
      </c>
      <c r="B242" s="4"/>
      <c r="C242" s="7" t="s">
        <v>1877</v>
      </c>
      <c r="D242" s="7" t="s">
        <v>2084</v>
      </c>
      <c r="E242" s="526">
        <v>11224</v>
      </c>
      <c r="F242" s="103">
        <v>660</v>
      </c>
      <c r="G242" s="695"/>
      <c r="H242" s="694"/>
    </row>
    <row r="243" spans="1:11">
      <c r="A243" s="4">
        <v>41173</v>
      </c>
      <c r="B243" s="4"/>
      <c r="C243" s="7" t="s">
        <v>2071</v>
      </c>
      <c r="D243" s="7" t="s">
        <v>2065</v>
      </c>
      <c r="E243" s="526">
        <v>11216</v>
      </c>
      <c r="F243" s="103">
        <v>150</v>
      </c>
      <c r="G243" s="695"/>
      <c r="H243" s="695"/>
      <c r="J243" s="73"/>
      <c r="K243" s="74"/>
    </row>
    <row r="244" spans="1:11">
      <c r="A244" s="4">
        <v>41173</v>
      </c>
      <c r="B244" s="4"/>
      <c r="C244" s="7" t="s">
        <v>1459</v>
      </c>
      <c r="D244" s="7" t="s">
        <v>2064</v>
      </c>
      <c r="E244" s="526">
        <v>11215</v>
      </c>
      <c r="F244" s="103">
        <v>300</v>
      </c>
      <c r="G244" s="695"/>
      <c r="H244" s="694"/>
      <c r="J244" s="73"/>
      <c r="K244" s="74"/>
    </row>
    <row r="245" spans="1:11">
      <c r="A245" s="4">
        <v>41164</v>
      </c>
      <c r="B245" s="4">
        <v>41178</v>
      </c>
      <c r="C245" s="7" t="s">
        <v>130</v>
      </c>
      <c r="D245" s="7" t="s">
        <v>2087</v>
      </c>
      <c r="E245" s="526">
        <v>11091</v>
      </c>
      <c r="F245" s="100">
        <v>832.5</v>
      </c>
      <c r="G245" s="695"/>
      <c r="H245" s="694"/>
      <c r="J245" s="73"/>
      <c r="K245" s="74"/>
    </row>
    <row r="246" spans="1:11">
      <c r="A246" s="367">
        <v>41180</v>
      </c>
      <c r="G246" s="693"/>
      <c r="H246" s="694"/>
      <c r="J246" s="73"/>
      <c r="K246" s="74"/>
    </row>
    <row r="247" spans="1:11">
      <c r="A247" s="4">
        <v>41176</v>
      </c>
      <c r="B247" s="4"/>
      <c r="C247" s="7" t="s">
        <v>130</v>
      </c>
      <c r="D247" s="7" t="s">
        <v>2083</v>
      </c>
      <c r="E247" s="519">
        <v>11225</v>
      </c>
      <c r="F247" s="100">
        <v>400</v>
      </c>
      <c r="G247" s="693"/>
      <c r="H247" s="695"/>
    </row>
    <row r="248" spans="1:11">
      <c r="A248" s="4">
        <v>41180</v>
      </c>
      <c r="B248" s="4"/>
      <c r="C248" s="7" t="s">
        <v>389</v>
      </c>
      <c r="D248" s="7" t="s">
        <v>2093</v>
      </c>
      <c r="E248" s="519">
        <v>11246</v>
      </c>
      <c r="F248" s="103">
        <v>72</v>
      </c>
      <c r="J248" s="73"/>
      <c r="K248" s="74"/>
    </row>
    <row r="249" spans="1:11">
      <c r="A249" s="4">
        <v>41180</v>
      </c>
      <c r="B249" s="4"/>
      <c r="C249" s="7" t="s">
        <v>468</v>
      </c>
      <c r="D249" s="7" t="s">
        <v>2097</v>
      </c>
      <c r="E249" s="519">
        <v>11247</v>
      </c>
      <c r="F249" s="103">
        <v>228.1</v>
      </c>
      <c r="J249" s="73"/>
      <c r="K249" s="74"/>
    </row>
    <row r="250" spans="1:11">
      <c r="A250" s="4">
        <v>41180</v>
      </c>
      <c r="B250" s="4"/>
      <c r="C250" s="7" t="s">
        <v>389</v>
      </c>
      <c r="D250" s="7" t="s">
        <v>2099</v>
      </c>
      <c r="E250" s="519">
        <v>11246</v>
      </c>
      <c r="F250" s="103">
        <v>72</v>
      </c>
      <c r="H250" s="694"/>
    </row>
    <row r="251" spans="1:11">
      <c r="A251" s="4">
        <v>41180</v>
      </c>
      <c r="B251" s="4"/>
      <c r="C251" s="7" t="s">
        <v>2114</v>
      </c>
      <c r="D251" s="7" t="s">
        <v>2100</v>
      </c>
      <c r="E251" s="519">
        <v>11248</v>
      </c>
      <c r="F251" s="103">
        <v>50</v>
      </c>
      <c r="H251" s="398"/>
      <c r="J251" s="73"/>
      <c r="K251" s="74"/>
    </row>
    <row r="252" spans="1:11">
      <c r="A252" s="4">
        <v>41180</v>
      </c>
      <c r="B252" s="4"/>
      <c r="C252" s="7" t="s">
        <v>468</v>
      </c>
      <c r="D252" s="7" t="s">
        <v>2102</v>
      </c>
      <c r="E252" s="519">
        <v>11252</v>
      </c>
      <c r="F252" s="103">
        <v>1680</v>
      </c>
      <c r="H252" s="694"/>
      <c r="J252" s="73"/>
      <c r="K252" s="74"/>
    </row>
    <row r="253" spans="1:11">
      <c r="A253" s="4">
        <v>41180</v>
      </c>
      <c r="B253" s="4"/>
      <c r="C253" s="7" t="s">
        <v>741</v>
      </c>
      <c r="D253" s="7" t="s">
        <v>2102</v>
      </c>
      <c r="E253" s="519">
        <v>11254</v>
      </c>
      <c r="F253" s="103">
        <v>1440</v>
      </c>
      <c r="H253" s="694"/>
      <c r="J253" s="73"/>
      <c r="K253" s="74"/>
    </row>
    <row r="254" spans="1:11">
      <c r="A254" s="4">
        <v>41180</v>
      </c>
      <c r="B254" s="4"/>
      <c r="C254" s="7" t="s">
        <v>145</v>
      </c>
      <c r="D254" s="7" t="s">
        <v>2107</v>
      </c>
      <c r="E254" s="519">
        <v>11260</v>
      </c>
      <c r="F254" s="103">
        <v>401</v>
      </c>
      <c r="H254" s="694"/>
      <c r="J254" s="73"/>
      <c r="K254" s="74"/>
    </row>
    <row r="255" spans="1:11">
      <c r="A255" s="4">
        <v>41180</v>
      </c>
      <c r="B255" s="4"/>
      <c r="C255" s="7" t="s">
        <v>226</v>
      </c>
      <c r="D255" s="7" t="s">
        <v>2112</v>
      </c>
      <c r="E255" s="519">
        <v>11268</v>
      </c>
      <c r="F255" s="103">
        <v>300</v>
      </c>
      <c r="H255" s="694"/>
      <c r="J255" s="73"/>
      <c r="K255" s="74"/>
    </row>
    <row r="256" spans="1:11">
      <c r="A256" s="4">
        <v>41180</v>
      </c>
      <c r="B256" s="4"/>
      <c r="C256" s="7" t="s">
        <v>2121</v>
      </c>
      <c r="D256" s="7" t="s">
        <v>2119</v>
      </c>
      <c r="E256" s="519">
        <v>11272</v>
      </c>
      <c r="F256" s="103">
        <v>185</v>
      </c>
      <c r="H256" s="694"/>
      <c r="J256" s="73"/>
      <c r="K256" s="74"/>
    </row>
    <row r="257" spans="1:11">
      <c r="A257" s="367">
        <v>41183</v>
      </c>
      <c r="H257" s="694"/>
      <c r="J257" s="73"/>
      <c r="K257" s="74"/>
    </row>
    <row r="258" spans="1:11">
      <c r="A258" s="4">
        <v>41179</v>
      </c>
      <c r="B258" s="4"/>
      <c r="C258" s="7" t="s">
        <v>1797</v>
      </c>
      <c r="D258" s="7" t="s">
        <v>2158</v>
      </c>
      <c r="E258" s="526">
        <v>11243</v>
      </c>
      <c r="F258" s="184">
        <v>350</v>
      </c>
      <c r="H258" s="694"/>
    </row>
    <row r="259" spans="1:11">
      <c r="A259" s="4">
        <v>41175</v>
      </c>
      <c r="B259" s="4"/>
      <c r="C259" s="7" t="s">
        <v>1981</v>
      </c>
      <c r="D259" s="7" t="s">
        <v>2090</v>
      </c>
      <c r="E259" s="526">
        <v>11235</v>
      </c>
      <c r="F259" s="280">
        <v>50</v>
      </c>
      <c r="G259" s="696"/>
      <c r="H259" s="398"/>
    </row>
    <row r="260" spans="1:11">
      <c r="A260" s="4">
        <v>41183</v>
      </c>
      <c r="B260" s="4"/>
      <c r="C260" s="7" t="s">
        <v>2141</v>
      </c>
      <c r="D260" s="7" t="s">
        <v>2122</v>
      </c>
      <c r="E260" s="526">
        <v>11273</v>
      </c>
      <c r="F260" s="184">
        <v>250</v>
      </c>
      <c r="G260" s="805"/>
      <c r="H260" s="696"/>
      <c r="J260" s="73"/>
      <c r="K260" s="74"/>
    </row>
    <row r="261" spans="1:11">
      <c r="A261" s="4">
        <v>41183</v>
      </c>
      <c r="B261" s="4"/>
      <c r="C261" s="7" t="s">
        <v>835</v>
      </c>
      <c r="D261" s="7" t="s">
        <v>2123</v>
      </c>
      <c r="E261" s="526">
        <v>11274</v>
      </c>
      <c r="F261" s="184">
        <v>1334.26</v>
      </c>
      <c r="G261" s="696"/>
      <c r="H261" s="696"/>
      <c r="J261" s="73"/>
      <c r="K261" s="74"/>
    </row>
    <row r="262" spans="1:11">
      <c r="A262" s="4">
        <v>41183</v>
      </c>
      <c r="B262" s="4"/>
      <c r="C262" s="7" t="s">
        <v>267</v>
      </c>
      <c r="D262" s="7" t="s">
        <v>2124</v>
      </c>
      <c r="E262" s="526">
        <v>11275</v>
      </c>
      <c r="F262" s="184">
        <v>1250</v>
      </c>
      <c r="G262" s="696"/>
      <c r="H262" s="697"/>
      <c r="J262" s="73"/>
      <c r="K262" s="74"/>
    </row>
    <row r="263" spans="1:11">
      <c r="A263" s="4">
        <v>41183</v>
      </c>
      <c r="B263" s="4"/>
      <c r="C263" s="7" t="s">
        <v>410</v>
      </c>
      <c r="D263" s="7" t="s">
        <v>2125</v>
      </c>
      <c r="E263" s="526">
        <v>11276</v>
      </c>
      <c r="F263" s="184">
        <v>1000</v>
      </c>
      <c r="G263" s="696"/>
      <c r="H263" s="697"/>
      <c r="J263" s="73"/>
      <c r="K263" s="74"/>
    </row>
    <row r="264" spans="1:11">
      <c r="A264" s="4">
        <v>41180</v>
      </c>
      <c r="B264" s="4"/>
      <c r="C264" s="7" t="s">
        <v>2120</v>
      </c>
      <c r="D264" s="7" t="s">
        <v>2118</v>
      </c>
      <c r="E264" s="526">
        <v>11270</v>
      </c>
      <c r="F264" s="184">
        <v>72</v>
      </c>
      <c r="G264" s="696"/>
      <c r="H264" s="697"/>
      <c r="J264" s="73"/>
      <c r="K264" s="74"/>
    </row>
    <row r="265" spans="1:11">
      <c r="A265" s="4">
        <v>41197</v>
      </c>
      <c r="B265" s="4"/>
      <c r="C265" s="7" t="s">
        <v>389</v>
      </c>
      <c r="D265" s="7" t="s">
        <v>2262</v>
      </c>
      <c r="E265" s="550">
        <v>11283</v>
      </c>
      <c r="F265" s="121">
        <v>2000</v>
      </c>
      <c r="G265" s="834" t="s">
        <v>2160</v>
      </c>
      <c r="H265" s="697"/>
      <c r="J265" s="73"/>
      <c r="K265" s="74"/>
    </row>
    <row r="266" spans="1:11">
      <c r="A266" s="4">
        <v>41197</v>
      </c>
      <c r="B266" s="4"/>
      <c r="C266" s="7" t="s">
        <v>389</v>
      </c>
      <c r="D266" s="7" t="s">
        <v>2262</v>
      </c>
      <c r="E266" s="550">
        <v>11282</v>
      </c>
      <c r="F266" s="121">
        <v>2000</v>
      </c>
      <c r="G266" s="834"/>
      <c r="H266" s="697"/>
    </row>
    <row r="267" spans="1:11">
      <c r="A267" s="4">
        <v>41197</v>
      </c>
      <c r="B267" s="4"/>
      <c r="C267" s="7" t="s">
        <v>389</v>
      </c>
      <c r="D267" s="7" t="s">
        <v>2262</v>
      </c>
      <c r="E267" s="550">
        <v>11284</v>
      </c>
      <c r="F267" s="121">
        <v>1000</v>
      </c>
      <c r="G267" s="834"/>
      <c r="H267" s="696"/>
    </row>
    <row r="268" spans="1:11">
      <c r="A268" s="4">
        <v>41183</v>
      </c>
      <c r="B268" s="4"/>
      <c r="C268" s="7" t="s">
        <v>2144</v>
      </c>
      <c r="D268" s="7" t="s">
        <v>2130</v>
      </c>
      <c r="E268" s="526">
        <v>11297</v>
      </c>
      <c r="F268" s="184">
        <v>162.08000000000001</v>
      </c>
      <c r="G268" s="806"/>
      <c r="H268" s="696"/>
    </row>
    <row r="269" spans="1:11">
      <c r="A269" s="4">
        <v>41183</v>
      </c>
      <c r="B269" s="4"/>
      <c r="C269" s="7" t="s">
        <v>678</v>
      </c>
      <c r="D269" s="7" t="s">
        <v>2130</v>
      </c>
      <c r="E269" s="526">
        <v>11286</v>
      </c>
      <c r="F269" s="184">
        <v>230.02</v>
      </c>
      <c r="G269" s="696"/>
      <c r="H269" s="696"/>
      <c r="J269" s="73"/>
      <c r="K269" s="74"/>
    </row>
    <row r="270" spans="1:11">
      <c r="A270" s="4">
        <v>41183</v>
      </c>
      <c r="B270" s="4"/>
      <c r="C270" s="7" t="s">
        <v>506</v>
      </c>
      <c r="D270" s="7" t="s">
        <v>2130</v>
      </c>
      <c r="E270" s="526">
        <v>11298</v>
      </c>
      <c r="F270" s="184">
        <v>188.74</v>
      </c>
      <c r="G270" s="696"/>
      <c r="H270" s="697"/>
      <c r="J270" s="73"/>
      <c r="K270" s="74"/>
    </row>
    <row r="271" spans="1:11">
      <c r="A271" s="4">
        <v>41183</v>
      </c>
      <c r="B271" s="4"/>
      <c r="C271" s="7" t="s">
        <v>496</v>
      </c>
      <c r="D271" s="7" t="s">
        <v>2130</v>
      </c>
      <c r="E271" s="526">
        <v>11288</v>
      </c>
      <c r="F271" s="184">
        <v>182.84</v>
      </c>
      <c r="G271" s="696"/>
      <c r="H271" s="697"/>
      <c r="J271" s="73"/>
      <c r="K271" s="74"/>
    </row>
    <row r="272" spans="1:11">
      <c r="A272" s="4">
        <v>41183</v>
      </c>
      <c r="B272" s="4"/>
      <c r="C272" s="7" t="s">
        <v>632</v>
      </c>
      <c r="D272" s="7" t="s">
        <v>2130</v>
      </c>
      <c r="E272" s="526">
        <v>11294</v>
      </c>
      <c r="F272" s="184">
        <v>188.74</v>
      </c>
      <c r="G272" s="696"/>
      <c r="H272" s="697"/>
      <c r="J272" s="73"/>
      <c r="K272" s="74"/>
    </row>
    <row r="273" spans="1:11">
      <c r="A273" s="4">
        <v>41183</v>
      </c>
      <c r="B273" s="4"/>
      <c r="C273" s="7" t="s">
        <v>492</v>
      </c>
      <c r="D273" s="7" t="s">
        <v>2130</v>
      </c>
      <c r="E273" s="526">
        <v>11285</v>
      </c>
      <c r="F273" s="184">
        <v>218.23</v>
      </c>
      <c r="G273" s="696"/>
      <c r="H273" s="697"/>
      <c r="J273" s="73"/>
      <c r="K273" s="74"/>
    </row>
    <row r="274" spans="1:11">
      <c r="A274" s="4">
        <v>41183</v>
      </c>
      <c r="B274" s="4"/>
      <c r="C274" s="7" t="s">
        <v>497</v>
      </c>
      <c r="D274" s="7" t="s">
        <v>2130</v>
      </c>
      <c r="E274" s="526">
        <v>11289</v>
      </c>
      <c r="F274" s="184">
        <v>157.02000000000001</v>
      </c>
      <c r="G274" s="696"/>
      <c r="H274" s="697"/>
      <c r="J274" s="73"/>
      <c r="K274" s="74"/>
    </row>
    <row r="275" spans="1:11">
      <c r="A275" s="4">
        <v>41183</v>
      </c>
      <c r="C275" s="7" t="s">
        <v>192</v>
      </c>
      <c r="D275" s="7" t="s">
        <v>2130</v>
      </c>
      <c r="E275" s="526">
        <v>11287</v>
      </c>
      <c r="F275" s="184">
        <v>194.63</v>
      </c>
      <c r="G275" s="696"/>
      <c r="H275" s="697"/>
      <c r="J275" s="73"/>
      <c r="K275" s="74"/>
    </row>
    <row r="276" spans="1:11">
      <c r="A276" s="4">
        <v>41183</v>
      </c>
      <c r="B276" s="4"/>
      <c r="C276" s="7" t="s">
        <v>2145</v>
      </c>
      <c r="D276" s="7" t="s">
        <v>2130</v>
      </c>
      <c r="E276" s="526">
        <v>11299</v>
      </c>
      <c r="F276" s="184">
        <v>157.02000000000001</v>
      </c>
      <c r="G276" s="696"/>
      <c r="H276" s="697"/>
      <c r="J276" s="73"/>
      <c r="K276" s="74"/>
    </row>
    <row r="277" spans="1:11">
      <c r="A277" s="4">
        <v>41183</v>
      </c>
      <c r="B277" s="4"/>
      <c r="C277" s="7" t="s">
        <v>635</v>
      </c>
      <c r="D277" s="7" t="s">
        <v>2130</v>
      </c>
      <c r="E277" s="526">
        <v>11300</v>
      </c>
      <c r="F277" s="184">
        <v>188.74</v>
      </c>
      <c r="G277" s="696"/>
      <c r="H277" s="697"/>
      <c r="J277" s="73"/>
      <c r="K277" s="74"/>
    </row>
    <row r="278" spans="1:11">
      <c r="A278" s="4">
        <v>41180</v>
      </c>
      <c r="B278" s="4"/>
      <c r="C278" s="7" t="s">
        <v>133</v>
      </c>
      <c r="D278" s="7" t="s">
        <v>2098</v>
      </c>
      <c r="E278" s="526">
        <v>11245</v>
      </c>
      <c r="F278" s="184">
        <v>1100.7</v>
      </c>
      <c r="G278" s="696"/>
      <c r="H278" s="697"/>
      <c r="J278" s="73"/>
      <c r="K278" s="74"/>
    </row>
    <row r="279" spans="1:11">
      <c r="A279" s="367">
        <v>41184</v>
      </c>
      <c r="B279" s="4"/>
      <c r="H279" s="697"/>
      <c r="J279" s="73"/>
      <c r="K279" s="74"/>
    </row>
    <row r="280" spans="1:11">
      <c r="A280" s="4">
        <v>41180</v>
      </c>
      <c r="B280" s="4"/>
      <c r="C280" s="7" t="s">
        <v>761</v>
      </c>
      <c r="D280" s="7" t="s">
        <v>2094</v>
      </c>
      <c r="E280" s="519">
        <v>11244</v>
      </c>
      <c r="F280" s="103">
        <v>1444.21</v>
      </c>
      <c r="G280" s="696"/>
      <c r="H280" s="697"/>
    </row>
    <row r="281" spans="1:11">
      <c r="A281" s="4">
        <v>41183</v>
      </c>
      <c r="B281" s="4"/>
      <c r="C281" s="7" t="s">
        <v>197</v>
      </c>
      <c r="D281" s="7" t="s">
        <v>2130</v>
      </c>
      <c r="E281" s="519">
        <v>11290</v>
      </c>
      <c r="F281" s="103">
        <v>188.74</v>
      </c>
      <c r="G281" s="398"/>
      <c r="H281" s="696"/>
      <c r="J281" s="73"/>
      <c r="K281" s="74"/>
    </row>
    <row r="282" spans="1:11">
      <c r="A282" s="4">
        <v>41180</v>
      </c>
      <c r="B282" s="4"/>
      <c r="C282" s="7" t="s">
        <v>440</v>
      </c>
      <c r="D282" s="7" t="s">
        <v>2109</v>
      </c>
      <c r="E282" s="519">
        <v>11262</v>
      </c>
      <c r="F282" s="103">
        <v>182.88</v>
      </c>
      <c r="G282" s="398"/>
      <c r="H282" s="694"/>
      <c r="J282" s="73"/>
      <c r="K282" s="74"/>
    </row>
    <row r="283" spans="1:11">
      <c r="A283" s="4">
        <v>41183</v>
      </c>
      <c r="B283" s="4"/>
      <c r="C283" s="7" t="s">
        <v>200</v>
      </c>
      <c r="D283" s="7" t="s">
        <v>2130</v>
      </c>
      <c r="E283" s="519">
        <v>11292</v>
      </c>
      <c r="F283" s="103">
        <v>194.63</v>
      </c>
      <c r="G283" s="398"/>
      <c r="H283" s="694"/>
      <c r="J283" s="73"/>
      <c r="K283" s="74"/>
    </row>
    <row r="284" spans="1:11">
      <c r="A284" s="4">
        <v>41184</v>
      </c>
      <c r="B284" s="4"/>
      <c r="C284" s="7" t="s">
        <v>145</v>
      </c>
      <c r="D284" s="7" t="s">
        <v>2135</v>
      </c>
      <c r="E284" s="519">
        <v>11362</v>
      </c>
      <c r="F284" s="103">
        <v>112.75</v>
      </c>
      <c r="G284" s="398"/>
      <c r="H284" s="694"/>
      <c r="J284" s="73"/>
      <c r="K284" s="74"/>
    </row>
    <row r="285" spans="1:11">
      <c r="A285" s="4">
        <v>41183</v>
      </c>
      <c r="B285" s="4"/>
      <c r="C285" s="7" t="s">
        <v>2143</v>
      </c>
      <c r="D285" s="7" t="s">
        <v>2129</v>
      </c>
      <c r="E285" s="519">
        <v>11281</v>
      </c>
      <c r="F285" s="103">
        <v>460</v>
      </c>
      <c r="G285" s="398"/>
      <c r="H285" s="694"/>
      <c r="J285" s="73"/>
      <c r="K285" s="74"/>
    </row>
    <row r="286" spans="1:11">
      <c r="A286" s="4">
        <v>41183</v>
      </c>
      <c r="B286" s="4"/>
      <c r="C286" s="7" t="s">
        <v>681</v>
      </c>
      <c r="D286" s="7" t="s">
        <v>2130</v>
      </c>
      <c r="E286" s="519">
        <v>11291</v>
      </c>
      <c r="F286" s="103">
        <v>194.63</v>
      </c>
      <c r="H286" s="694"/>
      <c r="J286" s="73"/>
      <c r="K286" s="74"/>
    </row>
    <row r="287" spans="1:11">
      <c r="A287" s="4">
        <v>41183</v>
      </c>
      <c r="B287" s="4"/>
      <c r="C287" s="7" t="s">
        <v>631</v>
      </c>
      <c r="D287" s="7" t="s">
        <v>2130</v>
      </c>
      <c r="E287" s="519">
        <v>11293</v>
      </c>
      <c r="F287" s="103">
        <v>176.94</v>
      </c>
      <c r="H287" s="694"/>
      <c r="J287" s="73"/>
      <c r="K287" s="74"/>
    </row>
    <row r="288" spans="1:11">
      <c r="A288" s="4">
        <v>41183</v>
      </c>
      <c r="B288" s="4"/>
      <c r="C288" s="7" t="s">
        <v>633</v>
      </c>
      <c r="D288" s="7" t="s">
        <v>2130</v>
      </c>
      <c r="E288" s="519">
        <v>11295</v>
      </c>
      <c r="F288" s="103">
        <v>194.63</v>
      </c>
      <c r="H288" s="694"/>
      <c r="J288" s="73"/>
      <c r="K288" s="74"/>
    </row>
    <row r="289" spans="1:13">
      <c r="A289" s="4">
        <v>41183</v>
      </c>
      <c r="B289" s="4"/>
      <c r="C289" s="7" t="s">
        <v>173</v>
      </c>
      <c r="D289" s="7" t="s">
        <v>2130</v>
      </c>
      <c r="E289" s="519">
        <v>11296</v>
      </c>
      <c r="F289" s="103">
        <v>266</v>
      </c>
      <c r="H289" s="694"/>
      <c r="J289" s="73"/>
      <c r="K289" s="74"/>
    </row>
    <row r="290" spans="1:13">
      <c r="A290" s="4">
        <v>41184</v>
      </c>
      <c r="B290" s="4"/>
      <c r="C290" s="7" t="s">
        <v>2151</v>
      </c>
      <c r="D290" s="7" t="s">
        <v>2136</v>
      </c>
      <c r="E290" s="519">
        <v>11363</v>
      </c>
      <c r="F290" s="103">
        <v>41</v>
      </c>
      <c r="H290" s="694"/>
      <c r="J290" s="73"/>
      <c r="K290" s="74"/>
    </row>
    <row r="291" spans="1:13">
      <c r="A291" s="4">
        <v>41183</v>
      </c>
      <c r="B291" s="4"/>
      <c r="C291" s="7" t="s">
        <v>1994</v>
      </c>
      <c r="D291" s="7" t="s">
        <v>2130</v>
      </c>
      <c r="E291" s="519">
        <v>11301</v>
      </c>
      <c r="F291" s="103">
        <v>202.6</v>
      </c>
      <c r="H291" s="694"/>
      <c r="J291" s="73"/>
      <c r="K291" s="74"/>
    </row>
    <row r="292" spans="1:13">
      <c r="A292" s="4">
        <v>41183</v>
      </c>
      <c r="B292" s="4" t="s">
        <v>2157</v>
      </c>
      <c r="C292" s="7" t="s">
        <v>2162</v>
      </c>
      <c r="D292" s="7" t="s">
        <v>2161</v>
      </c>
      <c r="E292" s="519">
        <v>11366</v>
      </c>
      <c r="F292" s="103">
        <v>178.2</v>
      </c>
      <c r="H292" s="694"/>
      <c r="J292" s="73"/>
      <c r="K292" s="74"/>
    </row>
    <row r="293" spans="1:13">
      <c r="A293" s="4">
        <v>41184</v>
      </c>
      <c r="B293" s="4"/>
      <c r="C293" s="7" t="s">
        <v>2013</v>
      </c>
      <c r="D293" s="7" t="s">
        <v>2131</v>
      </c>
      <c r="E293" s="519">
        <v>11366</v>
      </c>
      <c r="F293" s="103">
        <v>506.5</v>
      </c>
      <c r="G293" s="698"/>
      <c r="H293" s="694"/>
      <c r="I293" s="235"/>
      <c r="J293" s="235"/>
      <c r="K293" s="235"/>
      <c r="M293" s="235"/>
    </row>
    <row r="294" spans="1:13">
      <c r="A294" s="367">
        <v>41185</v>
      </c>
      <c r="H294" s="698"/>
      <c r="J294" s="73"/>
      <c r="K294" s="74"/>
    </row>
    <row r="295" spans="1:13">
      <c r="H295" s="694"/>
    </row>
    <row r="296" spans="1:13">
      <c r="A296" s="4">
        <v>41184</v>
      </c>
      <c r="B296" s="4"/>
      <c r="C296" s="7" t="s">
        <v>2162</v>
      </c>
      <c r="D296" s="7" t="s">
        <v>2163</v>
      </c>
      <c r="E296" s="519">
        <v>11367</v>
      </c>
      <c r="F296" s="103">
        <v>111.46</v>
      </c>
      <c r="J296" s="73"/>
      <c r="K296" s="74"/>
    </row>
    <row r="297" spans="1:13">
      <c r="A297" s="4">
        <v>41184</v>
      </c>
      <c r="B297" s="4"/>
      <c r="C297" s="7" t="s">
        <v>1307</v>
      </c>
      <c r="D297" s="7" t="s">
        <v>2133</v>
      </c>
      <c r="E297" s="519">
        <v>11359</v>
      </c>
      <c r="F297" s="103">
        <v>521</v>
      </c>
      <c r="J297" s="73"/>
      <c r="K297" s="74"/>
    </row>
    <row r="298" spans="1:13">
      <c r="A298" s="4">
        <v>41184</v>
      </c>
      <c r="B298" s="4"/>
      <c r="C298" s="7" t="s">
        <v>1480</v>
      </c>
      <c r="D298" s="7" t="s">
        <v>2133</v>
      </c>
      <c r="E298" s="519">
        <v>11357</v>
      </c>
      <c r="F298" s="103">
        <v>506.5</v>
      </c>
      <c r="J298" s="73"/>
      <c r="K298" s="74"/>
    </row>
    <row r="299" spans="1:13">
      <c r="A299" s="4">
        <v>41173</v>
      </c>
      <c r="B299" s="4"/>
      <c r="C299" s="7" t="s">
        <v>1637</v>
      </c>
      <c r="D299" s="7" t="s">
        <v>2015</v>
      </c>
      <c r="E299" s="519">
        <v>11212</v>
      </c>
      <c r="F299" s="103">
        <v>240</v>
      </c>
      <c r="J299" s="73"/>
      <c r="K299" s="74"/>
    </row>
    <row r="300" spans="1:13">
      <c r="A300" s="4">
        <v>41184</v>
      </c>
      <c r="B300" s="4"/>
      <c r="C300" s="7" t="s">
        <v>42</v>
      </c>
      <c r="D300" s="7" t="s">
        <v>2133</v>
      </c>
      <c r="E300" s="519">
        <v>11354</v>
      </c>
      <c r="F300" s="103">
        <v>1332</v>
      </c>
      <c r="J300" s="73"/>
      <c r="K300" s="74"/>
    </row>
    <row r="301" spans="1:13">
      <c r="A301" s="4">
        <v>41184</v>
      </c>
      <c r="B301" s="4"/>
      <c r="C301" s="7" t="s">
        <v>558</v>
      </c>
      <c r="D301" s="7" t="s">
        <v>2133</v>
      </c>
      <c r="E301" s="519">
        <v>11353</v>
      </c>
      <c r="F301" s="103">
        <v>1338.83</v>
      </c>
      <c r="J301" s="73"/>
      <c r="K301" s="74"/>
    </row>
    <row r="302" spans="1:13">
      <c r="A302" s="4">
        <v>41184</v>
      </c>
      <c r="B302" s="4"/>
      <c r="C302" s="7" t="s">
        <v>803</v>
      </c>
      <c r="D302" s="7" t="s">
        <v>2133</v>
      </c>
      <c r="E302" s="519">
        <v>11355</v>
      </c>
      <c r="F302" s="100">
        <v>697.96</v>
      </c>
      <c r="J302" s="73"/>
      <c r="K302" s="74"/>
    </row>
    <row r="303" spans="1:13">
      <c r="A303" s="4">
        <v>41184</v>
      </c>
      <c r="B303" s="4"/>
      <c r="C303" s="7" t="s">
        <v>1484</v>
      </c>
      <c r="D303" s="7" t="s">
        <v>2139</v>
      </c>
      <c r="E303" s="519">
        <v>11400</v>
      </c>
      <c r="F303" s="100">
        <v>360.12</v>
      </c>
      <c r="J303" s="73"/>
      <c r="K303" s="74"/>
    </row>
    <row r="304" spans="1:13">
      <c r="A304" s="4">
        <v>41202</v>
      </c>
      <c r="B304" s="4"/>
      <c r="C304" s="7" t="s">
        <v>2166</v>
      </c>
      <c r="D304" s="7" t="s">
        <v>2165</v>
      </c>
      <c r="E304" s="519">
        <v>11370</v>
      </c>
      <c r="F304" s="100">
        <v>500</v>
      </c>
    </row>
    <row r="305" spans="1:11">
      <c r="A305" s="4">
        <v>41184</v>
      </c>
      <c r="B305" s="4"/>
      <c r="C305" s="7" t="s">
        <v>2156</v>
      </c>
      <c r="D305" s="7" t="s">
        <v>2140</v>
      </c>
      <c r="E305" s="519">
        <v>11408</v>
      </c>
      <c r="F305" s="100">
        <v>138.55000000000001</v>
      </c>
      <c r="J305" s="73"/>
      <c r="K305" s="74"/>
    </row>
    <row r="306" spans="1:11">
      <c r="A306" s="4">
        <v>41184</v>
      </c>
      <c r="B306" s="4"/>
      <c r="C306" s="7" t="s">
        <v>2149</v>
      </c>
      <c r="D306" s="7" t="s">
        <v>2131</v>
      </c>
      <c r="E306" s="519">
        <v>11346</v>
      </c>
      <c r="F306" s="100">
        <v>607.79999999999995</v>
      </c>
      <c r="J306" s="73"/>
      <c r="K306" s="74"/>
    </row>
    <row r="307" spans="1:11">
      <c r="A307" s="4">
        <v>41184</v>
      </c>
      <c r="B307" s="4"/>
      <c r="C307" s="7" t="s">
        <v>1103</v>
      </c>
      <c r="D307" s="7" t="s">
        <v>2126</v>
      </c>
      <c r="E307" s="519">
        <v>11369</v>
      </c>
      <c r="F307" s="100">
        <v>441.6</v>
      </c>
      <c r="J307" s="73"/>
      <c r="K307" s="74"/>
    </row>
    <row r="308" spans="1:11">
      <c r="A308" s="4">
        <v>41185</v>
      </c>
      <c r="B308" s="4"/>
      <c r="C308" s="7" t="s">
        <v>2175</v>
      </c>
      <c r="D308" s="7" t="s">
        <v>2167</v>
      </c>
      <c r="E308" s="519">
        <v>11372</v>
      </c>
      <c r="F308" s="103">
        <v>165.88</v>
      </c>
      <c r="H308" s="398"/>
      <c r="J308" s="73"/>
      <c r="K308" s="74"/>
    </row>
    <row r="309" spans="1:11">
      <c r="A309" s="4">
        <v>41185</v>
      </c>
      <c r="B309" s="4"/>
      <c r="C309" s="7" t="s">
        <v>226</v>
      </c>
      <c r="D309" s="7" t="s">
        <v>1991</v>
      </c>
      <c r="E309" s="519">
        <v>11371</v>
      </c>
      <c r="F309" s="103">
        <v>40.64</v>
      </c>
      <c r="H309" s="694"/>
    </row>
    <row r="310" spans="1:11">
      <c r="A310" s="4">
        <v>41185</v>
      </c>
      <c r="B310" s="4"/>
      <c r="C310" s="7" t="s">
        <v>226</v>
      </c>
      <c r="D310" s="7" t="s">
        <v>2170</v>
      </c>
      <c r="E310" s="519">
        <v>11375</v>
      </c>
      <c r="F310" s="103">
        <v>561.76</v>
      </c>
      <c r="H310" s="398"/>
      <c r="J310" s="73"/>
      <c r="K310" s="74"/>
    </row>
    <row r="311" spans="1:11">
      <c r="A311" s="4">
        <v>41185</v>
      </c>
      <c r="B311" s="4"/>
      <c r="C311" s="7" t="s">
        <v>130</v>
      </c>
      <c r="D311" s="7" t="s">
        <v>2168</v>
      </c>
      <c r="E311" s="519">
        <v>11373</v>
      </c>
      <c r="F311" s="103">
        <v>7500</v>
      </c>
      <c r="H311" s="694"/>
      <c r="J311" s="73"/>
      <c r="K311" s="74"/>
    </row>
    <row r="312" spans="1:11">
      <c r="A312" s="60">
        <v>41186</v>
      </c>
      <c r="H312" s="694"/>
    </row>
    <row r="313" spans="1:11">
      <c r="A313" s="4">
        <v>41184</v>
      </c>
      <c r="B313" s="4"/>
      <c r="C313" s="7" t="s">
        <v>1483</v>
      </c>
      <c r="D313" s="7" t="s">
        <v>2131</v>
      </c>
      <c r="E313" s="519">
        <v>11335</v>
      </c>
      <c r="F313" s="103">
        <v>557.15</v>
      </c>
      <c r="H313" s="398"/>
    </row>
    <row r="314" spans="1:11">
      <c r="A314" s="4">
        <v>41184</v>
      </c>
      <c r="B314" s="4"/>
      <c r="C314" s="7" t="s">
        <v>372</v>
      </c>
      <c r="D314" s="7" t="s">
        <v>2138</v>
      </c>
      <c r="E314" s="519">
        <v>11365</v>
      </c>
      <c r="F314" s="103">
        <v>2089.71</v>
      </c>
      <c r="H314" s="398"/>
      <c r="J314" s="73"/>
      <c r="K314" s="74"/>
    </row>
    <row r="315" spans="1:11">
      <c r="A315" s="4">
        <v>41171</v>
      </c>
      <c r="B315" s="4"/>
      <c r="C315" s="7" t="s">
        <v>354</v>
      </c>
      <c r="D315" s="7" t="s">
        <v>2015</v>
      </c>
      <c r="E315" s="519">
        <v>11154</v>
      </c>
      <c r="F315" s="103">
        <v>1560</v>
      </c>
      <c r="H315" s="398"/>
      <c r="J315" s="73"/>
      <c r="K315" s="74"/>
    </row>
    <row r="316" spans="1:11">
      <c r="A316" s="4">
        <v>41183</v>
      </c>
      <c r="B316" s="4"/>
      <c r="C316" s="7" t="s">
        <v>531</v>
      </c>
      <c r="D316" s="7" t="s">
        <v>2131</v>
      </c>
      <c r="E316" s="519">
        <v>11331</v>
      </c>
      <c r="F316" s="103">
        <v>486.24</v>
      </c>
      <c r="H316" s="398"/>
      <c r="J316" s="73"/>
      <c r="K316" s="74"/>
    </row>
    <row r="317" spans="1:11">
      <c r="A317" s="4">
        <v>41184</v>
      </c>
      <c r="B317" s="4"/>
      <c r="C317" s="7" t="s">
        <v>372</v>
      </c>
      <c r="D317" s="7" t="s">
        <v>2138</v>
      </c>
      <c r="E317" s="519">
        <v>11365</v>
      </c>
      <c r="F317" s="103">
        <v>2089.71</v>
      </c>
      <c r="G317" s="398"/>
      <c r="H317" s="398"/>
      <c r="J317" s="73"/>
      <c r="K317" s="74"/>
    </row>
    <row r="318" spans="1:11">
      <c r="A318" s="4">
        <v>41165</v>
      </c>
      <c r="B318" s="4"/>
      <c r="C318" s="7" t="s">
        <v>130</v>
      </c>
      <c r="D318" s="7" t="s">
        <v>2159</v>
      </c>
      <c r="E318" s="519">
        <v>11096</v>
      </c>
      <c r="F318" s="103">
        <v>550</v>
      </c>
      <c r="H318" s="398"/>
      <c r="J318" s="73"/>
      <c r="K318" s="74"/>
    </row>
    <row r="319" spans="1:11">
      <c r="A319" s="4">
        <v>41183</v>
      </c>
      <c r="B319" s="4"/>
      <c r="C319" s="7" t="s">
        <v>519</v>
      </c>
      <c r="D319" s="7" t="s">
        <v>2131</v>
      </c>
      <c r="E319" s="519">
        <v>11303</v>
      </c>
      <c r="F319" s="103">
        <v>318.49</v>
      </c>
      <c r="G319" s="398"/>
      <c r="H319" s="398"/>
      <c r="J319" s="73"/>
      <c r="K319" s="74"/>
    </row>
    <row r="320" spans="1:11">
      <c r="A320" s="4">
        <v>41183</v>
      </c>
      <c r="B320" s="4"/>
      <c r="C320" s="7" t="s">
        <v>2147</v>
      </c>
      <c r="D320" s="7" t="s">
        <v>2131</v>
      </c>
      <c r="E320" s="519">
        <v>11313</v>
      </c>
      <c r="F320" s="103">
        <v>201.46</v>
      </c>
      <c r="H320" s="398"/>
      <c r="J320" s="73"/>
      <c r="K320" s="74"/>
    </row>
    <row r="321" spans="1:11">
      <c r="A321" s="4">
        <v>41184</v>
      </c>
      <c r="B321" s="4"/>
      <c r="C321" s="7" t="s">
        <v>1308</v>
      </c>
      <c r="D321" s="7" t="s">
        <v>2131</v>
      </c>
      <c r="E321" s="519">
        <v>11342</v>
      </c>
      <c r="F321" s="103">
        <v>506.5</v>
      </c>
      <c r="H321" s="398"/>
      <c r="J321" s="73"/>
      <c r="K321" s="74"/>
    </row>
    <row r="322" spans="1:11">
      <c r="A322" s="4">
        <v>41183</v>
      </c>
      <c r="B322" s="4"/>
      <c r="C322" s="7" t="s">
        <v>233</v>
      </c>
      <c r="D322" s="7" t="s">
        <v>2131</v>
      </c>
      <c r="E322" s="519">
        <v>11307</v>
      </c>
      <c r="F322" s="103">
        <v>383.37</v>
      </c>
      <c r="H322" s="398"/>
      <c r="J322" s="73"/>
      <c r="K322" s="74"/>
    </row>
    <row r="323" spans="1:11">
      <c r="A323" s="4">
        <v>41183</v>
      </c>
      <c r="B323" s="4"/>
      <c r="C323" s="7" t="s">
        <v>520</v>
      </c>
      <c r="D323" s="7" t="s">
        <v>2131</v>
      </c>
      <c r="E323" s="519">
        <v>11305</v>
      </c>
      <c r="F323" s="103">
        <v>235.92</v>
      </c>
      <c r="H323" s="398"/>
      <c r="J323" s="73"/>
      <c r="K323" s="74"/>
    </row>
    <row r="324" spans="1:11">
      <c r="A324" s="4">
        <v>41184</v>
      </c>
      <c r="B324" s="4"/>
      <c r="C324" s="7" t="s">
        <v>1634</v>
      </c>
      <c r="D324" s="7" t="s">
        <v>2139</v>
      </c>
      <c r="E324" s="519">
        <v>11401</v>
      </c>
      <c r="F324" s="103">
        <v>385.2</v>
      </c>
      <c r="H324" s="398"/>
      <c r="J324" s="73"/>
      <c r="K324" s="74"/>
    </row>
    <row r="325" spans="1:11">
      <c r="A325" s="4">
        <v>41183</v>
      </c>
      <c r="B325" s="4"/>
      <c r="C325" s="7" t="s">
        <v>1303</v>
      </c>
      <c r="D325" s="7" t="s">
        <v>2131</v>
      </c>
      <c r="E325" s="519">
        <v>11314</v>
      </c>
      <c r="F325" s="103">
        <v>177.28</v>
      </c>
      <c r="H325" s="398"/>
      <c r="J325" s="73"/>
      <c r="K325" s="74"/>
    </row>
    <row r="326" spans="1:11">
      <c r="A326" s="4">
        <v>41184</v>
      </c>
      <c r="B326" s="4"/>
      <c r="C326" s="7" t="s">
        <v>539</v>
      </c>
      <c r="D326" s="7" t="s">
        <v>2131</v>
      </c>
      <c r="E326" s="519">
        <v>11345</v>
      </c>
      <c r="F326" s="103">
        <v>562.1</v>
      </c>
      <c r="H326" s="398"/>
      <c r="J326" s="73"/>
      <c r="K326" s="74"/>
    </row>
    <row r="327" spans="1:11">
      <c r="A327" s="4">
        <v>41183</v>
      </c>
      <c r="B327" s="4"/>
      <c r="C327" s="7" t="s">
        <v>2148</v>
      </c>
      <c r="D327" s="7" t="s">
        <v>2131</v>
      </c>
      <c r="E327" s="519">
        <v>11317</v>
      </c>
      <c r="F327" s="103">
        <v>177.28</v>
      </c>
      <c r="H327" s="398"/>
      <c r="J327" s="73"/>
      <c r="K327" s="74"/>
    </row>
    <row r="328" spans="1:11">
      <c r="A328" s="4">
        <v>41183</v>
      </c>
      <c r="B328" s="4"/>
      <c r="C328" s="7" t="s">
        <v>1482</v>
      </c>
      <c r="D328" s="7" t="s">
        <v>2131</v>
      </c>
      <c r="E328" s="519">
        <v>11327</v>
      </c>
      <c r="F328" s="103">
        <v>177.28</v>
      </c>
      <c r="H328" s="398"/>
      <c r="J328" s="73"/>
      <c r="K328" s="74"/>
    </row>
    <row r="329" spans="1:11">
      <c r="A329" s="4">
        <v>41183</v>
      </c>
      <c r="B329" s="4"/>
      <c r="C329" s="7" t="s">
        <v>356</v>
      </c>
      <c r="D329" s="7" t="s">
        <v>2131</v>
      </c>
      <c r="E329" s="519">
        <v>11328</v>
      </c>
      <c r="F329" s="103">
        <v>202.6</v>
      </c>
      <c r="H329" s="398"/>
      <c r="J329" s="73"/>
      <c r="K329" s="74"/>
    </row>
    <row r="330" spans="1:11">
      <c r="A330" s="4">
        <v>41183</v>
      </c>
      <c r="B330" s="4"/>
      <c r="C330" s="7" t="s">
        <v>265</v>
      </c>
      <c r="D330" s="7" t="s">
        <v>2131</v>
      </c>
      <c r="E330" s="519">
        <v>11325</v>
      </c>
      <c r="F330" s="103">
        <v>177.28</v>
      </c>
      <c r="H330" s="398"/>
      <c r="J330" s="73"/>
      <c r="K330" s="74"/>
    </row>
    <row r="331" spans="1:11">
      <c r="A331" s="4">
        <v>41183</v>
      </c>
      <c r="B331" s="4"/>
      <c r="C331" s="7" t="s">
        <v>529</v>
      </c>
      <c r="D331" s="7" t="s">
        <v>2131</v>
      </c>
      <c r="E331" s="519">
        <v>11326</v>
      </c>
      <c r="F331" s="103">
        <v>265.41000000000003</v>
      </c>
      <c r="H331" s="398"/>
      <c r="J331" s="73"/>
      <c r="K331" s="74"/>
    </row>
    <row r="332" spans="1:11">
      <c r="A332" s="4">
        <v>41183</v>
      </c>
      <c r="B332" s="4"/>
      <c r="C332" s="7" t="s">
        <v>456</v>
      </c>
      <c r="D332" s="7" t="s">
        <v>2131</v>
      </c>
      <c r="E332" s="519">
        <v>11321</v>
      </c>
      <c r="F332" s="103">
        <v>471.84</v>
      </c>
      <c r="H332" s="398"/>
      <c r="J332" s="73"/>
      <c r="K332" s="74"/>
    </row>
    <row r="333" spans="1:11">
      <c r="A333" s="4">
        <v>41183</v>
      </c>
      <c r="B333" s="4"/>
      <c r="C333" s="7" t="s">
        <v>1704</v>
      </c>
      <c r="D333" s="7" t="s">
        <v>2131</v>
      </c>
      <c r="E333" s="519">
        <v>11308</v>
      </c>
      <c r="F333" s="103">
        <v>180.33</v>
      </c>
      <c r="H333" s="398"/>
      <c r="J333" s="73"/>
      <c r="K333" s="74"/>
    </row>
    <row r="334" spans="1:11">
      <c r="A334" s="4">
        <v>41183</v>
      </c>
      <c r="B334" s="4"/>
      <c r="C334" s="7" t="s">
        <v>2146</v>
      </c>
      <c r="D334" s="7" t="s">
        <v>2131</v>
      </c>
      <c r="E334" s="519">
        <v>11306</v>
      </c>
      <c r="F334" s="103">
        <v>227.93</v>
      </c>
      <c r="H334" s="398"/>
      <c r="J334" s="73"/>
      <c r="K334" s="74"/>
    </row>
    <row r="335" spans="1:11">
      <c r="A335" s="4">
        <v>41184</v>
      </c>
      <c r="B335" s="4"/>
      <c r="C335" s="7" t="s">
        <v>537</v>
      </c>
      <c r="D335" s="7" t="s">
        <v>2131</v>
      </c>
      <c r="E335" s="519">
        <v>11340</v>
      </c>
      <c r="F335" s="103">
        <v>486.24</v>
      </c>
      <c r="H335" s="398"/>
      <c r="J335" s="73"/>
      <c r="K335" s="74"/>
    </row>
    <row r="336" spans="1:11">
      <c r="A336" s="4">
        <v>41183</v>
      </c>
      <c r="B336" s="4"/>
      <c r="C336" s="7" t="s">
        <v>523</v>
      </c>
      <c r="D336" s="7" t="s">
        <v>2131</v>
      </c>
      <c r="E336" s="519">
        <v>11311</v>
      </c>
      <c r="F336" s="103">
        <v>345.03</v>
      </c>
      <c r="H336" s="398"/>
      <c r="J336" s="73"/>
      <c r="K336" s="74"/>
    </row>
    <row r="337" spans="1:11">
      <c r="A337" s="4">
        <v>41183</v>
      </c>
      <c r="B337" s="4"/>
      <c r="C337" s="7" t="s">
        <v>30</v>
      </c>
      <c r="D337" s="7" t="s">
        <v>2131</v>
      </c>
      <c r="E337" s="519">
        <v>11320</v>
      </c>
      <c r="F337" s="103">
        <v>235.06</v>
      </c>
      <c r="H337" s="398"/>
      <c r="J337" s="73"/>
      <c r="K337" s="74"/>
    </row>
    <row r="338" spans="1:11">
      <c r="A338" s="4">
        <v>41184</v>
      </c>
      <c r="B338" s="4"/>
      <c r="C338" s="7" t="s">
        <v>538</v>
      </c>
      <c r="D338" s="7" t="s">
        <v>2131</v>
      </c>
      <c r="E338" s="519">
        <v>11343</v>
      </c>
      <c r="F338" s="103">
        <v>495.43</v>
      </c>
      <c r="H338" s="398"/>
      <c r="J338" s="73"/>
      <c r="K338" s="74"/>
    </row>
    <row r="339" spans="1:11">
      <c r="A339" s="4">
        <v>41183</v>
      </c>
      <c r="B339" s="4"/>
      <c r="C339" s="7" t="s">
        <v>795</v>
      </c>
      <c r="D339" s="7" t="s">
        <v>2131</v>
      </c>
      <c r="E339" s="519">
        <v>11310</v>
      </c>
      <c r="F339" s="103">
        <v>235.92</v>
      </c>
      <c r="H339" s="398"/>
      <c r="J339" s="73"/>
      <c r="K339" s="74"/>
    </row>
    <row r="340" spans="1:11">
      <c r="A340" s="4">
        <v>41185</v>
      </c>
      <c r="B340" s="4"/>
      <c r="C340" s="7" t="s">
        <v>389</v>
      </c>
      <c r="D340" s="7" t="s">
        <v>2171</v>
      </c>
      <c r="E340" s="519">
        <v>11376</v>
      </c>
      <c r="F340" s="103">
        <v>366</v>
      </c>
      <c r="H340" s="398"/>
      <c r="J340" s="73"/>
      <c r="K340" s="74"/>
    </row>
    <row r="341" spans="1:11">
      <c r="A341" s="4">
        <v>41184</v>
      </c>
      <c r="B341" s="4"/>
      <c r="C341" s="7" t="s">
        <v>372</v>
      </c>
      <c r="D341" s="7" t="s">
        <v>2134</v>
      </c>
      <c r="E341" s="519">
        <v>11391</v>
      </c>
      <c r="F341" s="103">
        <v>3134.57</v>
      </c>
      <c r="H341" s="398"/>
      <c r="J341" s="73"/>
      <c r="K341" s="74"/>
    </row>
    <row r="342" spans="1:11">
      <c r="A342" s="4">
        <v>41184</v>
      </c>
      <c r="B342" s="4"/>
      <c r="C342" s="7" t="s">
        <v>562</v>
      </c>
      <c r="D342" s="7" t="s">
        <v>2133</v>
      </c>
      <c r="E342" s="519">
        <v>11406</v>
      </c>
      <c r="F342" s="103">
        <v>205.18</v>
      </c>
      <c r="H342" s="398"/>
      <c r="J342" s="378"/>
      <c r="K342" s="74"/>
    </row>
    <row r="343" spans="1:11">
      <c r="A343" s="4">
        <v>41184</v>
      </c>
      <c r="B343" s="4"/>
      <c r="C343" s="7" t="s">
        <v>2014</v>
      </c>
      <c r="D343" s="7" t="s">
        <v>2131</v>
      </c>
      <c r="E343" s="519">
        <v>11338</v>
      </c>
      <c r="F343" s="103">
        <v>206.38</v>
      </c>
      <c r="H343" s="398"/>
      <c r="J343" s="73"/>
      <c r="K343" s="74"/>
    </row>
    <row r="344" spans="1:11">
      <c r="H344" s="398"/>
      <c r="J344" s="73"/>
      <c r="K344" s="74"/>
    </row>
    <row r="345" spans="1:11">
      <c r="A345" s="60">
        <v>41187</v>
      </c>
      <c r="H345" s="398"/>
    </row>
    <row r="346" spans="1:11">
      <c r="A346" s="4">
        <v>41184</v>
      </c>
      <c r="B346" s="4"/>
      <c r="C346" s="7" t="s">
        <v>369</v>
      </c>
      <c r="D346" s="7" t="s">
        <v>2133</v>
      </c>
      <c r="E346" s="519">
        <v>11356</v>
      </c>
      <c r="F346" s="103">
        <v>1061.6400000000001</v>
      </c>
    </row>
    <row r="347" spans="1:11">
      <c r="A347" s="4">
        <v>41184</v>
      </c>
      <c r="B347" s="4"/>
      <c r="C347" s="7" t="s">
        <v>563</v>
      </c>
      <c r="D347" s="7" t="s">
        <v>2131</v>
      </c>
      <c r="E347" s="519">
        <v>11349</v>
      </c>
      <c r="F347" s="103">
        <v>589.79999999999995</v>
      </c>
      <c r="J347" s="378"/>
      <c r="K347" s="74"/>
    </row>
    <row r="348" spans="1:11">
      <c r="A348" s="4">
        <v>41183</v>
      </c>
      <c r="B348" s="4"/>
      <c r="C348" s="7" t="s">
        <v>525</v>
      </c>
      <c r="D348" s="7" t="s">
        <v>2131</v>
      </c>
      <c r="E348" s="519">
        <v>11316</v>
      </c>
      <c r="F348" s="103">
        <v>294.89999999999998</v>
      </c>
      <c r="H348" s="398"/>
      <c r="J348" s="73"/>
      <c r="K348" s="74"/>
    </row>
    <row r="349" spans="1:11">
      <c r="A349" s="4">
        <v>41180</v>
      </c>
      <c r="B349" s="4"/>
      <c r="C349" s="7" t="s">
        <v>2115</v>
      </c>
      <c r="D349" s="7" t="s">
        <v>2101</v>
      </c>
      <c r="E349" s="519">
        <v>11250</v>
      </c>
      <c r="F349" s="103">
        <v>177.62</v>
      </c>
      <c r="H349" s="398"/>
      <c r="J349" s="73"/>
      <c r="K349" s="74"/>
    </row>
    <row r="350" spans="1:11">
      <c r="A350" s="4">
        <v>41184</v>
      </c>
      <c r="B350" s="4"/>
      <c r="C350" s="7" t="s">
        <v>1328</v>
      </c>
      <c r="D350" s="7" t="s">
        <v>2164</v>
      </c>
      <c r="E350" s="519">
        <v>11368</v>
      </c>
      <c r="F350" s="103">
        <v>960</v>
      </c>
      <c r="H350" s="398"/>
      <c r="J350" s="73"/>
      <c r="K350" s="74"/>
    </row>
    <row r="351" spans="1:11">
      <c r="A351" s="4">
        <v>41184</v>
      </c>
      <c r="B351" s="4"/>
      <c r="C351" s="7" t="s">
        <v>2152</v>
      </c>
      <c r="D351" s="7" t="s">
        <v>2139</v>
      </c>
      <c r="E351" s="519">
        <v>11403</v>
      </c>
      <c r="F351" s="103">
        <v>70.89</v>
      </c>
      <c r="H351" s="398"/>
      <c r="J351" s="73"/>
      <c r="K351" s="74"/>
    </row>
    <row r="352" spans="1:11">
      <c r="A352" s="4">
        <v>41183</v>
      </c>
      <c r="B352" s="4"/>
      <c r="C352" s="7" t="s">
        <v>561</v>
      </c>
      <c r="D352" s="7" t="s">
        <v>2131</v>
      </c>
      <c r="E352" s="519">
        <v>11319</v>
      </c>
      <c r="F352" s="103">
        <v>206.43</v>
      </c>
      <c r="H352" s="398"/>
      <c r="J352" s="73"/>
      <c r="K352" s="74"/>
    </row>
    <row r="353" spans="1:11">
      <c r="A353" s="4">
        <v>41184</v>
      </c>
      <c r="B353" s="4"/>
      <c r="C353" s="7" t="s">
        <v>2153</v>
      </c>
      <c r="D353" s="7" t="s">
        <v>2133</v>
      </c>
      <c r="E353" s="519">
        <v>11404</v>
      </c>
      <c r="F353" s="103">
        <v>60.76</v>
      </c>
      <c r="H353" s="398"/>
      <c r="J353" s="73"/>
      <c r="K353" s="74"/>
    </row>
    <row r="354" spans="1:11">
      <c r="A354" s="4">
        <v>41183</v>
      </c>
      <c r="B354" s="4"/>
      <c r="C354" s="7" t="s">
        <v>32</v>
      </c>
      <c r="D354" s="7" t="s">
        <v>2131</v>
      </c>
      <c r="E354" s="519">
        <v>11333</v>
      </c>
      <c r="F354" s="103">
        <v>566.21</v>
      </c>
      <c r="H354" s="398"/>
      <c r="J354" s="73"/>
      <c r="K354" s="74"/>
    </row>
    <row r="355" spans="1:11">
      <c r="A355" s="4">
        <v>41187</v>
      </c>
      <c r="B355" s="4"/>
      <c r="C355" s="7" t="s">
        <v>1486</v>
      </c>
      <c r="D355" s="7" t="s">
        <v>2180</v>
      </c>
      <c r="E355" s="519">
        <v>11394</v>
      </c>
      <c r="F355" s="103">
        <v>115</v>
      </c>
      <c r="H355" s="398"/>
      <c r="J355" s="73"/>
      <c r="K355" s="74"/>
    </row>
    <row r="356" spans="1:11">
      <c r="A356" s="4">
        <v>41183</v>
      </c>
      <c r="B356" s="4"/>
      <c r="C356" s="7" t="s">
        <v>518</v>
      </c>
      <c r="D356" s="7" t="s">
        <v>2131</v>
      </c>
      <c r="E356" s="519">
        <v>11302</v>
      </c>
      <c r="F356" s="103">
        <v>294.89999999999998</v>
      </c>
      <c r="H356" s="398"/>
      <c r="J356" s="73"/>
      <c r="K356" s="74"/>
    </row>
    <row r="357" spans="1:11">
      <c r="A357" s="4">
        <v>41184</v>
      </c>
      <c r="B357" s="4"/>
      <c r="C357" s="7" t="s">
        <v>335</v>
      </c>
      <c r="D357" s="7" t="s">
        <v>2131</v>
      </c>
      <c r="E357" s="519">
        <v>11347</v>
      </c>
      <c r="F357" s="103">
        <v>596.17999999999995</v>
      </c>
      <c r="H357" s="398"/>
      <c r="J357" s="73"/>
      <c r="K357" s="74"/>
    </row>
    <row r="358" spans="1:11">
      <c r="A358" s="4">
        <v>41185</v>
      </c>
      <c r="B358" s="4"/>
      <c r="C358" s="7" t="s">
        <v>1707</v>
      </c>
      <c r="D358" s="7" t="s">
        <v>2173</v>
      </c>
      <c r="E358" s="519">
        <v>11378</v>
      </c>
      <c r="F358" s="103">
        <v>607.79999999999995</v>
      </c>
      <c r="H358" s="398"/>
      <c r="J358" s="73"/>
      <c r="K358" s="74"/>
    </row>
    <row r="359" spans="1:11">
      <c r="A359" s="4">
        <v>41184</v>
      </c>
      <c r="B359" s="4"/>
      <c r="C359" s="7" t="s">
        <v>1629</v>
      </c>
      <c r="D359" s="7" t="s">
        <v>2131</v>
      </c>
      <c r="E359" s="519">
        <v>11337</v>
      </c>
      <c r="F359" s="103">
        <v>506.5</v>
      </c>
      <c r="H359" s="398"/>
      <c r="J359" s="73"/>
      <c r="K359" s="74"/>
    </row>
    <row r="360" spans="1:11">
      <c r="A360" s="4">
        <v>41183</v>
      </c>
      <c r="B360" s="4"/>
      <c r="C360" s="7" t="s">
        <v>1705</v>
      </c>
      <c r="D360" s="7" t="s">
        <v>2131</v>
      </c>
      <c r="E360" s="519">
        <v>11309</v>
      </c>
      <c r="F360" s="103">
        <v>252.18</v>
      </c>
      <c r="H360" s="398"/>
      <c r="J360" s="73"/>
      <c r="K360" s="74"/>
    </row>
    <row r="361" spans="1:11">
      <c r="A361" s="4">
        <v>41183</v>
      </c>
      <c r="B361" s="4"/>
      <c r="C361" s="7" t="s">
        <v>1734</v>
      </c>
      <c r="D361" s="7" t="s">
        <v>2131</v>
      </c>
      <c r="E361" s="519">
        <v>11315</v>
      </c>
      <c r="F361" s="103">
        <v>201.46</v>
      </c>
      <c r="H361" s="398"/>
      <c r="J361" s="73"/>
      <c r="K361" s="74"/>
    </row>
    <row r="362" spans="1:11">
      <c r="A362" s="4">
        <v>41156</v>
      </c>
      <c r="B362" s="4"/>
      <c r="C362" s="7" t="s">
        <v>455</v>
      </c>
      <c r="D362" s="7" t="s">
        <v>2108</v>
      </c>
      <c r="E362" s="519">
        <v>11361</v>
      </c>
      <c r="F362" s="103">
        <v>70.86</v>
      </c>
      <c r="H362" s="398"/>
      <c r="J362" s="73"/>
      <c r="K362" s="74"/>
    </row>
    <row r="363" spans="1:11">
      <c r="A363" s="4">
        <v>41184</v>
      </c>
      <c r="B363" s="4"/>
      <c r="C363" s="7" t="s">
        <v>468</v>
      </c>
      <c r="D363" s="7" t="s">
        <v>2132</v>
      </c>
      <c r="E363" s="519">
        <v>11392</v>
      </c>
      <c r="F363" s="103">
        <v>2223.4699999999998</v>
      </c>
      <c r="H363" s="398"/>
      <c r="J363" s="73"/>
      <c r="K363" s="74"/>
    </row>
    <row r="364" spans="1:11">
      <c r="A364" s="4">
        <v>41187</v>
      </c>
      <c r="B364" s="4"/>
      <c r="C364" s="7" t="s">
        <v>389</v>
      </c>
      <c r="D364" s="7" t="s">
        <v>2190</v>
      </c>
      <c r="E364" s="519">
        <v>11419</v>
      </c>
      <c r="F364" s="103">
        <v>5000</v>
      </c>
      <c r="H364" s="398"/>
      <c r="J364" s="378"/>
      <c r="K364" s="74"/>
    </row>
    <row r="365" spans="1:11">
      <c r="A365" s="4">
        <v>41187</v>
      </c>
      <c r="B365" s="4"/>
      <c r="C365" s="7" t="s">
        <v>389</v>
      </c>
      <c r="D365" s="7" t="s">
        <v>2190</v>
      </c>
      <c r="E365" s="519">
        <v>11418</v>
      </c>
      <c r="F365" s="103">
        <v>5000</v>
      </c>
      <c r="H365" s="398"/>
      <c r="J365" s="379"/>
      <c r="K365" s="74"/>
    </row>
    <row r="366" spans="1:11">
      <c r="A366" s="4">
        <v>41187</v>
      </c>
      <c r="B366" s="4"/>
      <c r="C366" s="7" t="s">
        <v>120</v>
      </c>
      <c r="D366" s="7" t="s">
        <v>2192</v>
      </c>
      <c r="E366" s="519">
        <v>11415</v>
      </c>
      <c r="F366" s="103">
        <v>560</v>
      </c>
      <c r="H366" s="398"/>
      <c r="J366" s="379"/>
      <c r="K366" s="74"/>
    </row>
    <row r="367" spans="1:11">
      <c r="A367" s="4">
        <v>41184</v>
      </c>
      <c r="B367" s="4"/>
      <c r="C367" s="7" t="s">
        <v>595</v>
      </c>
      <c r="D367" s="7" t="s">
        <v>2133</v>
      </c>
      <c r="E367" s="519">
        <v>11393</v>
      </c>
      <c r="F367" s="103">
        <v>1968.46</v>
      </c>
      <c r="H367" s="398"/>
      <c r="J367" s="379"/>
      <c r="K367" s="74"/>
    </row>
    <row r="368" spans="1:11">
      <c r="A368" s="4">
        <v>41184</v>
      </c>
      <c r="B368" s="4"/>
      <c r="C368" s="7" t="s">
        <v>2150</v>
      </c>
      <c r="D368" s="7" t="s">
        <v>2132</v>
      </c>
      <c r="E368" s="519">
        <v>11351</v>
      </c>
      <c r="F368" s="103">
        <v>2094.5100000000002</v>
      </c>
      <c r="H368" s="398"/>
      <c r="J368" s="378"/>
      <c r="K368" s="74"/>
    </row>
    <row r="369" spans="1:11">
      <c r="A369" s="4">
        <v>41187</v>
      </c>
      <c r="B369" s="4"/>
      <c r="C369" s="7" t="s">
        <v>120</v>
      </c>
      <c r="D369" s="7" t="s">
        <v>2193</v>
      </c>
      <c r="E369" s="519">
        <v>11414</v>
      </c>
      <c r="F369" s="103">
        <v>2000</v>
      </c>
      <c r="H369" s="398"/>
      <c r="J369" s="378"/>
      <c r="K369" s="74"/>
    </row>
    <row r="370" spans="1:11">
      <c r="A370" s="4">
        <v>41185</v>
      </c>
      <c r="B370" s="4"/>
      <c r="C370" s="7" t="s">
        <v>2176</v>
      </c>
      <c r="D370" s="7" t="s">
        <v>2169</v>
      </c>
      <c r="E370" s="519">
        <v>11374</v>
      </c>
      <c r="F370" s="103">
        <v>37</v>
      </c>
      <c r="H370" s="398"/>
      <c r="J370" s="379"/>
      <c r="K370" s="74"/>
    </row>
    <row r="371" spans="1:11">
      <c r="A371" s="4">
        <v>41187</v>
      </c>
      <c r="B371" s="4"/>
      <c r="C371" s="7" t="s">
        <v>226</v>
      </c>
      <c r="D371" s="7" t="s">
        <v>2186</v>
      </c>
      <c r="E371" s="519">
        <v>11427</v>
      </c>
      <c r="F371" s="103">
        <v>437.71</v>
      </c>
      <c r="H371" s="398"/>
      <c r="J371" s="73"/>
      <c r="K371" s="74"/>
    </row>
    <row r="372" spans="1:11">
      <c r="A372" s="4">
        <v>41187</v>
      </c>
      <c r="B372" s="4"/>
      <c r="C372" s="7" t="s">
        <v>1407</v>
      </c>
      <c r="D372" s="7" t="s">
        <v>2195</v>
      </c>
      <c r="E372" s="519">
        <v>11412</v>
      </c>
      <c r="F372" s="103">
        <v>36</v>
      </c>
      <c r="H372" s="398"/>
      <c r="J372" s="379"/>
      <c r="K372" s="74"/>
    </row>
    <row r="373" spans="1:11">
      <c r="A373" s="4">
        <v>41187</v>
      </c>
      <c r="B373" s="4"/>
      <c r="C373" s="7" t="s">
        <v>389</v>
      </c>
      <c r="D373" s="7" t="s">
        <v>2194</v>
      </c>
      <c r="E373" s="519">
        <v>11413</v>
      </c>
      <c r="F373" s="103">
        <v>351</v>
      </c>
      <c r="H373" s="398"/>
      <c r="J373" s="379"/>
      <c r="K373" s="74"/>
    </row>
    <row r="374" spans="1:11">
      <c r="A374" s="4">
        <v>41187</v>
      </c>
      <c r="B374" s="4"/>
      <c r="C374" s="7" t="s">
        <v>2121</v>
      </c>
      <c r="D374" s="7" t="s">
        <v>2119</v>
      </c>
      <c r="E374" s="519">
        <v>11426</v>
      </c>
      <c r="F374" s="103">
        <v>185</v>
      </c>
      <c r="H374" s="398"/>
      <c r="J374" s="379"/>
      <c r="K374" s="74"/>
    </row>
    <row r="375" spans="1:11">
      <c r="A375" s="4">
        <v>41187</v>
      </c>
      <c r="B375" s="4"/>
      <c r="C375" s="7" t="s">
        <v>1486</v>
      </c>
      <c r="D375" s="7" t="s">
        <v>2180</v>
      </c>
      <c r="E375" s="519">
        <v>11394</v>
      </c>
      <c r="F375" s="103">
        <v>115</v>
      </c>
      <c r="H375" s="398"/>
      <c r="J375" s="379"/>
      <c r="K375" s="74"/>
    </row>
    <row r="376" spans="1:11">
      <c r="A376" s="60">
        <v>41188</v>
      </c>
      <c r="H376" s="398"/>
      <c r="J376" s="379"/>
      <c r="K376" s="74"/>
    </row>
    <row r="377" spans="1:11">
      <c r="A377" s="4">
        <v>41184</v>
      </c>
      <c r="B377" s="4"/>
      <c r="C377" s="7" t="s">
        <v>1630</v>
      </c>
      <c r="D377" s="7" t="s">
        <v>2131</v>
      </c>
      <c r="E377" s="519">
        <v>11339</v>
      </c>
      <c r="F377" s="103">
        <v>455.85</v>
      </c>
      <c r="H377" s="398"/>
    </row>
    <row r="378" spans="1:11">
      <c r="A378" s="4">
        <v>41186</v>
      </c>
      <c r="B378" s="4"/>
      <c r="C378" s="7" t="s">
        <v>130</v>
      </c>
      <c r="D378" s="7" t="s">
        <v>2185</v>
      </c>
      <c r="E378" s="519">
        <v>11238</v>
      </c>
      <c r="F378" s="103">
        <v>8510</v>
      </c>
      <c r="J378" s="73"/>
      <c r="K378" s="74"/>
    </row>
    <row r="379" spans="1:11">
      <c r="A379" s="4">
        <v>41187</v>
      </c>
      <c r="B379" s="4"/>
      <c r="C379" s="7" t="s">
        <v>389</v>
      </c>
      <c r="D379" s="7" t="s">
        <v>2199</v>
      </c>
      <c r="E379" s="519">
        <v>11398</v>
      </c>
      <c r="F379" s="103">
        <v>4500</v>
      </c>
      <c r="I379" s="46"/>
      <c r="J379" s="46"/>
    </row>
    <row r="380" spans="1:11">
      <c r="J380" s="379"/>
      <c r="K380" s="74"/>
    </row>
    <row r="381" spans="1:11">
      <c r="A381" s="60">
        <v>41190</v>
      </c>
    </row>
    <row r="382" spans="1:11">
      <c r="A382" s="4">
        <v>41183</v>
      </c>
      <c r="B382" s="4"/>
      <c r="C382" s="7" t="s">
        <v>530</v>
      </c>
      <c r="D382" s="7" t="s">
        <v>2131</v>
      </c>
      <c r="E382" s="519">
        <v>11330</v>
      </c>
      <c r="F382" s="103">
        <v>294.89999999999998</v>
      </c>
    </row>
    <row r="383" spans="1:11">
      <c r="A383" s="4">
        <v>41185</v>
      </c>
      <c r="B383" s="4"/>
      <c r="C383" s="7" t="s">
        <v>1797</v>
      </c>
      <c r="D383" s="7" t="s">
        <v>2174</v>
      </c>
      <c r="E383" s="519">
        <v>11382</v>
      </c>
      <c r="F383" s="103">
        <v>350</v>
      </c>
      <c r="J383" s="73"/>
      <c r="K383" s="74"/>
    </row>
    <row r="384" spans="1:11">
      <c r="A384" s="4">
        <v>41185</v>
      </c>
      <c r="B384" s="4"/>
      <c r="C384" s="7" t="s">
        <v>2177</v>
      </c>
      <c r="D384" s="7" t="s">
        <v>2172</v>
      </c>
      <c r="E384" s="519">
        <v>11377</v>
      </c>
      <c r="F384" s="103">
        <v>690</v>
      </c>
      <c r="J384" s="73"/>
      <c r="K384" s="74"/>
    </row>
    <row r="385" spans="1:11">
      <c r="A385" s="4">
        <v>41187</v>
      </c>
      <c r="B385" s="4"/>
      <c r="C385" s="7" t="s">
        <v>2184</v>
      </c>
      <c r="D385" s="7" t="s">
        <v>2181</v>
      </c>
      <c r="E385" s="519">
        <v>11395</v>
      </c>
      <c r="F385" s="103">
        <v>883.2</v>
      </c>
      <c r="J385" s="73"/>
      <c r="K385" s="74"/>
    </row>
    <row r="386" spans="1:11">
      <c r="A386" s="4">
        <v>41186</v>
      </c>
      <c r="B386" s="4"/>
      <c r="C386" s="7" t="s">
        <v>940</v>
      </c>
      <c r="D386" s="7" t="s">
        <v>2178</v>
      </c>
      <c r="E386" s="519">
        <v>11360</v>
      </c>
      <c r="F386" s="103">
        <v>3000</v>
      </c>
      <c r="J386" s="379"/>
      <c r="K386" s="74"/>
    </row>
    <row r="387" spans="1:11">
      <c r="A387" s="4">
        <v>41177</v>
      </c>
      <c r="B387" s="4"/>
      <c r="C387" s="7" t="s">
        <v>595</v>
      </c>
      <c r="D387" s="7" t="s">
        <v>2193</v>
      </c>
      <c r="E387" s="519">
        <v>11234</v>
      </c>
      <c r="F387" s="103">
        <v>5000</v>
      </c>
      <c r="J387" s="73"/>
      <c r="K387" s="74"/>
    </row>
    <row r="388" spans="1:11">
      <c r="A388" s="4">
        <v>41183</v>
      </c>
      <c r="B388" s="4"/>
      <c r="C388" s="7" t="s">
        <v>1727</v>
      </c>
      <c r="D388" s="7" t="s">
        <v>2131</v>
      </c>
      <c r="E388" s="519">
        <v>11323</v>
      </c>
      <c r="F388" s="103">
        <v>177.28</v>
      </c>
    </row>
    <row r="389" spans="1:11">
      <c r="A389" s="4">
        <v>41184</v>
      </c>
      <c r="B389" s="4"/>
      <c r="C389" s="7" t="s">
        <v>2155</v>
      </c>
      <c r="D389" s="7" t="s">
        <v>2139</v>
      </c>
      <c r="E389" s="519">
        <v>11407</v>
      </c>
      <c r="F389" s="103">
        <v>455.85</v>
      </c>
      <c r="J389" s="73"/>
      <c r="K389" s="74"/>
    </row>
    <row r="390" spans="1:11">
      <c r="A390" s="4">
        <v>41183</v>
      </c>
      <c r="B390" s="4"/>
      <c r="C390" s="7" t="s">
        <v>524</v>
      </c>
      <c r="D390" s="7" t="s">
        <v>2131</v>
      </c>
      <c r="E390" s="519">
        <v>11312</v>
      </c>
      <c r="F390" s="103">
        <v>218.82</v>
      </c>
      <c r="J390" s="73"/>
      <c r="K390" s="74"/>
    </row>
    <row r="391" spans="1:11">
      <c r="A391" s="4">
        <v>41184</v>
      </c>
      <c r="B391" s="4"/>
      <c r="C391" s="7" t="s">
        <v>2154</v>
      </c>
      <c r="D391" s="7" t="s">
        <v>2133</v>
      </c>
      <c r="E391" s="519">
        <v>11405</v>
      </c>
      <c r="F391" s="103">
        <v>52.27</v>
      </c>
      <c r="J391" s="73"/>
      <c r="K391" s="74"/>
    </row>
    <row r="392" spans="1:11">
      <c r="A392" s="4">
        <v>41186</v>
      </c>
      <c r="B392" s="4"/>
      <c r="C392" s="7" t="s">
        <v>1633</v>
      </c>
      <c r="D392" s="7" t="s">
        <v>2131</v>
      </c>
      <c r="E392" s="519">
        <v>11388</v>
      </c>
      <c r="F392" s="103">
        <v>607.79999999999995</v>
      </c>
      <c r="J392" s="73"/>
      <c r="K392" s="74"/>
    </row>
    <row r="393" spans="1:11">
      <c r="A393" s="4">
        <v>41180</v>
      </c>
      <c r="B393" s="4"/>
      <c r="C393" s="7" t="s">
        <v>166</v>
      </c>
      <c r="D393" s="7" t="s">
        <v>2106</v>
      </c>
      <c r="E393" s="519">
        <v>11420</v>
      </c>
      <c r="F393" s="103">
        <v>143.12</v>
      </c>
      <c r="J393" s="73"/>
      <c r="K393" s="74"/>
    </row>
    <row r="394" spans="1:11">
      <c r="A394" s="4">
        <v>41187</v>
      </c>
      <c r="B394" s="4"/>
      <c r="C394" s="7" t="s">
        <v>166</v>
      </c>
      <c r="D394" s="7" t="s">
        <v>2183</v>
      </c>
      <c r="E394" s="519">
        <v>11399</v>
      </c>
      <c r="F394" s="103">
        <v>291.5</v>
      </c>
      <c r="J394" s="379"/>
      <c r="K394" s="74"/>
    </row>
    <row r="395" spans="1:11">
      <c r="A395" s="4">
        <v>41190</v>
      </c>
      <c r="B395" s="4"/>
      <c r="C395" s="7" t="s">
        <v>389</v>
      </c>
      <c r="D395" s="7" t="s">
        <v>2203</v>
      </c>
      <c r="E395" s="519">
        <v>11432</v>
      </c>
      <c r="F395" s="103">
        <v>5000</v>
      </c>
      <c r="J395" s="379"/>
      <c r="K395" s="74"/>
    </row>
    <row r="397" spans="1:11">
      <c r="A397" s="60">
        <v>41191</v>
      </c>
    </row>
    <row r="398" spans="1:11">
      <c r="A398" s="4">
        <v>41187</v>
      </c>
      <c r="B398" s="4"/>
      <c r="C398" s="7" t="s">
        <v>1758</v>
      </c>
      <c r="D398" s="7" t="s">
        <v>2198</v>
      </c>
      <c r="E398" s="519">
        <v>11409</v>
      </c>
      <c r="F398" s="103">
        <v>99</v>
      </c>
    </row>
    <row r="399" spans="1:11">
      <c r="A399" s="4">
        <v>41187</v>
      </c>
      <c r="B399" s="4"/>
      <c r="C399" s="7" t="s">
        <v>1267</v>
      </c>
      <c r="D399" s="7" t="s">
        <v>2182</v>
      </c>
      <c r="E399" s="519">
        <v>11396</v>
      </c>
      <c r="F399" s="103">
        <v>125.68</v>
      </c>
      <c r="J399" s="379"/>
      <c r="K399" s="74"/>
    </row>
    <row r="400" spans="1:11">
      <c r="A400" s="4">
        <v>41183</v>
      </c>
      <c r="B400" s="4"/>
      <c r="C400" s="7" t="s">
        <v>528</v>
      </c>
      <c r="D400" s="7" t="s">
        <v>2131</v>
      </c>
      <c r="E400" s="519">
        <v>11322</v>
      </c>
      <c r="F400" s="103">
        <v>294.89999999999998</v>
      </c>
      <c r="J400" s="73"/>
      <c r="K400" s="74"/>
    </row>
    <row r="401" spans="1:11">
      <c r="A401" s="4">
        <v>41187</v>
      </c>
      <c r="B401" s="4"/>
      <c r="C401" s="7" t="s">
        <v>438</v>
      </c>
      <c r="D401" s="7" t="s">
        <v>2189</v>
      </c>
      <c r="E401" s="519">
        <v>11423</v>
      </c>
      <c r="F401" s="103">
        <v>300</v>
      </c>
      <c r="J401" s="73"/>
      <c r="K401" s="74"/>
    </row>
    <row r="402" spans="1:11">
      <c r="A402" s="4">
        <v>41187</v>
      </c>
      <c r="B402" s="4"/>
      <c r="C402" s="7" t="s">
        <v>1797</v>
      </c>
      <c r="D402" s="7" t="s">
        <v>2188</v>
      </c>
      <c r="E402" s="519">
        <v>11424</v>
      </c>
      <c r="F402" s="103">
        <v>350</v>
      </c>
      <c r="J402" s="379"/>
      <c r="K402" s="74"/>
    </row>
    <row r="403" spans="1:11">
      <c r="A403" s="4">
        <v>41187</v>
      </c>
      <c r="B403" s="4"/>
      <c r="C403" s="7" t="s">
        <v>168</v>
      </c>
      <c r="D403" s="7" t="s">
        <v>2196</v>
      </c>
      <c r="E403" s="519">
        <v>11411</v>
      </c>
      <c r="F403" s="103">
        <v>359.66</v>
      </c>
      <c r="J403" s="379"/>
      <c r="K403" s="74"/>
    </row>
    <row r="404" spans="1:11">
      <c r="A404" s="4">
        <v>41187</v>
      </c>
      <c r="B404" s="4"/>
      <c r="C404" s="7" t="s">
        <v>166</v>
      </c>
      <c r="D404" s="7" t="s">
        <v>2197</v>
      </c>
      <c r="E404" s="519">
        <v>11410</v>
      </c>
      <c r="F404" s="103">
        <v>472.02</v>
      </c>
      <c r="J404" s="379"/>
      <c r="K404" s="74"/>
    </row>
    <row r="405" spans="1:11">
      <c r="A405" s="4">
        <v>41183</v>
      </c>
      <c r="B405" s="4"/>
      <c r="C405" s="7" t="s">
        <v>1627</v>
      </c>
      <c r="D405" s="7" t="s">
        <v>2131</v>
      </c>
      <c r="E405" s="519">
        <v>11329</v>
      </c>
      <c r="F405" s="103">
        <v>202.6</v>
      </c>
      <c r="J405" s="379"/>
      <c r="K405" s="74"/>
    </row>
    <row r="406" spans="1:11">
      <c r="A406" s="4">
        <v>41191</v>
      </c>
      <c r="B406" s="4"/>
      <c r="C406" s="7" t="s">
        <v>2210</v>
      </c>
      <c r="D406" s="7" t="s">
        <v>2215</v>
      </c>
      <c r="E406" s="519">
        <v>11442</v>
      </c>
      <c r="F406" s="103">
        <v>1125.25</v>
      </c>
      <c r="J406" s="73"/>
      <c r="K406" s="74"/>
    </row>
    <row r="407" spans="1:11">
      <c r="A407" s="4">
        <v>41190</v>
      </c>
      <c r="B407" s="4"/>
      <c r="C407" s="7" t="s">
        <v>2206</v>
      </c>
      <c r="D407" s="7" t="s">
        <v>2204</v>
      </c>
      <c r="E407" s="519">
        <v>11434</v>
      </c>
      <c r="F407" s="103">
        <v>1132.28</v>
      </c>
    </row>
    <row r="408" spans="1:11">
      <c r="A408" s="4">
        <v>41191</v>
      </c>
      <c r="B408" s="4"/>
      <c r="C408" s="7" t="s">
        <v>1486</v>
      </c>
      <c r="D408" s="7" t="s">
        <v>2212</v>
      </c>
      <c r="E408" s="519">
        <v>11439</v>
      </c>
      <c r="F408" s="103">
        <v>200</v>
      </c>
    </row>
    <row r="409" spans="1:11">
      <c r="A409" s="4">
        <v>41191</v>
      </c>
      <c r="B409" s="4"/>
      <c r="C409" s="7" t="s">
        <v>2208</v>
      </c>
      <c r="D409" s="7" t="s">
        <v>2213</v>
      </c>
      <c r="E409" s="519">
        <v>11440</v>
      </c>
      <c r="F409" s="103">
        <v>60.96</v>
      </c>
    </row>
    <row r="410" spans="1:11">
      <c r="A410" s="4">
        <v>41183</v>
      </c>
      <c r="B410" s="4"/>
      <c r="C410" s="7" t="s">
        <v>526</v>
      </c>
      <c r="D410" s="7" t="s">
        <v>2131</v>
      </c>
      <c r="E410" s="519">
        <v>11318</v>
      </c>
      <c r="F410" s="103">
        <v>218.23</v>
      </c>
    </row>
    <row r="411" spans="1:11">
      <c r="A411" s="4">
        <v>41191</v>
      </c>
      <c r="B411" s="4"/>
      <c r="C411" s="7" t="s">
        <v>545</v>
      </c>
      <c r="D411" s="7" t="s">
        <v>2224</v>
      </c>
      <c r="E411" s="519">
        <v>11450</v>
      </c>
      <c r="F411" s="103">
        <v>283.63</v>
      </c>
      <c r="J411" s="73"/>
      <c r="K411" s="74"/>
    </row>
    <row r="412" spans="1:11">
      <c r="A412" s="4"/>
      <c r="B412" s="4"/>
      <c r="C412" s="7" t="s">
        <v>2013</v>
      </c>
      <c r="D412" s="7"/>
      <c r="E412" s="519">
        <v>11336</v>
      </c>
      <c r="F412" s="103">
        <v>506.5</v>
      </c>
    </row>
    <row r="414" spans="1:11">
      <c r="A414" s="60">
        <v>41192</v>
      </c>
    </row>
    <row r="415" spans="1:11">
      <c r="A415" s="4">
        <v>41180</v>
      </c>
      <c r="B415" s="4"/>
      <c r="C415" s="7" t="s">
        <v>469</v>
      </c>
      <c r="D415" s="7" t="s">
        <v>2113</v>
      </c>
      <c r="E415" s="519">
        <v>11435</v>
      </c>
      <c r="F415" s="103">
        <v>2446.08</v>
      </c>
    </row>
    <row r="416" spans="1:11">
      <c r="A416" s="4">
        <v>41190</v>
      </c>
      <c r="B416" s="4"/>
      <c r="C416" s="7" t="s">
        <v>2205</v>
      </c>
      <c r="D416" s="7" t="s">
        <v>2202</v>
      </c>
      <c r="E416" s="519">
        <v>11431</v>
      </c>
      <c r="F416" s="103">
        <v>600</v>
      </c>
      <c r="I416"/>
      <c r="J416"/>
      <c r="K416" s="74"/>
    </row>
    <row r="417" spans="1:11">
      <c r="A417" s="4">
        <v>41190</v>
      </c>
      <c r="B417" s="4"/>
      <c r="C417" s="7" t="s">
        <v>387</v>
      </c>
      <c r="D417" s="7" t="s">
        <v>2200</v>
      </c>
      <c r="E417" s="519">
        <v>11428</v>
      </c>
      <c r="F417" s="103">
        <v>1000</v>
      </c>
    </row>
    <row r="418" spans="1:11">
      <c r="A418" s="4">
        <v>41190</v>
      </c>
      <c r="B418" s="4"/>
      <c r="C418" s="7" t="s">
        <v>941</v>
      </c>
      <c r="D418" s="7" t="s">
        <v>2201</v>
      </c>
      <c r="E418" s="519">
        <v>11430</v>
      </c>
      <c r="F418" s="103">
        <v>1500</v>
      </c>
    </row>
    <row r="419" spans="1:11">
      <c r="A419" s="4">
        <v>41176</v>
      </c>
      <c r="B419" s="4"/>
      <c r="C419" s="7" t="s">
        <v>130</v>
      </c>
      <c r="D419" s="7" t="s">
        <v>2081</v>
      </c>
      <c r="E419" s="519">
        <v>11227</v>
      </c>
      <c r="F419" s="103">
        <v>1850</v>
      </c>
    </row>
    <row r="420" spans="1:11">
      <c r="A420" s="4">
        <v>41184</v>
      </c>
      <c r="B420" s="4"/>
      <c r="C420" s="7" t="s">
        <v>1637</v>
      </c>
      <c r="D420" s="7" t="s">
        <v>2139</v>
      </c>
      <c r="E420" s="519">
        <v>11402</v>
      </c>
      <c r="F420" s="103">
        <v>312</v>
      </c>
      <c r="J420" s="73"/>
      <c r="K420" s="74"/>
    </row>
    <row r="421" spans="1:11">
      <c r="A421" s="4">
        <v>41192</v>
      </c>
      <c r="B421" s="4"/>
      <c r="C421" s="7" t="s">
        <v>226</v>
      </c>
      <c r="D421" s="7" t="s">
        <v>2227</v>
      </c>
      <c r="E421" s="519">
        <v>11453</v>
      </c>
      <c r="F421" s="103">
        <v>523.71</v>
      </c>
      <c r="J421" s="73"/>
      <c r="K421" s="74"/>
    </row>
    <row r="422" spans="1:11">
      <c r="A422" s="4">
        <v>41192</v>
      </c>
      <c r="B422" s="4"/>
      <c r="C422" s="7" t="s">
        <v>389</v>
      </c>
      <c r="D422" s="7" t="s">
        <v>2229</v>
      </c>
      <c r="E422" s="519">
        <v>11454</v>
      </c>
      <c r="F422" s="103">
        <v>5000</v>
      </c>
      <c r="J422" s="73"/>
      <c r="K422" s="74"/>
    </row>
    <row r="423" spans="1:11">
      <c r="A423" s="4">
        <v>41192</v>
      </c>
      <c r="B423" s="4"/>
      <c r="C423" s="7" t="s">
        <v>2225</v>
      </c>
      <c r="D423" s="7" t="s">
        <v>2226</v>
      </c>
      <c r="E423" s="519">
        <v>11452</v>
      </c>
      <c r="F423" s="103">
        <v>235</v>
      </c>
      <c r="J423" s="73"/>
      <c r="K423" s="74"/>
    </row>
    <row r="424" spans="1:11">
      <c r="A424" s="4">
        <v>41184</v>
      </c>
      <c r="B424" s="4"/>
      <c r="C424" s="7" t="s">
        <v>1635</v>
      </c>
      <c r="D424" s="7" t="s">
        <v>2131</v>
      </c>
      <c r="E424" s="519">
        <v>11436</v>
      </c>
      <c r="F424" s="103">
        <v>607.79999999999995</v>
      </c>
      <c r="J424" s="73"/>
      <c r="K424" s="74"/>
    </row>
    <row r="425" spans="1:11">
      <c r="J425" s="73"/>
      <c r="K425" s="74"/>
    </row>
    <row r="426" spans="1:11">
      <c r="A426" s="60">
        <v>41193</v>
      </c>
    </row>
    <row r="427" spans="1:11">
      <c r="A427" s="4">
        <v>41183</v>
      </c>
      <c r="B427" s="4"/>
      <c r="C427" s="7" t="s">
        <v>1703</v>
      </c>
      <c r="D427" s="7" t="s">
        <v>2131</v>
      </c>
      <c r="E427" s="519">
        <v>11459</v>
      </c>
      <c r="F427" s="103">
        <v>202.6</v>
      </c>
    </row>
    <row r="428" spans="1:11">
      <c r="A428" s="4">
        <v>41184</v>
      </c>
      <c r="B428" s="4"/>
      <c r="C428" s="7" t="s">
        <v>895</v>
      </c>
      <c r="D428" s="7" t="s">
        <v>2137</v>
      </c>
      <c r="E428" s="519">
        <v>11364</v>
      </c>
      <c r="F428" s="103">
        <v>153.16</v>
      </c>
      <c r="J428" s="73"/>
      <c r="K428" s="74"/>
    </row>
    <row r="429" spans="1:11">
      <c r="A429" s="4">
        <v>41191</v>
      </c>
      <c r="B429" s="4"/>
      <c r="C429" s="7" t="s">
        <v>2222</v>
      </c>
      <c r="D429" s="7" t="s">
        <v>2223</v>
      </c>
      <c r="E429" s="519">
        <v>11449</v>
      </c>
      <c r="F429" s="103">
        <v>487.44</v>
      </c>
      <c r="J429" s="73"/>
      <c r="K429" s="74"/>
    </row>
    <row r="430" spans="1:11">
      <c r="A430" s="4">
        <v>41180</v>
      </c>
      <c r="B430" s="4"/>
      <c r="C430" s="7" t="s">
        <v>158</v>
      </c>
      <c r="D430" s="7" t="s">
        <v>2103</v>
      </c>
      <c r="E430" s="519">
        <v>11448</v>
      </c>
      <c r="F430" s="103">
        <v>2364.79</v>
      </c>
    </row>
    <row r="431" spans="1:11">
      <c r="A431" s="4">
        <v>41183</v>
      </c>
      <c r="B431" s="4"/>
      <c r="C431" s="7" t="s">
        <v>2142</v>
      </c>
      <c r="D431" s="7" t="s">
        <v>2128</v>
      </c>
      <c r="E431" s="519">
        <v>11433</v>
      </c>
      <c r="F431" s="103">
        <v>404.8</v>
      </c>
      <c r="J431" s="378"/>
      <c r="K431" s="74"/>
    </row>
    <row r="432" spans="1:11">
      <c r="A432" s="4">
        <v>41187</v>
      </c>
      <c r="B432" s="4"/>
      <c r="C432" s="7" t="s">
        <v>1459</v>
      </c>
      <c r="D432" s="7" t="s">
        <v>2187</v>
      </c>
      <c r="E432" s="519">
        <v>11425</v>
      </c>
      <c r="F432" s="103">
        <v>200</v>
      </c>
      <c r="J432" s="73"/>
      <c r="K432" s="74"/>
    </row>
    <row r="433" spans="1:11">
      <c r="A433" s="4">
        <v>41191</v>
      </c>
      <c r="B433" s="4"/>
      <c r="C433" s="7" t="s">
        <v>2220</v>
      </c>
      <c r="D433" s="7" t="s">
        <v>2221</v>
      </c>
      <c r="E433" s="519">
        <v>11451</v>
      </c>
      <c r="F433" s="103">
        <v>298.39</v>
      </c>
      <c r="J433" s="379"/>
      <c r="K433" s="74"/>
    </row>
    <row r="434" spans="1:11">
      <c r="A434" s="4">
        <v>41192</v>
      </c>
      <c r="B434" s="4"/>
      <c r="C434" s="7" t="s">
        <v>145</v>
      </c>
      <c r="D434" s="7" t="s">
        <v>2230</v>
      </c>
      <c r="E434" s="519">
        <v>11458</v>
      </c>
      <c r="F434" s="103">
        <v>126</v>
      </c>
    </row>
    <row r="435" spans="1:11">
      <c r="A435" s="4">
        <v>41192</v>
      </c>
      <c r="B435" s="4"/>
      <c r="C435" s="7" t="s">
        <v>372</v>
      </c>
      <c r="D435" s="7" t="s">
        <v>2232</v>
      </c>
      <c r="E435" s="519">
        <v>11462</v>
      </c>
      <c r="F435" s="103">
        <v>600</v>
      </c>
      <c r="J435" s="73"/>
      <c r="K435" s="74"/>
    </row>
    <row r="436" spans="1:11">
      <c r="A436" s="4">
        <v>41193</v>
      </c>
      <c r="B436" s="4"/>
      <c r="C436" s="7" t="s">
        <v>372</v>
      </c>
      <c r="D436" s="7" t="s">
        <v>2233</v>
      </c>
      <c r="E436" s="519">
        <v>11463</v>
      </c>
      <c r="F436" s="103">
        <v>2441</v>
      </c>
      <c r="J436" s="73"/>
      <c r="K436" s="74"/>
    </row>
    <row r="437" spans="1:11">
      <c r="A437" s="4">
        <v>41192</v>
      </c>
      <c r="B437" s="4"/>
      <c r="C437" s="7" t="s">
        <v>1762</v>
      </c>
      <c r="D437" s="7" t="s">
        <v>2231</v>
      </c>
      <c r="E437" s="519">
        <v>11461</v>
      </c>
      <c r="F437" s="103">
        <v>2165.34</v>
      </c>
      <c r="J437" s="73"/>
      <c r="K437" s="74"/>
    </row>
    <row r="438" spans="1:11">
      <c r="A438" s="4">
        <v>41193</v>
      </c>
      <c r="B438" s="4"/>
      <c r="C438" s="7" t="s">
        <v>874</v>
      </c>
      <c r="D438" s="7" t="s">
        <v>2239</v>
      </c>
      <c r="E438" s="519">
        <v>11470</v>
      </c>
      <c r="F438" s="103">
        <v>320</v>
      </c>
      <c r="J438" s="73"/>
      <c r="K438" s="74"/>
    </row>
    <row r="439" spans="1:11">
      <c r="J439" s="73"/>
      <c r="K439" s="74"/>
    </row>
    <row r="441" spans="1:11">
      <c r="A441" s="60">
        <v>41197</v>
      </c>
    </row>
    <row r="442" spans="1:11">
      <c r="A442" s="4">
        <v>41191</v>
      </c>
      <c r="B442" s="4"/>
      <c r="C442" s="7" t="s">
        <v>2211</v>
      </c>
      <c r="D442" s="7" t="s">
        <v>2216</v>
      </c>
      <c r="E442" s="519">
        <v>11443</v>
      </c>
      <c r="F442" s="103">
        <v>1270</v>
      </c>
    </row>
    <row r="443" spans="1:11">
      <c r="A443" s="209">
        <v>41192</v>
      </c>
      <c r="B443" s="209"/>
      <c r="C443" s="118" t="s">
        <v>2391</v>
      </c>
      <c r="D443" s="118" t="s">
        <v>2228</v>
      </c>
      <c r="E443" s="520">
        <v>11455</v>
      </c>
      <c r="F443" s="121">
        <v>635.83000000000004</v>
      </c>
    </row>
    <row r="444" spans="1:11">
      <c r="A444" s="4">
        <v>41191</v>
      </c>
      <c r="B444" s="4"/>
      <c r="C444" s="7" t="s">
        <v>1288</v>
      </c>
      <c r="D444" s="7" t="s">
        <v>2110</v>
      </c>
      <c r="E444" s="519">
        <v>11447</v>
      </c>
      <c r="F444" s="103">
        <v>162.79</v>
      </c>
      <c r="J444" s="73"/>
      <c r="K444" s="74"/>
    </row>
    <row r="445" spans="1:11">
      <c r="A445" s="4">
        <v>41193</v>
      </c>
      <c r="B445" s="4"/>
      <c r="C445" s="7" t="s">
        <v>662</v>
      </c>
      <c r="D445" s="7" t="s">
        <v>2234</v>
      </c>
      <c r="E445" s="519">
        <v>11464</v>
      </c>
      <c r="F445" s="103">
        <v>169.92</v>
      </c>
    </row>
    <row r="446" spans="1:11">
      <c r="A446" s="4">
        <v>41191</v>
      </c>
      <c r="B446" s="4"/>
      <c r="C446" s="7" t="s">
        <v>896</v>
      </c>
      <c r="D446" s="7" t="s">
        <v>2217</v>
      </c>
      <c r="E446" s="519">
        <v>11445</v>
      </c>
      <c r="F446" s="103">
        <v>202.79</v>
      </c>
      <c r="J446" s="73"/>
      <c r="K446" s="74"/>
    </row>
    <row r="447" spans="1:11">
      <c r="A447" s="4">
        <v>41192</v>
      </c>
      <c r="B447" s="4"/>
      <c r="C447" s="7" t="s">
        <v>1773</v>
      </c>
      <c r="D447" s="7" t="s">
        <v>2127</v>
      </c>
      <c r="E447" s="519">
        <v>11456</v>
      </c>
      <c r="F447" s="103">
        <v>302.79000000000002</v>
      </c>
    </row>
    <row r="448" spans="1:11">
      <c r="A448" s="4">
        <v>41192</v>
      </c>
      <c r="B448" s="4"/>
      <c r="C448" s="7" t="s">
        <v>168</v>
      </c>
      <c r="D448" s="7" t="s">
        <v>2105</v>
      </c>
      <c r="E448" s="519">
        <v>11457</v>
      </c>
      <c r="F448" s="103">
        <v>372.5</v>
      </c>
      <c r="J448" s="73"/>
      <c r="K448" s="74"/>
    </row>
    <row r="449" spans="1:11">
      <c r="A449" s="4">
        <v>41191</v>
      </c>
      <c r="B449" s="4"/>
      <c r="C449" s="7" t="s">
        <v>2209</v>
      </c>
      <c r="D449" s="7" t="s">
        <v>2214</v>
      </c>
      <c r="E449" s="519">
        <v>11441</v>
      </c>
      <c r="F449" s="103">
        <v>400</v>
      </c>
      <c r="J449" s="73"/>
      <c r="K449" s="74"/>
    </row>
    <row r="450" spans="1:11">
      <c r="A450" s="4">
        <v>41197</v>
      </c>
      <c r="B450" s="4"/>
      <c r="C450" s="7" t="s">
        <v>2242</v>
      </c>
      <c r="D450" s="7" t="s">
        <v>2243</v>
      </c>
      <c r="E450" s="519">
        <v>11472</v>
      </c>
      <c r="F450" s="103">
        <v>500</v>
      </c>
    </row>
    <row r="451" spans="1:11">
      <c r="A451" s="4">
        <v>41197</v>
      </c>
      <c r="B451" s="4"/>
      <c r="C451" s="7" t="s">
        <v>2244</v>
      </c>
      <c r="D451" s="7" t="s">
        <v>2245</v>
      </c>
      <c r="E451" s="519">
        <v>11522</v>
      </c>
      <c r="F451" s="103">
        <v>60</v>
      </c>
      <c r="J451" s="73"/>
      <c r="K451" s="74"/>
    </row>
    <row r="452" spans="1:11">
      <c r="A452" s="4">
        <v>41197</v>
      </c>
      <c r="B452" s="4"/>
      <c r="C452" s="7" t="s">
        <v>2244</v>
      </c>
      <c r="D452" s="7" t="s">
        <v>2249</v>
      </c>
      <c r="E452" s="519">
        <v>11554</v>
      </c>
      <c r="F452" s="103">
        <v>92</v>
      </c>
      <c r="J452" s="73"/>
      <c r="K452" s="74"/>
    </row>
    <row r="453" spans="1:11">
      <c r="A453" s="4">
        <v>41197</v>
      </c>
      <c r="B453" s="4"/>
      <c r="C453" s="7" t="s">
        <v>389</v>
      </c>
      <c r="D453" s="7" t="s">
        <v>2255</v>
      </c>
      <c r="E453" s="519">
        <v>11559</v>
      </c>
      <c r="F453" s="103">
        <v>4300</v>
      </c>
    </row>
    <row r="454" spans="1:11">
      <c r="A454" s="4">
        <v>41197</v>
      </c>
      <c r="B454" s="4"/>
      <c r="C454" s="7" t="s">
        <v>2162</v>
      </c>
      <c r="D454" s="7" t="s">
        <v>2250</v>
      </c>
      <c r="E454" s="519">
        <v>11555</v>
      </c>
      <c r="F454" s="103">
        <v>185.3</v>
      </c>
    </row>
    <row r="455" spans="1:11">
      <c r="A455" s="4">
        <v>41197</v>
      </c>
      <c r="B455" s="4"/>
      <c r="C455" s="7" t="s">
        <v>372</v>
      </c>
      <c r="D455" s="7" t="s">
        <v>2256</v>
      </c>
      <c r="E455" s="519">
        <v>11556</v>
      </c>
      <c r="F455" s="103">
        <v>59.86</v>
      </c>
    </row>
    <row r="458" spans="1:11">
      <c r="A458" s="60">
        <v>41198</v>
      </c>
    </row>
    <row r="459" spans="1:11">
      <c r="A459" s="4">
        <v>41197</v>
      </c>
      <c r="B459" s="4"/>
      <c r="C459" s="7" t="s">
        <v>200</v>
      </c>
      <c r="D459" s="7" t="s">
        <v>2252</v>
      </c>
      <c r="E459" s="519">
        <v>11491</v>
      </c>
      <c r="F459" s="103">
        <v>132</v>
      </c>
    </row>
    <row r="460" spans="1:11">
      <c r="A460" s="4">
        <v>41197</v>
      </c>
      <c r="B460" s="4"/>
      <c r="C460" s="7" t="s">
        <v>2254</v>
      </c>
      <c r="D460" s="7" t="s">
        <v>2253</v>
      </c>
      <c r="E460" s="519">
        <v>11562</v>
      </c>
      <c r="F460" s="103">
        <v>124</v>
      </c>
    </row>
    <row r="461" spans="1:11">
      <c r="A461" s="4">
        <v>41193</v>
      </c>
      <c r="B461" s="4"/>
      <c r="C461" s="7" t="s">
        <v>2211</v>
      </c>
      <c r="D461" s="7" t="s">
        <v>2235</v>
      </c>
      <c r="E461" s="519">
        <v>11465</v>
      </c>
      <c r="F461" s="103">
        <v>1270</v>
      </c>
    </row>
    <row r="462" spans="1:11">
      <c r="A462" s="380" t="s">
        <v>2258</v>
      </c>
      <c r="B462" s="4"/>
      <c r="C462" s="7" t="s">
        <v>9</v>
      </c>
      <c r="D462" s="7" t="s">
        <v>2257</v>
      </c>
      <c r="E462" s="519">
        <v>11380</v>
      </c>
      <c r="F462" s="103">
        <v>379</v>
      </c>
      <c r="J462" s="73"/>
      <c r="K462" s="74"/>
    </row>
    <row r="463" spans="1:11">
      <c r="A463" s="4">
        <v>41191</v>
      </c>
      <c r="B463" s="4"/>
      <c r="C463" s="7" t="s">
        <v>2218</v>
      </c>
      <c r="D463" s="7" t="s">
        <v>2219</v>
      </c>
      <c r="E463" s="519">
        <v>11438</v>
      </c>
      <c r="F463" s="103">
        <v>190.24</v>
      </c>
    </row>
    <row r="464" spans="1:11">
      <c r="A464" s="4">
        <v>41183</v>
      </c>
      <c r="B464" s="4"/>
      <c r="C464" s="7" t="s">
        <v>802</v>
      </c>
      <c r="D464" s="7" t="s">
        <v>2131</v>
      </c>
      <c r="E464" s="519">
        <v>11437</v>
      </c>
      <c r="F464" s="103">
        <v>301.33</v>
      </c>
    </row>
    <row r="465" spans="1:11">
      <c r="A465" s="4">
        <v>41193</v>
      </c>
      <c r="B465" s="4"/>
      <c r="C465" s="7" t="s">
        <v>2240</v>
      </c>
      <c r="D465" s="7" t="s">
        <v>2241</v>
      </c>
      <c r="E465" s="519">
        <v>11468</v>
      </c>
      <c r="F465" s="103">
        <v>305.27999999999997</v>
      </c>
      <c r="J465" s="73"/>
      <c r="K465" s="74"/>
    </row>
    <row r="466" spans="1:11">
      <c r="A466" s="4">
        <v>41193</v>
      </c>
      <c r="B466" s="4"/>
      <c r="C466" s="7" t="s">
        <v>1797</v>
      </c>
      <c r="D466" s="7" t="s">
        <v>2236</v>
      </c>
      <c r="E466" s="519">
        <v>11466</v>
      </c>
      <c r="F466" s="103">
        <v>384.3</v>
      </c>
      <c r="J466" s="73"/>
      <c r="K466" s="74"/>
    </row>
    <row r="467" spans="1:11">
      <c r="A467" s="4">
        <v>41193</v>
      </c>
      <c r="B467" s="4"/>
      <c r="C467" s="7" t="s">
        <v>2237</v>
      </c>
      <c r="D467" s="7" t="s">
        <v>2238</v>
      </c>
      <c r="E467" s="519">
        <v>11469</v>
      </c>
      <c r="F467" s="103">
        <v>550.54999999999995</v>
      </c>
      <c r="J467" s="73"/>
      <c r="K467" s="74"/>
    </row>
    <row r="468" spans="1:11">
      <c r="A468" s="4">
        <v>41197</v>
      </c>
      <c r="B468" s="4"/>
      <c r="C468" s="7" t="s">
        <v>492</v>
      </c>
      <c r="D468" s="7" t="s">
        <v>2252</v>
      </c>
      <c r="E468" s="519">
        <v>11484</v>
      </c>
      <c r="F468" s="103">
        <v>148</v>
      </c>
      <c r="J468" s="73"/>
      <c r="K468" s="74"/>
    </row>
    <row r="469" spans="1:11">
      <c r="A469" s="4">
        <v>41197</v>
      </c>
      <c r="B469" s="4"/>
      <c r="C469" s="7" t="s">
        <v>835</v>
      </c>
      <c r="D469" s="7" t="s">
        <v>2259</v>
      </c>
      <c r="E469" s="519">
        <v>11565</v>
      </c>
      <c r="F469" s="103">
        <v>4000</v>
      </c>
    </row>
    <row r="470" spans="1:11">
      <c r="A470" s="4">
        <v>41197</v>
      </c>
      <c r="B470" s="4"/>
      <c r="C470" s="7" t="s">
        <v>192</v>
      </c>
      <c r="D470" s="7" t="s">
        <v>2252</v>
      </c>
      <c r="E470" s="519">
        <v>11486</v>
      </c>
      <c r="F470" s="103">
        <v>132</v>
      </c>
    </row>
    <row r="471" spans="1:11">
      <c r="A471" s="4">
        <v>41197</v>
      </c>
      <c r="B471" s="4"/>
      <c r="C471" s="7" t="s">
        <v>635</v>
      </c>
      <c r="D471" s="7" t="s">
        <v>2252</v>
      </c>
      <c r="E471" s="519">
        <v>11498</v>
      </c>
      <c r="F471" s="103">
        <v>128</v>
      </c>
    </row>
    <row r="472" spans="1:11">
      <c r="A472" s="4">
        <v>41197</v>
      </c>
      <c r="B472" s="4"/>
      <c r="C472" s="7" t="s">
        <v>636</v>
      </c>
      <c r="D472" s="7" t="s">
        <v>2252</v>
      </c>
      <c r="E472" s="519">
        <v>11496</v>
      </c>
      <c r="F472" s="103">
        <v>128</v>
      </c>
    </row>
    <row r="473" spans="1:11">
      <c r="A473" s="4">
        <v>41197</v>
      </c>
      <c r="B473" s="4"/>
      <c r="C473" s="7" t="s">
        <v>634</v>
      </c>
      <c r="D473" s="7" t="s">
        <v>2252</v>
      </c>
      <c r="E473" s="519">
        <v>11495</v>
      </c>
      <c r="F473" s="103">
        <v>128</v>
      </c>
    </row>
    <row r="474" spans="1:11">
      <c r="A474" s="4">
        <v>41197</v>
      </c>
      <c r="B474" s="4"/>
      <c r="C474" s="7" t="s">
        <v>531</v>
      </c>
      <c r="D474" s="7" t="s">
        <v>2253</v>
      </c>
      <c r="E474" s="519">
        <v>11529</v>
      </c>
      <c r="F474" s="103">
        <v>384</v>
      </c>
    </row>
    <row r="475" spans="1:11">
      <c r="A475" s="4">
        <v>41197</v>
      </c>
      <c r="B475" s="4"/>
      <c r="C475" s="7" t="s">
        <v>1992</v>
      </c>
      <c r="D475" s="7" t="s">
        <v>2252</v>
      </c>
      <c r="E475" s="519">
        <v>11485</v>
      </c>
      <c r="F475" s="103">
        <v>156</v>
      </c>
    </row>
    <row r="476" spans="1:11">
      <c r="A476" s="4">
        <v>41197</v>
      </c>
      <c r="B476" s="4"/>
      <c r="C476" s="7" t="s">
        <v>2247</v>
      </c>
      <c r="D476" s="7" t="s">
        <v>2248</v>
      </c>
      <c r="E476" s="519">
        <v>11553</v>
      </c>
      <c r="F476" s="103">
        <v>131.63</v>
      </c>
    </row>
    <row r="477" spans="1:11">
      <c r="A477" s="4">
        <v>41197</v>
      </c>
      <c r="B477" s="4"/>
      <c r="C477" s="7" t="s">
        <v>633</v>
      </c>
      <c r="D477" s="7" t="s">
        <v>2252</v>
      </c>
      <c r="E477" s="519">
        <v>11493</v>
      </c>
      <c r="F477" s="103">
        <v>132</v>
      </c>
      <c r="J477" s="73"/>
      <c r="K477" s="74"/>
    </row>
    <row r="478" spans="1:11">
      <c r="A478" s="4">
        <v>41197</v>
      </c>
      <c r="B478" s="4"/>
      <c r="C478" s="7" t="s">
        <v>1029</v>
      </c>
      <c r="D478" s="7" t="s">
        <v>2252</v>
      </c>
      <c r="E478" s="519">
        <v>11487</v>
      </c>
      <c r="F478" s="103">
        <v>124</v>
      </c>
    </row>
    <row r="479" spans="1:11">
      <c r="A479" s="4">
        <v>41197</v>
      </c>
      <c r="B479" s="4"/>
      <c r="C479" s="7" t="s">
        <v>2014</v>
      </c>
      <c r="D479" s="7" t="s">
        <v>2252</v>
      </c>
      <c r="E479" s="519">
        <v>11536</v>
      </c>
      <c r="F479" s="103">
        <v>240</v>
      </c>
    </row>
    <row r="480" spans="1:11">
      <c r="A480" s="4">
        <v>41197</v>
      </c>
      <c r="B480" s="4"/>
      <c r="C480" s="7" t="s">
        <v>562</v>
      </c>
      <c r="D480" s="7" t="s">
        <v>2252</v>
      </c>
      <c r="E480" s="519">
        <v>11521</v>
      </c>
      <c r="F480" s="103">
        <v>140</v>
      </c>
    </row>
    <row r="481" spans="1:11">
      <c r="A481" s="4">
        <v>41197</v>
      </c>
      <c r="B481" s="4"/>
      <c r="C481" s="7" t="s">
        <v>524</v>
      </c>
      <c r="D481" s="7" t="s">
        <v>2260</v>
      </c>
      <c r="E481" s="519">
        <v>11509</v>
      </c>
      <c r="F481" s="103">
        <v>148.4</v>
      </c>
    </row>
    <row r="482" spans="1:11">
      <c r="A482" s="4">
        <v>41197</v>
      </c>
      <c r="B482" s="4"/>
      <c r="C482" s="7" t="s">
        <v>1634</v>
      </c>
      <c r="D482" s="7" t="s">
        <v>2261</v>
      </c>
      <c r="E482" s="519">
        <v>11550</v>
      </c>
      <c r="F482" s="103">
        <v>360</v>
      </c>
    </row>
    <row r="483" spans="1:11">
      <c r="A483" s="4">
        <v>41197</v>
      </c>
      <c r="B483" s="4"/>
      <c r="C483" s="7" t="s">
        <v>529</v>
      </c>
      <c r="D483" s="7" t="s">
        <v>2260</v>
      </c>
      <c r="E483" s="519">
        <v>11524</v>
      </c>
      <c r="F483" s="103">
        <v>180</v>
      </c>
    </row>
    <row r="484" spans="1:11">
      <c r="A484" s="4">
        <v>41197</v>
      </c>
      <c r="B484" s="4"/>
      <c r="C484" s="7" t="s">
        <v>164</v>
      </c>
      <c r="D484" s="7" t="s">
        <v>2261</v>
      </c>
      <c r="E484" s="519">
        <v>11551</v>
      </c>
      <c r="F484" s="103">
        <v>480</v>
      </c>
    </row>
    <row r="485" spans="1:11">
      <c r="A485" s="4">
        <v>41197</v>
      </c>
      <c r="B485" s="4"/>
      <c r="C485" s="7" t="s">
        <v>1727</v>
      </c>
      <c r="D485" s="7" t="s">
        <v>2252</v>
      </c>
      <c r="E485" s="519">
        <v>11520</v>
      </c>
      <c r="F485" s="103">
        <v>140</v>
      </c>
    </row>
    <row r="486" spans="1:11">
      <c r="A486" s="4">
        <v>41197</v>
      </c>
      <c r="B486" s="4"/>
      <c r="C486" s="7" t="s">
        <v>2013</v>
      </c>
      <c r="D486" s="7" t="s">
        <v>2252</v>
      </c>
      <c r="E486" s="519">
        <v>11534</v>
      </c>
      <c r="F486" s="103">
        <v>400</v>
      </c>
    </row>
    <row r="487" spans="1:11">
      <c r="A487" s="4">
        <v>41197</v>
      </c>
      <c r="B487" s="4"/>
      <c r="C487" s="7" t="s">
        <v>1483</v>
      </c>
      <c r="D487" s="7" t="s">
        <v>2252</v>
      </c>
      <c r="E487" s="519">
        <v>11533</v>
      </c>
      <c r="F487" s="103">
        <v>440</v>
      </c>
    </row>
    <row r="488" spans="1:11">
      <c r="A488" s="4">
        <v>41197</v>
      </c>
      <c r="B488" s="4"/>
      <c r="C488" s="7" t="s">
        <v>497</v>
      </c>
      <c r="D488" s="7" t="s">
        <v>2252</v>
      </c>
      <c r="E488" s="519">
        <v>11488</v>
      </c>
      <c r="F488" s="103">
        <v>124</v>
      </c>
    </row>
    <row r="489" spans="1:11">
      <c r="A489" s="4">
        <v>41197</v>
      </c>
      <c r="B489" s="4"/>
      <c r="C489" s="7" t="s">
        <v>681</v>
      </c>
      <c r="D489" s="7" t="s">
        <v>2252</v>
      </c>
      <c r="E489" s="519">
        <v>11490</v>
      </c>
      <c r="F489" s="103">
        <v>132</v>
      </c>
    </row>
    <row r="490" spans="1:11">
      <c r="A490" s="4">
        <v>41197</v>
      </c>
      <c r="B490" s="4"/>
      <c r="C490" s="7" t="s">
        <v>456</v>
      </c>
      <c r="D490" s="7" t="s">
        <v>2260</v>
      </c>
      <c r="E490" s="519">
        <v>11518</v>
      </c>
      <c r="F490" s="103">
        <v>320</v>
      </c>
    </row>
    <row r="491" spans="1:11">
      <c r="A491" s="4">
        <v>41197</v>
      </c>
      <c r="B491" s="4"/>
      <c r="C491" s="7" t="s">
        <v>100</v>
      </c>
      <c r="D491" s="7" t="s">
        <v>2191</v>
      </c>
      <c r="E491" s="519">
        <v>11416</v>
      </c>
      <c r="F491" s="103">
        <v>560</v>
      </c>
    </row>
    <row r="492" spans="1:11">
      <c r="A492" s="4">
        <v>41197</v>
      </c>
      <c r="B492" s="4"/>
      <c r="C492" s="7" t="s">
        <v>519</v>
      </c>
      <c r="D492" s="7" t="s">
        <v>2252</v>
      </c>
      <c r="E492" s="519">
        <v>11501</v>
      </c>
      <c r="F492" s="103">
        <v>216</v>
      </c>
      <c r="J492" s="379"/>
      <c r="K492" s="74"/>
    </row>
    <row r="493" spans="1:11">
      <c r="A493" s="4">
        <v>41197</v>
      </c>
      <c r="B493" s="4"/>
      <c r="C493" s="7" t="s">
        <v>1032</v>
      </c>
      <c r="D493" s="7" t="s">
        <v>2252</v>
      </c>
      <c r="E493" s="519">
        <v>11499</v>
      </c>
      <c r="F493" s="103">
        <v>160</v>
      </c>
    </row>
    <row r="494" spans="1:11">
      <c r="A494" s="4">
        <v>41198</v>
      </c>
      <c r="B494" s="4"/>
      <c r="C494" s="7" t="s">
        <v>545</v>
      </c>
      <c r="D494" s="7" t="s">
        <v>2263</v>
      </c>
      <c r="E494" s="519">
        <v>11574</v>
      </c>
      <c r="F494" s="103">
        <v>438</v>
      </c>
    </row>
    <row r="495" spans="1:11">
      <c r="A495" s="4">
        <v>41198</v>
      </c>
      <c r="B495" s="4"/>
      <c r="C495" s="7" t="s">
        <v>1762</v>
      </c>
      <c r="D495" s="7" t="s">
        <v>2265</v>
      </c>
      <c r="E495" s="519">
        <v>11578</v>
      </c>
      <c r="F495" s="103">
        <v>2650</v>
      </c>
    </row>
    <row r="496" spans="1:11">
      <c r="A496" s="4">
        <v>41198</v>
      </c>
      <c r="B496" s="4"/>
      <c r="C496" s="7" t="s">
        <v>145</v>
      </c>
      <c r="D496" s="7" t="s">
        <v>2264</v>
      </c>
      <c r="E496" s="519">
        <v>11579</v>
      </c>
      <c r="F496" s="103">
        <v>423.8</v>
      </c>
    </row>
    <row r="497" spans="1:11">
      <c r="A497" s="4">
        <v>41197</v>
      </c>
      <c r="B497" s="4"/>
      <c r="C497" s="7" t="s">
        <v>173</v>
      </c>
      <c r="D497" s="7" t="s">
        <v>2252</v>
      </c>
      <c r="E497" s="519">
        <v>11494</v>
      </c>
      <c r="F497" s="103">
        <v>180.4</v>
      </c>
    </row>
    <row r="498" spans="1:11">
      <c r="A498" s="4">
        <v>41197</v>
      </c>
      <c r="B498" s="4"/>
      <c r="C498" s="7" t="s">
        <v>518</v>
      </c>
      <c r="D498" s="7" t="s">
        <v>2252</v>
      </c>
      <c r="E498" s="519">
        <v>11500</v>
      </c>
      <c r="F498" s="103">
        <v>200</v>
      </c>
    </row>
    <row r="499" spans="1:11">
      <c r="A499" s="4">
        <v>41198</v>
      </c>
      <c r="B499" s="4"/>
      <c r="C499" s="7" t="s">
        <v>2251</v>
      </c>
      <c r="D499" s="7" t="s">
        <v>2252</v>
      </c>
      <c r="E499" s="519">
        <v>11577</v>
      </c>
      <c r="F499" s="103">
        <v>124</v>
      </c>
    </row>
    <row r="501" spans="1:11">
      <c r="A501" s="60">
        <v>41199</v>
      </c>
    </row>
    <row r="502" spans="1:11">
      <c r="A502" s="4">
        <v>41197</v>
      </c>
      <c r="B502" s="4"/>
      <c r="C502" s="7" t="s">
        <v>1797</v>
      </c>
      <c r="D502" s="7" t="s">
        <v>2104</v>
      </c>
      <c r="E502" s="519">
        <v>11557</v>
      </c>
      <c r="F502" s="103">
        <v>352.3</v>
      </c>
    </row>
    <row r="503" spans="1:11">
      <c r="A503" s="4">
        <v>41197</v>
      </c>
      <c r="B503" s="4"/>
      <c r="C503" s="7" t="s">
        <v>2244</v>
      </c>
      <c r="D503" s="7" t="s">
        <v>2246</v>
      </c>
      <c r="E503" s="519">
        <v>11538</v>
      </c>
      <c r="F503" s="103">
        <v>123.32</v>
      </c>
    </row>
    <row r="504" spans="1:11">
      <c r="A504" s="4">
        <v>41198</v>
      </c>
      <c r="B504" s="4"/>
      <c r="C504" s="7" t="s">
        <v>226</v>
      </c>
      <c r="D504" s="7" t="s">
        <v>2266</v>
      </c>
      <c r="E504" s="519">
        <v>11575</v>
      </c>
      <c r="F504" s="103">
        <v>44</v>
      </c>
      <c r="J504" s="73"/>
      <c r="K504" s="74"/>
    </row>
    <row r="505" spans="1:11">
      <c r="A505" s="4">
        <v>41197</v>
      </c>
      <c r="B505" s="4"/>
      <c r="C505" s="7" t="s">
        <v>2153</v>
      </c>
      <c r="D505" s="7" t="s">
        <v>2253</v>
      </c>
      <c r="E505" s="519">
        <v>11563</v>
      </c>
      <c r="F505" s="103">
        <v>124</v>
      </c>
    </row>
    <row r="506" spans="1:11">
      <c r="A506" s="4">
        <v>41197</v>
      </c>
      <c r="B506" s="4"/>
      <c r="C506" s="7" t="s">
        <v>503</v>
      </c>
      <c r="D506" s="7" t="s">
        <v>2252</v>
      </c>
      <c r="E506" s="519">
        <v>11492</v>
      </c>
      <c r="F506" s="103">
        <v>128</v>
      </c>
      <c r="I506"/>
      <c r="J506"/>
    </row>
    <row r="507" spans="1:11">
      <c r="A507" s="4">
        <v>41197</v>
      </c>
      <c r="B507" s="4"/>
      <c r="C507" s="7" t="s">
        <v>626</v>
      </c>
      <c r="D507" s="7" t="s">
        <v>2252</v>
      </c>
      <c r="E507" s="519">
        <v>11489</v>
      </c>
      <c r="F507" s="103">
        <v>128</v>
      </c>
      <c r="I507"/>
      <c r="J507"/>
    </row>
    <row r="508" spans="1:11">
      <c r="A508" s="4">
        <v>41199</v>
      </c>
      <c r="B508" s="4"/>
      <c r="C508" s="7" t="s">
        <v>120</v>
      </c>
      <c r="D508" s="7" t="s">
        <v>2276</v>
      </c>
      <c r="E508" s="519">
        <v>11583</v>
      </c>
      <c r="F508" s="103">
        <v>346</v>
      </c>
      <c r="I508"/>
      <c r="J508"/>
    </row>
    <row r="509" spans="1:11">
      <c r="A509" s="4">
        <v>41198</v>
      </c>
      <c r="B509" s="4"/>
      <c r="C509" s="7" t="s">
        <v>2272</v>
      </c>
      <c r="D509" s="7" t="s">
        <v>2275</v>
      </c>
      <c r="E509" s="519">
        <v>11558</v>
      </c>
      <c r="F509" s="103">
        <v>464</v>
      </c>
      <c r="I509"/>
      <c r="J509"/>
    </row>
    <row r="510" spans="1:11">
      <c r="A510" s="4">
        <v>41197</v>
      </c>
      <c r="B510" s="4"/>
      <c r="C510" s="7" t="s">
        <v>1480</v>
      </c>
      <c r="D510" s="7" t="s">
        <v>2271</v>
      </c>
      <c r="E510" s="519">
        <v>11483</v>
      </c>
      <c r="F510" s="103">
        <v>480</v>
      </c>
      <c r="I510"/>
      <c r="J510"/>
    </row>
    <row r="511" spans="1:11">
      <c r="A511" s="4">
        <v>41197</v>
      </c>
      <c r="B511" s="4"/>
      <c r="C511" s="7" t="s">
        <v>1170</v>
      </c>
      <c r="D511" s="7" t="s">
        <v>2252</v>
      </c>
      <c r="E511" s="519">
        <v>11504</v>
      </c>
      <c r="F511" s="103">
        <v>180</v>
      </c>
      <c r="I511"/>
      <c r="J511"/>
    </row>
    <row r="512" spans="1:11">
      <c r="A512" s="4">
        <v>41197</v>
      </c>
      <c r="B512" s="4"/>
      <c r="C512" s="7" t="s">
        <v>537</v>
      </c>
      <c r="D512" s="7" t="s">
        <v>2275</v>
      </c>
      <c r="E512" s="519">
        <v>11541</v>
      </c>
      <c r="F512" s="103">
        <v>384</v>
      </c>
      <c r="I512"/>
      <c r="J512"/>
    </row>
    <row r="513" spans="1:11">
      <c r="A513" s="4">
        <v>41197</v>
      </c>
      <c r="B513" s="4"/>
      <c r="C513" s="7" t="s">
        <v>2147</v>
      </c>
      <c r="D513" s="7" t="s">
        <v>2252</v>
      </c>
      <c r="E513" s="519">
        <v>11510</v>
      </c>
      <c r="F513" s="103">
        <v>160</v>
      </c>
      <c r="I513"/>
      <c r="J513"/>
    </row>
    <row r="514" spans="1:11">
      <c r="A514" s="4">
        <v>41197</v>
      </c>
      <c r="B514" s="4"/>
      <c r="C514" s="7" t="s">
        <v>1734</v>
      </c>
      <c r="D514" s="7" t="s">
        <v>2252</v>
      </c>
      <c r="E514" s="519">
        <v>11512</v>
      </c>
      <c r="F514" s="103">
        <v>160</v>
      </c>
      <c r="I514"/>
      <c r="J514"/>
    </row>
    <row r="515" spans="1:11">
      <c r="A515" s="4">
        <v>41197</v>
      </c>
      <c r="B515" s="4"/>
      <c r="C515" s="7" t="s">
        <v>1703</v>
      </c>
      <c r="D515" s="7" t="s">
        <v>2252</v>
      </c>
      <c r="E515" s="519">
        <v>11502</v>
      </c>
      <c r="F515" s="103">
        <v>160</v>
      </c>
      <c r="I515"/>
      <c r="J515"/>
    </row>
    <row r="516" spans="1:11">
      <c r="I516"/>
      <c r="J516"/>
    </row>
    <row r="517" spans="1:11">
      <c r="A517" s="60">
        <v>41200</v>
      </c>
    </row>
    <row r="518" spans="1:11">
      <c r="A518" s="4">
        <v>41195</v>
      </c>
      <c r="B518" s="4"/>
      <c r="C518" s="7" t="s">
        <v>19</v>
      </c>
      <c r="D518" s="7" t="s">
        <v>2279</v>
      </c>
      <c r="E518" s="519">
        <v>11239</v>
      </c>
      <c r="F518" s="103">
        <v>1500</v>
      </c>
      <c r="I518"/>
      <c r="J518"/>
    </row>
    <row r="519" spans="1:11">
      <c r="A519" s="4">
        <v>41197</v>
      </c>
      <c r="B519" s="4"/>
      <c r="C519" s="7" t="s">
        <v>559</v>
      </c>
      <c r="D519" s="7" t="s">
        <v>2252</v>
      </c>
      <c r="E519" s="519">
        <v>11507</v>
      </c>
      <c r="F519" s="103">
        <v>160</v>
      </c>
      <c r="I519"/>
      <c r="J519"/>
    </row>
    <row r="520" spans="1:11">
      <c r="A520" s="4">
        <v>41197</v>
      </c>
      <c r="B520" s="4"/>
      <c r="C520" s="7" t="s">
        <v>1485</v>
      </c>
      <c r="D520" s="7" t="s">
        <v>2275</v>
      </c>
      <c r="E520" s="519">
        <v>11549</v>
      </c>
      <c r="F520" s="103">
        <v>480</v>
      </c>
      <c r="I520"/>
      <c r="J520"/>
    </row>
    <row r="521" spans="1:11">
      <c r="A521" s="4">
        <v>41197</v>
      </c>
      <c r="B521" s="4"/>
      <c r="C521" s="7" t="s">
        <v>1627</v>
      </c>
      <c r="D521" s="7" t="s">
        <v>2252</v>
      </c>
      <c r="E521" s="519">
        <v>11527</v>
      </c>
      <c r="F521" s="103">
        <v>160</v>
      </c>
      <c r="I521"/>
      <c r="J521"/>
    </row>
    <row r="522" spans="1:11">
      <c r="A522" s="4">
        <v>41173</v>
      </c>
      <c r="B522" s="4"/>
      <c r="C522" s="7" t="s">
        <v>2072</v>
      </c>
      <c r="D522" s="7" t="s">
        <v>2066</v>
      </c>
      <c r="E522" s="519">
        <v>11217</v>
      </c>
      <c r="F522" s="103">
        <v>200</v>
      </c>
    </row>
    <row r="523" spans="1:11">
      <c r="A523" s="4">
        <v>41180</v>
      </c>
      <c r="B523" s="4"/>
      <c r="C523" s="7" t="s">
        <v>1797</v>
      </c>
      <c r="D523" s="7" t="s">
        <v>2104</v>
      </c>
      <c r="E523" s="519">
        <v>11471</v>
      </c>
      <c r="F523" s="103">
        <v>404</v>
      </c>
      <c r="J523" s="73"/>
      <c r="K523" s="74"/>
    </row>
    <row r="524" spans="1:11">
      <c r="A524" s="4">
        <v>41198</v>
      </c>
      <c r="B524" s="4"/>
      <c r="C524" s="7" t="s">
        <v>130</v>
      </c>
      <c r="D524" s="7" t="s">
        <v>2278</v>
      </c>
      <c r="E524" s="519">
        <v>11568</v>
      </c>
      <c r="F524" s="103">
        <v>5000</v>
      </c>
      <c r="J524" s="378"/>
      <c r="K524" s="74"/>
    </row>
    <row r="525" spans="1:11">
      <c r="A525" s="4">
        <v>41197</v>
      </c>
      <c r="B525" s="4"/>
      <c r="C525" s="7" t="s">
        <v>2273</v>
      </c>
      <c r="D525" s="7" t="s">
        <v>2275</v>
      </c>
      <c r="E525" s="519">
        <v>11560</v>
      </c>
      <c r="F525" s="103">
        <v>240</v>
      </c>
    </row>
    <row r="526" spans="1:11">
      <c r="A526" s="4">
        <v>41197</v>
      </c>
      <c r="B526" s="4"/>
      <c r="C526" s="7" t="s">
        <v>2274</v>
      </c>
      <c r="D526" s="7" t="s">
        <v>2275</v>
      </c>
      <c r="E526" s="519">
        <v>11564</v>
      </c>
      <c r="F526" s="103">
        <v>160</v>
      </c>
    </row>
    <row r="527" spans="1:11">
      <c r="A527" s="4">
        <v>41197</v>
      </c>
      <c r="B527" s="4"/>
      <c r="C527" s="7" t="s">
        <v>525</v>
      </c>
      <c r="D527" s="7" t="s">
        <v>2252</v>
      </c>
      <c r="E527" s="519">
        <v>11513</v>
      </c>
      <c r="F527" s="103">
        <v>200</v>
      </c>
    </row>
    <row r="528" spans="1:11">
      <c r="A528" s="4">
        <v>41197</v>
      </c>
      <c r="B528" s="4"/>
      <c r="C528" s="7" t="s">
        <v>30</v>
      </c>
      <c r="D528" s="7" t="s">
        <v>2252</v>
      </c>
      <c r="E528" s="519">
        <v>11517</v>
      </c>
      <c r="F528" s="103">
        <v>160</v>
      </c>
    </row>
    <row r="529" spans="1:10">
      <c r="A529" s="4">
        <v>41197</v>
      </c>
      <c r="B529" s="4"/>
      <c r="C529" s="7" t="s">
        <v>1482</v>
      </c>
      <c r="D529" s="7" t="s">
        <v>2252</v>
      </c>
      <c r="E529" s="519">
        <v>11525</v>
      </c>
      <c r="F529" s="103">
        <v>140</v>
      </c>
    </row>
    <row r="530" spans="1:10">
      <c r="A530" s="4">
        <v>41197</v>
      </c>
      <c r="B530" s="4"/>
      <c r="C530" s="7" t="s">
        <v>1304</v>
      </c>
      <c r="D530" s="7" t="s">
        <v>2252</v>
      </c>
      <c r="E530" s="519">
        <v>11515</v>
      </c>
      <c r="F530" s="103">
        <v>140</v>
      </c>
    </row>
    <row r="531" spans="1:10">
      <c r="A531" s="4">
        <v>41197</v>
      </c>
      <c r="B531" s="4"/>
      <c r="C531" s="7" t="s">
        <v>1308</v>
      </c>
      <c r="D531" s="7" t="s">
        <v>2275</v>
      </c>
      <c r="E531" s="519">
        <v>11543</v>
      </c>
      <c r="F531" s="103">
        <v>400</v>
      </c>
      <c r="I531"/>
      <c r="J531"/>
    </row>
    <row r="532" spans="1:10">
      <c r="A532" s="4">
        <v>41197</v>
      </c>
      <c r="B532" s="4"/>
      <c r="C532" s="7" t="s">
        <v>265</v>
      </c>
      <c r="D532" s="7" t="s">
        <v>2252</v>
      </c>
      <c r="E532" s="519">
        <v>11523</v>
      </c>
      <c r="F532" s="103">
        <v>140</v>
      </c>
      <c r="I532"/>
      <c r="J532"/>
    </row>
    <row r="533" spans="1:10">
      <c r="A533" s="4">
        <v>41197</v>
      </c>
      <c r="B533" s="4"/>
      <c r="C533" s="7" t="s">
        <v>523</v>
      </c>
      <c r="D533" s="7" t="s">
        <v>2252</v>
      </c>
      <c r="E533" s="519">
        <v>11508</v>
      </c>
      <c r="F533" s="103">
        <v>320</v>
      </c>
      <c r="I533"/>
      <c r="J533"/>
    </row>
    <row r="534" spans="1:10">
      <c r="A534" s="4">
        <v>41197</v>
      </c>
      <c r="B534" s="4"/>
      <c r="C534" s="7" t="s">
        <v>32</v>
      </c>
      <c r="D534" s="7" t="s">
        <v>2252</v>
      </c>
      <c r="E534" s="519">
        <v>11531</v>
      </c>
      <c r="F534" s="103">
        <v>384</v>
      </c>
      <c r="I534"/>
      <c r="J534"/>
    </row>
    <row r="535" spans="1:10">
      <c r="A535" s="4">
        <v>41197</v>
      </c>
      <c r="B535" s="4"/>
      <c r="C535" s="7" t="s">
        <v>539</v>
      </c>
      <c r="D535" s="7" t="s">
        <v>2275</v>
      </c>
      <c r="E535" s="519">
        <v>11548</v>
      </c>
      <c r="F535" s="103">
        <v>384</v>
      </c>
      <c r="I535"/>
      <c r="J535"/>
    </row>
    <row r="536" spans="1:10">
      <c r="A536" s="4">
        <v>41197</v>
      </c>
      <c r="B536" s="4"/>
      <c r="C536" s="7" t="s">
        <v>356</v>
      </c>
      <c r="D536" s="7" t="s">
        <v>2252</v>
      </c>
      <c r="E536" s="519">
        <v>11526</v>
      </c>
      <c r="F536" s="103">
        <v>160</v>
      </c>
      <c r="I536"/>
      <c r="J536"/>
    </row>
    <row r="537" spans="1:10">
      <c r="A537" s="4">
        <v>41197</v>
      </c>
      <c r="B537" s="4"/>
      <c r="C537" s="7" t="s">
        <v>1484</v>
      </c>
      <c r="D537" s="7" t="s">
        <v>2275</v>
      </c>
      <c r="E537" s="519">
        <v>11546</v>
      </c>
      <c r="F537" s="103">
        <v>400</v>
      </c>
      <c r="I537"/>
      <c r="J537"/>
    </row>
    <row r="538" spans="1:10">
      <c r="A538" s="4">
        <v>41197</v>
      </c>
      <c r="B538" s="4"/>
      <c r="C538" s="7" t="s">
        <v>233</v>
      </c>
      <c r="D538" s="7" t="s">
        <v>2252</v>
      </c>
      <c r="E538" s="519">
        <v>11505</v>
      </c>
      <c r="F538" s="103">
        <v>260</v>
      </c>
      <c r="I538"/>
      <c r="J538"/>
    </row>
    <row r="539" spans="1:10">
      <c r="A539" s="4">
        <v>41197</v>
      </c>
      <c r="B539" s="4"/>
      <c r="C539" s="7" t="s">
        <v>520</v>
      </c>
      <c r="D539" s="7" t="s">
        <v>2252</v>
      </c>
      <c r="E539" s="519">
        <v>11503</v>
      </c>
      <c r="F539" s="103">
        <v>160</v>
      </c>
      <c r="I539"/>
      <c r="J539"/>
    </row>
    <row r="540" spans="1:10">
      <c r="A540" s="4">
        <v>41197</v>
      </c>
      <c r="B540" s="4"/>
      <c r="C540" s="7" t="s">
        <v>533</v>
      </c>
      <c r="D540" s="7" t="s">
        <v>2271</v>
      </c>
      <c r="E540" s="519">
        <v>11481</v>
      </c>
      <c r="F540" s="103">
        <v>480</v>
      </c>
      <c r="I540"/>
      <c r="J540"/>
    </row>
    <row r="541" spans="1:10">
      <c r="A541" s="4">
        <v>41197</v>
      </c>
      <c r="B541" s="4"/>
      <c r="C541" s="7" t="s">
        <v>563</v>
      </c>
      <c r="D541" s="7" t="s">
        <v>2275</v>
      </c>
      <c r="E541" s="519">
        <v>11552</v>
      </c>
      <c r="F541" s="103">
        <v>400</v>
      </c>
      <c r="I541"/>
      <c r="J541"/>
    </row>
    <row r="542" spans="1:10">
      <c r="A542" s="4">
        <v>41197</v>
      </c>
      <c r="B542" s="4"/>
      <c r="C542" s="7" t="s">
        <v>538</v>
      </c>
      <c r="D542" s="7" t="s">
        <v>2275</v>
      </c>
      <c r="E542" s="519">
        <v>11544</v>
      </c>
      <c r="F542" s="103">
        <v>336</v>
      </c>
      <c r="I542"/>
      <c r="J542"/>
    </row>
    <row r="543" spans="1:10">
      <c r="A543" s="4">
        <v>41199</v>
      </c>
      <c r="B543" s="4"/>
      <c r="C543" s="7" t="s">
        <v>2288</v>
      </c>
      <c r="D543" s="7" t="s">
        <v>2283</v>
      </c>
      <c r="E543" s="519">
        <v>11585</v>
      </c>
      <c r="F543" s="103">
        <v>40</v>
      </c>
      <c r="I543"/>
      <c r="J543"/>
    </row>
    <row r="544" spans="1:10">
      <c r="A544" s="4">
        <v>41197</v>
      </c>
      <c r="B544" s="4"/>
      <c r="C544" s="7" t="s">
        <v>1307</v>
      </c>
      <c r="D544" s="7" t="s">
        <v>2275</v>
      </c>
      <c r="E544" s="519">
        <v>11540</v>
      </c>
      <c r="F544" s="103">
        <v>480</v>
      </c>
      <c r="I544"/>
      <c r="J544"/>
    </row>
    <row r="545" spans="1:10">
      <c r="A545" s="4">
        <v>41197</v>
      </c>
      <c r="B545" s="4"/>
      <c r="C545" s="7" t="s">
        <v>1637</v>
      </c>
      <c r="D545" s="7" t="s">
        <v>2275</v>
      </c>
      <c r="E545" s="519">
        <v>11561</v>
      </c>
      <c r="F545" s="103">
        <v>240</v>
      </c>
      <c r="I545"/>
      <c r="J545"/>
    </row>
    <row r="546" spans="1:10">
      <c r="F546" s="370"/>
      <c r="I546"/>
      <c r="J546"/>
    </row>
    <row r="547" spans="1:10">
      <c r="A547" s="60">
        <v>41201</v>
      </c>
      <c r="I547"/>
      <c r="J547"/>
    </row>
    <row r="548" spans="1:10">
      <c r="A548" s="4">
        <v>41199</v>
      </c>
      <c r="B548" s="4">
        <v>41199</v>
      </c>
      <c r="C548" s="7" t="s">
        <v>158</v>
      </c>
      <c r="D548" s="7" t="s">
        <v>2284</v>
      </c>
      <c r="E548" s="519">
        <v>11586</v>
      </c>
      <c r="F548" s="103">
        <v>2364.79</v>
      </c>
      <c r="I548"/>
      <c r="J548"/>
    </row>
    <row r="549" spans="1:10">
      <c r="A549" s="4">
        <v>41166</v>
      </c>
      <c r="B549" s="4">
        <v>41199</v>
      </c>
      <c r="C549" s="7" t="s">
        <v>1983</v>
      </c>
      <c r="D549" s="7" t="s">
        <v>2290</v>
      </c>
      <c r="E549" s="519">
        <v>11115</v>
      </c>
      <c r="F549" s="103">
        <v>3000</v>
      </c>
      <c r="I549"/>
      <c r="J549"/>
    </row>
    <row r="550" spans="1:10">
      <c r="A550" s="4">
        <v>41199</v>
      </c>
      <c r="B550" s="4"/>
      <c r="C550" s="7" t="s">
        <v>2289</v>
      </c>
      <c r="D550" s="7" t="s">
        <v>2285</v>
      </c>
      <c r="E550" s="519">
        <v>11587</v>
      </c>
      <c r="F550" s="103">
        <v>269.5</v>
      </c>
      <c r="I550"/>
      <c r="J550"/>
    </row>
    <row r="551" spans="1:10">
      <c r="A551" s="4">
        <v>41197</v>
      </c>
      <c r="B551" s="4"/>
      <c r="C551" s="7" t="s">
        <v>530</v>
      </c>
      <c r="D551" s="7" t="s">
        <v>2252</v>
      </c>
      <c r="E551" s="519">
        <v>11528</v>
      </c>
      <c r="F551" s="103">
        <v>400</v>
      </c>
      <c r="I551"/>
      <c r="J551"/>
    </row>
    <row r="552" spans="1:10">
      <c r="A552" s="4">
        <v>41197</v>
      </c>
      <c r="B552" s="4"/>
      <c r="C552" s="7" t="s">
        <v>1629</v>
      </c>
      <c r="D552" s="7" t="s">
        <v>2252</v>
      </c>
      <c r="E552" s="519">
        <v>11535</v>
      </c>
      <c r="F552" s="103">
        <v>400</v>
      </c>
      <c r="I552"/>
      <c r="J552"/>
    </row>
    <row r="553" spans="1:10">
      <c r="A553" s="4">
        <v>41197</v>
      </c>
      <c r="B553" s="4"/>
      <c r="C553" s="7" t="s">
        <v>1633</v>
      </c>
      <c r="D553" s="7" t="s">
        <v>2275</v>
      </c>
      <c r="E553" s="519">
        <v>11547</v>
      </c>
      <c r="F553" s="103">
        <v>480</v>
      </c>
      <c r="I553"/>
      <c r="J553"/>
    </row>
    <row r="554" spans="1:10">
      <c r="A554" s="4">
        <v>41197</v>
      </c>
      <c r="B554" s="4"/>
      <c r="C554" s="7" t="s">
        <v>1303</v>
      </c>
      <c r="D554" s="7" t="s">
        <v>2252</v>
      </c>
      <c r="E554" s="519">
        <v>11511</v>
      </c>
      <c r="F554" s="103">
        <v>140</v>
      </c>
      <c r="I554"/>
      <c r="J554"/>
    </row>
    <row r="555" spans="1:10">
      <c r="A555" s="4">
        <v>41197</v>
      </c>
      <c r="B555" s="4"/>
      <c r="C555" s="7" t="s">
        <v>2269</v>
      </c>
      <c r="D555" s="7" t="s">
        <v>2271</v>
      </c>
      <c r="E555" s="519">
        <v>11596</v>
      </c>
      <c r="F555" s="103">
        <v>1440</v>
      </c>
      <c r="I555"/>
      <c r="J555"/>
    </row>
    <row r="556" spans="1:10">
      <c r="A556" s="4">
        <v>41199</v>
      </c>
      <c r="B556" s="4"/>
      <c r="C556" s="7" t="s">
        <v>624</v>
      </c>
      <c r="D556" s="7" t="s">
        <v>2281</v>
      </c>
      <c r="E556" s="519">
        <v>11582</v>
      </c>
      <c r="F556" s="103">
        <v>940.17</v>
      </c>
      <c r="I556"/>
      <c r="J556"/>
    </row>
    <row r="557" spans="1:10">
      <c r="A557" s="4">
        <v>41197</v>
      </c>
      <c r="B557" s="4"/>
      <c r="C557" s="7" t="s">
        <v>561</v>
      </c>
      <c r="D557" s="7" t="s">
        <v>2252</v>
      </c>
      <c r="E557" s="519">
        <v>11516</v>
      </c>
      <c r="F557" s="103">
        <v>140</v>
      </c>
      <c r="I557"/>
      <c r="J557"/>
    </row>
    <row r="558" spans="1:10">
      <c r="A558" s="4">
        <v>41200</v>
      </c>
      <c r="B558" s="4"/>
      <c r="C558" s="7" t="s">
        <v>226</v>
      </c>
      <c r="D558" s="7" t="s">
        <v>2291</v>
      </c>
      <c r="E558" s="519">
        <v>11594</v>
      </c>
      <c r="F558" s="103">
        <v>561.62</v>
      </c>
      <c r="I558"/>
      <c r="J558"/>
    </row>
    <row r="559" spans="1:10">
      <c r="A559" s="4">
        <v>41201</v>
      </c>
      <c r="B559" s="4"/>
      <c r="C559" s="7" t="s">
        <v>226</v>
      </c>
      <c r="D559" s="7" t="s">
        <v>2292</v>
      </c>
      <c r="E559" s="519">
        <v>11597</v>
      </c>
      <c r="F559" s="103">
        <v>100</v>
      </c>
      <c r="I559"/>
      <c r="J559"/>
    </row>
    <row r="560" spans="1:10">
      <c r="A560" s="4">
        <v>41197</v>
      </c>
      <c r="B560" s="4"/>
      <c r="C560" s="7" t="s">
        <v>1705</v>
      </c>
      <c r="D560" s="7" t="s">
        <v>2252</v>
      </c>
      <c r="E560" s="519">
        <v>11506</v>
      </c>
      <c r="F560" s="103">
        <v>200</v>
      </c>
      <c r="I560"/>
      <c r="J560"/>
    </row>
    <row r="561" spans="1:11">
      <c r="A561" s="4">
        <v>41197</v>
      </c>
      <c r="B561" s="4"/>
      <c r="C561" s="7" t="s">
        <v>558</v>
      </c>
      <c r="D561" s="7" t="s">
        <v>2271</v>
      </c>
      <c r="E561" s="519">
        <v>11479</v>
      </c>
      <c r="F561" s="103">
        <v>960</v>
      </c>
      <c r="I561"/>
      <c r="J561"/>
    </row>
    <row r="562" spans="1:11">
      <c r="A562" s="4">
        <v>41201</v>
      </c>
      <c r="B562" s="4"/>
      <c r="C562" s="7" t="s">
        <v>822</v>
      </c>
      <c r="D562" s="7" t="s">
        <v>2293</v>
      </c>
      <c r="E562" s="519">
        <v>11619</v>
      </c>
      <c r="F562" s="103">
        <v>1400</v>
      </c>
      <c r="I562"/>
      <c r="J562"/>
    </row>
    <row r="563" spans="1:11">
      <c r="A563" s="4">
        <v>41201</v>
      </c>
      <c r="B563" s="4"/>
      <c r="C563" s="7" t="s">
        <v>810</v>
      </c>
      <c r="D563" s="7" t="s">
        <v>2321</v>
      </c>
      <c r="E563" s="519">
        <v>11622</v>
      </c>
      <c r="F563" s="103">
        <v>155</v>
      </c>
      <c r="I563"/>
      <c r="J563"/>
    </row>
    <row r="564" spans="1:11">
      <c r="A564" s="4">
        <v>41201</v>
      </c>
      <c r="B564" s="4"/>
      <c r="C564" s="7" t="s">
        <v>389</v>
      </c>
      <c r="D564" s="7" t="s">
        <v>2319</v>
      </c>
      <c r="E564" s="519">
        <v>11620</v>
      </c>
      <c r="F564" s="103">
        <v>159</v>
      </c>
      <c r="I564"/>
      <c r="J564"/>
    </row>
    <row r="565" spans="1:11">
      <c r="A565" s="4">
        <v>41197</v>
      </c>
      <c r="B565" s="4"/>
      <c r="C565" s="7" t="s">
        <v>1707</v>
      </c>
      <c r="D565" s="7" t="s">
        <v>2275</v>
      </c>
      <c r="E565" s="519">
        <v>11542</v>
      </c>
      <c r="F565" s="103">
        <v>480</v>
      </c>
      <c r="I565"/>
      <c r="J565"/>
    </row>
    <row r="566" spans="1:11">
      <c r="A566" s="4">
        <v>41197</v>
      </c>
      <c r="B566" s="4"/>
      <c r="C566" s="7" t="s">
        <v>369</v>
      </c>
      <c r="D566" s="7" t="s">
        <v>2271</v>
      </c>
      <c r="E566" s="519">
        <v>11482</v>
      </c>
      <c r="F566" s="103">
        <v>720</v>
      </c>
      <c r="I566"/>
      <c r="J566"/>
    </row>
    <row r="567" spans="1:11">
      <c r="I567"/>
      <c r="J567"/>
    </row>
    <row r="568" spans="1:11">
      <c r="A568" s="60"/>
    </row>
    <row r="569" spans="1:11">
      <c r="A569" s="60">
        <v>41202</v>
      </c>
    </row>
    <row r="570" spans="1:11">
      <c r="A570" s="4">
        <v>41197</v>
      </c>
      <c r="B570" s="4"/>
      <c r="C570" s="7" t="s">
        <v>2268</v>
      </c>
      <c r="D570" s="7" t="s">
        <v>2271</v>
      </c>
      <c r="E570" s="519">
        <v>11477</v>
      </c>
      <c r="F570" s="103">
        <v>1560</v>
      </c>
    </row>
    <row r="572" spans="1:11">
      <c r="A572" s="60">
        <v>41204</v>
      </c>
    </row>
    <row r="573" spans="1:11">
      <c r="A573" s="4">
        <v>41192</v>
      </c>
      <c r="B573" s="4"/>
      <c r="C573" s="7" t="s">
        <v>761</v>
      </c>
      <c r="D573" s="7" t="s">
        <v>2277</v>
      </c>
      <c r="E573" s="519">
        <v>11460</v>
      </c>
      <c r="F573" s="103">
        <v>1414.45</v>
      </c>
    </row>
    <row r="574" spans="1:11">
      <c r="A574" s="4">
        <v>41197</v>
      </c>
      <c r="B574" s="4"/>
      <c r="C574" s="7" t="s">
        <v>367</v>
      </c>
      <c r="D574" s="7" t="s">
        <v>2271</v>
      </c>
      <c r="E574" s="519">
        <v>11480</v>
      </c>
      <c r="F574" s="103">
        <v>960</v>
      </c>
      <c r="J574" s="73"/>
      <c r="K574" s="74"/>
    </row>
    <row r="575" spans="1:11">
      <c r="A575" s="4">
        <v>41201</v>
      </c>
      <c r="B575" s="4"/>
      <c r="C575" s="7" t="s">
        <v>2078</v>
      </c>
      <c r="D575" s="7" t="s">
        <v>2323</v>
      </c>
      <c r="E575" s="519">
        <v>11624</v>
      </c>
      <c r="F575" s="103">
        <v>460</v>
      </c>
    </row>
    <row r="576" spans="1:11">
      <c r="A576" s="4">
        <v>41197</v>
      </c>
      <c r="B576" s="4"/>
      <c r="C576" s="7" t="s">
        <v>2270</v>
      </c>
      <c r="D576" s="7" t="s">
        <v>2252</v>
      </c>
      <c r="E576" s="519">
        <v>11532</v>
      </c>
      <c r="F576" s="103">
        <v>400</v>
      </c>
      <c r="I576"/>
      <c r="J576"/>
    </row>
    <row r="577" spans="1:10">
      <c r="A577" s="4">
        <v>41204</v>
      </c>
      <c r="B577" s="4"/>
      <c r="C577" s="7" t="s">
        <v>389</v>
      </c>
      <c r="D577" s="7" t="s">
        <v>2262</v>
      </c>
      <c r="E577" s="519">
        <v>11633</v>
      </c>
      <c r="F577" s="103">
        <v>10000</v>
      </c>
    </row>
    <row r="579" spans="1:10">
      <c r="A579" s="60">
        <v>41205</v>
      </c>
      <c r="I579"/>
      <c r="J579"/>
    </row>
    <row r="580" spans="1:10">
      <c r="A580" s="4">
        <v>41198</v>
      </c>
      <c r="B580" s="4"/>
      <c r="C580" s="7" t="s">
        <v>469</v>
      </c>
      <c r="D580" s="7" t="s">
        <v>2267</v>
      </c>
      <c r="E580" s="519">
        <v>11581</v>
      </c>
      <c r="F580" s="103">
        <v>2446.08</v>
      </c>
    </row>
    <row r="581" spans="1:10">
      <c r="A581" s="4">
        <v>41201</v>
      </c>
      <c r="B581" s="4"/>
      <c r="C581" s="7" t="s">
        <v>168</v>
      </c>
      <c r="D581" s="7" t="s">
        <v>2318</v>
      </c>
      <c r="E581" s="519">
        <v>11618</v>
      </c>
      <c r="F581" s="103">
        <v>163.07</v>
      </c>
    </row>
    <row r="582" spans="1:10">
      <c r="A582" s="4">
        <v>41197</v>
      </c>
      <c r="B582" s="4"/>
      <c r="C582" s="7" t="s">
        <v>528</v>
      </c>
      <c r="D582" s="7" t="s">
        <v>2252</v>
      </c>
      <c r="E582" s="519">
        <v>11519</v>
      </c>
      <c r="F582" s="103">
        <v>200</v>
      </c>
      <c r="I582"/>
      <c r="J582"/>
    </row>
    <row r="583" spans="1:10">
      <c r="A583" s="4">
        <v>41201</v>
      </c>
      <c r="B583" s="4"/>
      <c r="C583" s="7" t="s">
        <v>438</v>
      </c>
      <c r="D583" s="7" t="s">
        <v>2328</v>
      </c>
      <c r="E583" s="519">
        <v>11629</v>
      </c>
      <c r="F583" s="103">
        <v>350</v>
      </c>
    </row>
    <row r="584" spans="1:10">
      <c r="A584" s="4">
        <v>41199</v>
      </c>
      <c r="B584" s="4"/>
      <c r="C584" s="7" t="s">
        <v>1797</v>
      </c>
      <c r="D584" s="7" t="s">
        <v>2286</v>
      </c>
      <c r="E584" s="519">
        <v>11588</v>
      </c>
      <c r="F584" s="103">
        <v>467.65</v>
      </c>
      <c r="I584"/>
      <c r="J584"/>
    </row>
    <row r="585" spans="1:10">
      <c r="A585" s="4">
        <v>41201</v>
      </c>
      <c r="B585" s="4"/>
      <c r="C585" s="7" t="s">
        <v>1871</v>
      </c>
      <c r="D585" s="7" t="s">
        <v>2322</v>
      </c>
      <c r="E585" s="519">
        <v>11623</v>
      </c>
      <c r="F585" s="103">
        <v>737.62</v>
      </c>
      <c r="I585"/>
      <c r="J585"/>
    </row>
    <row r="586" spans="1:10">
      <c r="A586" s="4">
        <v>41201</v>
      </c>
      <c r="B586" s="4"/>
      <c r="C586" s="7" t="s">
        <v>388</v>
      </c>
      <c r="D586" s="7" t="s">
        <v>2320</v>
      </c>
      <c r="E586" s="519">
        <v>11621</v>
      </c>
      <c r="F586" s="103">
        <v>1000</v>
      </c>
      <c r="I586"/>
      <c r="J586"/>
    </row>
    <row r="587" spans="1:10">
      <c r="A587" s="4">
        <v>41200</v>
      </c>
      <c r="B587" s="4"/>
      <c r="C587" s="7" t="s">
        <v>1837</v>
      </c>
      <c r="D587" s="7" t="s">
        <v>2331</v>
      </c>
      <c r="E587" s="519">
        <v>11589</v>
      </c>
      <c r="F587" s="103">
        <v>1200</v>
      </c>
      <c r="I587"/>
      <c r="J587"/>
    </row>
    <row r="588" spans="1:10">
      <c r="A588" s="4">
        <v>41204</v>
      </c>
      <c r="B588" s="4"/>
      <c r="C588" s="7" t="s">
        <v>2242</v>
      </c>
      <c r="D588" s="7" t="s">
        <v>2332</v>
      </c>
      <c r="E588" s="519">
        <v>11636</v>
      </c>
      <c r="F588" s="103">
        <v>2000</v>
      </c>
    </row>
    <row r="589" spans="1:10">
      <c r="A589" s="4">
        <v>41197</v>
      </c>
      <c r="B589" s="4"/>
      <c r="C589" s="7" t="s">
        <v>2004</v>
      </c>
      <c r="D589" s="7" t="s">
        <v>2332</v>
      </c>
      <c r="E589" s="519">
        <v>11566</v>
      </c>
      <c r="F589" s="103">
        <v>6500</v>
      </c>
    </row>
    <row r="590" spans="1:10">
      <c r="A590" s="4">
        <v>41204</v>
      </c>
      <c r="B590" s="4"/>
      <c r="C590" s="7" t="s">
        <v>2242</v>
      </c>
      <c r="D590" s="7" t="s">
        <v>2332</v>
      </c>
      <c r="E590" s="519">
        <v>11634</v>
      </c>
      <c r="F590" s="103">
        <v>8000</v>
      </c>
    </row>
    <row r="591" spans="1:10">
      <c r="A591" s="4">
        <v>41204</v>
      </c>
      <c r="B591" s="4"/>
      <c r="C591" s="7" t="s">
        <v>2242</v>
      </c>
      <c r="D591" s="7" t="s">
        <v>2335</v>
      </c>
      <c r="E591" s="519">
        <v>11635</v>
      </c>
      <c r="F591" s="103">
        <v>500</v>
      </c>
    </row>
    <row r="592" spans="1:10">
      <c r="A592" s="60">
        <v>41206</v>
      </c>
    </row>
    <row r="593" spans="1:11">
      <c r="A593" s="4">
        <v>41204</v>
      </c>
      <c r="B593" s="4"/>
      <c r="C593" s="7" t="s">
        <v>2115</v>
      </c>
      <c r="D593" s="7" t="s">
        <v>2101</v>
      </c>
      <c r="E593" s="519">
        <v>11641</v>
      </c>
      <c r="F593" s="103">
        <v>88.81</v>
      </c>
    </row>
    <row r="594" spans="1:11">
      <c r="A594" s="4">
        <v>41201</v>
      </c>
      <c r="B594" s="4"/>
      <c r="C594" s="7" t="s">
        <v>1288</v>
      </c>
      <c r="D594" s="7" t="s">
        <v>2325</v>
      </c>
      <c r="E594" s="519">
        <v>11626</v>
      </c>
      <c r="F594" s="103">
        <v>120</v>
      </c>
    </row>
    <row r="595" spans="1:11">
      <c r="A595" s="4">
        <v>41201</v>
      </c>
      <c r="B595" s="4"/>
      <c r="C595" s="7" t="s">
        <v>1459</v>
      </c>
      <c r="D595" s="7" t="s">
        <v>2330</v>
      </c>
      <c r="E595" s="519">
        <v>11632</v>
      </c>
      <c r="F595" s="103">
        <v>140</v>
      </c>
      <c r="I595"/>
      <c r="J595"/>
    </row>
    <row r="596" spans="1:11">
      <c r="A596" s="4">
        <v>41192</v>
      </c>
      <c r="B596" s="4"/>
      <c r="C596" s="7" t="s">
        <v>1267</v>
      </c>
      <c r="D596" s="7" t="s">
        <v>2111</v>
      </c>
      <c r="E596" s="519">
        <v>11446</v>
      </c>
      <c r="F596" s="103">
        <v>247.54</v>
      </c>
      <c r="I596"/>
      <c r="J596"/>
    </row>
    <row r="597" spans="1:11">
      <c r="A597" s="4">
        <v>41204</v>
      </c>
      <c r="B597" s="4"/>
      <c r="C597" s="7" t="s">
        <v>372</v>
      </c>
      <c r="D597" s="7" t="s">
        <v>2334</v>
      </c>
      <c r="E597" s="519">
        <v>11638</v>
      </c>
      <c r="F597" s="103">
        <v>464.16</v>
      </c>
      <c r="J597" s="73"/>
      <c r="K597" s="74"/>
    </row>
    <row r="598" spans="1:11">
      <c r="A598" s="108"/>
      <c r="B598" s="108"/>
      <c r="C598" s="109"/>
      <c r="D598" s="109"/>
      <c r="E598" s="531"/>
      <c r="F598" s="125"/>
      <c r="J598" s="73"/>
      <c r="K598" s="74"/>
    </row>
    <row r="599" spans="1:11">
      <c r="A599" s="60">
        <v>41207</v>
      </c>
      <c r="J599" s="73"/>
      <c r="K599" s="74"/>
    </row>
    <row r="600" spans="1:11">
      <c r="A600" s="4">
        <v>41201</v>
      </c>
      <c r="B600" s="4"/>
      <c r="C600" s="7" t="s">
        <v>166</v>
      </c>
      <c r="D600" s="7" t="s">
        <v>2317</v>
      </c>
      <c r="E600" s="519">
        <v>11616</v>
      </c>
      <c r="F600" s="103">
        <v>402.34</v>
      </c>
    </row>
    <row r="601" spans="1:11">
      <c r="A601" s="4">
        <v>41201</v>
      </c>
      <c r="B601" s="4"/>
      <c r="C601" s="7" t="s">
        <v>667</v>
      </c>
      <c r="D601" s="7" t="s">
        <v>2312</v>
      </c>
      <c r="E601" s="519">
        <v>11608</v>
      </c>
      <c r="F601" s="103">
        <v>500</v>
      </c>
      <c r="I601"/>
      <c r="J601"/>
    </row>
    <row r="602" spans="1:11">
      <c r="A602" s="4">
        <v>41201</v>
      </c>
      <c r="B602" s="4"/>
      <c r="C602" s="7" t="s">
        <v>1598</v>
      </c>
      <c r="D602" s="7" t="s">
        <v>2311</v>
      </c>
      <c r="E602" s="519">
        <v>11607</v>
      </c>
      <c r="F602" s="103">
        <v>500</v>
      </c>
      <c r="I602"/>
      <c r="J602"/>
    </row>
    <row r="603" spans="1:11">
      <c r="A603" s="4">
        <v>41201</v>
      </c>
      <c r="B603" s="4"/>
      <c r="C603" s="7" t="s">
        <v>2295</v>
      </c>
      <c r="D603" s="7" t="s">
        <v>2303</v>
      </c>
      <c r="E603" s="519">
        <v>11599</v>
      </c>
      <c r="F603" s="103">
        <v>552</v>
      </c>
      <c r="I603"/>
      <c r="J603"/>
    </row>
    <row r="604" spans="1:11">
      <c r="A604" s="4">
        <v>41201</v>
      </c>
      <c r="B604" s="4"/>
      <c r="C604" s="7" t="s">
        <v>358</v>
      </c>
      <c r="D604" s="7" t="s">
        <v>2309</v>
      </c>
      <c r="E604" s="519">
        <v>11605</v>
      </c>
      <c r="F604" s="103">
        <v>552</v>
      </c>
      <c r="I604"/>
      <c r="J604"/>
    </row>
    <row r="605" spans="1:11">
      <c r="A605" s="4">
        <v>41201</v>
      </c>
      <c r="B605" s="4"/>
      <c r="C605" s="7" t="s">
        <v>2300</v>
      </c>
      <c r="D605" s="7" t="s">
        <v>2313</v>
      </c>
      <c r="E605" s="519">
        <v>11609</v>
      </c>
      <c r="F605" s="103">
        <v>552</v>
      </c>
      <c r="I605"/>
      <c r="J605"/>
    </row>
    <row r="606" spans="1:11">
      <c r="A606" s="4">
        <v>41186</v>
      </c>
      <c r="B606" s="4"/>
      <c r="C606" s="7" t="s">
        <v>1125</v>
      </c>
      <c r="D606" s="7" t="s">
        <v>2179</v>
      </c>
      <c r="E606" s="519">
        <v>11381</v>
      </c>
      <c r="F606" s="103">
        <v>668.92</v>
      </c>
      <c r="I606"/>
      <c r="J606"/>
    </row>
    <row r="607" spans="1:11">
      <c r="A607" s="4">
        <v>41201</v>
      </c>
      <c r="B607" s="4"/>
      <c r="C607" s="7" t="s">
        <v>618</v>
      </c>
      <c r="D607" s="7" t="s">
        <v>2316</v>
      </c>
      <c r="E607" s="519">
        <v>11612</v>
      </c>
      <c r="F607" s="103">
        <v>294.39999999999998</v>
      </c>
      <c r="J607" s="378"/>
      <c r="K607" s="74"/>
    </row>
    <row r="608" spans="1:11">
      <c r="I608"/>
      <c r="J608"/>
    </row>
    <row r="609" spans="1:10">
      <c r="A609" s="60">
        <v>41208</v>
      </c>
    </row>
    <row r="610" spans="1:10">
      <c r="A610" s="4">
        <v>41201</v>
      </c>
      <c r="B610" s="4"/>
      <c r="C610" s="7" t="s">
        <v>1600</v>
      </c>
      <c r="D610" s="7" t="s">
        <v>2314</v>
      </c>
      <c r="E610" s="519">
        <v>11610</v>
      </c>
      <c r="F610" s="103">
        <v>552</v>
      </c>
    </row>
    <row r="611" spans="1:10">
      <c r="A611" s="4">
        <v>41201</v>
      </c>
      <c r="B611" s="4"/>
      <c r="C611" s="7" t="s">
        <v>2299</v>
      </c>
      <c r="D611" s="7" t="s">
        <v>2310</v>
      </c>
      <c r="E611" s="519">
        <v>11606</v>
      </c>
      <c r="F611" s="103">
        <v>552</v>
      </c>
      <c r="I611"/>
      <c r="J611"/>
    </row>
    <row r="612" spans="1:10">
      <c r="A612" s="4">
        <v>41201</v>
      </c>
      <c r="B612" s="4"/>
      <c r="C612" s="7" t="s">
        <v>2296</v>
      </c>
      <c r="D612" s="7" t="s">
        <v>2305</v>
      </c>
      <c r="E612" s="519">
        <v>11601</v>
      </c>
      <c r="F612" s="103">
        <v>294.39999999999998</v>
      </c>
      <c r="I612"/>
      <c r="J612"/>
    </row>
    <row r="613" spans="1:10">
      <c r="A613" s="4">
        <v>41201</v>
      </c>
      <c r="B613" s="4"/>
      <c r="C613" s="7" t="s">
        <v>1759</v>
      </c>
      <c r="D613" s="7" t="s">
        <v>2306</v>
      </c>
      <c r="E613" s="519">
        <v>11602</v>
      </c>
      <c r="F613" s="103">
        <v>496.8</v>
      </c>
      <c r="I613"/>
      <c r="J613"/>
    </row>
    <row r="614" spans="1:10">
      <c r="A614" s="4">
        <v>41201</v>
      </c>
      <c r="B614" s="4"/>
      <c r="C614" s="7" t="s">
        <v>2297</v>
      </c>
      <c r="D614" s="7" t="s">
        <v>2307</v>
      </c>
      <c r="E614" s="519">
        <v>11603</v>
      </c>
      <c r="F614" s="103">
        <v>552</v>
      </c>
      <c r="I614"/>
      <c r="J614"/>
    </row>
    <row r="615" spans="1:10">
      <c r="A615" s="4">
        <v>41207</v>
      </c>
      <c r="B615" s="4"/>
      <c r="C615" s="7" t="s">
        <v>948</v>
      </c>
      <c r="D615" s="7" t="s">
        <v>2347</v>
      </c>
      <c r="E615" s="519">
        <v>11659</v>
      </c>
      <c r="F615" s="103">
        <v>46.53</v>
      </c>
      <c r="I615"/>
      <c r="J615"/>
    </row>
    <row r="616" spans="1:10">
      <c r="A616" s="4">
        <v>41208</v>
      </c>
      <c r="B616" s="4"/>
      <c r="C616" s="7" t="s">
        <v>2358</v>
      </c>
      <c r="D616" s="7" t="s">
        <v>2380</v>
      </c>
      <c r="E616" s="519">
        <v>11689</v>
      </c>
      <c r="F616" s="103">
        <v>72</v>
      </c>
      <c r="I616"/>
      <c r="J616"/>
    </row>
    <row r="617" spans="1:10">
      <c r="A617" s="4">
        <v>41208</v>
      </c>
      <c r="B617" s="4"/>
      <c r="C617" s="7" t="s">
        <v>389</v>
      </c>
      <c r="D617" s="7" t="s">
        <v>2375</v>
      </c>
      <c r="E617" s="519">
        <v>11684</v>
      </c>
      <c r="F617" s="103">
        <v>80</v>
      </c>
      <c r="I617"/>
      <c r="J617"/>
    </row>
    <row r="618" spans="1:10">
      <c r="A618" s="4">
        <v>41208</v>
      </c>
      <c r="B618" s="4"/>
      <c r="C618" s="7" t="s">
        <v>389</v>
      </c>
      <c r="D618" s="7" t="s">
        <v>2376</v>
      </c>
      <c r="E618" s="519">
        <v>11685</v>
      </c>
      <c r="F618" s="103">
        <v>400</v>
      </c>
      <c r="I618"/>
      <c r="J618"/>
    </row>
    <row r="619" spans="1:10">
      <c r="A619" s="4">
        <v>41207</v>
      </c>
      <c r="B619" s="4"/>
      <c r="C619" s="7" t="s">
        <v>226</v>
      </c>
      <c r="D619" s="7" t="s">
        <v>2348</v>
      </c>
      <c r="E619" s="519">
        <v>11655</v>
      </c>
      <c r="F619" s="103">
        <v>300</v>
      </c>
      <c r="I619"/>
      <c r="J619"/>
    </row>
    <row r="620" spans="1:10">
      <c r="I620"/>
      <c r="J620"/>
    </row>
    <row r="621" spans="1:10">
      <c r="A621" s="60">
        <v>41211</v>
      </c>
    </row>
    <row r="622" spans="1:10">
      <c r="A622" s="4">
        <v>41207</v>
      </c>
      <c r="B622" s="4"/>
      <c r="C622" s="7" t="s">
        <v>1797</v>
      </c>
      <c r="D622" s="7" t="s">
        <v>2345</v>
      </c>
      <c r="E622" s="519">
        <v>11654</v>
      </c>
      <c r="F622" s="103">
        <v>350</v>
      </c>
    </row>
    <row r="623" spans="1:10">
      <c r="A623" s="4">
        <v>41199</v>
      </c>
      <c r="B623" s="4">
        <v>41207</v>
      </c>
      <c r="C623" s="7" t="s">
        <v>469</v>
      </c>
      <c r="D623" s="7" t="s">
        <v>2282</v>
      </c>
      <c r="E623" s="519">
        <v>11584</v>
      </c>
      <c r="F623" s="103">
        <v>2446.08</v>
      </c>
      <c r="I623"/>
      <c r="J623"/>
    </row>
    <row r="624" spans="1:10">
      <c r="A624" s="4">
        <v>41204</v>
      </c>
      <c r="B624" s="4">
        <v>41208</v>
      </c>
      <c r="C624" s="7" t="s">
        <v>674</v>
      </c>
      <c r="D624" s="7" t="s">
        <v>2333</v>
      </c>
      <c r="E624" s="519">
        <v>11643</v>
      </c>
      <c r="F624" s="103">
        <v>4729.57</v>
      </c>
    </row>
    <row r="625" spans="1:10">
      <c r="A625" s="4">
        <v>41208</v>
      </c>
      <c r="B625" s="4"/>
      <c r="C625" s="7" t="s">
        <v>2354</v>
      </c>
      <c r="D625" s="7" t="s">
        <v>2367</v>
      </c>
      <c r="E625" s="519">
        <v>11668</v>
      </c>
      <c r="F625" s="103">
        <v>400</v>
      </c>
      <c r="I625"/>
      <c r="J625"/>
    </row>
    <row r="626" spans="1:10">
      <c r="A626" s="108"/>
      <c r="B626" s="108"/>
      <c r="C626" s="109"/>
      <c r="D626" s="109"/>
      <c r="E626" s="531"/>
      <c r="F626" s="125"/>
      <c r="I626"/>
      <c r="J626"/>
    </row>
    <row r="627" spans="1:10">
      <c r="A627" s="60">
        <v>41212</v>
      </c>
      <c r="I627"/>
      <c r="J627"/>
    </row>
    <row r="628" spans="1:10">
      <c r="A628" s="4">
        <v>41211</v>
      </c>
      <c r="B628" s="4"/>
      <c r="C628" s="7" t="s">
        <v>2288</v>
      </c>
      <c r="D628" s="7" t="s">
        <v>2385</v>
      </c>
      <c r="E628" s="519">
        <v>11692</v>
      </c>
      <c r="F628" s="103">
        <v>55</v>
      </c>
    </row>
    <row r="629" spans="1:10">
      <c r="A629" s="4">
        <v>41208</v>
      </c>
      <c r="B629" s="4"/>
      <c r="C629" s="7" t="s">
        <v>166</v>
      </c>
      <c r="D629" s="7" t="s">
        <v>2378</v>
      </c>
      <c r="E629" s="519">
        <v>11687</v>
      </c>
      <c r="F629" s="103">
        <v>153.91999999999999</v>
      </c>
    </row>
    <row r="630" spans="1:10">
      <c r="A630" s="4">
        <v>41201</v>
      </c>
      <c r="B630" s="4"/>
      <c r="C630" s="7" t="s">
        <v>661</v>
      </c>
      <c r="D630" s="7" t="s">
        <v>2329</v>
      </c>
      <c r="E630" s="519">
        <v>11630</v>
      </c>
      <c r="F630" s="103">
        <v>200</v>
      </c>
      <c r="I630"/>
      <c r="J630"/>
    </row>
    <row r="631" spans="1:10">
      <c r="A631" s="4">
        <v>41207</v>
      </c>
      <c r="B631" s="4"/>
      <c r="C631" s="7" t="s">
        <v>2346</v>
      </c>
      <c r="D631" s="7" t="s">
        <v>2349</v>
      </c>
      <c r="E631" s="519">
        <v>11657</v>
      </c>
      <c r="F631" s="103">
        <v>284.7</v>
      </c>
      <c r="I631"/>
      <c r="J631"/>
    </row>
    <row r="632" spans="1:10">
      <c r="A632" s="4">
        <v>41208</v>
      </c>
      <c r="B632" s="4"/>
      <c r="C632" s="7" t="s">
        <v>438</v>
      </c>
      <c r="D632" s="7" t="s">
        <v>2377</v>
      </c>
      <c r="E632" s="519">
        <v>11686</v>
      </c>
      <c r="F632" s="103">
        <v>350</v>
      </c>
      <c r="I632"/>
      <c r="J632"/>
    </row>
    <row r="633" spans="1:10">
      <c r="A633" s="4">
        <v>41208</v>
      </c>
      <c r="B633" s="4"/>
      <c r="C633" s="7" t="s">
        <v>168</v>
      </c>
      <c r="D633" s="7" t="s">
        <v>2379</v>
      </c>
      <c r="E633" s="519">
        <v>11688</v>
      </c>
      <c r="F633" s="103">
        <v>393.19</v>
      </c>
      <c r="I633"/>
      <c r="J633"/>
    </row>
    <row r="634" spans="1:10">
      <c r="A634" s="4">
        <v>41201</v>
      </c>
      <c r="B634" s="4"/>
      <c r="C634" s="7" t="s">
        <v>2298</v>
      </c>
      <c r="D634" s="7" t="s">
        <v>2308</v>
      </c>
      <c r="E634" s="519">
        <v>11604</v>
      </c>
      <c r="F634" s="103">
        <v>500</v>
      </c>
      <c r="I634"/>
      <c r="J634"/>
    </row>
    <row r="635" spans="1:10">
      <c r="A635" s="4">
        <v>41208</v>
      </c>
      <c r="B635" s="4"/>
      <c r="C635" s="7" t="s">
        <v>409</v>
      </c>
      <c r="D635" s="7" t="s">
        <v>2361</v>
      </c>
      <c r="E635" s="519">
        <v>11662</v>
      </c>
      <c r="F635" s="103">
        <v>500</v>
      </c>
      <c r="I635"/>
      <c r="J635"/>
    </row>
    <row r="636" spans="1:10">
      <c r="A636" s="4">
        <v>41197</v>
      </c>
      <c r="B636" s="4"/>
      <c r="C636" s="7" t="s">
        <v>31</v>
      </c>
      <c r="D636" s="7" t="s">
        <v>2252</v>
      </c>
      <c r="E636" s="525">
        <v>11530</v>
      </c>
      <c r="F636" s="103">
        <v>240</v>
      </c>
      <c r="I636"/>
      <c r="J636"/>
    </row>
    <row r="637" spans="1:10">
      <c r="A637" s="4">
        <v>41212</v>
      </c>
      <c r="B637" s="4"/>
      <c r="C637" s="7" t="s">
        <v>389</v>
      </c>
      <c r="D637" s="7" t="s">
        <v>2390</v>
      </c>
      <c r="E637" s="519">
        <v>11698</v>
      </c>
      <c r="F637" s="103">
        <v>455</v>
      </c>
    </row>
    <row r="638" spans="1:10">
      <c r="A638" s="4">
        <v>41212</v>
      </c>
      <c r="B638" s="4"/>
      <c r="C638" s="7" t="s">
        <v>389</v>
      </c>
      <c r="D638" s="7" t="s">
        <v>2388</v>
      </c>
      <c r="E638" s="519">
        <v>11694</v>
      </c>
      <c r="F638" s="103">
        <v>150.5</v>
      </c>
      <c r="I638"/>
      <c r="J638"/>
    </row>
    <row r="639" spans="1:10">
      <c r="A639" s="4">
        <v>41212</v>
      </c>
      <c r="B639" s="4"/>
      <c r="C639" s="7" t="s">
        <v>2162</v>
      </c>
      <c r="D639" s="7" t="s">
        <v>2389</v>
      </c>
      <c r="E639" s="519">
        <v>11696</v>
      </c>
      <c r="F639" s="103">
        <v>345.2</v>
      </c>
      <c r="I639"/>
      <c r="J639"/>
    </row>
    <row r="640" spans="1:10">
      <c r="I640"/>
      <c r="J640"/>
    </row>
    <row r="641" spans="1:10">
      <c r="A641" s="60">
        <v>41213</v>
      </c>
    </row>
    <row r="642" spans="1:10">
      <c r="A642" s="4">
        <v>41201</v>
      </c>
      <c r="B642" s="4"/>
      <c r="C642" s="7" t="s">
        <v>2301</v>
      </c>
      <c r="D642" s="7" t="s">
        <v>2327</v>
      </c>
      <c r="E642" s="519">
        <v>11628</v>
      </c>
      <c r="F642" s="103">
        <v>75</v>
      </c>
    </row>
    <row r="643" spans="1:10">
      <c r="A643" s="4">
        <v>41201</v>
      </c>
      <c r="B643" s="4"/>
      <c r="C643" s="7" t="s">
        <v>896</v>
      </c>
      <c r="D643" s="7" t="s">
        <v>2326</v>
      </c>
      <c r="E643" s="519">
        <v>11627</v>
      </c>
      <c r="F643" s="103">
        <v>250</v>
      </c>
      <c r="I643"/>
      <c r="J643"/>
    </row>
    <row r="644" spans="1:10">
      <c r="A644" s="4">
        <v>41208</v>
      </c>
      <c r="B644" s="4"/>
      <c r="C644" s="7" t="s">
        <v>1105</v>
      </c>
      <c r="D644" s="7" t="s">
        <v>2372</v>
      </c>
      <c r="E644" s="519">
        <v>11681</v>
      </c>
      <c r="F644" s="103">
        <v>618.78</v>
      </c>
      <c r="I644"/>
      <c r="J644"/>
    </row>
    <row r="645" spans="1:10">
      <c r="A645" s="4">
        <v>41201</v>
      </c>
      <c r="B645" s="4"/>
      <c r="C645" s="7" t="s">
        <v>455</v>
      </c>
      <c r="D645" s="7" t="s">
        <v>2324</v>
      </c>
      <c r="E645" s="519">
        <v>11625</v>
      </c>
      <c r="F645" s="103">
        <v>183.9</v>
      </c>
      <c r="I645"/>
      <c r="J645"/>
    </row>
    <row r="646" spans="1:10">
      <c r="A646" s="4">
        <v>41213</v>
      </c>
      <c r="B646" s="4"/>
      <c r="C646" s="7" t="s">
        <v>226</v>
      </c>
      <c r="D646" s="7" t="s">
        <v>2392</v>
      </c>
      <c r="E646" s="519">
        <v>11701</v>
      </c>
      <c r="F646" s="103">
        <v>232.71</v>
      </c>
      <c r="I646"/>
      <c r="J646"/>
    </row>
    <row r="647" spans="1:10">
      <c r="A647" s="4">
        <v>41213</v>
      </c>
      <c r="B647" s="4"/>
      <c r="C647" s="7" t="s">
        <v>130</v>
      </c>
      <c r="D647" s="7" t="s">
        <v>2393</v>
      </c>
      <c r="E647" s="519">
        <v>11740</v>
      </c>
      <c r="F647" s="103">
        <v>3000</v>
      </c>
    </row>
    <row r="648" spans="1:10">
      <c r="A648" s="4">
        <v>41213</v>
      </c>
      <c r="B648" s="4"/>
      <c r="C648" s="7" t="s">
        <v>1998</v>
      </c>
      <c r="D648" s="7" t="s">
        <v>2394</v>
      </c>
      <c r="E648" s="519">
        <v>11766</v>
      </c>
      <c r="F648" s="103">
        <v>832.5</v>
      </c>
    </row>
    <row r="650" spans="1:10">
      <c r="A650" s="60">
        <v>41214</v>
      </c>
    </row>
    <row r="651" spans="1:10">
      <c r="A651" s="4">
        <v>41208</v>
      </c>
      <c r="B651" s="4"/>
      <c r="C651" s="7" t="s">
        <v>2357</v>
      </c>
      <c r="D651" s="7" t="s">
        <v>2374</v>
      </c>
      <c r="E651" s="519">
        <v>11683</v>
      </c>
      <c r="F651" s="103">
        <v>588.79999999999995</v>
      </c>
    </row>
    <row r="652" spans="1:10">
      <c r="A652" s="4">
        <v>41208</v>
      </c>
      <c r="B652" s="4"/>
      <c r="C652" s="7" t="s">
        <v>2353</v>
      </c>
      <c r="D652" s="7" t="s">
        <v>2365</v>
      </c>
      <c r="E652" s="519">
        <v>11666</v>
      </c>
      <c r="F652" s="103">
        <v>438.89</v>
      </c>
      <c r="I652"/>
      <c r="J652"/>
    </row>
    <row r="653" spans="1:10">
      <c r="A653" s="4">
        <v>41208</v>
      </c>
      <c r="B653" s="4"/>
      <c r="C653" s="7" t="s">
        <v>2356</v>
      </c>
      <c r="D653" s="7" t="s">
        <v>2370</v>
      </c>
      <c r="E653" s="519">
        <v>11671</v>
      </c>
      <c r="F653" s="103">
        <v>404.8</v>
      </c>
      <c r="I653"/>
      <c r="J653"/>
    </row>
    <row r="654" spans="1:10">
      <c r="A654" s="4">
        <v>41201</v>
      </c>
      <c r="B654" s="4"/>
      <c r="C654" s="7" t="s">
        <v>350</v>
      </c>
      <c r="D654" s="7" t="s">
        <v>2315</v>
      </c>
      <c r="E654" s="519">
        <v>11611</v>
      </c>
      <c r="F654" s="103">
        <v>320</v>
      </c>
      <c r="I654"/>
      <c r="J654"/>
    </row>
    <row r="655" spans="1:10">
      <c r="A655" s="4">
        <v>41208</v>
      </c>
      <c r="B655" s="4"/>
      <c r="C655" s="7"/>
      <c r="D655" s="7" t="s">
        <v>2381</v>
      </c>
      <c r="E655" s="519">
        <v>11690</v>
      </c>
      <c r="F655" s="103">
        <v>339</v>
      </c>
      <c r="I655"/>
      <c r="J655"/>
    </row>
    <row r="656" spans="1:10">
      <c r="A656" s="4">
        <v>41208</v>
      </c>
      <c r="B656" s="4"/>
      <c r="C656" s="7" t="s">
        <v>1694</v>
      </c>
      <c r="D656" s="7" t="s">
        <v>2369</v>
      </c>
      <c r="E656" s="519">
        <v>11670</v>
      </c>
      <c r="F656" s="103">
        <v>397.44</v>
      </c>
      <c r="I656"/>
      <c r="J656"/>
    </row>
    <row r="657" spans="1:10">
      <c r="A657" s="4">
        <v>41208</v>
      </c>
      <c r="B657" s="4"/>
      <c r="C657" s="7" t="s">
        <v>1693</v>
      </c>
      <c r="D657" s="7" t="s">
        <v>2371</v>
      </c>
      <c r="E657" s="519">
        <v>11680</v>
      </c>
      <c r="F657" s="103">
        <v>397.44</v>
      </c>
      <c r="I657"/>
      <c r="J657"/>
    </row>
    <row r="658" spans="1:10">
      <c r="A658" s="4">
        <v>41208</v>
      </c>
      <c r="B658" s="4"/>
      <c r="C658" s="7" t="s">
        <v>443</v>
      </c>
      <c r="D658" s="7" t="s">
        <v>2366</v>
      </c>
      <c r="E658" s="519">
        <v>11667</v>
      </c>
      <c r="F658" s="103">
        <v>426.84</v>
      </c>
      <c r="I658"/>
      <c r="J658"/>
    </row>
    <row r="659" spans="1:10">
      <c r="A659" s="4">
        <v>41201</v>
      </c>
      <c r="B659" s="4"/>
      <c r="C659" s="7" t="s">
        <v>2294</v>
      </c>
      <c r="D659" s="7" t="s">
        <v>2302</v>
      </c>
      <c r="E659" s="519">
        <v>11598</v>
      </c>
      <c r="F659" s="103">
        <v>644</v>
      </c>
      <c r="I659"/>
      <c r="J659"/>
    </row>
    <row r="660" spans="1:10">
      <c r="A660" s="4">
        <v>41208</v>
      </c>
      <c r="B660" s="4"/>
      <c r="C660" s="7" t="s">
        <v>976</v>
      </c>
      <c r="D660" s="7" t="s">
        <v>2363</v>
      </c>
      <c r="E660" s="519">
        <v>11664</v>
      </c>
      <c r="F660" s="103">
        <v>688.8</v>
      </c>
      <c r="I660"/>
      <c r="J660"/>
    </row>
    <row r="661" spans="1:10">
      <c r="A661" s="4">
        <v>41213</v>
      </c>
      <c r="B661" s="4"/>
      <c r="C661" s="7" t="s">
        <v>1571</v>
      </c>
      <c r="D661" s="7" t="s">
        <v>2395</v>
      </c>
      <c r="E661" s="519">
        <v>11700</v>
      </c>
      <c r="F661" s="103">
        <v>50.84</v>
      </c>
      <c r="I661"/>
      <c r="J661"/>
    </row>
    <row r="662" spans="1:10">
      <c r="A662" s="4">
        <v>41197</v>
      </c>
      <c r="B662" s="4"/>
      <c r="C662" s="7" t="s">
        <v>1630</v>
      </c>
      <c r="D662" s="7" t="s">
        <v>2261</v>
      </c>
      <c r="E662" s="519">
        <v>11537</v>
      </c>
      <c r="F662" s="103">
        <v>360</v>
      </c>
    </row>
    <row r="663" spans="1:10">
      <c r="A663" s="4">
        <v>41213</v>
      </c>
      <c r="B663" s="4"/>
      <c r="C663" s="7" t="s">
        <v>2397</v>
      </c>
      <c r="D663" s="7" t="s">
        <v>2396</v>
      </c>
      <c r="E663" s="519">
        <v>11728</v>
      </c>
      <c r="F663" s="103">
        <v>17.66</v>
      </c>
    </row>
    <row r="664" spans="1:10">
      <c r="A664" s="4">
        <v>41213</v>
      </c>
      <c r="B664" s="4"/>
      <c r="C664" s="7" t="s">
        <v>635</v>
      </c>
      <c r="D664" s="7" t="s">
        <v>2412</v>
      </c>
      <c r="E664" s="519">
        <v>11737</v>
      </c>
      <c r="F664" s="103">
        <v>94.37</v>
      </c>
    </row>
    <row r="665" spans="1:10">
      <c r="A665" s="4">
        <v>41214</v>
      </c>
      <c r="B665" s="4"/>
      <c r="C665" s="7" t="s">
        <v>2406</v>
      </c>
      <c r="D665" s="7" t="s">
        <v>2419</v>
      </c>
      <c r="E665" s="519">
        <v>11800</v>
      </c>
      <c r="F665" s="103">
        <v>97.31</v>
      </c>
      <c r="I665"/>
      <c r="J665"/>
    </row>
    <row r="666" spans="1:10">
      <c r="A666" s="4">
        <v>41213</v>
      </c>
      <c r="B666" s="4"/>
      <c r="C666" s="7" t="s">
        <v>192</v>
      </c>
      <c r="D666" s="7" t="s">
        <v>2411</v>
      </c>
      <c r="E666" s="519">
        <v>11722</v>
      </c>
      <c r="F666" s="103">
        <v>97.32</v>
      </c>
      <c r="I666"/>
      <c r="J666"/>
    </row>
    <row r="667" spans="1:10">
      <c r="A667" s="4">
        <v>41214</v>
      </c>
      <c r="B667" s="4"/>
      <c r="C667" s="7" t="s">
        <v>635</v>
      </c>
      <c r="D667" s="7" t="s">
        <v>2419</v>
      </c>
      <c r="E667" s="519">
        <v>11812</v>
      </c>
      <c r="F667" s="103">
        <v>94.37</v>
      </c>
      <c r="I667"/>
      <c r="J667"/>
    </row>
    <row r="668" spans="1:10">
      <c r="A668" s="4">
        <v>41213</v>
      </c>
      <c r="B668" s="4"/>
      <c r="C668" s="7" t="s">
        <v>505</v>
      </c>
      <c r="D668" s="7" t="s">
        <v>2411</v>
      </c>
      <c r="E668" s="519">
        <v>11732</v>
      </c>
      <c r="F668" s="103">
        <v>81.040000000000006</v>
      </c>
      <c r="I668"/>
      <c r="J668"/>
    </row>
    <row r="669" spans="1:10">
      <c r="A669" s="4">
        <v>41213</v>
      </c>
      <c r="B669" s="4"/>
      <c r="C669" s="7" t="s">
        <v>497</v>
      </c>
      <c r="D669" s="7" t="s">
        <v>2411</v>
      </c>
      <c r="E669" s="519">
        <v>11724</v>
      </c>
      <c r="F669" s="103">
        <v>78.510000000000005</v>
      </c>
      <c r="I669"/>
      <c r="J669"/>
    </row>
    <row r="670" spans="1:10">
      <c r="A670" s="4">
        <v>41214</v>
      </c>
      <c r="B670" s="4"/>
      <c r="C670" s="7" t="s">
        <v>634</v>
      </c>
      <c r="D670" s="7" t="s">
        <v>2419</v>
      </c>
      <c r="E670" s="519">
        <v>11809</v>
      </c>
      <c r="F670" s="103">
        <v>81.040000000000006</v>
      </c>
      <c r="I670"/>
      <c r="J670"/>
    </row>
    <row r="671" spans="1:10">
      <c r="A671" s="4">
        <v>41214</v>
      </c>
      <c r="B671" s="4"/>
      <c r="C671" s="7" t="s">
        <v>681</v>
      </c>
      <c r="D671" s="7" t="s">
        <v>2419</v>
      </c>
      <c r="E671" s="519">
        <v>11804</v>
      </c>
      <c r="F671" s="103">
        <v>97.31</v>
      </c>
      <c r="I671"/>
      <c r="J671"/>
    </row>
    <row r="672" spans="1:10">
      <c r="A672" s="4">
        <v>41213</v>
      </c>
      <c r="B672" s="4"/>
      <c r="C672" s="7" t="s">
        <v>200</v>
      </c>
      <c r="D672" s="7" t="s">
        <v>2412</v>
      </c>
      <c r="E672" s="519">
        <v>11727</v>
      </c>
      <c r="F672" s="103">
        <v>97.32</v>
      </c>
      <c r="I672"/>
      <c r="J672"/>
    </row>
    <row r="673" spans="1:10">
      <c r="A673" s="4">
        <v>41213</v>
      </c>
      <c r="B673" s="4"/>
      <c r="C673" s="7" t="s">
        <v>681</v>
      </c>
      <c r="D673" s="7" t="s">
        <v>2411</v>
      </c>
      <c r="E673" s="519">
        <v>11726</v>
      </c>
      <c r="F673" s="103">
        <v>97.32</v>
      </c>
      <c r="I673"/>
      <c r="J673"/>
    </row>
    <row r="674" spans="1:10">
      <c r="A674" s="4">
        <v>41214</v>
      </c>
      <c r="B674" s="4"/>
      <c r="C674" s="7" t="s">
        <v>497</v>
      </c>
      <c r="D674" s="7" t="s">
        <v>2419</v>
      </c>
      <c r="E674" s="519">
        <v>11802</v>
      </c>
      <c r="F674" s="103">
        <v>78.510000000000005</v>
      </c>
      <c r="I674"/>
      <c r="J674"/>
    </row>
    <row r="675" spans="1:10">
      <c r="A675" s="4">
        <v>41214</v>
      </c>
      <c r="B675" s="4"/>
      <c r="C675" s="7" t="s">
        <v>2405</v>
      </c>
      <c r="D675" s="7" t="s">
        <v>2419</v>
      </c>
      <c r="E675" s="519">
        <v>11798</v>
      </c>
      <c r="F675" s="103">
        <v>109.11</v>
      </c>
      <c r="I675"/>
      <c r="J675"/>
    </row>
    <row r="676" spans="1:10">
      <c r="A676" s="4">
        <v>41213</v>
      </c>
      <c r="B676" s="4"/>
      <c r="C676" s="7" t="s">
        <v>492</v>
      </c>
      <c r="D676" s="7" t="s">
        <v>2411</v>
      </c>
      <c r="E676" s="519">
        <v>11720</v>
      </c>
      <c r="F676" s="103">
        <v>109.12</v>
      </c>
      <c r="I676"/>
      <c r="J676"/>
    </row>
    <row r="677" spans="1:10">
      <c r="A677" s="4">
        <v>41214</v>
      </c>
      <c r="B677" s="4"/>
      <c r="C677" s="7" t="s">
        <v>200</v>
      </c>
      <c r="D677" s="7" t="s">
        <v>2419</v>
      </c>
      <c r="E677" s="519">
        <v>11805</v>
      </c>
      <c r="F677" s="103">
        <v>97.31</v>
      </c>
      <c r="I677"/>
      <c r="J677"/>
    </row>
    <row r="678" spans="1:10">
      <c r="A678" s="4">
        <v>41214</v>
      </c>
      <c r="B678" s="4"/>
      <c r="C678" s="7" t="s">
        <v>2251</v>
      </c>
      <c r="D678" s="7" t="s">
        <v>2419</v>
      </c>
      <c r="E678" s="519">
        <v>11811</v>
      </c>
      <c r="F678" s="103">
        <v>78.510000000000005</v>
      </c>
      <c r="I678"/>
      <c r="J678"/>
    </row>
    <row r="679" spans="1:10">
      <c r="A679" s="4">
        <v>41213</v>
      </c>
      <c r="B679" s="4"/>
      <c r="C679" s="7" t="s">
        <v>2402</v>
      </c>
      <c r="D679" s="7" t="s">
        <v>2415</v>
      </c>
      <c r="E679" s="519">
        <v>11736</v>
      </c>
      <c r="F679" s="103">
        <v>78.510000000000005</v>
      </c>
      <c r="I679"/>
      <c r="J679"/>
    </row>
    <row r="680" spans="1:10">
      <c r="A680" s="4">
        <v>41214</v>
      </c>
      <c r="B680" s="4"/>
      <c r="C680" s="7" t="s">
        <v>632</v>
      </c>
      <c r="D680" s="7" t="s">
        <v>2419</v>
      </c>
      <c r="E680" s="519">
        <v>11806</v>
      </c>
      <c r="F680" s="103">
        <v>94.37</v>
      </c>
      <c r="I680"/>
      <c r="J680"/>
    </row>
    <row r="681" spans="1:10">
      <c r="A681" s="4">
        <v>41213</v>
      </c>
      <c r="B681" s="4"/>
      <c r="C681" s="7" t="s">
        <v>632</v>
      </c>
      <c r="D681" s="7" t="s">
        <v>2411</v>
      </c>
      <c r="E681" s="519">
        <v>11729</v>
      </c>
      <c r="F681" s="103">
        <v>94.37</v>
      </c>
      <c r="I681"/>
      <c r="J681"/>
    </row>
    <row r="682" spans="1:10">
      <c r="A682" s="4">
        <v>41214</v>
      </c>
      <c r="B682" s="4"/>
      <c r="C682" s="7" t="s">
        <v>1029</v>
      </c>
      <c r="D682" s="7" t="s">
        <v>2419</v>
      </c>
      <c r="E682" s="519">
        <v>11801</v>
      </c>
      <c r="F682" s="103">
        <v>91.42</v>
      </c>
      <c r="I682"/>
      <c r="J682"/>
    </row>
    <row r="683" spans="1:10">
      <c r="A683" s="4">
        <v>41213</v>
      </c>
      <c r="B683" s="4"/>
      <c r="C683" s="7" t="s">
        <v>1029</v>
      </c>
      <c r="D683" s="7" t="s">
        <v>2411</v>
      </c>
      <c r="E683" s="519">
        <v>11723</v>
      </c>
      <c r="F683" s="103">
        <v>91.42</v>
      </c>
      <c r="I683"/>
      <c r="J683"/>
    </row>
    <row r="684" spans="1:10">
      <c r="A684" s="4">
        <v>41214</v>
      </c>
      <c r="B684" s="4"/>
      <c r="C684" s="7" t="s">
        <v>493</v>
      </c>
      <c r="D684" s="7" t="s">
        <v>2419</v>
      </c>
      <c r="E684" s="519">
        <v>11799</v>
      </c>
      <c r="F684" s="103">
        <v>115</v>
      </c>
      <c r="I684"/>
      <c r="J684"/>
    </row>
    <row r="685" spans="1:10">
      <c r="A685" s="4">
        <v>41213</v>
      </c>
      <c r="B685" s="4"/>
      <c r="C685" s="7" t="s">
        <v>678</v>
      </c>
      <c r="D685" s="7" t="s">
        <v>2411</v>
      </c>
      <c r="E685" s="519">
        <v>11721</v>
      </c>
      <c r="F685" s="103">
        <v>115.01</v>
      </c>
      <c r="I685"/>
      <c r="J685"/>
    </row>
    <row r="686" spans="1:10">
      <c r="A686" s="4">
        <v>41214</v>
      </c>
      <c r="B686" s="4"/>
      <c r="C686" s="7" t="s">
        <v>2206</v>
      </c>
      <c r="D686" s="7" t="s">
        <v>2421</v>
      </c>
      <c r="E686" s="519">
        <v>11817</v>
      </c>
      <c r="F686" s="103">
        <v>374.2</v>
      </c>
      <c r="I686"/>
      <c r="J686"/>
    </row>
    <row r="687" spans="1:10">
      <c r="A687" s="4">
        <v>41214</v>
      </c>
      <c r="B687" s="4"/>
      <c r="C687" s="7" t="s">
        <v>145</v>
      </c>
      <c r="D687" s="7" t="s">
        <v>2422</v>
      </c>
      <c r="E687" s="519">
        <v>11818</v>
      </c>
      <c r="F687" s="103">
        <v>72</v>
      </c>
      <c r="I687"/>
      <c r="J687"/>
    </row>
    <row r="688" spans="1:10">
      <c r="A688" s="4">
        <v>41214</v>
      </c>
      <c r="B688" s="4"/>
      <c r="C688" s="7" t="s">
        <v>636</v>
      </c>
      <c r="D688" s="7" t="s">
        <v>2419</v>
      </c>
      <c r="E688" s="519">
        <v>11810</v>
      </c>
      <c r="F688" s="103">
        <v>94.37</v>
      </c>
      <c r="I688"/>
      <c r="J688"/>
    </row>
    <row r="689" spans="1:10">
      <c r="A689" s="4">
        <v>41213</v>
      </c>
      <c r="B689" s="4"/>
      <c r="C689" s="7" t="s">
        <v>636</v>
      </c>
      <c r="D689" s="7" t="s">
        <v>2411</v>
      </c>
      <c r="E689" s="519">
        <v>11733</v>
      </c>
      <c r="F689" s="103">
        <v>94.37</v>
      </c>
      <c r="I689"/>
      <c r="J689"/>
    </row>
    <row r="690" spans="1:10">
      <c r="I690"/>
      <c r="J690"/>
    </row>
    <row r="691" spans="1:10">
      <c r="A691" s="60">
        <v>41218</v>
      </c>
    </row>
    <row r="692" spans="1:10">
      <c r="A692" s="4">
        <v>41214</v>
      </c>
      <c r="B692" s="4"/>
      <c r="C692" s="7" t="s">
        <v>2153</v>
      </c>
      <c r="D692" s="7" t="s">
        <v>2424</v>
      </c>
      <c r="E692" s="519">
        <v>11820</v>
      </c>
      <c r="F692" s="103">
        <v>89.9</v>
      </c>
    </row>
    <row r="693" spans="1:10">
      <c r="A693" s="4">
        <v>41213</v>
      </c>
      <c r="B693" s="4"/>
      <c r="C693" s="7" t="s">
        <v>2153</v>
      </c>
      <c r="D693" s="7" t="s">
        <v>2417</v>
      </c>
      <c r="E693" s="519">
        <v>11795</v>
      </c>
      <c r="F693" s="103">
        <v>89.9</v>
      </c>
      <c r="I693"/>
      <c r="J693"/>
    </row>
    <row r="694" spans="1:10">
      <c r="A694" s="4">
        <v>41214</v>
      </c>
      <c r="B694" s="4"/>
      <c r="C694" s="7" t="s">
        <v>2404</v>
      </c>
      <c r="D694" s="7" t="s">
        <v>2424</v>
      </c>
      <c r="E694" s="519">
        <v>11821</v>
      </c>
      <c r="F694" s="103">
        <v>89.9</v>
      </c>
      <c r="I694"/>
      <c r="J694"/>
    </row>
    <row r="695" spans="1:10">
      <c r="A695" s="4">
        <v>41213</v>
      </c>
      <c r="B695" s="4"/>
      <c r="C695" s="7" t="s">
        <v>2404</v>
      </c>
      <c r="D695" s="7" t="s">
        <v>2417</v>
      </c>
      <c r="E695" s="519">
        <v>11794</v>
      </c>
      <c r="F695" s="103">
        <v>89.9</v>
      </c>
      <c r="I695"/>
      <c r="J695"/>
    </row>
    <row r="696" spans="1:10">
      <c r="A696" s="4">
        <v>41208</v>
      </c>
      <c r="B696" s="4"/>
      <c r="C696" s="7" t="s">
        <v>2355</v>
      </c>
      <c r="D696" s="7" t="s">
        <v>2368</v>
      </c>
      <c r="E696" s="519">
        <v>11669</v>
      </c>
      <c r="F696" s="103">
        <v>294.39999999999998</v>
      </c>
      <c r="I696"/>
      <c r="J696"/>
    </row>
    <row r="697" spans="1:10">
      <c r="A697" s="4">
        <v>41208</v>
      </c>
      <c r="B697" s="4"/>
      <c r="C697" s="7" t="s">
        <v>2352</v>
      </c>
      <c r="D697" s="7" t="s">
        <v>2364</v>
      </c>
      <c r="E697" s="519">
        <v>11665</v>
      </c>
      <c r="F697" s="103">
        <v>294.39999999999998</v>
      </c>
      <c r="I697"/>
      <c r="J697"/>
    </row>
    <row r="698" spans="1:10">
      <c r="A698" s="4">
        <v>41197</v>
      </c>
      <c r="B698" s="4"/>
      <c r="C698" s="7" t="s">
        <v>2343</v>
      </c>
      <c r="D698" s="7" t="s">
        <v>2428</v>
      </c>
      <c r="E698" s="519">
        <v>11567</v>
      </c>
      <c r="F698" s="103">
        <v>6500</v>
      </c>
      <c r="I698"/>
      <c r="J698"/>
    </row>
    <row r="699" spans="1:10">
      <c r="A699" s="4">
        <v>41213</v>
      </c>
      <c r="B699" s="4"/>
      <c r="C699" s="7" t="s">
        <v>2400</v>
      </c>
      <c r="D699" s="7" t="s">
        <v>2411</v>
      </c>
      <c r="E699" s="519">
        <v>11731</v>
      </c>
      <c r="F699" s="103">
        <v>133</v>
      </c>
    </row>
    <row r="700" spans="1:10">
      <c r="A700" s="4">
        <v>41214</v>
      </c>
      <c r="B700" s="4"/>
      <c r="C700" s="7" t="s">
        <v>173</v>
      </c>
      <c r="D700" s="7" t="s">
        <v>2419</v>
      </c>
      <c r="E700" s="519">
        <v>11808</v>
      </c>
      <c r="F700" s="103">
        <v>133</v>
      </c>
      <c r="I700"/>
      <c r="J700"/>
    </row>
    <row r="701" spans="1:10">
      <c r="A701" s="4">
        <v>41214</v>
      </c>
      <c r="B701" s="4"/>
      <c r="C701" s="7" t="s">
        <v>145</v>
      </c>
      <c r="D701" s="7" t="s">
        <v>2423</v>
      </c>
      <c r="E701" s="519">
        <v>11819</v>
      </c>
      <c r="F701" s="103">
        <v>46</v>
      </c>
      <c r="I701"/>
      <c r="J701"/>
    </row>
    <row r="702" spans="1:10">
      <c r="A702" s="4">
        <v>41218</v>
      </c>
      <c r="B702" s="4"/>
      <c r="C702" s="7" t="s">
        <v>9</v>
      </c>
      <c r="D702" s="7" t="s">
        <v>2430</v>
      </c>
      <c r="E702" s="519">
        <v>11833</v>
      </c>
      <c r="F702" s="103">
        <v>300</v>
      </c>
      <c r="I702"/>
      <c r="J702"/>
    </row>
    <row r="703" spans="1:10">
      <c r="A703" s="4">
        <v>41214</v>
      </c>
      <c r="B703" s="4"/>
      <c r="C703" s="7" t="s">
        <v>626</v>
      </c>
      <c r="D703" s="7" t="s">
        <v>2419</v>
      </c>
      <c r="E703" s="519">
        <v>11803</v>
      </c>
      <c r="F703" s="103">
        <v>94.37</v>
      </c>
    </row>
    <row r="704" spans="1:10">
      <c r="A704" s="4">
        <v>41213</v>
      </c>
      <c r="B704" s="4"/>
      <c r="C704" s="7" t="s">
        <v>626</v>
      </c>
      <c r="D704" s="7" t="s">
        <v>2411</v>
      </c>
      <c r="E704" s="519">
        <v>11725</v>
      </c>
      <c r="F704" s="103">
        <v>94.37</v>
      </c>
      <c r="I704"/>
      <c r="J704"/>
    </row>
    <row r="705" spans="1:10">
      <c r="A705" s="4">
        <v>41214</v>
      </c>
      <c r="B705" s="4"/>
      <c r="C705" s="7" t="s">
        <v>1032</v>
      </c>
      <c r="D705" s="7" t="s">
        <v>2419</v>
      </c>
      <c r="E705" s="519">
        <v>11813</v>
      </c>
      <c r="F705" s="103">
        <v>101.3</v>
      </c>
      <c r="I705"/>
      <c r="J705"/>
    </row>
    <row r="706" spans="1:10">
      <c r="A706" s="4">
        <v>41213</v>
      </c>
      <c r="B706" s="4"/>
      <c r="C706" s="7" t="s">
        <v>1994</v>
      </c>
      <c r="D706" s="7" t="s">
        <v>2412</v>
      </c>
      <c r="E706" s="519">
        <v>11738</v>
      </c>
      <c r="F706" s="103">
        <v>101.3</v>
      </c>
      <c r="I706"/>
      <c r="J706"/>
    </row>
    <row r="707" spans="1:10">
      <c r="A707" s="4">
        <v>41214</v>
      </c>
      <c r="B707" s="4"/>
      <c r="C707" s="7" t="s">
        <v>633</v>
      </c>
      <c r="D707" s="7" t="s">
        <v>2419</v>
      </c>
      <c r="E707" s="519">
        <v>11807</v>
      </c>
      <c r="F707" s="103">
        <v>97.31</v>
      </c>
      <c r="I707"/>
      <c r="J707"/>
    </row>
    <row r="708" spans="1:10">
      <c r="A708" s="4">
        <v>41213</v>
      </c>
      <c r="B708" s="4"/>
      <c r="C708" s="7" t="s">
        <v>633</v>
      </c>
      <c r="D708" s="7" t="s">
        <v>2411</v>
      </c>
      <c r="E708" s="519">
        <v>11730</v>
      </c>
      <c r="F708" s="103">
        <v>97.32</v>
      </c>
      <c r="I708"/>
      <c r="J708"/>
    </row>
    <row r="709" spans="1:10">
      <c r="A709" s="4">
        <v>41218</v>
      </c>
      <c r="B709" s="4"/>
      <c r="C709" s="7" t="s">
        <v>226</v>
      </c>
      <c r="D709" s="7" t="s">
        <v>2431</v>
      </c>
      <c r="E709" s="519">
        <v>11832</v>
      </c>
      <c r="F709" s="103">
        <v>569.80999999999995</v>
      </c>
      <c r="I709"/>
      <c r="J709"/>
    </row>
    <row r="712" spans="1:10">
      <c r="A712" s="60">
        <v>41219</v>
      </c>
    </row>
    <row r="713" spans="1:10">
      <c r="A713" s="4">
        <v>41213</v>
      </c>
      <c r="B713" s="4"/>
      <c r="C713" s="7" t="s">
        <v>562</v>
      </c>
      <c r="D713" s="7" t="s">
        <v>2417</v>
      </c>
      <c r="E713" s="519">
        <v>11763</v>
      </c>
      <c r="F713" s="103">
        <v>102</v>
      </c>
    </row>
    <row r="714" spans="1:10">
      <c r="A714" s="4">
        <v>41213</v>
      </c>
      <c r="B714" s="4"/>
      <c r="C714" s="7" t="s">
        <v>2146</v>
      </c>
      <c r="D714" s="7" t="s">
        <v>2417</v>
      </c>
      <c r="E714" s="519">
        <v>11746</v>
      </c>
      <c r="F714" s="103">
        <v>113.4</v>
      </c>
      <c r="I714"/>
      <c r="J714"/>
    </row>
    <row r="715" spans="1:10">
      <c r="A715" s="4">
        <v>41213</v>
      </c>
      <c r="B715" s="4"/>
      <c r="C715" s="7" t="s">
        <v>537</v>
      </c>
      <c r="D715" s="7" t="s">
        <v>2417</v>
      </c>
      <c r="E715" s="519">
        <v>11780</v>
      </c>
      <c r="F715" s="103">
        <v>242.12</v>
      </c>
      <c r="I715"/>
      <c r="J715"/>
    </row>
    <row r="716" spans="1:10">
      <c r="A716" s="4">
        <v>41213</v>
      </c>
      <c r="B716" s="4"/>
      <c r="C716" s="7" t="s">
        <v>1703</v>
      </c>
      <c r="D716" s="7" t="s">
        <v>2417</v>
      </c>
      <c r="E716" s="519">
        <v>11744</v>
      </c>
      <c r="F716" s="103">
        <v>101.3</v>
      </c>
      <c r="I716"/>
      <c r="J716"/>
    </row>
    <row r="717" spans="1:10">
      <c r="A717" s="4">
        <v>41213</v>
      </c>
      <c r="B717" s="4"/>
      <c r="C717" s="7" t="s">
        <v>2147</v>
      </c>
      <c r="D717" s="7" t="s">
        <v>2417</v>
      </c>
      <c r="E717" s="519">
        <v>11752</v>
      </c>
      <c r="F717" s="103">
        <v>99.22</v>
      </c>
      <c r="I717"/>
      <c r="J717"/>
    </row>
    <row r="718" spans="1:10">
      <c r="A718" s="4">
        <v>41213</v>
      </c>
      <c r="B718" s="4"/>
      <c r="C718" s="7" t="s">
        <v>1734</v>
      </c>
      <c r="D718" s="7" t="s">
        <v>2417</v>
      </c>
      <c r="E718" s="519">
        <v>11755</v>
      </c>
      <c r="F718" s="103">
        <v>99.71</v>
      </c>
      <c r="I718"/>
      <c r="J718"/>
    </row>
    <row r="719" spans="1:10">
      <c r="A719" s="4">
        <v>41213</v>
      </c>
      <c r="B719" s="4"/>
      <c r="C719" s="7" t="s">
        <v>539</v>
      </c>
      <c r="D719" s="7" t="s">
        <v>2417</v>
      </c>
      <c r="E719" s="519">
        <v>11787</v>
      </c>
      <c r="F719" s="103">
        <v>283.11</v>
      </c>
      <c r="I719"/>
      <c r="J719"/>
    </row>
    <row r="720" spans="1:10">
      <c r="A720" s="4">
        <v>41213</v>
      </c>
      <c r="B720" s="4"/>
      <c r="C720" s="7" t="s">
        <v>30</v>
      </c>
      <c r="D720" s="7" t="s">
        <v>2417</v>
      </c>
      <c r="E720" s="519">
        <v>11760</v>
      </c>
      <c r="F720" s="103">
        <v>117.13</v>
      </c>
      <c r="I720"/>
      <c r="J720"/>
    </row>
    <row r="721" spans="1:11">
      <c r="A721" s="4">
        <v>41213</v>
      </c>
      <c r="B721" s="4"/>
      <c r="C721" s="7" t="s">
        <v>1727</v>
      </c>
      <c r="D721" s="7" t="s">
        <v>2417</v>
      </c>
      <c r="E721" s="519">
        <v>11762</v>
      </c>
      <c r="F721" s="103">
        <v>88.64</v>
      </c>
      <c r="I721"/>
      <c r="J721"/>
    </row>
    <row r="722" spans="1:11">
      <c r="A722" s="4">
        <v>41213</v>
      </c>
      <c r="B722" s="4"/>
      <c r="C722" s="7" t="s">
        <v>2401</v>
      </c>
      <c r="D722" s="7" t="s">
        <v>2414</v>
      </c>
      <c r="E722" s="519">
        <v>11735</v>
      </c>
      <c r="F722" s="103">
        <v>188.17</v>
      </c>
      <c r="I722"/>
      <c r="J722"/>
    </row>
    <row r="723" spans="1:11">
      <c r="A723" s="4">
        <v>41208</v>
      </c>
      <c r="B723" s="4"/>
      <c r="C723" s="7" t="s">
        <v>2351</v>
      </c>
      <c r="D723" s="7" t="s">
        <v>2362</v>
      </c>
      <c r="E723" s="519">
        <v>11663</v>
      </c>
      <c r="F723" s="103">
        <v>588.79999999999995</v>
      </c>
      <c r="I723"/>
      <c r="J723"/>
    </row>
    <row r="724" spans="1:11">
      <c r="A724" s="4">
        <v>41187</v>
      </c>
      <c r="B724" s="4">
        <v>41218</v>
      </c>
      <c r="C724" s="7" t="s">
        <v>133</v>
      </c>
      <c r="D724" s="7" t="s">
        <v>2280</v>
      </c>
      <c r="E724" s="519">
        <v>11422</v>
      </c>
      <c r="F724" s="103">
        <v>1467.44</v>
      </c>
      <c r="I724"/>
      <c r="J724"/>
    </row>
    <row r="725" spans="1:11">
      <c r="A725" s="4">
        <v>41208</v>
      </c>
      <c r="B725" s="4"/>
      <c r="C725" s="7" t="s">
        <v>983</v>
      </c>
      <c r="D725" s="7" t="s">
        <v>2373</v>
      </c>
      <c r="E725" s="519">
        <v>11682</v>
      </c>
      <c r="F725" s="103">
        <v>628</v>
      </c>
      <c r="J725" s="379"/>
      <c r="K725" s="74"/>
    </row>
    <row r="726" spans="1:11">
      <c r="A726" s="4">
        <v>41213</v>
      </c>
      <c r="B726" s="4"/>
      <c r="C726" s="7" t="s">
        <v>130</v>
      </c>
      <c r="D726" s="7" t="s">
        <v>2432</v>
      </c>
      <c r="E726" s="519">
        <v>11754</v>
      </c>
      <c r="F726" s="103">
        <v>5325</v>
      </c>
      <c r="I726"/>
      <c r="J726"/>
    </row>
    <row r="727" spans="1:11">
      <c r="A727" s="4">
        <v>41213</v>
      </c>
      <c r="B727" s="4"/>
      <c r="C727" s="7" t="s">
        <v>164</v>
      </c>
      <c r="D727" s="7" t="s">
        <v>2417</v>
      </c>
      <c r="E727" s="519">
        <v>11790</v>
      </c>
      <c r="F727" s="103">
        <v>298.08999999999997</v>
      </c>
    </row>
    <row r="728" spans="1:11">
      <c r="A728" s="4">
        <v>41213</v>
      </c>
      <c r="B728" s="4"/>
      <c r="C728" s="7" t="s">
        <v>538</v>
      </c>
      <c r="D728" s="7" t="s">
        <v>2417</v>
      </c>
      <c r="E728" s="519">
        <v>11783</v>
      </c>
      <c r="F728" s="103">
        <v>246.84</v>
      </c>
      <c r="I728"/>
      <c r="J728"/>
    </row>
    <row r="729" spans="1:11">
      <c r="A729" s="4">
        <v>41213</v>
      </c>
      <c r="B729" s="4"/>
      <c r="C729" s="7" t="s">
        <v>519</v>
      </c>
      <c r="D729" s="7" t="s">
        <v>2417</v>
      </c>
      <c r="E729" s="519">
        <v>11743</v>
      </c>
      <c r="F729" s="103">
        <v>159.25</v>
      </c>
      <c r="I729"/>
      <c r="J729"/>
    </row>
    <row r="730" spans="1:11">
      <c r="A730" s="4">
        <v>41213</v>
      </c>
      <c r="B730" s="4"/>
      <c r="C730" s="7" t="s">
        <v>1480</v>
      </c>
      <c r="D730" s="7" t="s">
        <v>2411</v>
      </c>
      <c r="E730" s="519">
        <v>11714</v>
      </c>
      <c r="F730" s="103">
        <v>303.89999999999998</v>
      </c>
      <c r="I730"/>
      <c r="J730"/>
    </row>
    <row r="731" spans="1:11">
      <c r="A731" s="4">
        <v>41213</v>
      </c>
      <c r="B731" s="4"/>
      <c r="C731" s="7" t="s">
        <v>1307</v>
      </c>
      <c r="D731" s="7" t="s">
        <v>2417</v>
      </c>
      <c r="E731" s="519">
        <v>11779</v>
      </c>
      <c r="F731" s="103">
        <v>303.89999999999998</v>
      </c>
      <c r="I731"/>
      <c r="J731"/>
    </row>
    <row r="732" spans="1:11">
      <c r="A732" s="4">
        <v>41213</v>
      </c>
      <c r="B732" s="4"/>
      <c r="C732" s="7" t="s">
        <v>533</v>
      </c>
      <c r="D732" s="7" t="s">
        <v>2411</v>
      </c>
      <c r="E732" s="519">
        <v>11712</v>
      </c>
      <c r="F732" s="103">
        <v>353.8</v>
      </c>
      <c r="I732"/>
      <c r="J732"/>
    </row>
    <row r="733" spans="1:11">
      <c r="A733" s="4">
        <v>41213</v>
      </c>
      <c r="B733" s="4"/>
      <c r="C733" s="7" t="s">
        <v>525</v>
      </c>
      <c r="D733" s="7" t="s">
        <v>2417</v>
      </c>
      <c r="E733" s="519">
        <v>11756</v>
      </c>
      <c r="F733" s="103">
        <v>146.76</v>
      </c>
      <c r="I733"/>
      <c r="J733"/>
    </row>
    <row r="734" spans="1:11">
      <c r="A734" s="4">
        <v>41213</v>
      </c>
      <c r="B734" s="4"/>
      <c r="C734" s="7" t="s">
        <v>563</v>
      </c>
      <c r="D734" s="7" t="s">
        <v>2417</v>
      </c>
      <c r="E734" s="519">
        <v>11791</v>
      </c>
      <c r="F734" s="103">
        <v>292.82</v>
      </c>
      <c r="I734"/>
      <c r="J734"/>
    </row>
    <row r="735" spans="1:11">
      <c r="A735" s="4">
        <v>41213</v>
      </c>
      <c r="B735" s="4"/>
      <c r="C735" s="7" t="s">
        <v>2272</v>
      </c>
      <c r="D735" s="7" t="s">
        <v>2417</v>
      </c>
      <c r="E735" s="519">
        <v>11784</v>
      </c>
      <c r="F735" s="103">
        <v>293.77</v>
      </c>
      <c r="I735"/>
      <c r="J735"/>
    </row>
    <row r="736" spans="1:11">
      <c r="A736" s="4">
        <v>41213</v>
      </c>
      <c r="B736" s="4"/>
      <c r="C736" s="7" t="s">
        <v>1304</v>
      </c>
      <c r="D736" s="7" t="s">
        <v>2417</v>
      </c>
      <c r="E736" s="519">
        <v>11757</v>
      </c>
      <c r="F736" s="103">
        <v>88.07</v>
      </c>
      <c r="I736"/>
      <c r="J736"/>
    </row>
    <row r="737" spans="1:10">
      <c r="A737" s="4">
        <v>41213</v>
      </c>
      <c r="B737" s="4"/>
      <c r="C737" s="7" t="s">
        <v>367</v>
      </c>
      <c r="D737" s="7" t="s">
        <v>2411</v>
      </c>
      <c r="E737" s="519">
        <v>11711</v>
      </c>
      <c r="F737" s="103">
        <v>666</v>
      </c>
      <c r="I737"/>
      <c r="J737"/>
    </row>
    <row r="738" spans="1:10">
      <c r="A738" s="4">
        <v>41213</v>
      </c>
      <c r="B738" s="4"/>
      <c r="C738" s="7" t="s">
        <v>1308</v>
      </c>
      <c r="D738" s="7" t="s">
        <v>2417</v>
      </c>
      <c r="E738" s="519">
        <v>11782</v>
      </c>
      <c r="F738" s="103">
        <v>246.31</v>
      </c>
      <c r="I738"/>
      <c r="J738"/>
    </row>
    <row r="739" spans="1:10">
      <c r="A739" s="4">
        <v>41213</v>
      </c>
      <c r="B739" s="4"/>
      <c r="C739" s="7" t="s">
        <v>2274</v>
      </c>
      <c r="D739" s="7" t="s">
        <v>2417</v>
      </c>
      <c r="E739" s="519">
        <v>11796</v>
      </c>
      <c r="F739" s="103">
        <v>116</v>
      </c>
      <c r="I739"/>
      <c r="J739"/>
    </row>
    <row r="740" spans="1:10">
      <c r="A740" s="4">
        <v>41213</v>
      </c>
      <c r="B740" s="4"/>
      <c r="C740" s="7" t="s">
        <v>524</v>
      </c>
      <c r="D740" s="7" t="s">
        <v>2417</v>
      </c>
      <c r="E740" s="519">
        <v>11751</v>
      </c>
      <c r="F740" s="103">
        <v>109.41</v>
      </c>
      <c r="I740"/>
      <c r="J740"/>
    </row>
    <row r="741" spans="1:10">
      <c r="A741" s="4">
        <v>41213</v>
      </c>
      <c r="B741" s="4"/>
      <c r="C741" s="7" t="s">
        <v>529</v>
      </c>
      <c r="D741" s="7" t="s">
        <v>2417</v>
      </c>
      <c r="E741" s="519">
        <v>11765</v>
      </c>
      <c r="F741" s="103">
        <v>132.71</v>
      </c>
      <c r="I741"/>
      <c r="J741"/>
    </row>
    <row r="742" spans="1:10">
      <c r="A742" s="4">
        <v>41213</v>
      </c>
      <c r="B742" s="4"/>
      <c r="C742" s="7" t="s">
        <v>518</v>
      </c>
      <c r="D742" s="7" t="s">
        <v>2416</v>
      </c>
      <c r="E742" s="519">
        <v>11739</v>
      </c>
      <c r="F742" s="103">
        <v>147.44999999999999</v>
      </c>
      <c r="I742"/>
      <c r="J742"/>
    </row>
    <row r="743" spans="1:10">
      <c r="A743" s="4">
        <v>41213</v>
      </c>
      <c r="B743" s="4"/>
      <c r="C743" s="7" t="s">
        <v>520</v>
      </c>
      <c r="D743" s="7" t="s">
        <v>2417</v>
      </c>
      <c r="E743" s="519">
        <v>11745</v>
      </c>
      <c r="F743" s="103">
        <v>117.96</v>
      </c>
      <c r="I743"/>
      <c r="J743"/>
    </row>
    <row r="744" spans="1:10">
      <c r="A744" s="4">
        <v>41213</v>
      </c>
      <c r="B744" s="4"/>
      <c r="C744" s="7" t="s">
        <v>233</v>
      </c>
      <c r="D744" s="7" t="s">
        <v>2417</v>
      </c>
      <c r="E744" s="519">
        <v>11747</v>
      </c>
      <c r="F744" s="103">
        <v>191.69</v>
      </c>
      <c r="I744"/>
      <c r="J744"/>
    </row>
    <row r="745" spans="1:10">
      <c r="A745" s="4">
        <v>41212</v>
      </c>
      <c r="B745" s="4"/>
      <c r="C745" s="7" t="s">
        <v>545</v>
      </c>
      <c r="D745" s="7" t="s">
        <v>2387</v>
      </c>
      <c r="E745" s="519">
        <v>11693</v>
      </c>
      <c r="F745" s="103">
        <v>633</v>
      </c>
      <c r="I745"/>
      <c r="J745"/>
    </row>
    <row r="746" spans="1:10">
      <c r="A746" s="4">
        <v>41213</v>
      </c>
      <c r="B746" s="4"/>
      <c r="C746" s="7" t="s">
        <v>1483</v>
      </c>
      <c r="D746" s="7" t="s">
        <v>2417</v>
      </c>
      <c r="E746" s="519">
        <v>11775</v>
      </c>
      <c r="F746" s="103">
        <v>278.58</v>
      </c>
      <c r="I746"/>
      <c r="J746"/>
    </row>
    <row r="747" spans="1:10">
      <c r="A747" s="4">
        <v>41213</v>
      </c>
      <c r="B747" s="4"/>
      <c r="C747" s="7" t="s">
        <v>366</v>
      </c>
      <c r="D747" s="7" t="s">
        <v>2412</v>
      </c>
      <c r="E747" s="519">
        <v>11710</v>
      </c>
      <c r="F747" s="103">
        <v>669.42</v>
      </c>
      <c r="I747"/>
      <c r="J747"/>
    </row>
    <row r="748" spans="1:10">
      <c r="A748" s="4">
        <v>41213</v>
      </c>
      <c r="B748" s="4"/>
      <c r="C748" s="7" t="s">
        <v>265</v>
      </c>
      <c r="D748" s="7" t="s">
        <v>2417</v>
      </c>
      <c r="E748" s="519">
        <v>11764</v>
      </c>
      <c r="F748" s="103">
        <v>88.64</v>
      </c>
      <c r="I748"/>
      <c r="J748"/>
    </row>
    <row r="749" spans="1:10">
      <c r="A749" s="4">
        <v>41213</v>
      </c>
      <c r="B749" s="4"/>
      <c r="C749" s="7" t="s">
        <v>523</v>
      </c>
      <c r="D749" s="7" t="s">
        <v>2417</v>
      </c>
      <c r="E749" s="519">
        <v>11750</v>
      </c>
      <c r="F749" s="103">
        <v>235.92</v>
      </c>
      <c r="I749"/>
      <c r="J749"/>
    </row>
    <row r="750" spans="1:10">
      <c r="A750" s="4">
        <v>41213</v>
      </c>
      <c r="B750" s="4"/>
      <c r="C750" s="7" t="s">
        <v>531</v>
      </c>
      <c r="D750" s="7" t="s">
        <v>2417</v>
      </c>
      <c r="E750" s="519">
        <v>11771</v>
      </c>
      <c r="F750" s="103">
        <v>243.12</v>
      </c>
      <c r="I750"/>
      <c r="J750"/>
    </row>
    <row r="751" spans="1:10">
      <c r="A751" s="4">
        <v>41218</v>
      </c>
      <c r="B751" s="4"/>
      <c r="C751" s="7" t="s">
        <v>1998</v>
      </c>
      <c r="D751" s="7" t="s">
        <v>2433</v>
      </c>
      <c r="E751" s="519">
        <v>11824</v>
      </c>
      <c r="F751" s="103">
        <v>1368</v>
      </c>
      <c r="I751"/>
      <c r="J751"/>
    </row>
    <row r="752" spans="1:10">
      <c r="A752" s="4">
        <v>41208</v>
      </c>
      <c r="B752" s="4"/>
      <c r="C752" s="7" t="s">
        <v>1102</v>
      </c>
      <c r="D752" s="7" t="s">
        <v>2359</v>
      </c>
      <c r="E752" s="519">
        <v>11660</v>
      </c>
      <c r="F752" s="103">
        <v>482</v>
      </c>
      <c r="I752"/>
      <c r="J752"/>
    </row>
    <row r="753" spans="1:10">
      <c r="A753" s="4">
        <v>41219</v>
      </c>
      <c r="B753" s="4"/>
      <c r="C753" s="7" t="s">
        <v>2237</v>
      </c>
      <c r="D753" s="7" t="s">
        <v>2440</v>
      </c>
      <c r="E753" s="519">
        <v>11902</v>
      </c>
      <c r="F753" s="103">
        <v>553.34</v>
      </c>
      <c r="I753"/>
      <c r="J753"/>
    </row>
    <row r="754" spans="1:10">
      <c r="A754" s="108"/>
      <c r="B754" s="108"/>
      <c r="C754" s="109"/>
      <c r="D754" s="109"/>
      <c r="E754" s="531"/>
      <c r="F754" s="125"/>
      <c r="I754"/>
      <c r="J754"/>
    </row>
    <row r="755" spans="1:10">
      <c r="A755" s="60">
        <v>41220</v>
      </c>
      <c r="B755" s="108"/>
      <c r="C755" s="109"/>
      <c r="D755" s="109"/>
      <c r="E755" s="531"/>
      <c r="F755" s="125"/>
      <c r="I755"/>
      <c r="J755"/>
    </row>
    <row r="756" spans="1:10">
      <c r="A756" s="4">
        <v>41214</v>
      </c>
      <c r="B756" s="4">
        <v>41219</v>
      </c>
      <c r="C756" s="7" t="s">
        <v>1797</v>
      </c>
      <c r="D756" s="7" t="s">
        <v>2418</v>
      </c>
      <c r="E756" s="519">
        <v>11797</v>
      </c>
      <c r="F756" s="103">
        <v>678.6</v>
      </c>
      <c r="I756"/>
      <c r="J756"/>
    </row>
    <row r="757" spans="1:10">
      <c r="A757" s="4">
        <v>41219</v>
      </c>
      <c r="B757" s="4"/>
      <c r="C757" s="7" t="s">
        <v>835</v>
      </c>
      <c r="D757" s="7" t="s">
        <v>2441</v>
      </c>
      <c r="E757" s="519">
        <v>11900</v>
      </c>
      <c r="F757" s="103">
        <v>1440</v>
      </c>
      <c r="I757"/>
      <c r="J757"/>
    </row>
    <row r="758" spans="1:10">
      <c r="A758" s="4">
        <v>41219</v>
      </c>
      <c r="B758" s="4"/>
      <c r="C758" s="7" t="s">
        <v>835</v>
      </c>
      <c r="D758" s="7" t="s">
        <v>2441</v>
      </c>
      <c r="E758" s="519">
        <v>11829</v>
      </c>
      <c r="F758" s="103">
        <v>1623</v>
      </c>
      <c r="I758"/>
      <c r="J758"/>
    </row>
    <row r="759" spans="1:10">
      <c r="A759" s="4">
        <v>41213</v>
      </c>
      <c r="B759" s="4"/>
      <c r="C759" s="7" t="s">
        <v>1482</v>
      </c>
      <c r="D759" s="7" t="s">
        <v>2417</v>
      </c>
      <c r="E759" s="519">
        <v>11767</v>
      </c>
      <c r="F759" s="103">
        <v>88.64</v>
      </c>
      <c r="I759"/>
      <c r="J759"/>
    </row>
    <row r="760" spans="1:10">
      <c r="A760" s="4">
        <v>41213</v>
      </c>
      <c r="B760" s="4"/>
      <c r="C760" s="7" t="s">
        <v>561</v>
      </c>
      <c r="D760" s="7" t="s">
        <v>2417</v>
      </c>
      <c r="E760" s="519">
        <v>11759</v>
      </c>
      <c r="F760" s="103">
        <v>102.76</v>
      </c>
      <c r="I760"/>
      <c r="J760"/>
    </row>
    <row r="761" spans="1:10">
      <c r="A761" s="4">
        <v>41213</v>
      </c>
      <c r="B761" s="4"/>
      <c r="C761" s="118" t="s">
        <v>456</v>
      </c>
      <c r="D761" s="7" t="s">
        <v>2417</v>
      </c>
      <c r="E761" s="519">
        <v>11758</v>
      </c>
      <c r="F761" s="103">
        <v>235.92</v>
      </c>
      <c r="I761"/>
      <c r="J761"/>
    </row>
    <row r="762" spans="1:10">
      <c r="A762" s="4">
        <v>41213</v>
      </c>
      <c r="B762" s="4"/>
      <c r="C762" s="7" t="s">
        <v>32</v>
      </c>
      <c r="D762" s="7" t="s">
        <v>2417</v>
      </c>
      <c r="E762" s="519">
        <v>11773</v>
      </c>
      <c r="F762" s="103">
        <v>280.97000000000003</v>
      </c>
      <c r="I762"/>
      <c r="J762"/>
    </row>
    <row r="763" spans="1:10">
      <c r="A763" s="4">
        <v>41220</v>
      </c>
      <c r="B763" s="4"/>
      <c r="C763" s="118" t="s">
        <v>267</v>
      </c>
      <c r="D763" s="7" t="s">
        <v>2442</v>
      </c>
      <c r="E763" s="519">
        <v>11908</v>
      </c>
      <c r="F763" s="103">
        <v>1250</v>
      </c>
      <c r="I763"/>
      <c r="J763"/>
    </row>
    <row r="764" spans="1:10">
      <c r="A764" s="4">
        <v>41220</v>
      </c>
      <c r="B764" s="4"/>
      <c r="C764" s="7" t="s">
        <v>468</v>
      </c>
      <c r="D764" s="7" t="s">
        <v>2415</v>
      </c>
      <c r="E764" s="519">
        <v>11907</v>
      </c>
      <c r="F764" s="103">
        <v>344.65</v>
      </c>
    </row>
    <row r="765" spans="1:10">
      <c r="A765" s="4">
        <v>41213</v>
      </c>
      <c r="B765" s="4"/>
      <c r="C765" s="118" t="s">
        <v>530</v>
      </c>
      <c r="D765" s="7" t="s">
        <v>2417</v>
      </c>
      <c r="E765" s="519">
        <v>11770</v>
      </c>
      <c r="F765" s="103">
        <v>294.89999999999998</v>
      </c>
    </row>
    <row r="766" spans="1:10">
      <c r="A766" s="4">
        <v>41220</v>
      </c>
      <c r="B766" s="4"/>
      <c r="C766" s="118" t="s">
        <v>226</v>
      </c>
      <c r="D766" s="7" t="s">
        <v>2443</v>
      </c>
      <c r="E766" s="519">
        <v>11903</v>
      </c>
      <c r="F766" s="103">
        <v>100</v>
      </c>
      <c r="I766"/>
      <c r="J766"/>
    </row>
    <row r="767" spans="1:10">
      <c r="A767" s="4">
        <v>41213</v>
      </c>
      <c r="B767" s="4"/>
      <c r="C767" s="118" t="s">
        <v>356</v>
      </c>
      <c r="D767" s="7" t="s">
        <v>2417</v>
      </c>
      <c r="E767" s="519">
        <v>11768</v>
      </c>
      <c r="F767" s="103">
        <v>98.79</v>
      </c>
    </row>
    <row r="768" spans="1:10">
      <c r="A768" s="4">
        <v>41213</v>
      </c>
      <c r="B768" s="4"/>
      <c r="C768" s="118" t="s">
        <v>2013</v>
      </c>
      <c r="D768" s="7" t="s">
        <v>2417</v>
      </c>
      <c r="E768" s="519">
        <v>11776</v>
      </c>
      <c r="F768" s="103">
        <v>506.5</v>
      </c>
      <c r="I768"/>
      <c r="J768"/>
    </row>
    <row r="769" spans="1:10">
      <c r="A769" s="4">
        <v>41213</v>
      </c>
      <c r="B769" s="4"/>
      <c r="C769" s="7" t="s">
        <v>1484</v>
      </c>
      <c r="D769" s="7" t="s">
        <v>2417</v>
      </c>
      <c r="E769" s="519">
        <v>11785</v>
      </c>
      <c r="F769" s="103">
        <v>229.39</v>
      </c>
      <c r="I769"/>
      <c r="J769"/>
    </row>
    <row r="770" spans="1:10">
      <c r="A770" s="4">
        <v>41213</v>
      </c>
      <c r="B770" s="4"/>
      <c r="C770" s="118" t="s">
        <v>559</v>
      </c>
      <c r="D770" s="7" t="s">
        <v>2417</v>
      </c>
      <c r="E770" s="519">
        <v>11749</v>
      </c>
      <c r="F770" s="103">
        <v>117.96</v>
      </c>
      <c r="I770"/>
      <c r="J770"/>
    </row>
    <row r="771" spans="1:10">
      <c r="I771"/>
      <c r="J771"/>
    </row>
    <row r="773" spans="1:10">
      <c r="A773" s="60">
        <v>41221</v>
      </c>
    </row>
    <row r="774" spans="1:10">
      <c r="A774" s="4">
        <v>41220</v>
      </c>
      <c r="B774" s="4"/>
      <c r="C774" s="7" t="s">
        <v>2447</v>
      </c>
      <c r="D774" s="7" t="s">
        <v>2446</v>
      </c>
      <c r="E774" s="519">
        <v>11904</v>
      </c>
      <c r="F774" s="103">
        <v>1176</v>
      </c>
    </row>
    <row r="775" spans="1:10">
      <c r="A775" s="4">
        <v>41213</v>
      </c>
      <c r="B775" s="4"/>
      <c r="C775" s="7" t="s">
        <v>1303</v>
      </c>
      <c r="D775" s="7" t="s">
        <v>2417</v>
      </c>
      <c r="E775" s="519">
        <v>11753</v>
      </c>
      <c r="F775" s="103">
        <v>88.51</v>
      </c>
      <c r="I775"/>
      <c r="J775"/>
    </row>
    <row r="776" spans="1:10">
      <c r="A776" s="4">
        <v>41213</v>
      </c>
      <c r="B776" s="4"/>
      <c r="C776" s="7" t="s">
        <v>1627</v>
      </c>
      <c r="D776" s="7" t="s">
        <v>2417</v>
      </c>
      <c r="E776" s="519">
        <v>11769</v>
      </c>
      <c r="F776" s="103">
        <v>101.3</v>
      </c>
      <c r="I776"/>
      <c r="J776"/>
    </row>
    <row r="777" spans="1:10">
      <c r="A777" s="4">
        <v>41186</v>
      </c>
      <c r="B777" s="4">
        <v>41220</v>
      </c>
      <c r="C777" s="7" t="s">
        <v>1837</v>
      </c>
      <c r="D777" s="7" t="s">
        <v>2448</v>
      </c>
      <c r="E777" s="519">
        <v>11383</v>
      </c>
      <c r="F777" s="103">
        <v>400</v>
      </c>
      <c r="I777"/>
      <c r="J777"/>
    </row>
    <row r="778" spans="1:10">
      <c r="A778" s="4">
        <v>41213</v>
      </c>
      <c r="B778" s="4"/>
      <c r="C778" s="7" t="s">
        <v>917</v>
      </c>
      <c r="D778" s="7" t="s">
        <v>2411</v>
      </c>
      <c r="E778" s="519">
        <v>11713</v>
      </c>
      <c r="F778" s="103">
        <v>530.82000000000005</v>
      </c>
    </row>
    <row r="779" spans="1:10">
      <c r="A779" s="4">
        <v>41218</v>
      </c>
      <c r="B779" s="4"/>
      <c r="C779" s="7" t="s">
        <v>984</v>
      </c>
      <c r="D779" s="7" t="s">
        <v>2434</v>
      </c>
      <c r="E779" s="519">
        <v>11825</v>
      </c>
      <c r="F779" s="103">
        <v>1000</v>
      </c>
      <c r="I779"/>
      <c r="J779"/>
    </row>
    <row r="780" spans="1:10">
      <c r="A780" s="4">
        <v>41213</v>
      </c>
      <c r="B780" s="4"/>
      <c r="C780" s="75" t="s">
        <v>1485</v>
      </c>
      <c r="D780" s="7" t="s">
        <v>2417</v>
      </c>
      <c r="E780" s="519">
        <v>11788</v>
      </c>
      <c r="F780" s="103">
        <v>303.89999999999998</v>
      </c>
      <c r="I780"/>
      <c r="J780"/>
    </row>
    <row r="781" spans="1:10">
      <c r="A781" s="4">
        <v>41213</v>
      </c>
      <c r="B781" s="4"/>
      <c r="C781" s="7" t="s">
        <v>354</v>
      </c>
      <c r="D781" s="7" t="s">
        <v>2411</v>
      </c>
      <c r="E781" s="519">
        <v>11708</v>
      </c>
      <c r="F781" s="103">
        <v>1047.26</v>
      </c>
      <c r="I781"/>
      <c r="J781"/>
    </row>
    <row r="782" spans="1:10">
      <c r="A782" s="4">
        <v>41213</v>
      </c>
      <c r="B782" s="4"/>
      <c r="C782" s="7" t="s">
        <v>372</v>
      </c>
      <c r="D782" s="7" t="s">
        <v>2413</v>
      </c>
      <c r="E782" s="519">
        <v>11910</v>
      </c>
      <c r="F782" s="103">
        <v>1567.29</v>
      </c>
      <c r="I782"/>
      <c r="J782"/>
    </row>
    <row r="783" spans="1:10">
      <c r="A783" s="4">
        <v>41221</v>
      </c>
      <c r="B783" s="4"/>
      <c r="C783" s="7" t="s">
        <v>1762</v>
      </c>
      <c r="D783" s="7" t="s">
        <v>2451</v>
      </c>
      <c r="E783" s="519">
        <v>11905</v>
      </c>
      <c r="F783" s="103">
        <v>600</v>
      </c>
      <c r="I783"/>
      <c r="J783"/>
    </row>
    <row r="784" spans="1:10">
      <c r="A784" s="4">
        <v>41213</v>
      </c>
      <c r="B784" s="4"/>
      <c r="C784" s="381" t="s">
        <v>1637</v>
      </c>
      <c r="D784" s="7" t="s">
        <v>2417</v>
      </c>
      <c r="E784" s="519">
        <v>11792</v>
      </c>
      <c r="F784" s="103">
        <v>156</v>
      </c>
    </row>
    <row r="785" spans="1:10">
      <c r="A785" s="4">
        <v>41213</v>
      </c>
      <c r="B785" s="4"/>
      <c r="C785" s="381" t="s">
        <v>2014</v>
      </c>
      <c r="D785" s="7" t="s">
        <v>2417</v>
      </c>
      <c r="E785" s="519">
        <v>11778</v>
      </c>
      <c r="F785" s="103">
        <v>110.29</v>
      </c>
      <c r="I785"/>
      <c r="J785"/>
    </row>
    <row r="786" spans="1:10">
      <c r="I786"/>
      <c r="J786"/>
    </row>
    <row r="787" spans="1:10">
      <c r="A787" s="60">
        <v>41222</v>
      </c>
    </row>
    <row r="788" spans="1:10">
      <c r="A788" s="4">
        <v>41218</v>
      </c>
      <c r="B788" s="4">
        <v>41220</v>
      </c>
      <c r="C788" s="7" t="s">
        <v>2438</v>
      </c>
      <c r="D788" s="7" t="s">
        <v>2435</v>
      </c>
      <c r="E788" s="519">
        <v>11826</v>
      </c>
      <c r="F788" s="103">
        <v>1000</v>
      </c>
    </row>
    <row r="789" spans="1:10">
      <c r="A789" s="4">
        <v>41218</v>
      </c>
      <c r="B789" s="4"/>
      <c r="C789" s="7" t="s">
        <v>1637</v>
      </c>
      <c r="D789" s="7" t="s">
        <v>2417</v>
      </c>
      <c r="E789" s="519">
        <v>11884</v>
      </c>
      <c r="F789" s="103">
        <v>156</v>
      </c>
      <c r="I789"/>
      <c r="J789"/>
    </row>
    <row r="790" spans="1:10">
      <c r="A790" s="4">
        <v>41214</v>
      </c>
      <c r="B790" s="4"/>
      <c r="C790" s="7" t="s">
        <v>2407</v>
      </c>
      <c r="D790" s="7" t="s">
        <v>2425</v>
      </c>
      <c r="E790" s="519">
        <v>11823</v>
      </c>
      <c r="F790" s="103">
        <v>298.39</v>
      </c>
      <c r="I790"/>
      <c r="J790"/>
    </row>
    <row r="791" spans="1:10">
      <c r="A791" s="4">
        <v>41218</v>
      </c>
      <c r="B791" s="4">
        <v>41220</v>
      </c>
      <c r="C791" s="7" t="s">
        <v>1804</v>
      </c>
      <c r="D791" s="7" t="s">
        <v>2437</v>
      </c>
      <c r="E791" s="519">
        <v>11828</v>
      </c>
      <c r="F791" s="103">
        <v>471.04</v>
      </c>
      <c r="I791"/>
      <c r="J791"/>
    </row>
    <row r="792" spans="1:10">
      <c r="A792" s="4">
        <v>41213</v>
      </c>
      <c r="B792" s="4"/>
      <c r="C792" s="7" t="s">
        <v>1834</v>
      </c>
      <c r="D792" s="7" t="s">
        <v>2417</v>
      </c>
      <c r="E792" s="519">
        <v>11774</v>
      </c>
      <c r="F792" s="103">
        <v>253.25</v>
      </c>
      <c r="I792"/>
      <c r="J792"/>
    </row>
    <row r="793" spans="1:10">
      <c r="A793" s="4">
        <v>41213</v>
      </c>
      <c r="B793" s="4"/>
      <c r="C793" s="7" t="s">
        <v>1705</v>
      </c>
      <c r="D793" s="7" t="s">
        <v>2417</v>
      </c>
      <c r="E793" s="519">
        <v>11748</v>
      </c>
      <c r="F793" s="103">
        <v>126.63</v>
      </c>
      <c r="I793"/>
      <c r="J793"/>
    </row>
    <row r="794" spans="1:10">
      <c r="A794" s="4">
        <v>41213</v>
      </c>
      <c r="B794" s="4"/>
      <c r="C794" s="381" t="s">
        <v>528</v>
      </c>
      <c r="D794" s="7" t="s">
        <v>2417</v>
      </c>
      <c r="E794" s="519">
        <v>11761</v>
      </c>
      <c r="F794" s="103">
        <v>147.44999999999999</v>
      </c>
      <c r="I794"/>
      <c r="J794"/>
    </row>
    <row r="795" spans="1:10">
      <c r="A795" s="382">
        <v>41218</v>
      </c>
      <c r="B795" s="382"/>
      <c r="C795" s="75" t="s">
        <v>468</v>
      </c>
      <c r="D795" s="75" t="s">
        <v>2419</v>
      </c>
      <c r="E795" s="525">
        <v>11889</v>
      </c>
      <c r="F795" s="103">
        <v>344.65</v>
      </c>
      <c r="I795"/>
      <c r="J795"/>
    </row>
    <row r="796" spans="1:10">
      <c r="A796" s="4">
        <v>41222</v>
      </c>
      <c r="B796" s="4"/>
      <c r="C796" s="7" t="s">
        <v>226</v>
      </c>
      <c r="D796" s="7" t="s">
        <v>2460</v>
      </c>
      <c r="E796" s="519">
        <v>11917</v>
      </c>
      <c r="F796" s="103">
        <v>160</v>
      </c>
      <c r="I796" s="383"/>
      <c r="J796"/>
    </row>
    <row r="797" spans="1:10">
      <c r="A797" s="4">
        <v>41222</v>
      </c>
      <c r="B797" s="4"/>
      <c r="C797" s="7" t="s">
        <v>226</v>
      </c>
      <c r="D797" s="7" t="s">
        <v>2461</v>
      </c>
      <c r="E797" s="519">
        <v>11918</v>
      </c>
      <c r="F797" s="103">
        <v>300</v>
      </c>
      <c r="I797" s="383"/>
      <c r="J797"/>
    </row>
    <row r="798" spans="1:10">
      <c r="A798" s="4">
        <v>41213</v>
      </c>
      <c r="B798" s="4"/>
      <c r="C798" s="7" t="s">
        <v>1629</v>
      </c>
      <c r="D798" s="7" t="s">
        <v>2417</v>
      </c>
      <c r="E798" s="519">
        <v>11777</v>
      </c>
      <c r="F798" s="103">
        <v>153.25</v>
      </c>
      <c r="I798" s="383"/>
      <c r="J798"/>
    </row>
    <row r="799" spans="1:10">
      <c r="A799" s="4">
        <v>41213</v>
      </c>
      <c r="B799" s="4"/>
      <c r="C799" s="381" t="s">
        <v>2403</v>
      </c>
      <c r="D799" s="7" t="s">
        <v>2417</v>
      </c>
      <c r="E799" s="519">
        <v>11781</v>
      </c>
      <c r="F799" s="103">
        <v>303.89999999999998</v>
      </c>
      <c r="I799"/>
      <c r="J799"/>
    </row>
    <row r="800" spans="1:10">
      <c r="A800" s="4">
        <v>41222</v>
      </c>
      <c r="B800" s="4"/>
      <c r="C800" s="7" t="s">
        <v>389</v>
      </c>
      <c r="D800" s="7" t="s">
        <v>2462</v>
      </c>
      <c r="E800" s="519">
        <v>11919</v>
      </c>
      <c r="F800" s="103">
        <v>366</v>
      </c>
      <c r="I800"/>
      <c r="J800"/>
    </row>
    <row r="801" spans="1:10">
      <c r="I801" s="383"/>
      <c r="J801"/>
    </row>
    <row r="802" spans="1:10">
      <c r="A802" s="60">
        <v>41223</v>
      </c>
    </row>
    <row r="803" spans="1:10">
      <c r="A803" s="382">
        <v>41218</v>
      </c>
      <c r="B803" s="382"/>
      <c r="C803" s="75" t="s">
        <v>1485</v>
      </c>
      <c r="D803" s="75" t="s">
        <v>2419</v>
      </c>
      <c r="E803" s="525">
        <v>11880</v>
      </c>
      <c r="F803" s="103">
        <v>303.89999999999998</v>
      </c>
    </row>
    <row r="804" spans="1:10">
      <c r="A804" s="382">
        <v>41218</v>
      </c>
      <c r="B804" s="382"/>
      <c r="C804" s="75" t="s">
        <v>539</v>
      </c>
      <c r="D804" s="75" t="s">
        <v>2419</v>
      </c>
      <c r="E804" s="525">
        <v>11879</v>
      </c>
      <c r="F804" s="103">
        <v>283.10000000000002</v>
      </c>
      <c r="I804" s="383"/>
      <c r="J804"/>
    </row>
    <row r="805" spans="1:10">
      <c r="A805" s="382">
        <v>41218</v>
      </c>
      <c r="B805" s="382"/>
      <c r="C805" s="75" t="s">
        <v>2014</v>
      </c>
      <c r="D805" s="75" t="s">
        <v>2459</v>
      </c>
      <c r="E805" s="525">
        <v>11913</v>
      </c>
      <c r="F805" s="103">
        <v>110.28</v>
      </c>
      <c r="I805" s="383"/>
      <c r="J805"/>
    </row>
    <row r="806" spans="1:10">
      <c r="A806" s="382">
        <v>41218</v>
      </c>
      <c r="B806" s="382"/>
      <c r="C806" s="75" t="s">
        <v>2146</v>
      </c>
      <c r="D806" s="75" t="s">
        <v>2419</v>
      </c>
      <c r="E806" s="525">
        <v>11840</v>
      </c>
      <c r="F806" s="103">
        <v>113.4</v>
      </c>
      <c r="I806" s="383"/>
      <c r="J806"/>
    </row>
    <row r="807" spans="1:10">
      <c r="A807" s="382">
        <v>41218</v>
      </c>
      <c r="B807" s="382"/>
      <c r="C807" s="75" t="s">
        <v>2147</v>
      </c>
      <c r="D807" s="75" t="s">
        <v>2419</v>
      </c>
      <c r="E807" s="525">
        <v>11846</v>
      </c>
      <c r="F807" s="103">
        <v>99.21</v>
      </c>
      <c r="I807" s="383"/>
      <c r="J807"/>
    </row>
    <row r="808" spans="1:10">
      <c r="A808" s="382">
        <v>41218</v>
      </c>
      <c r="B808" s="382"/>
      <c r="C808" s="75" t="s">
        <v>1703</v>
      </c>
      <c r="D808" s="75" t="s">
        <v>2419</v>
      </c>
      <c r="E808" s="525">
        <v>11838</v>
      </c>
      <c r="F808" s="103">
        <v>101.3</v>
      </c>
      <c r="I808" s="383"/>
      <c r="J808"/>
    </row>
    <row r="809" spans="1:10">
      <c r="A809" s="382">
        <v>41218</v>
      </c>
      <c r="B809" s="382"/>
      <c r="C809" s="75" t="s">
        <v>562</v>
      </c>
      <c r="D809" s="75" t="s">
        <v>2419</v>
      </c>
      <c r="E809" s="525">
        <v>11856</v>
      </c>
      <c r="F809" s="103">
        <v>102</v>
      </c>
      <c r="I809" s="383"/>
      <c r="J809"/>
    </row>
    <row r="810" spans="1:10">
      <c r="A810" s="382">
        <v>41218</v>
      </c>
      <c r="B810" s="382"/>
      <c r="C810" s="75" t="s">
        <v>518</v>
      </c>
      <c r="D810" s="75" t="s">
        <v>2419</v>
      </c>
      <c r="E810" s="525">
        <v>11836</v>
      </c>
      <c r="F810" s="103">
        <v>147.44999999999999</v>
      </c>
      <c r="I810" s="383"/>
      <c r="J810"/>
    </row>
    <row r="811" spans="1:10">
      <c r="A811" s="382">
        <v>41218</v>
      </c>
      <c r="B811" s="382"/>
      <c r="C811" s="75" t="s">
        <v>32</v>
      </c>
      <c r="D811" s="75" t="s">
        <v>2419</v>
      </c>
      <c r="E811" s="525">
        <v>11865</v>
      </c>
      <c r="F811" s="103">
        <v>280.97000000000003</v>
      </c>
      <c r="I811" s="383"/>
      <c r="J811"/>
    </row>
    <row r="812" spans="1:10">
      <c r="A812" s="382">
        <v>41218</v>
      </c>
      <c r="B812" s="382"/>
      <c r="C812" s="75" t="s">
        <v>372</v>
      </c>
      <c r="D812" s="75" t="s">
        <v>2457</v>
      </c>
      <c r="E812" s="525">
        <v>11896</v>
      </c>
      <c r="F812" s="103">
        <v>1567.28</v>
      </c>
      <c r="I812" s="383"/>
      <c r="J812"/>
    </row>
    <row r="813" spans="1:10">
      <c r="A813" s="382">
        <v>41218</v>
      </c>
      <c r="B813" s="382"/>
      <c r="C813" s="75" t="s">
        <v>354</v>
      </c>
      <c r="D813" s="75" t="s">
        <v>2419</v>
      </c>
      <c r="E813" s="525">
        <v>11890</v>
      </c>
      <c r="F813" s="103">
        <v>1047.25</v>
      </c>
      <c r="I813" s="383"/>
      <c r="J813"/>
    </row>
    <row r="814" spans="1:10">
      <c r="A814" s="382">
        <v>41218</v>
      </c>
      <c r="B814" s="382"/>
      <c r="C814" s="75" t="s">
        <v>524</v>
      </c>
      <c r="D814" s="75" t="s">
        <v>2419</v>
      </c>
      <c r="E814" s="525">
        <v>11845</v>
      </c>
      <c r="F814" s="103">
        <v>109.41</v>
      </c>
      <c r="I814" s="383"/>
      <c r="J814"/>
    </row>
    <row r="815" spans="1:10">
      <c r="A815" s="382">
        <v>41218</v>
      </c>
      <c r="B815" s="382"/>
      <c r="C815" s="75" t="s">
        <v>2272</v>
      </c>
      <c r="D815" s="75" t="s">
        <v>2419</v>
      </c>
      <c r="E815" s="525">
        <v>11876</v>
      </c>
      <c r="F815" s="103">
        <v>293.77</v>
      </c>
      <c r="I815" s="383"/>
      <c r="J815"/>
    </row>
    <row r="816" spans="1:10">
      <c r="A816" s="60">
        <v>41225</v>
      </c>
      <c r="B816" s="383"/>
      <c r="C816" s="384"/>
      <c r="D816" s="384"/>
      <c r="E816" s="543"/>
      <c r="F816" s="125"/>
      <c r="I816" s="383"/>
      <c r="J816"/>
    </row>
    <row r="817" spans="1:10">
      <c r="A817" s="382">
        <v>41218</v>
      </c>
      <c r="B817" s="382"/>
      <c r="C817" s="75" t="s">
        <v>1303</v>
      </c>
      <c r="D817" s="75" t="s">
        <v>2419</v>
      </c>
      <c r="E817" s="525">
        <v>11847</v>
      </c>
      <c r="F817" s="103">
        <v>88.52</v>
      </c>
      <c r="H817" s="693"/>
      <c r="I817" s="383"/>
      <c r="J817"/>
    </row>
    <row r="818" spans="1:10">
      <c r="A818" s="382">
        <v>41218</v>
      </c>
      <c r="B818" s="382"/>
      <c r="C818" s="75" t="s">
        <v>1727</v>
      </c>
      <c r="D818" s="75" t="s">
        <v>2419</v>
      </c>
      <c r="E818" s="525">
        <v>11855</v>
      </c>
      <c r="F818" s="103">
        <v>88.64</v>
      </c>
      <c r="I818" s="383"/>
      <c r="J818"/>
    </row>
    <row r="819" spans="1:10">
      <c r="A819" s="382">
        <v>41218</v>
      </c>
      <c r="B819" s="382"/>
      <c r="C819" s="75" t="s">
        <v>1734</v>
      </c>
      <c r="D819" s="75" t="s">
        <v>2419</v>
      </c>
      <c r="E819" s="525">
        <v>11848</v>
      </c>
      <c r="F819" s="103">
        <v>99.7</v>
      </c>
      <c r="I819" s="383"/>
      <c r="J819"/>
    </row>
    <row r="820" spans="1:10">
      <c r="A820" s="382">
        <v>41218</v>
      </c>
      <c r="B820" s="382"/>
      <c r="C820" s="75" t="s">
        <v>1627</v>
      </c>
      <c r="D820" s="75" t="s">
        <v>2419</v>
      </c>
      <c r="E820" s="525">
        <v>11861</v>
      </c>
      <c r="F820" s="103">
        <v>101.3</v>
      </c>
      <c r="I820" s="383"/>
      <c r="J820"/>
    </row>
    <row r="821" spans="1:10">
      <c r="A821" s="382">
        <v>41218</v>
      </c>
      <c r="B821" s="382"/>
      <c r="C821" s="75" t="s">
        <v>561</v>
      </c>
      <c r="D821" s="75" t="s">
        <v>2419</v>
      </c>
      <c r="E821" s="525">
        <v>11851</v>
      </c>
      <c r="F821" s="103">
        <v>102.75</v>
      </c>
      <c r="I821" s="383"/>
      <c r="J821"/>
    </row>
    <row r="822" spans="1:10">
      <c r="A822" s="382">
        <v>41218</v>
      </c>
      <c r="B822" s="382"/>
      <c r="C822" s="75" t="s">
        <v>520</v>
      </c>
      <c r="D822" s="75" t="s">
        <v>2419</v>
      </c>
      <c r="E822" s="525">
        <v>11839</v>
      </c>
      <c r="F822" s="103">
        <v>117.96</v>
      </c>
      <c r="I822" s="383"/>
      <c r="J822"/>
    </row>
    <row r="823" spans="1:10">
      <c r="A823" s="382">
        <v>41218</v>
      </c>
      <c r="B823" s="382"/>
      <c r="C823" s="75" t="s">
        <v>559</v>
      </c>
      <c r="D823" s="75" t="s">
        <v>2419</v>
      </c>
      <c r="E823" s="525">
        <v>11843</v>
      </c>
      <c r="F823" s="103">
        <v>117.96</v>
      </c>
      <c r="I823" s="383"/>
      <c r="J823"/>
    </row>
    <row r="824" spans="1:10">
      <c r="A824" s="382">
        <v>41218</v>
      </c>
      <c r="B824" s="382"/>
      <c r="C824" s="75" t="s">
        <v>529</v>
      </c>
      <c r="D824" s="75" t="s">
        <v>2419</v>
      </c>
      <c r="E824" s="525">
        <v>11858</v>
      </c>
      <c r="F824" s="103">
        <v>132.69999999999999</v>
      </c>
      <c r="I824" s="383"/>
      <c r="J824"/>
    </row>
    <row r="825" spans="1:10">
      <c r="A825" s="382">
        <v>41218</v>
      </c>
      <c r="B825" s="382"/>
      <c r="C825" s="75" t="s">
        <v>528</v>
      </c>
      <c r="D825" s="75" t="s">
        <v>2419</v>
      </c>
      <c r="E825" s="525">
        <v>11854</v>
      </c>
      <c r="F825" s="103">
        <v>147.44999999999999</v>
      </c>
      <c r="I825" s="383"/>
      <c r="J825"/>
    </row>
    <row r="826" spans="1:10">
      <c r="A826" s="382">
        <v>41218</v>
      </c>
      <c r="B826" s="382"/>
      <c r="C826" s="75" t="s">
        <v>519</v>
      </c>
      <c r="D826" s="75" t="s">
        <v>2419</v>
      </c>
      <c r="E826" s="525">
        <v>11837</v>
      </c>
      <c r="F826" s="103">
        <v>159.24</v>
      </c>
      <c r="I826" s="383"/>
      <c r="J826"/>
    </row>
    <row r="827" spans="1:10">
      <c r="A827" s="382">
        <v>41218</v>
      </c>
      <c r="B827" s="382"/>
      <c r="C827" s="75" t="s">
        <v>233</v>
      </c>
      <c r="D827" s="75" t="s">
        <v>2419</v>
      </c>
      <c r="E827" s="525">
        <v>11841</v>
      </c>
      <c r="F827" s="103">
        <v>191.68</v>
      </c>
      <c r="I827" s="383"/>
      <c r="J827"/>
    </row>
    <row r="828" spans="1:10">
      <c r="A828" s="382">
        <v>41218</v>
      </c>
      <c r="B828" s="382"/>
      <c r="C828" s="75" t="s">
        <v>2453</v>
      </c>
      <c r="D828" s="75" t="s">
        <v>2419</v>
      </c>
      <c r="E828" s="525">
        <v>11853</v>
      </c>
      <c r="F828" s="103">
        <v>235.92</v>
      </c>
      <c r="I828" s="383"/>
      <c r="J828"/>
    </row>
    <row r="829" spans="1:10">
      <c r="A829" s="382">
        <v>41218</v>
      </c>
      <c r="B829" s="382"/>
      <c r="C829" s="75" t="s">
        <v>537</v>
      </c>
      <c r="D829" s="75" t="s">
        <v>2419</v>
      </c>
      <c r="E829" s="525">
        <v>11897</v>
      </c>
      <c r="F829" s="103">
        <v>242.12</v>
      </c>
      <c r="I829" s="383"/>
      <c r="J829"/>
    </row>
    <row r="830" spans="1:10">
      <c r="A830" s="382">
        <v>41218</v>
      </c>
      <c r="B830" s="382"/>
      <c r="C830" s="75" t="s">
        <v>531</v>
      </c>
      <c r="D830" s="75" t="s">
        <v>2419</v>
      </c>
      <c r="E830" s="525">
        <v>11863</v>
      </c>
      <c r="F830" s="103">
        <v>243.12</v>
      </c>
      <c r="I830" s="383"/>
      <c r="J830"/>
    </row>
    <row r="831" spans="1:10">
      <c r="A831" s="382">
        <v>41218</v>
      </c>
      <c r="B831" s="382"/>
      <c r="C831" s="75" t="s">
        <v>563</v>
      </c>
      <c r="D831" s="75" t="s">
        <v>2419</v>
      </c>
      <c r="E831" s="525">
        <v>11883</v>
      </c>
      <c r="F831" s="103">
        <v>292.81</v>
      </c>
      <c r="I831" s="383"/>
      <c r="J831"/>
    </row>
    <row r="832" spans="1:10">
      <c r="A832" s="382">
        <v>41213</v>
      </c>
      <c r="B832" s="382"/>
      <c r="C832" s="75" t="s">
        <v>1633</v>
      </c>
      <c r="D832" s="75" t="s">
        <v>2417</v>
      </c>
      <c r="E832" s="525">
        <v>11786</v>
      </c>
      <c r="F832" s="103">
        <v>303.89999999999998</v>
      </c>
      <c r="I832" s="383"/>
      <c r="J832"/>
    </row>
    <row r="833" spans="1:10">
      <c r="A833" s="382">
        <v>41218</v>
      </c>
      <c r="B833" s="382"/>
      <c r="C833" s="75" t="s">
        <v>1633</v>
      </c>
      <c r="D833" s="75" t="s">
        <v>2419</v>
      </c>
      <c r="E833" s="525">
        <v>11878</v>
      </c>
      <c r="F833" s="103">
        <v>303.89999999999998</v>
      </c>
      <c r="I833" s="46"/>
      <c r="J833"/>
    </row>
    <row r="834" spans="1:10">
      <c r="A834" s="382">
        <v>41218</v>
      </c>
      <c r="B834" s="382"/>
      <c r="C834" s="75" t="s">
        <v>1307</v>
      </c>
      <c r="D834" s="75" t="s">
        <v>2419</v>
      </c>
      <c r="E834" s="525">
        <v>11898</v>
      </c>
      <c r="F834" s="103">
        <v>303.89999999999998</v>
      </c>
      <c r="I834" s="383"/>
      <c r="J834"/>
    </row>
    <row r="835" spans="1:10">
      <c r="A835" s="382">
        <v>41190</v>
      </c>
      <c r="B835" s="382"/>
      <c r="C835" s="75" t="s">
        <v>2484</v>
      </c>
      <c r="D835" s="75" t="s">
        <v>2483</v>
      </c>
      <c r="E835" s="525">
        <v>11429</v>
      </c>
      <c r="F835" s="103">
        <v>1000</v>
      </c>
      <c r="I835" s="383"/>
      <c r="J835"/>
    </row>
    <row r="836" spans="1:10">
      <c r="A836" s="382">
        <v>41213</v>
      </c>
      <c r="B836" s="382"/>
      <c r="C836" s="75" t="s">
        <v>2273</v>
      </c>
      <c r="D836" s="75" t="s">
        <v>2417</v>
      </c>
      <c r="E836" s="525">
        <v>11793</v>
      </c>
      <c r="F836" s="103">
        <v>156</v>
      </c>
    </row>
    <row r="837" spans="1:10">
      <c r="A837" s="382">
        <v>41225</v>
      </c>
      <c r="B837" s="382"/>
      <c r="C837" s="75" t="s">
        <v>145</v>
      </c>
      <c r="D837" s="75" t="s">
        <v>1463</v>
      </c>
      <c r="E837" s="525">
        <v>11939</v>
      </c>
      <c r="F837" s="103">
        <v>10000</v>
      </c>
      <c r="I837"/>
      <c r="J837"/>
    </row>
    <row r="838" spans="1:10">
      <c r="A838" s="382">
        <v>41225</v>
      </c>
      <c r="B838" s="382"/>
      <c r="C838" s="75" t="s">
        <v>2485</v>
      </c>
      <c r="D838" s="75" t="s">
        <v>2486</v>
      </c>
      <c r="E838" s="525">
        <v>11941</v>
      </c>
      <c r="F838" s="103">
        <v>240.64</v>
      </c>
    </row>
    <row r="840" spans="1:10">
      <c r="A840" s="60">
        <v>41226</v>
      </c>
    </row>
    <row r="841" spans="1:10">
      <c r="A841" s="382">
        <v>41218</v>
      </c>
      <c r="B841" s="382"/>
      <c r="C841" s="75" t="s">
        <v>164</v>
      </c>
      <c r="D841" s="75" t="s">
        <v>2419</v>
      </c>
      <c r="E841" s="525">
        <v>11882</v>
      </c>
      <c r="F841" s="103">
        <v>298.08999999999997</v>
      </c>
    </row>
    <row r="842" spans="1:10">
      <c r="A842" s="382">
        <v>41218</v>
      </c>
      <c r="B842" s="382"/>
      <c r="C842" s="75" t="s">
        <v>538</v>
      </c>
      <c r="D842" s="75" t="s">
        <v>2419</v>
      </c>
      <c r="E842" s="525">
        <v>11875</v>
      </c>
      <c r="F842" s="103">
        <v>246.84</v>
      </c>
      <c r="I842" s="383"/>
      <c r="J842"/>
    </row>
    <row r="843" spans="1:10">
      <c r="A843" s="4">
        <v>41222</v>
      </c>
      <c r="B843" s="4"/>
      <c r="C843" s="7" t="s">
        <v>2479</v>
      </c>
      <c r="D843" s="7" t="s">
        <v>2463</v>
      </c>
      <c r="E843" s="519">
        <v>11920</v>
      </c>
      <c r="F843" s="103">
        <v>219.78</v>
      </c>
      <c r="H843" s="398"/>
      <c r="I843" s="383"/>
      <c r="J843"/>
    </row>
    <row r="844" spans="1:10">
      <c r="A844" s="4">
        <v>41221</v>
      </c>
      <c r="B844" s="4">
        <v>41225</v>
      </c>
      <c r="C844" s="7" t="s">
        <v>2449</v>
      </c>
      <c r="D844" s="7" t="s">
        <v>2450</v>
      </c>
      <c r="E844" s="519">
        <v>11911</v>
      </c>
      <c r="F844" s="103">
        <v>2446.08</v>
      </c>
      <c r="H844" s="398"/>
      <c r="I844"/>
      <c r="J844"/>
    </row>
    <row r="845" spans="1:10">
      <c r="A845" s="382">
        <v>41218</v>
      </c>
      <c r="B845" s="382"/>
      <c r="C845" s="75" t="s">
        <v>367</v>
      </c>
      <c r="D845" s="75" t="s">
        <v>2419</v>
      </c>
      <c r="E845" s="525">
        <v>11892</v>
      </c>
      <c r="F845" s="103">
        <v>666</v>
      </c>
    </row>
    <row r="846" spans="1:10">
      <c r="A846" s="382">
        <v>41218</v>
      </c>
      <c r="B846" s="382"/>
      <c r="C846" s="75" t="s">
        <v>2013</v>
      </c>
      <c r="D846" s="75" t="s">
        <v>2419</v>
      </c>
      <c r="E846" s="525">
        <v>11868</v>
      </c>
      <c r="F846" s="103">
        <v>253.25</v>
      </c>
      <c r="I846" s="383"/>
      <c r="J846"/>
    </row>
    <row r="847" spans="1:10">
      <c r="A847" s="382">
        <v>41218</v>
      </c>
      <c r="B847" s="382"/>
      <c r="C847" s="75" t="s">
        <v>265</v>
      </c>
      <c r="D847" s="75" t="s">
        <v>2419</v>
      </c>
      <c r="E847" s="525">
        <v>11899</v>
      </c>
      <c r="F847" s="103">
        <v>88.64</v>
      </c>
      <c r="H847" s="398"/>
      <c r="I847" s="383"/>
      <c r="J847"/>
    </row>
    <row r="848" spans="1:10">
      <c r="A848" s="382">
        <v>41218</v>
      </c>
      <c r="B848" s="382"/>
      <c r="C848" s="75" t="s">
        <v>1705</v>
      </c>
      <c r="D848" s="75" t="s">
        <v>2419</v>
      </c>
      <c r="E848" s="525">
        <v>11842</v>
      </c>
      <c r="F848" s="103">
        <v>126.62</v>
      </c>
      <c r="H848" s="398"/>
      <c r="I848" s="383"/>
      <c r="J848"/>
    </row>
    <row r="849" spans="1:10">
      <c r="A849" s="382">
        <v>41218</v>
      </c>
      <c r="B849" s="382"/>
      <c r="C849" s="75" t="s">
        <v>525</v>
      </c>
      <c r="D849" s="75" t="s">
        <v>2419</v>
      </c>
      <c r="E849" s="525">
        <v>11849</v>
      </c>
      <c r="F849" s="103">
        <v>146.75</v>
      </c>
      <c r="H849" s="398"/>
      <c r="I849" s="383"/>
      <c r="J849"/>
    </row>
    <row r="850" spans="1:10">
      <c r="A850" s="4">
        <v>41220</v>
      </c>
      <c r="B850" s="4"/>
      <c r="C850" s="7" t="s">
        <v>2444</v>
      </c>
      <c r="D850" s="7" t="s">
        <v>2445</v>
      </c>
      <c r="E850" s="519">
        <v>11906</v>
      </c>
      <c r="F850" s="103">
        <v>215.6</v>
      </c>
      <c r="H850" s="398"/>
      <c r="I850" s="383"/>
      <c r="J850"/>
    </row>
    <row r="851" spans="1:10">
      <c r="A851" s="382">
        <v>41218</v>
      </c>
      <c r="B851" s="382"/>
      <c r="C851" s="75" t="s">
        <v>2456</v>
      </c>
      <c r="D851" s="75" t="s">
        <v>2419</v>
      </c>
      <c r="E851" s="525">
        <v>11874</v>
      </c>
      <c r="F851" s="103">
        <v>246.3</v>
      </c>
      <c r="H851" s="398"/>
      <c r="I851"/>
      <c r="J851"/>
    </row>
    <row r="852" spans="1:10">
      <c r="A852" s="4">
        <v>41222</v>
      </c>
      <c r="B852" s="4"/>
      <c r="C852" s="7" t="s">
        <v>1124</v>
      </c>
      <c r="D852" s="7" t="s">
        <v>2472</v>
      </c>
      <c r="E852" s="519">
        <v>11929</v>
      </c>
      <c r="F852" s="103">
        <v>250</v>
      </c>
      <c r="I852" s="383"/>
      <c r="J852"/>
    </row>
    <row r="853" spans="1:10">
      <c r="A853" s="382">
        <v>41218</v>
      </c>
      <c r="B853" s="382"/>
      <c r="C853" s="75" t="s">
        <v>1834</v>
      </c>
      <c r="D853" s="75" t="s">
        <v>2419</v>
      </c>
      <c r="E853" s="525">
        <v>11866</v>
      </c>
      <c r="F853" s="103">
        <v>253.25</v>
      </c>
      <c r="H853" s="398"/>
      <c r="I853"/>
      <c r="J853"/>
    </row>
    <row r="854" spans="1:10">
      <c r="A854" s="4">
        <v>41222</v>
      </c>
      <c r="B854" s="4"/>
      <c r="C854" s="7" t="s">
        <v>2482</v>
      </c>
      <c r="D854" s="7" t="s">
        <v>2478</v>
      </c>
      <c r="E854" s="519">
        <v>11937</v>
      </c>
      <c r="F854" s="103">
        <v>272.5</v>
      </c>
      <c r="I854" s="383"/>
      <c r="J854"/>
    </row>
    <row r="855" spans="1:10">
      <c r="A855" s="382">
        <v>41218</v>
      </c>
      <c r="B855" s="382"/>
      <c r="C855" s="75" t="s">
        <v>2455</v>
      </c>
      <c r="D855" s="75" t="s">
        <v>2419</v>
      </c>
      <c r="E855" s="525">
        <v>11867</v>
      </c>
      <c r="F855" s="103">
        <v>278.57</v>
      </c>
      <c r="H855" s="398"/>
      <c r="I855"/>
      <c r="J855"/>
    </row>
    <row r="856" spans="1:10">
      <c r="A856" s="382">
        <v>41218</v>
      </c>
      <c r="B856" s="382"/>
      <c r="C856" s="75" t="s">
        <v>530</v>
      </c>
      <c r="D856" s="75" t="s">
        <v>2419</v>
      </c>
      <c r="E856" s="525">
        <v>11862</v>
      </c>
      <c r="F856" s="103">
        <v>294.89999999999998</v>
      </c>
      <c r="I856" s="383"/>
      <c r="J856"/>
    </row>
    <row r="857" spans="1:10">
      <c r="A857" s="382">
        <v>41218</v>
      </c>
      <c r="B857" s="382"/>
      <c r="C857" s="75" t="s">
        <v>1480</v>
      </c>
      <c r="D857" s="75" t="s">
        <v>2419</v>
      </c>
      <c r="E857" s="525">
        <v>11895</v>
      </c>
      <c r="F857" s="103">
        <v>303.89999999999998</v>
      </c>
      <c r="H857" s="398"/>
      <c r="I857" s="383"/>
      <c r="J857"/>
    </row>
    <row r="858" spans="1:10">
      <c r="A858" s="4">
        <v>41222</v>
      </c>
      <c r="B858" s="4"/>
      <c r="C858" s="7" t="s">
        <v>438</v>
      </c>
      <c r="D858" s="7" t="s">
        <v>2471</v>
      </c>
      <c r="E858" s="519">
        <v>11928</v>
      </c>
      <c r="F858" s="103">
        <v>350</v>
      </c>
      <c r="H858" s="398"/>
      <c r="I858" s="383"/>
      <c r="J858"/>
    </row>
    <row r="859" spans="1:10">
      <c r="A859" s="4">
        <v>41222</v>
      </c>
      <c r="B859" s="4"/>
      <c r="C859" s="7" t="s">
        <v>168</v>
      </c>
      <c r="D859" s="7" t="s">
        <v>2465</v>
      </c>
      <c r="E859" s="519">
        <v>11922</v>
      </c>
      <c r="F859" s="103">
        <v>483.11</v>
      </c>
      <c r="H859" s="398"/>
      <c r="I859"/>
      <c r="J859"/>
    </row>
    <row r="860" spans="1:10">
      <c r="A860" s="4">
        <v>41218</v>
      </c>
      <c r="B860" s="4">
        <v>41220</v>
      </c>
      <c r="C860" s="7" t="s">
        <v>2439</v>
      </c>
      <c r="D860" s="7" t="s">
        <v>2436</v>
      </c>
      <c r="E860" s="519">
        <v>11827</v>
      </c>
      <c r="F860" s="103">
        <v>500</v>
      </c>
      <c r="I860"/>
      <c r="J860"/>
    </row>
    <row r="861" spans="1:10">
      <c r="A861" s="382">
        <v>41218</v>
      </c>
      <c r="B861" s="382"/>
      <c r="C861" s="75" t="s">
        <v>369</v>
      </c>
      <c r="D861" s="75" t="s">
        <v>2419</v>
      </c>
      <c r="E861" s="525">
        <v>11894</v>
      </c>
      <c r="F861" s="103">
        <v>530.82000000000005</v>
      </c>
      <c r="I861"/>
      <c r="J861"/>
    </row>
    <row r="862" spans="1:10">
      <c r="A862" s="382">
        <v>41218</v>
      </c>
      <c r="B862" s="382"/>
      <c r="C862" s="75" t="s">
        <v>558</v>
      </c>
      <c r="D862" s="75" t="s">
        <v>2419</v>
      </c>
      <c r="E862" s="525">
        <v>11891</v>
      </c>
      <c r="F862" s="103">
        <v>669.41</v>
      </c>
      <c r="I862" s="383"/>
      <c r="J862"/>
    </row>
    <row r="863" spans="1:10">
      <c r="A863" s="4">
        <v>41214</v>
      </c>
      <c r="B863" s="4"/>
      <c r="C863" s="7" t="s">
        <v>130</v>
      </c>
      <c r="D863" s="7" t="s">
        <v>2420</v>
      </c>
      <c r="E863" s="519">
        <v>11816</v>
      </c>
      <c r="F863" s="103">
        <v>1850</v>
      </c>
      <c r="H863" s="398"/>
      <c r="I863" s="383"/>
      <c r="J863"/>
    </row>
    <row r="864" spans="1:10" ht="15" customHeight="1">
      <c r="A864" s="4">
        <v>41214</v>
      </c>
      <c r="B864" s="4"/>
      <c r="C864" s="7" t="s">
        <v>468</v>
      </c>
      <c r="D864" s="7" t="s">
        <v>2426</v>
      </c>
      <c r="E864" s="519">
        <v>11834</v>
      </c>
      <c r="F864" s="103">
        <v>1680</v>
      </c>
      <c r="H864" s="398"/>
      <c r="I864"/>
      <c r="J864"/>
    </row>
    <row r="865" spans="1:10">
      <c r="A865" s="4">
        <v>40921</v>
      </c>
      <c r="B865" s="4"/>
      <c r="C865" s="7" t="s">
        <v>389</v>
      </c>
      <c r="D865" s="7" t="s">
        <v>2549</v>
      </c>
      <c r="E865" s="519">
        <v>11943</v>
      </c>
      <c r="F865" s="103">
        <v>1500</v>
      </c>
      <c r="I865"/>
      <c r="J865"/>
    </row>
    <row r="866" spans="1:10">
      <c r="A866" s="4">
        <v>41214</v>
      </c>
      <c r="B866" s="4"/>
      <c r="C866" s="7" t="s">
        <v>372</v>
      </c>
      <c r="D866" s="7" t="s">
        <v>2427</v>
      </c>
      <c r="E866" s="519">
        <v>11835</v>
      </c>
      <c r="F866" s="103">
        <v>2089.71</v>
      </c>
    </row>
    <row r="867" spans="1:10">
      <c r="A867" s="382">
        <v>41218</v>
      </c>
      <c r="B867" s="382"/>
      <c r="C867" s="75" t="s">
        <v>2274</v>
      </c>
      <c r="D867" s="75" t="s">
        <v>2419</v>
      </c>
      <c r="E867" s="525">
        <v>11888</v>
      </c>
      <c r="F867" s="103">
        <v>116</v>
      </c>
      <c r="I867"/>
      <c r="J867"/>
    </row>
    <row r="868" spans="1:10">
      <c r="I868" s="383"/>
      <c r="J868"/>
    </row>
    <row r="869" spans="1:10">
      <c r="H869" s="398"/>
    </row>
    <row r="870" spans="1:10">
      <c r="A870" s="60">
        <v>41227</v>
      </c>
    </row>
    <row r="871" spans="1:10">
      <c r="A871" s="382">
        <v>41226</v>
      </c>
      <c r="B871" s="382"/>
      <c r="C871" s="75" t="s">
        <v>2489</v>
      </c>
      <c r="D871" s="75" t="s">
        <v>2490</v>
      </c>
      <c r="E871" s="525">
        <v>11949</v>
      </c>
      <c r="F871" s="103">
        <v>8602</v>
      </c>
    </row>
    <row r="872" spans="1:10">
      <c r="A872" s="382">
        <v>41213</v>
      </c>
      <c r="B872" s="382"/>
      <c r="C872" s="75" t="s">
        <v>2116</v>
      </c>
      <c r="D872" s="75" t="s">
        <v>2409</v>
      </c>
      <c r="E872" s="525">
        <v>11705</v>
      </c>
      <c r="F872" s="103">
        <v>240.18</v>
      </c>
      <c r="G872" s="807" t="s">
        <v>2429</v>
      </c>
    </row>
    <row r="873" spans="1:10">
      <c r="A873" s="382">
        <v>41222</v>
      </c>
      <c r="B873" s="382"/>
      <c r="C873" s="75" t="s">
        <v>75</v>
      </c>
      <c r="D873" s="75" t="s">
        <v>2466</v>
      </c>
      <c r="E873" s="525">
        <v>11923</v>
      </c>
      <c r="F873" s="103">
        <v>300</v>
      </c>
      <c r="I873"/>
    </row>
    <row r="874" spans="1:10">
      <c r="A874" s="382">
        <v>41208</v>
      </c>
      <c r="B874" s="382"/>
      <c r="C874" s="75" t="s">
        <v>2350</v>
      </c>
      <c r="D874" s="75" t="s">
        <v>2360</v>
      </c>
      <c r="E874" s="525">
        <v>11661</v>
      </c>
      <c r="F874" s="103">
        <v>92</v>
      </c>
      <c r="I874"/>
      <c r="J874"/>
    </row>
    <row r="875" spans="1:10">
      <c r="A875" s="382">
        <v>41218</v>
      </c>
      <c r="B875" s="382"/>
      <c r="C875" s="75" t="s">
        <v>356</v>
      </c>
      <c r="D875" s="75" t="s">
        <v>2419</v>
      </c>
      <c r="E875" s="525">
        <v>11860</v>
      </c>
      <c r="F875" s="103">
        <v>98.78</v>
      </c>
      <c r="I875"/>
      <c r="J875"/>
    </row>
    <row r="876" spans="1:10">
      <c r="A876" s="382">
        <v>41222</v>
      </c>
      <c r="B876" s="382"/>
      <c r="C876" s="75" t="s">
        <v>662</v>
      </c>
      <c r="D876" s="75" t="s">
        <v>2474</v>
      </c>
      <c r="E876" s="525">
        <v>11931</v>
      </c>
      <c r="F876" s="103">
        <v>150</v>
      </c>
      <c r="I876" s="383"/>
      <c r="J876"/>
    </row>
    <row r="877" spans="1:10">
      <c r="A877" s="382">
        <v>41222</v>
      </c>
      <c r="B877" s="382"/>
      <c r="C877" s="75" t="s">
        <v>1638</v>
      </c>
      <c r="D877" s="75" t="s">
        <v>2468</v>
      </c>
      <c r="E877" s="525">
        <v>11925</v>
      </c>
      <c r="F877" s="103">
        <v>220.8</v>
      </c>
      <c r="H877" s="398"/>
      <c r="I877"/>
      <c r="J877"/>
    </row>
    <row r="878" spans="1:10">
      <c r="A878" s="382">
        <v>41218</v>
      </c>
      <c r="B878" s="382"/>
      <c r="C878" s="75" t="s">
        <v>1484</v>
      </c>
      <c r="D878" s="75" t="s">
        <v>2419</v>
      </c>
      <c r="E878" s="525">
        <v>11877</v>
      </c>
      <c r="F878" s="103">
        <v>229.39</v>
      </c>
      <c r="I878"/>
      <c r="J878"/>
    </row>
    <row r="879" spans="1:10">
      <c r="A879" s="382">
        <v>41222</v>
      </c>
      <c r="B879" s="382"/>
      <c r="C879" s="75" t="s">
        <v>166</v>
      </c>
      <c r="D879" s="75" t="s">
        <v>2464</v>
      </c>
      <c r="E879" s="525">
        <v>11921</v>
      </c>
      <c r="F879" s="103">
        <v>251.46</v>
      </c>
      <c r="I879" s="383"/>
      <c r="J879"/>
    </row>
    <row r="880" spans="1:10">
      <c r="A880" s="382">
        <v>41218</v>
      </c>
      <c r="B880" s="382"/>
      <c r="C880" s="75" t="s">
        <v>533</v>
      </c>
      <c r="D880" s="75" t="s">
        <v>2419</v>
      </c>
      <c r="E880" s="525">
        <v>11893</v>
      </c>
      <c r="F880" s="103">
        <v>353.88</v>
      </c>
      <c r="H880" s="398"/>
      <c r="I880"/>
      <c r="J880"/>
    </row>
    <row r="881" spans="1:10">
      <c r="A881" s="382">
        <v>41201</v>
      </c>
      <c r="B881" s="382"/>
      <c r="C881" s="75" t="s">
        <v>616</v>
      </c>
      <c r="D881" s="75" t="s">
        <v>2304</v>
      </c>
      <c r="E881" s="525">
        <v>11600</v>
      </c>
      <c r="F881" s="103">
        <v>404</v>
      </c>
      <c r="I881" s="383"/>
      <c r="J881"/>
    </row>
    <row r="882" spans="1:10">
      <c r="A882" s="382">
        <v>41221</v>
      </c>
      <c r="B882" s="382">
        <v>41225</v>
      </c>
      <c r="C882" s="75" t="s">
        <v>1797</v>
      </c>
      <c r="D882" s="75" t="s">
        <v>2452</v>
      </c>
      <c r="E882" s="525">
        <v>11915</v>
      </c>
      <c r="F882" s="103">
        <v>546</v>
      </c>
      <c r="H882" s="398"/>
      <c r="I882"/>
      <c r="J882"/>
    </row>
    <row r="883" spans="1:10">
      <c r="A883" s="382">
        <v>41222</v>
      </c>
      <c r="B883" s="382"/>
      <c r="C883" s="75" t="s">
        <v>100</v>
      </c>
      <c r="D883" s="75" t="s">
        <v>2477</v>
      </c>
      <c r="E883" s="525">
        <v>11935</v>
      </c>
      <c r="F883" s="103">
        <v>1456</v>
      </c>
    </row>
    <row r="884" spans="1:10">
      <c r="A884" s="382">
        <v>41226</v>
      </c>
      <c r="B884" s="382"/>
      <c r="C884" s="75" t="s">
        <v>2491</v>
      </c>
      <c r="D884" s="75" t="s">
        <v>2492</v>
      </c>
      <c r="E884" s="525">
        <v>11950</v>
      </c>
      <c r="F884" s="103">
        <v>138</v>
      </c>
      <c r="I884"/>
      <c r="J884"/>
    </row>
    <row r="885" spans="1:10">
      <c r="A885" s="382">
        <v>41227</v>
      </c>
      <c r="B885" s="382"/>
      <c r="C885" s="75" t="s">
        <v>226</v>
      </c>
      <c r="D885" s="75" t="s">
        <v>2493</v>
      </c>
      <c r="E885" s="525">
        <v>11952</v>
      </c>
      <c r="F885" s="103">
        <v>207.71</v>
      </c>
    </row>
    <row r="886" spans="1:10">
      <c r="A886" s="382">
        <v>41227</v>
      </c>
      <c r="B886" s="382"/>
      <c r="C886" s="75" t="s">
        <v>389</v>
      </c>
      <c r="D886" s="75" t="s">
        <v>2494</v>
      </c>
      <c r="E886" s="525">
        <v>11951</v>
      </c>
      <c r="F886" s="103">
        <v>350</v>
      </c>
    </row>
    <row r="887" spans="1:10">
      <c r="A887" s="382">
        <v>41226</v>
      </c>
      <c r="B887" s="382"/>
      <c r="C887" s="75" t="s">
        <v>761</v>
      </c>
      <c r="D887" s="75" t="s">
        <v>2488</v>
      </c>
      <c r="E887" s="525">
        <v>11945</v>
      </c>
      <c r="F887" s="103">
        <v>59.86</v>
      </c>
    </row>
    <row r="889" spans="1:10">
      <c r="A889" s="60">
        <v>41228</v>
      </c>
    </row>
    <row r="890" spans="1:10">
      <c r="A890" s="4">
        <v>41213</v>
      </c>
      <c r="B890" s="4"/>
      <c r="C890" s="7" t="s">
        <v>2116</v>
      </c>
      <c r="D890" s="7" t="s">
        <v>2410</v>
      </c>
      <c r="E890" s="525">
        <v>11706</v>
      </c>
      <c r="F890" s="103">
        <v>114.86</v>
      </c>
    </row>
    <row r="891" spans="1:10">
      <c r="A891" s="382">
        <v>41218</v>
      </c>
      <c r="B891" s="382"/>
      <c r="C891" s="75" t="s">
        <v>2273</v>
      </c>
      <c r="D891" s="75" t="s">
        <v>2419</v>
      </c>
      <c r="E891" s="525">
        <v>11885</v>
      </c>
      <c r="F891" s="103">
        <v>156</v>
      </c>
      <c r="I891"/>
      <c r="J891"/>
    </row>
    <row r="892" spans="1:10">
      <c r="A892" s="382">
        <v>41218</v>
      </c>
      <c r="B892" s="382"/>
      <c r="C892" s="75" t="s">
        <v>2454</v>
      </c>
      <c r="D892" s="75" t="s">
        <v>2419</v>
      </c>
      <c r="E892" s="525">
        <v>11859</v>
      </c>
      <c r="F892" s="103">
        <v>88.64</v>
      </c>
      <c r="I892" s="383"/>
      <c r="J892"/>
    </row>
    <row r="893" spans="1:10">
      <c r="A893" s="4">
        <v>41226</v>
      </c>
      <c r="B893" s="4"/>
      <c r="C893" s="7" t="s">
        <v>2115</v>
      </c>
      <c r="D893" s="7" t="s">
        <v>2487</v>
      </c>
      <c r="E893" s="525">
        <v>11944</v>
      </c>
      <c r="F893" s="103">
        <v>88.81</v>
      </c>
      <c r="H893" s="398"/>
      <c r="I893" s="383"/>
      <c r="J893"/>
    </row>
    <row r="894" spans="1:10">
      <c r="A894" s="382">
        <v>41218</v>
      </c>
      <c r="B894" s="382"/>
      <c r="C894" s="75" t="s">
        <v>31</v>
      </c>
      <c r="D894" s="75" t="s">
        <v>2419</v>
      </c>
      <c r="E894" s="525">
        <v>11864</v>
      </c>
      <c r="F894" s="103">
        <v>168.13</v>
      </c>
      <c r="H894" s="398"/>
    </row>
    <row r="895" spans="1:10">
      <c r="A895" s="4">
        <v>41222</v>
      </c>
      <c r="B895" s="4"/>
      <c r="C895" s="7" t="s">
        <v>2480</v>
      </c>
      <c r="D895" s="7" t="s">
        <v>2467</v>
      </c>
      <c r="E895" s="525">
        <v>11924</v>
      </c>
      <c r="F895" s="103">
        <v>226</v>
      </c>
      <c r="I895" s="383"/>
      <c r="J895"/>
    </row>
    <row r="896" spans="1:10">
      <c r="A896" s="382">
        <v>41218</v>
      </c>
      <c r="B896" s="382"/>
      <c r="C896" s="75" t="s">
        <v>1707</v>
      </c>
      <c r="D896" s="75" t="s">
        <v>2419</v>
      </c>
      <c r="E896" s="525">
        <v>11873</v>
      </c>
      <c r="F896" s="103">
        <v>303.89999999999998</v>
      </c>
      <c r="H896" s="398"/>
      <c r="I896"/>
      <c r="J896"/>
    </row>
    <row r="897" spans="1:10">
      <c r="A897" s="382">
        <v>41226</v>
      </c>
      <c r="B897" s="382"/>
      <c r="C897" s="75" t="s">
        <v>130</v>
      </c>
      <c r="D897" s="75" t="s">
        <v>2499</v>
      </c>
      <c r="E897" s="525">
        <v>11947</v>
      </c>
      <c r="F897" s="103">
        <v>8510</v>
      </c>
      <c r="I897" s="383"/>
      <c r="J897"/>
    </row>
    <row r="898" spans="1:10">
      <c r="A898" s="4">
        <v>41227</v>
      </c>
      <c r="B898" s="4"/>
      <c r="C898" s="7" t="s">
        <v>30</v>
      </c>
      <c r="D898" s="7" t="s">
        <v>2459</v>
      </c>
      <c r="E898" s="519">
        <v>11956</v>
      </c>
      <c r="F898" s="103">
        <v>117.12</v>
      </c>
      <c r="H898" s="398"/>
    </row>
    <row r="899" spans="1:10">
      <c r="A899" s="4">
        <v>41227</v>
      </c>
      <c r="B899" s="4"/>
      <c r="C899" s="7" t="s">
        <v>523</v>
      </c>
      <c r="D899" s="7" t="s">
        <v>2496</v>
      </c>
      <c r="E899" s="519">
        <v>11955</v>
      </c>
      <c r="F899" s="103">
        <v>235.92</v>
      </c>
    </row>
    <row r="900" spans="1:10">
      <c r="A900" s="382">
        <v>41226</v>
      </c>
      <c r="B900" s="382"/>
      <c r="C900" s="75" t="s">
        <v>2502</v>
      </c>
      <c r="D900" s="75" t="s">
        <v>2501</v>
      </c>
      <c r="E900" s="525">
        <v>11948</v>
      </c>
      <c r="F900" s="103">
        <v>300</v>
      </c>
      <c r="H900" s="398"/>
    </row>
    <row r="901" spans="1:10">
      <c r="A901" s="387"/>
      <c r="C901" s="386"/>
      <c r="D901" s="388"/>
      <c r="E901" s="551"/>
      <c r="F901" s="388"/>
      <c r="H901" s="694"/>
    </row>
    <row r="902" spans="1:10">
      <c r="A902" s="60">
        <v>41229</v>
      </c>
    </row>
    <row r="903" spans="1:10">
      <c r="A903" s="4">
        <v>41226</v>
      </c>
      <c r="B903" s="4">
        <v>41227</v>
      </c>
      <c r="C903" s="7" t="s">
        <v>2502</v>
      </c>
      <c r="D903" s="7" t="s">
        <v>2501</v>
      </c>
      <c r="E903" s="519">
        <v>11948</v>
      </c>
      <c r="F903" s="103">
        <v>300</v>
      </c>
    </row>
    <row r="904" spans="1:10">
      <c r="A904" s="4">
        <v>41213</v>
      </c>
      <c r="B904" s="4"/>
      <c r="C904" s="7" t="s">
        <v>2399</v>
      </c>
      <c r="D904" s="7" t="s">
        <v>2408</v>
      </c>
      <c r="E904" s="519">
        <v>11914</v>
      </c>
      <c r="F904" s="103">
        <v>616</v>
      </c>
    </row>
    <row r="905" spans="1:10">
      <c r="A905" s="4">
        <v>41227</v>
      </c>
      <c r="B905" s="4"/>
      <c r="C905" s="7" t="s">
        <v>129</v>
      </c>
      <c r="D905" s="7" t="s">
        <v>2498</v>
      </c>
      <c r="E905" s="519">
        <v>11959</v>
      </c>
      <c r="F905" s="103">
        <v>144.1</v>
      </c>
      <c r="H905" s="694"/>
      <c r="I905"/>
      <c r="J905"/>
    </row>
    <row r="906" spans="1:10">
      <c r="A906" s="4">
        <v>41227</v>
      </c>
      <c r="B906" s="4"/>
      <c r="C906" s="7" t="s">
        <v>120</v>
      </c>
      <c r="D906" s="7" t="s">
        <v>2495</v>
      </c>
      <c r="E906" s="519">
        <v>11953</v>
      </c>
      <c r="F906" s="103">
        <v>1000</v>
      </c>
      <c r="H906" s="694"/>
    </row>
    <row r="907" spans="1:10">
      <c r="A907" s="4">
        <v>41228</v>
      </c>
      <c r="B907" s="4"/>
      <c r="C907" s="7" t="s">
        <v>130</v>
      </c>
      <c r="D907" s="7" t="s">
        <v>2504</v>
      </c>
      <c r="E907" s="519">
        <v>11961</v>
      </c>
      <c r="F907" s="103">
        <v>1500</v>
      </c>
      <c r="H907" s="694"/>
    </row>
    <row r="908" spans="1:10" ht="15" customHeight="1">
      <c r="A908" s="4">
        <v>41206</v>
      </c>
      <c r="B908" s="4">
        <v>41217</v>
      </c>
      <c r="C908" s="7" t="s">
        <v>2343</v>
      </c>
      <c r="D908" s="7" t="s">
        <v>2503</v>
      </c>
      <c r="E908" s="519">
        <v>11650</v>
      </c>
      <c r="F908" s="103">
        <v>5600</v>
      </c>
      <c r="H908" s="694"/>
      <c r="I908"/>
      <c r="J908"/>
    </row>
    <row r="909" spans="1:10" ht="15" customHeight="1">
      <c r="A909" s="4">
        <v>41222</v>
      </c>
      <c r="B909" s="4"/>
      <c r="C909" s="7" t="s">
        <v>1288</v>
      </c>
      <c r="D909" s="7" t="s">
        <v>2470</v>
      </c>
      <c r="E909" s="519">
        <v>11927</v>
      </c>
      <c r="F909" s="103">
        <v>200</v>
      </c>
      <c r="H909" s="694"/>
      <c r="I909"/>
      <c r="J909"/>
    </row>
    <row r="910" spans="1:10">
      <c r="A910" s="4">
        <v>41228</v>
      </c>
      <c r="B910" s="4"/>
      <c r="C910" s="7" t="s">
        <v>2176</v>
      </c>
      <c r="D910" s="7" t="s">
        <v>2511</v>
      </c>
      <c r="E910" s="519">
        <v>11967</v>
      </c>
      <c r="F910" s="103">
        <v>40</v>
      </c>
      <c r="H910" s="694"/>
      <c r="I910"/>
      <c r="J910"/>
    </row>
    <row r="911" spans="1:10" ht="15" customHeight="1">
      <c r="A911" s="4">
        <v>41228</v>
      </c>
      <c r="B911" s="4"/>
      <c r="C911" s="7" t="s">
        <v>2397</v>
      </c>
      <c r="D911" s="7" t="s">
        <v>2512</v>
      </c>
      <c r="E911" s="519">
        <v>11985</v>
      </c>
      <c r="F911" s="103">
        <v>116.92</v>
      </c>
      <c r="H911" s="694"/>
      <c r="I911"/>
      <c r="J911"/>
    </row>
    <row r="912" spans="1:10" ht="15" customHeight="1">
      <c r="A912" s="4">
        <v>41228</v>
      </c>
      <c r="B912" s="4"/>
      <c r="C912" s="7" t="s">
        <v>192</v>
      </c>
      <c r="D912" s="7" t="s">
        <v>2512</v>
      </c>
      <c r="E912" s="519">
        <v>11979</v>
      </c>
      <c r="F912" s="103">
        <v>132</v>
      </c>
      <c r="H912" s="694"/>
      <c r="I912"/>
      <c r="J912"/>
    </row>
    <row r="913" spans="1:10" ht="15" customHeight="1">
      <c r="A913" s="4">
        <v>41228</v>
      </c>
      <c r="B913" s="4"/>
      <c r="C913" s="7" t="s">
        <v>634</v>
      </c>
      <c r="D913" s="7" t="s">
        <v>2512</v>
      </c>
      <c r="E913" s="519">
        <v>11989</v>
      </c>
      <c r="F913" s="103">
        <v>128</v>
      </c>
      <c r="H913" s="694"/>
      <c r="I913"/>
      <c r="J913"/>
    </row>
    <row r="914" spans="1:10" ht="15" customHeight="1">
      <c r="A914" s="4">
        <v>41228</v>
      </c>
      <c r="B914" s="4"/>
      <c r="C914" s="7" t="s">
        <v>626</v>
      </c>
      <c r="D914" s="7" t="s">
        <v>2512</v>
      </c>
      <c r="E914" s="519">
        <v>11982</v>
      </c>
      <c r="F914" s="103">
        <v>128</v>
      </c>
      <c r="H914" s="694"/>
      <c r="I914"/>
      <c r="J914"/>
    </row>
    <row r="915" spans="1:10" ht="15" customHeight="1">
      <c r="A915" s="4">
        <v>41228</v>
      </c>
      <c r="B915" s="4"/>
      <c r="C915" s="7" t="s">
        <v>632</v>
      </c>
      <c r="D915" s="7" t="s">
        <v>2512</v>
      </c>
      <c r="E915" s="519">
        <v>11986</v>
      </c>
      <c r="F915" s="103">
        <v>128</v>
      </c>
      <c r="H915" s="694"/>
      <c r="I915"/>
      <c r="J915"/>
    </row>
    <row r="916" spans="1:10" ht="15" customHeight="1">
      <c r="A916" s="4">
        <v>41228</v>
      </c>
      <c r="B916" s="4"/>
      <c r="C916" s="7" t="s">
        <v>2507</v>
      </c>
      <c r="D916" s="7" t="s">
        <v>2509</v>
      </c>
      <c r="E916" s="519">
        <v>11964</v>
      </c>
      <c r="F916" s="103">
        <v>60.96</v>
      </c>
      <c r="H916" s="694"/>
      <c r="I916"/>
      <c r="J916"/>
    </row>
    <row r="917" spans="1:10" ht="15" customHeight="1">
      <c r="A917" s="4">
        <v>41228</v>
      </c>
      <c r="B917" s="4"/>
      <c r="C917" s="7" t="s">
        <v>678</v>
      </c>
      <c r="D917" s="7" t="s">
        <v>2512</v>
      </c>
      <c r="E917" s="519">
        <v>11978</v>
      </c>
      <c r="F917" s="103">
        <v>156</v>
      </c>
      <c r="H917" s="694"/>
      <c r="I917"/>
      <c r="J917"/>
    </row>
    <row r="918" spans="1:10" ht="15" customHeight="1">
      <c r="A918" s="4">
        <v>41228</v>
      </c>
      <c r="B918" s="4"/>
      <c r="C918" s="7" t="s">
        <v>504</v>
      </c>
      <c r="D918" s="7" t="s">
        <v>2512</v>
      </c>
      <c r="E918" s="519">
        <v>11987</v>
      </c>
      <c r="F918" s="103">
        <v>132</v>
      </c>
      <c r="H918" s="694"/>
      <c r="I918"/>
      <c r="J918"/>
    </row>
    <row r="919" spans="1:10" ht="15" customHeight="1">
      <c r="A919" s="4">
        <v>41228</v>
      </c>
      <c r="B919" s="4"/>
      <c r="C919" s="7" t="s">
        <v>1032</v>
      </c>
      <c r="D919" s="7" t="s">
        <v>2512</v>
      </c>
      <c r="E919" s="519">
        <v>11993</v>
      </c>
      <c r="F919" s="103">
        <v>160</v>
      </c>
      <c r="H919" s="694"/>
      <c r="I919"/>
      <c r="J919"/>
    </row>
    <row r="920" spans="1:10" ht="15" customHeight="1">
      <c r="A920" s="4">
        <v>41228</v>
      </c>
      <c r="B920" s="4"/>
      <c r="C920" s="7" t="s">
        <v>681</v>
      </c>
      <c r="D920" s="7" t="s">
        <v>2512</v>
      </c>
      <c r="E920" s="519">
        <v>11983</v>
      </c>
      <c r="F920" s="103">
        <v>132</v>
      </c>
      <c r="H920" s="694"/>
      <c r="I920"/>
      <c r="J920"/>
    </row>
    <row r="921" spans="1:10" ht="15" customHeight="1">
      <c r="A921" s="4">
        <v>41228</v>
      </c>
      <c r="B921" s="4"/>
      <c r="C921" s="7" t="s">
        <v>173</v>
      </c>
      <c r="D921" s="7" t="s">
        <v>2512</v>
      </c>
      <c r="E921" s="519">
        <v>11988</v>
      </c>
      <c r="F921" s="103">
        <v>180.4</v>
      </c>
      <c r="H921" s="694"/>
      <c r="I921"/>
      <c r="J921"/>
    </row>
    <row r="922" spans="1:10" ht="15" customHeight="1">
      <c r="A922" s="4">
        <v>41228</v>
      </c>
      <c r="B922" s="4"/>
      <c r="C922" s="7" t="s">
        <v>636</v>
      </c>
      <c r="D922" s="7" t="s">
        <v>2512</v>
      </c>
      <c r="E922" s="519">
        <v>11990</v>
      </c>
      <c r="F922" s="103">
        <v>128</v>
      </c>
      <c r="H922" s="694"/>
      <c r="I922"/>
      <c r="J922"/>
    </row>
    <row r="923" spans="1:10" ht="15" customHeight="1">
      <c r="A923" s="4">
        <v>41227</v>
      </c>
      <c r="B923" s="4"/>
      <c r="C923" s="7" t="s">
        <v>120</v>
      </c>
      <c r="D923" s="7" t="s">
        <v>2476</v>
      </c>
      <c r="E923" s="519">
        <v>11954</v>
      </c>
      <c r="F923" s="103">
        <v>749.7</v>
      </c>
      <c r="H923" s="694"/>
      <c r="I923"/>
      <c r="J923"/>
    </row>
    <row r="924" spans="1:10">
      <c r="A924" s="4">
        <v>41228</v>
      </c>
      <c r="B924" s="4"/>
      <c r="C924" s="7" t="s">
        <v>2514</v>
      </c>
      <c r="D924" s="7" t="s">
        <v>2512</v>
      </c>
      <c r="E924" s="519">
        <v>11992</v>
      </c>
      <c r="F924" s="103">
        <v>128</v>
      </c>
      <c r="H924" s="694"/>
    </row>
    <row r="925" spans="1:10" ht="15" customHeight="1">
      <c r="A925" s="4">
        <v>41228</v>
      </c>
      <c r="B925" s="4"/>
      <c r="C925" s="7" t="s">
        <v>2251</v>
      </c>
      <c r="D925" s="7" t="s">
        <v>2512</v>
      </c>
      <c r="E925" s="519">
        <v>11991</v>
      </c>
      <c r="F925" s="103">
        <v>124</v>
      </c>
      <c r="H925" s="694"/>
      <c r="I925"/>
      <c r="J925"/>
    </row>
    <row r="926" spans="1:10" ht="15" customHeight="1">
      <c r="A926" s="4">
        <v>41228</v>
      </c>
      <c r="B926" s="4"/>
      <c r="C926" s="7" t="s">
        <v>2516</v>
      </c>
      <c r="D926" s="7" t="s">
        <v>2517</v>
      </c>
      <c r="E926" s="519">
        <v>12051</v>
      </c>
      <c r="F926" s="103">
        <v>55</v>
      </c>
      <c r="H926" s="694"/>
      <c r="I926"/>
      <c r="J926"/>
    </row>
    <row r="927" spans="1:10">
      <c r="A927" s="4">
        <v>41228</v>
      </c>
      <c r="B927" s="4"/>
      <c r="C927" s="7" t="s">
        <v>2515</v>
      </c>
      <c r="D927" s="7" t="s">
        <v>2512</v>
      </c>
      <c r="E927" s="519">
        <v>12044</v>
      </c>
      <c r="F927" s="103">
        <v>124</v>
      </c>
      <c r="H927" s="694"/>
    </row>
    <row r="928" spans="1:10" ht="15" customHeight="1">
      <c r="A928" s="4">
        <v>41228</v>
      </c>
      <c r="B928" s="4"/>
      <c r="C928" s="7" t="s">
        <v>2404</v>
      </c>
      <c r="D928" s="7" t="s">
        <v>2512</v>
      </c>
      <c r="E928" s="519">
        <v>12043</v>
      </c>
      <c r="F928" s="103">
        <v>124</v>
      </c>
      <c r="H928" s="694"/>
      <c r="I928"/>
      <c r="J928"/>
    </row>
    <row r="929" spans="1:10" ht="15" customHeight="1">
      <c r="A929" s="4">
        <v>41228</v>
      </c>
      <c r="B929" s="4"/>
      <c r="C929" s="7" t="s">
        <v>2513</v>
      </c>
      <c r="D929" s="7" t="s">
        <v>2512</v>
      </c>
      <c r="E929" s="519">
        <v>11980</v>
      </c>
      <c r="F929" s="103">
        <v>124</v>
      </c>
      <c r="H929" s="694"/>
      <c r="I929"/>
      <c r="J929"/>
    </row>
    <row r="930" spans="1:10" ht="15" customHeight="1">
      <c r="A930" s="4">
        <v>41228</v>
      </c>
      <c r="B930" s="4"/>
      <c r="C930" s="7" t="s">
        <v>200</v>
      </c>
      <c r="D930" s="7" t="s">
        <v>2512</v>
      </c>
      <c r="E930" s="519">
        <v>11984</v>
      </c>
      <c r="F930" s="103">
        <v>132</v>
      </c>
      <c r="H930" s="694"/>
      <c r="I930"/>
      <c r="J930"/>
    </row>
    <row r="931" spans="1:10" ht="15" customHeight="1">
      <c r="A931" s="4">
        <v>41228</v>
      </c>
      <c r="B931" s="4"/>
      <c r="C931" s="7" t="s">
        <v>497</v>
      </c>
      <c r="D931" s="7" t="s">
        <v>2512</v>
      </c>
      <c r="E931" s="519">
        <v>11981</v>
      </c>
      <c r="F931" s="103">
        <v>124</v>
      </c>
      <c r="H931" s="694"/>
      <c r="I931"/>
      <c r="J931"/>
    </row>
    <row r="932" spans="1:10" ht="15" customHeight="1">
      <c r="A932" s="4">
        <v>41228</v>
      </c>
      <c r="B932" s="4"/>
      <c r="C932" s="7" t="s">
        <v>2520</v>
      </c>
      <c r="D932" s="7" t="s">
        <v>2512</v>
      </c>
      <c r="E932" s="519">
        <v>12048</v>
      </c>
      <c r="F932" s="103">
        <v>78.53</v>
      </c>
      <c r="H932" s="694"/>
      <c r="I932"/>
      <c r="J932"/>
    </row>
    <row r="933" spans="1:10" ht="15" customHeight="1">
      <c r="A933" s="4">
        <v>41229</v>
      </c>
      <c r="B933" s="4"/>
      <c r="C933" s="7" t="s">
        <v>1224</v>
      </c>
      <c r="D933" s="7" t="s">
        <v>2525</v>
      </c>
      <c r="E933" s="519">
        <v>12063</v>
      </c>
      <c r="F933" s="103">
        <v>86.02</v>
      </c>
      <c r="H933" s="694"/>
      <c r="I933"/>
      <c r="J933"/>
    </row>
    <row r="934" spans="1:10">
      <c r="A934" s="4">
        <v>41229</v>
      </c>
      <c r="B934" s="4"/>
      <c r="C934" s="7" t="s">
        <v>120</v>
      </c>
      <c r="D934" s="7" t="s">
        <v>2536</v>
      </c>
      <c r="E934" s="519">
        <v>12070</v>
      </c>
      <c r="F934" s="103">
        <v>600</v>
      </c>
      <c r="H934" s="694"/>
    </row>
    <row r="935" spans="1:10">
      <c r="A935" s="4">
        <v>41229</v>
      </c>
      <c r="B935" s="4"/>
      <c r="C935" s="7" t="s">
        <v>389</v>
      </c>
      <c r="D935" s="7" t="s">
        <v>2521</v>
      </c>
      <c r="E935" s="519">
        <v>12074</v>
      </c>
      <c r="F935" s="103">
        <v>116</v>
      </c>
      <c r="H935" s="694"/>
    </row>
    <row r="936" spans="1:10">
      <c r="A936" s="4">
        <v>41229</v>
      </c>
      <c r="B936" s="4"/>
      <c r="C936" s="7" t="s">
        <v>145</v>
      </c>
      <c r="D936" s="7" t="s">
        <v>2523</v>
      </c>
      <c r="E936" s="519">
        <v>12056</v>
      </c>
      <c r="F936" s="103">
        <v>105</v>
      </c>
      <c r="H936" s="694"/>
    </row>
    <row r="937" spans="1:10">
      <c r="A937" s="4">
        <v>41229</v>
      </c>
      <c r="B937" s="4"/>
      <c r="C937" s="7" t="s">
        <v>2527</v>
      </c>
      <c r="D937" s="7" t="s">
        <v>2536</v>
      </c>
      <c r="E937" s="519">
        <v>12071</v>
      </c>
      <c r="F937" s="103">
        <v>600</v>
      </c>
      <c r="H937" s="694"/>
    </row>
    <row r="938" spans="1:10">
      <c r="A938" s="4">
        <v>41229</v>
      </c>
      <c r="B938" s="4"/>
      <c r="C938" s="7" t="s">
        <v>145</v>
      </c>
      <c r="D938" s="7" t="s">
        <v>2522</v>
      </c>
      <c r="E938" s="519">
        <v>12059</v>
      </c>
      <c r="F938" s="103">
        <v>207</v>
      </c>
      <c r="H938" s="694"/>
    </row>
    <row r="939" spans="1:10">
      <c r="A939" s="4">
        <v>41229</v>
      </c>
      <c r="B939" s="4"/>
      <c r="C939" s="7" t="s">
        <v>1224</v>
      </c>
      <c r="D939" s="7" t="s">
        <v>2525</v>
      </c>
      <c r="E939" s="519">
        <v>12063</v>
      </c>
      <c r="F939" s="103">
        <v>86.02</v>
      </c>
      <c r="H939" s="694"/>
    </row>
    <row r="940" spans="1:10">
      <c r="A940" s="60">
        <v>41230</v>
      </c>
      <c r="H940" s="694"/>
    </row>
    <row r="941" spans="1:10">
      <c r="A941" s="4">
        <v>41228</v>
      </c>
      <c r="B941" s="4"/>
      <c r="C941" s="7" t="s">
        <v>545</v>
      </c>
      <c r="D941" s="7" t="s">
        <v>2518</v>
      </c>
      <c r="E941" s="519">
        <v>12052</v>
      </c>
      <c r="F941" s="103">
        <v>489</v>
      </c>
      <c r="H941" s="694"/>
    </row>
    <row r="942" spans="1:10">
      <c r="H942" s="694"/>
    </row>
    <row r="943" spans="1:10">
      <c r="A943" s="60">
        <v>41232</v>
      </c>
      <c r="H943" s="694"/>
    </row>
    <row r="944" spans="1:10">
      <c r="A944" s="4">
        <v>41222</v>
      </c>
      <c r="B944" s="4"/>
      <c r="C944" s="7" t="s">
        <v>1594</v>
      </c>
      <c r="D944" s="7" t="s">
        <v>2473</v>
      </c>
      <c r="E944" s="519">
        <v>11930</v>
      </c>
      <c r="F944" s="103">
        <v>150</v>
      </c>
    </row>
    <row r="945" spans="1:10">
      <c r="A945" s="4">
        <v>41229</v>
      </c>
      <c r="B945" s="4"/>
      <c r="C945" s="7" t="s">
        <v>120</v>
      </c>
      <c r="D945" s="7" t="s">
        <v>2519</v>
      </c>
      <c r="E945" s="519">
        <v>12055</v>
      </c>
      <c r="F945" s="103">
        <v>200</v>
      </c>
      <c r="I945"/>
      <c r="J945"/>
    </row>
    <row r="946" spans="1:10">
      <c r="A946" s="4">
        <v>41228</v>
      </c>
      <c r="B946" s="4"/>
      <c r="C946" s="7" t="s">
        <v>1797</v>
      </c>
      <c r="D946" s="7" t="s">
        <v>2510</v>
      </c>
      <c r="E946" s="519">
        <v>11966</v>
      </c>
      <c r="F946" s="103">
        <v>349.7</v>
      </c>
      <c r="H946" s="694"/>
    </row>
    <row r="947" spans="1:10" ht="15" customHeight="1">
      <c r="A947" s="4">
        <v>41198</v>
      </c>
      <c r="B947" s="4">
        <v>41226</v>
      </c>
      <c r="C947" s="7" t="s">
        <v>130</v>
      </c>
      <c r="D947" s="7" t="s">
        <v>2505</v>
      </c>
      <c r="E947" s="519">
        <v>11960</v>
      </c>
      <c r="F947" s="103">
        <v>375</v>
      </c>
      <c r="H947" s="694"/>
      <c r="I947"/>
      <c r="J947"/>
    </row>
    <row r="948" spans="1:10" ht="15" customHeight="1">
      <c r="A948" s="4">
        <v>41222</v>
      </c>
      <c r="B948" s="4"/>
      <c r="C948" s="7" t="s">
        <v>1122</v>
      </c>
      <c r="D948" s="7" t="s">
        <v>2475</v>
      </c>
      <c r="E948" s="519">
        <v>11932</v>
      </c>
      <c r="F948" s="103">
        <v>400</v>
      </c>
      <c r="H948" s="694"/>
      <c r="I948"/>
      <c r="J948"/>
    </row>
    <row r="949" spans="1:10">
      <c r="A949" s="4">
        <v>41227</v>
      </c>
      <c r="B949" s="4"/>
      <c r="C949" s="7" t="s">
        <v>166</v>
      </c>
      <c r="D949" s="7" t="s">
        <v>2497</v>
      </c>
      <c r="E949" s="519">
        <v>11957</v>
      </c>
      <c r="F949" s="103">
        <v>403.86</v>
      </c>
      <c r="H949" s="694"/>
      <c r="I949"/>
      <c r="J949"/>
    </row>
    <row r="950" spans="1:10">
      <c r="A950" s="4">
        <v>41197</v>
      </c>
      <c r="B950" s="4">
        <v>41228</v>
      </c>
      <c r="C950" s="7" t="s">
        <v>130</v>
      </c>
      <c r="D950" s="7" t="s">
        <v>2500</v>
      </c>
      <c r="E950" s="519">
        <v>11473</v>
      </c>
      <c r="F950" s="103">
        <v>500</v>
      </c>
      <c r="H950" s="694"/>
    </row>
    <row r="951" spans="1:10">
      <c r="A951" s="4">
        <v>41228</v>
      </c>
      <c r="B951" s="4"/>
      <c r="C951" s="7" t="s">
        <v>492</v>
      </c>
      <c r="D951" s="7" t="s">
        <v>2512</v>
      </c>
      <c r="E951" s="519">
        <v>11969</v>
      </c>
      <c r="F951" s="103">
        <v>148</v>
      </c>
      <c r="H951" s="694"/>
    </row>
    <row r="952" spans="1:10" ht="15" customHeight="1">
      <c r="A952" s="4">
        <v>41229</v>
      </c>
      <c r="B952" s="4"/>
      <c r="C952" s="7" t="s">
        <v>226</v>
      </c>
      <c r="D952" s="7" t="s">
        <v>2524</v>
      </c>
      <c r="E952" s="519">
        <v>12072</v>
      </c>
      <c r="F952" s="103">
        <v>501.74</v>
      </c>
      <c r="H952" s="694"/>
      <c r="I952"/>
      <c r="J952"/>
    </row>
    <row r="953" spans="1:10">
      <c r="A953" s="4">
        <v>41232</v>
      </c>
      <c r="B953" s="4"/>
      <c r="C953" s="7" t="s">
        <v>2244</v>
      </c>
      <c r="D953" s="7" t="s">
        <v>2544</v>
      </c>
      <c r="E953" s="519">
        <v>12082</v>
      </c>
      <c r="F953" s="103">
        <v>117</v>
      </c>
      <c r="H953" s="694"/>
    </row>
    <row r="954" spans="1:10">
      <c r="H954" s="694"/>
    </row>
    <row r="955" spans="1:10">
      <c r="A955" s="60">
        <v>41233</v>
      </c>
      <c r="H955" s="694"/>
    </row>
    <row r="956" spans="1:10">
      <c r="A956" s="4">
        <v>41102</v>
      </c>
      <c r="B956" s="4"/>
      <c r="C956" s="7" t="s">
        <v>1837</v>
      </c>
      <c r="D956" s="7" t="s">
        <v>2547</v>
      </c>
      <c r="E956" s="519">
        <v>11590</v>
      </c>
      <c r="F956" s="103">
        <v>1200</v>
      </c>
    </row>
    <row r="957" spans="1:10">
      <c r="A957" s="4">
        <v>41198</v>
      </c>
      <c r="B957" s="4"/>
      <c r="C957" s="7" t="s">
        <v>130</v>
      </c>
      <c r="D957" s="7" t="s">
        <v>2548</v>
      </c>
      <c r="E957" s="519">
        <v>11571</v>
      </c>
      <c r="F957" s="103">
        <v>7934.96</v>
      </c>
    </row>
    <row r="958" spans="1:10">
      <c r="A958" s="4">
        <v>41232</v>
      </c>
      <c r="B958" s="4"/>
      <c r="C958" s="7" t="s">
        <v>120</v>
      </c>
      <c r="D958" s="7" t="s">
        <v>2545</v>
      </c>
      <c r="E958" s="519">
        <v>12083</v>
      </c>
      <c r="F958" s="103">
        <v>600</v>
      </c>
    </row>
    <row r="959" spans="1:10">
      <c r="A959" s="4">
        <v>41229</v>
      </c>
      <c r="B959" s="4"/>
      <c r="C959" s="7" t="s">
        <v>1304</v>
      </c>
      <c r="D959" s="7" t="s">
        <v>2419</v>
      </c>
      <c r="E959" s="519">
        <v>12073</v>
      </c>
      <c r="F959" s="103">
        <v>88.06</v>
      </c>
    </row>
    <row r="961" spans="1:10">
      <c r="A961" s="60">
        <v>41234</v>
      </c>
    </row>
    <row r="962" spans="1:10">
      <c r="A962" s="4">
        <v>41228</v>
      </c>
      <c r="B962" s="4"/>
      <c r="C962" s="7" t="s">
        <v>2506</v>
      </c>
      <c r="D962" s="7" t="s">
        <v>2508</v>
      </c>
      <c r="E962" s="519">
        <v>11963</v>
      </c>
      <c r="F962" s="103">
        <v>132.08000000000001</v>
      </c>
    </row>
    <row r="963" spans="1:10" ht="15" customHeight="1">
      <c r="A963" s="4">
        <v>41232</v>
      </c>
      <c r="B963" s="4"/>
      <c r="C963" s="7" t="s">
        <v>1797</v>
      </c>
      <c r="D963" s="7" t="s">
        <v>2543</v>
      </c>
      <c r="E963" s="519">
        <v>12081</v>
      </c>
      <c r="F963" s="103">
        <v>349.7</v>
      </c>
      <c r="I963"/>
      <c r="J963"/>
    </row>
    <row r="964" spans="1:10">
      <c r="A964" s="4">
        <v>41207</v>
      </c>
      <c r="B964" s="4"/>
      <c r="C964" s="7" t="s">
        <v>130</v>
      </c>
      <c r="D964" s="7" t="s">
        <v>2344</v>
      </c>
      <c r="E964" s="519">
        <v>11652</v>
      </c>
      <c r="F964" s="103">
        <v>400</v>
      </c>
    </row>
    <row r="965" spans="1:10">
      <c r="A965" s="4">
        <v>41205</v>
      </c>
      <c r="B965" s="4"/>
      <c r="C965" s="7" t="s">
        <v>130</v>
      </c>
      <c r="D965" s="7" t="s">
        <v>2442</v>
      </c>
      <c r="E965" s="519">
        <v>11645</v>
      </c>
      <c r="F965" s="103">
        <v>500</v>
      </c>
      <c r="I965"/>
      <c r="J965"/>
    </row>
    <row r="966" spans="1:10">
      <c r="A966" s="4">
        <v>41229</v>
      </c>
      <c r="B966" s="4"/>
      <c r="C966" s="7" t="s">
        <v>2526</v>
      </c>
      <c r="D966" s="7" t="s">
        <v>2534</v>
      </c>
      <c r="E966" s="519">
        <v>12068</v>
      </c>
      <c r="F966" s="103">
        <v>294.39999999999998</v>
      </c>
    </row>
    <row r="968" spans="1:10">
      <c r="A968" s="60">
        <v>41235</v>
      </c>
    </row>
    <row r="969" spans="1:10">
      <c r="A969" s="4">
        <v>41233</v>
      </c>
      <c r="B969" s="4"/>
      <c r="C969" s="7" t="s">
        <v>2552</v>
      </c>
      <c r="D969" s="7" t="s">
        <v>2553</v>
      </c>
      <c r="E969" s="519">
        <v>12085</v>
      </c>
      <c r="F969" s="103">
        <v>227.95</v>
      </c>
    </row>
    <row r="970" spans="1:10">
      <c r="A970" s="4">
        <v>41229</v>
      </c>
      <c r="B970" s="4"/>
      <c r="C970" s="7" t="s">
        <v>622</v>
      </c>
      <c r="D970" s="7" t="s">
        <v>2533</v>
      </c>
      <c r="E970" s="519">
        <v>12067</v>
      </c>
      <c r="F970" s="103">
        <v>353.4</v>
      </c>
    </row>
    <row r="971" spans="1:10">
      <c r="A971" s="4">
        <v>41228</v>
      </c>
      <c r="B971" s="4"/>
      <c r="C971" s="7" t="s">
        <v>1303</v>
      </c>
      <c r="D971" s="7" t="s">
        <v>2554</v>
      </c>
      <c r="E971" s="519">
        <v>12005</v>
      </c>
      <c r="F971" s="103">
        <v>140</v>
      </c>
    </row>
    <row r="972" spans="1:10">
      <c r="A972" s="4">
        <v>41228</v>
      </c>
      <c r="B972" s="4"/>
      <c r="C972" s="7" t="s">
        <v>1485</v>
      </c>
      <c r="D972" s="7" t="s">
        <v>2554</v>
      </c>
      <c r="E972" s="519">
        <v>12038</v>
      </c>
      <c r="F972" s="103">
        <v>480</v>
      </c>
    </row>
    <row r="973" spans="1:10">
      <c r="A973" s="4">
        <v>41229</v>
      </c>
      <c r="B973" s="4"/>
      <c r="C973" s="7" t="s">
        <v>960</v>
      </c>
      <c r="D973" s="7" t="s">
        <v>2535</v>
      </c>
      <c r="E973" s="519">
        <v>12069</v>
      </c>
      <c r="F973" s="103">
        <v>644</v>
      </c>
    </row>
    <row r="974" spans="1:10">
      <c r="A974" s="4">
        <v>41201</v>
      </c>
      <c r="B974" s="4"/>
      <c r="C974" s="7" t="s">
        <v>130</v>
      </c>
      <c r="D974" s="7" t="s">
        <v>2555</v>
      </c>
      <c r="E974" s="519">
        <v>11614</v>
      </c>
      <c r="F974" s="103">
        <v>6416.67</v>
      </c>
    </row>
    <row r="975" spans="1:10">
      <c r="A975" s="4">
        <v>41232</v>
      </c>
      <c r="B975" s="4"/>
      <c r="C975" s="7" t="s">
        <v>2550</v>
      </c>
      <c r="D975" s="7" t="s">
        <v>2565</v>
      </c>
      <c r="E975" s="519">
        <v>12084</v>
      </c>
      <c r="F975" s="103">
        <v>450</v>
      </c>
    </row>
    <row r="977" spans="1:10">
      <c r="A977" s="60">
        <v>41236</v>
      </c>
    </row>
    <row r="978" spans="1:10">
      <c r="A978" s="4">
        <v>41235</v>
      </c>
      <c r="B978" s="4"/>
      <c r="C978" s="7" t="s">
        <v>2567</v>
      </c>
      <c r="D978" s="7" t="s">
        <v>2569</v>
      </c>
      <c r="E978" s="519">
        <v>12099</v>
      </c>
      <c r="F978" s="103">
        <v>199.99</v>
      </c>
    </row>
    <row r="979" spans="1:10">
      <c r="A979" s="4">
        <v>41235</v>
      </c>
      <c r="B979" s="4"/>
      <c r="C979" s="7" t="s">
        <v>2121</v>
      </c>
      <c r="D979" s="7" t="s">
        <v>2576</v>
      </c>
      <c r="E979" s="519">
        <v>12113</v>
      </c>
      <c r="F979" s="103">
        <v>415</v>
      </c>
      <c r="I979"/>
      <c r="J979"/>
    </row>
    <row r="980" spans="1:10">
      <c r="A980" s="4">
        <v>41235</v>
      </c>
      <c r="B980" s="4"/>
      <c r="C980" s="7" t="s">
        <v>2358</v>
      </c>
      <c r="D980" s="7" t="s">
        <v>2578</v>
      </c>
      <c r="E980" s="519">
        <v>12116</v>
      </c>
      <c r="F980" s="103">
        <v>117</v>
      </c>
      <c r="I980"/>
      <c r="J980"/>
    </row>
    <row r="981" spans="1:10">
      <c r="A981" s="4">
        <v>41235</v>
      </c>
      <c r="B981" s="4"/>
      <c r="C981" s="7" t="s">
        <v>226</v>
      </c>
      <c r="D981" s="7" t="s">
        <v>2581</v>
      </c>
      <c r="E981" s="519">
        <v>12119</v>
      </c>
      <c r="F981" s="103">
        <v>554</v>
      </c>
      <c r="I981"/>
      <c r="J981"/>
    </row>
    <row r="982" spans="1:10">
      <c r="A982" s="4">
        <v>41228</v>
      </c>
      <c r="B982" s="4"/>
      <c r="C982" s="7" t="s">
        <v>2014</v>
      </c>
      <c r="D982" s="7" t="s">
        <v>2512</v>
      </c>
      <c r="E982" s="519">
        <v>12027</v>
      </c>
      <c r="F982" s="103">
        <v>240</v>
      </c>
      <c r="I982"/>
      <c r="J982"/>
    </row>
    <row r="983" spans="1:10">
      <c r="A983" s="4">
        <v>41228</v>
      </c>
      <c r="B983" s="4"/>
      <c r="C983" s="7" t="s">
        <v>2562</v>
      </c>
      <c r="D983" s="7" t="s">
        <v>2512</v>
      </c>
      <c r="E983" s="519">
        <v>12047</v>
      </c>
      <c r="F983" s="103">
        <v>140</v>
      </c>
      <c r="I983"/>
      <c r="J983"/>
    </row>
    <row r="984" spans="1:10">
      <c r="A984" s="4">
        <v>41228</v>
      </c>
      <c r="B984" s="4"/>
      <c r="C984" s="7" t="s">
        <v>1304</v>
      </c>
      <c r="D984" s="7" t="s">
        <v>2512</v>
      </c>
      <c r="E984" s="519">
        <v>12008</v>
      </c>
      <c r="F984" s="103">
        <v>140</v>
      </c>
      <c r="I984"/>
      <c r="J984"/>
    </row>
    <row r="985" spans="1:10">
      <c r="A985" s="4">
        <v>41228</v>
      </c>
      <c r="B985" s="4"/>
      <c r="C985" s="7" t="s">
        <v>1482</v>
      </c>
      <c r="D985" s="7" t="s">
        <v>2512</v>
      </c>
      <c r="E985" s="519">
        <v>12017</v>
      </c>
      <c r="F985" s="103">
        <v>140</v>
      </c>
      <c r="I985"/>
      <c r="J985"/>
    </row>
    <row r="986" spans="1:10">
      <c r="A986" s="4">
        <v>41228</v>
      </c>
      <c r="B986" s="4"/>
      <c r="C986" s="7" t="s">
        <v>356</v>
      </c>
      <c r="D986" s="7" t="s">
        <v>2512</v>
      </c>
      <c r="E986" s="519">
        <v>12018</v>
      </c>
      <c r="F986" s="103">
        <v>160</v>
      </c>
      <c r="I986"/>
      <c r="J986"/>
    </row>
    <row r="987" spans="1:10">
      <c r="A987" s="4">
        <v>41228</v>
      </c>
      <c r="B987" s="4"/>
      <c r="C987" s="7" t="s">
        <v>1170</v>
      </c>
      <c r="D987" s="7" t="s">
        <v>2512</v>
      </c>
      <c r="E987" s="519">
        <v>11998</v>
      </c>
      <c r="F987" s="103">
        <v>180</v>
      </c>
      <c r="I987"/>
      <c r="J987"/>
    </row>
    <row r="988" spans="1:10">
      <c r="A988" s="4">
        <v>41228</v>
      </c>
      <c r="B988" s="4"/>
      <c r="C988" s="7" t="s">
        <v>562</v>
      </c>
      <c r="D988" s="7" t="s">
        <v>2512</v>
      </c>
      <c r="E988" s="519">
        <v>12014</v>
      </c>
      <c r="F988" s="103">
        <v>140</v>
      </c>
      <c r="I988"/>
      <c r="J988"/>
    </row>
    <row r="989" spans="1:10">
      <c r="A989" s="4">
        <v>41228</v>
      </c>
      <c r="B989" s="4"/>
      <c r="C989" s="7" t="s">
        <v>518</v>
      </c>
      <c r="D989" s="7" t="s">
        <v>2512</v>
      </c>
      <c r="E989" s="519">
        <v>11994</v>
      </c>
      <c r="F989" s="103">
        <v>200</v>
      </c>
      <c r="I989"/>
      <c r="J989"/>
    </row>
    <row r="990" spans="1:10">
      <c r="A990" s="4">
        <v>41228</v>
      </c>
      <c r="B990" s="4"/>
      <c r="C990" s="7" t="s">
        <v>1703</v>
      </c>
      <c r="D990" s="7" t="s">
        <v>2512</v>
      </c>
      <c r="E990" s="519">
        <v>11996</v>
      </c>
      <c r="F990" s="103">
        <v>160</v>
      </c>
      <c r="I990"/>
      <c r="J990"/>
    </row>
    <row r="991" spans="1:10">
      <c r="A991" s="4">
        <v>41228</v>
      </c>
      <c r="B991" s="4"/>
      <c r="C991" s="7" t="s">
        <v>2147</v>
      </c>
      <c r="D991" s="7" t="s">
        <v>2512</v>
      </c>
      <c r="E991" s="519">
        <v>12004</v>
      </c>
      <c r="F991" s="103">
        <v>160</v>
      </c>
      <c r="I991"/>
      <c r="J991"/>
    </row>
    <row r="992" spans="1:10">
      <c r="A992" s="4">
        <v>41228</v>
      </c>
      <c r="B992" s="4"/>
      <c r="C992" s="7" t="s">
        <v>233</v>
      </c>
      <c r="D992" s="7" t="s">
        <v>2512</v>
      </c>
      <c r="E992" s="519">
        <v>11999</v>
      </c>
      <c r="F992" s="103">
        <v>260</v>
      </c>
      <c r="I992"/>
      <c r="J992"/>
    </row>
    <row r="993" spans="1:10">
      <c r="A993" s="4">
        <v>41228</v>
      </c>
      <c r="B993" s="4"/>
      <c r="C993" s="7" t="s">
        <v>32</v>
      </c>
      <c r="D993" s="7" t="s">
        <v>2512</v>
      </c>
      <c r="E993" s="519">
        <v>12022</v>
      </c>
      <c r="F993" s="103">
        <v>384</v>
      </c>
      <c r="I993"/>
      <c r="J993"/>
    </row>
    <row r="994" spans="1:10">
      <c r="A994" s="4">
        <v>41229</v>
      </c>
      <c r="B994" s="4"/>
      <c r="C994" s="7" t="s">
        <v>1248</v>
      </c>
      <c r="D994" s="7" t="s">
        <v>2531</v>
      </c>
      <c r="E994" s="519">
        <v>12065</v>
      </c>
      <c r="F994" s="103">
        <v>552</v>
      </c>
      <c r="I994"/>
      <c r="J994"/>
    </row>
    <row r="995" spans="1:10">
      <c r="A995" s="4">
        <v>41228</v>
      </c>
      <c r="B995" s="4"/>
      <c r="C995" s="7" t="s">
        <v>539</v>
      </c>
      <c r="D995" s="7" t="s">
        <v>2512</v>
      </c>
      <c r="E995" s="519">
        <v>12036</v>
      </c>
      <c r="F995" s="103">
        <v>384</v>
      </c>
    </row>
    <row r="996" spans="1:10">
      <c r="A996" s="4">
        <v>41228</v>
      </c>
      <c r="B996" s="4"/>
      <c r="C996" s="7" t="s">
        <v>1480</v>
      </c>
      <c r="D996" s="7" t="s">
        <v>2512</v>
      </c>
      <c r="E996" s="519">
        <v>11976</v>
      </c>
      <c r="F996" s="103">
        <v>480</v>
      </c>
    </row>
    <row r="997" spans="1:10">
      <c r="A997" s="4">
        <v>41229</v>
      </c>
      <c r="B997" s="4"/>
      <c r="C997" s="7" t="s">
        <v>1536</v>
      </c>
      <c r="D997" s="7" t="s">
        <v>2532</v>
      </c>
      <c r="E997" s="519">
        <v>12066</v>
      </c>
      <c r="F997" s="103">
        <v>294.39999999999998</v>
      </c>
    </row>
    <row r="998" spans="1:10">
      <c r="A998" s="4">
        <v>41228</v>
      </c>
      <c r="B998" s="4"/>
      <c r="C998" s="7" t="s">
        <v>1727</v>
      </c>
      <c r="D998" s="7" t="s">
        <v>2512</v>
      </c>
      <c r="E998" s="519">
        <v>12013</v>
      </c>
      <c r="F998" s="103">
        <v>140</v>
      </c>
    </row>
    <row r="999" spans="1:10">
      <c r="A999" s="4">
        <v>41228</v>
      </c>
      <c r="B999" s="4"/>
      <c r="C999" s="7" t="s">
        <v>561</v>
      </c>
      <c r="D999" s="7" t="s">
        <v>2512</v>
      </c>
      <c r="E999" s="519">
        <v>12009</v>
      </c>
      <c r="F999" s="103">
        <v>140</v>
      </c>
    </row>
    <row r="1000" spans="1:10">
      <c r="A1000" s="4">
        <v>41228</v>
      </c>
      <c r="B1000" s="4"/>
      <c r="C1000" s="7" t="s">
        <v>265</v>
      </c>
      <c r="D1000" s="7" t="s">
        <v>2512</v>
      </c>
      <c r="E1000" s="519">
        <v>12015</v>
      </c>
      <c r="F1000" s="103">
        <v>140</v>
      </c>
    </row>
    <row r="1001" spans="1:10">
      <c r="A1001" s="4">
        <v>41228</v>
      </c>
      <c r="B1001" s="4"/>
      <c r="C1001" s="7" t="s">
        <v>520</v>
      </c>
      <c r="D1001" s="7" t="s">
        <v>2512</v>
      </c>
      <c r="E1001" s="519">
        <v>11997</v>
      </c>
      <c r="F1001" s="103">
        <v>160</v>
      </c>
    </row>
    <row r="1002" spans="1:10">
      <c r="A1002" s="4">
        <v>41228</v>
      </c>
      <c r="B1002" s="4"/>
      <c r="C1002" s="7" t="s">
        <v>529</v>
      </c>
      <c r="D1002" s="7" t="s">
        <v>2512</v>
      </c>
      <c r="E1002" s="519">
        <v>12016</v>
      </c>
      <c r="F1002" s="103">
        <v>180</v>
      </c>
    </row>
    <row r="1003" spans="1:10">
      <c r="A1003" s="4">
        <v>41228</v>
      </c>
      <c r="B1003" s="4"/>
      <c r="C1003" s="7" t="s">
        <v>1705</v>
      </c>
      <c r="D1003" s="7" t="s">
        <v>2512</v>
      </c>
      <c r="E1003" s="519">
        <v>12000</v>
      </c>
      <c r="F1003" s="103">
        <v>200</v>
      </c>
    </row>
    <row r="1004" spans="1:10">
      <c r="A1004" s="4">
        <v>41228</v>
      </c>
      <c r="B1004" s="4"/>
      <c r="C1004" s="7" t="s">
        <v>528</v>
      </c>
      <c r="D1004" s="7" t="s">
        <v>2512</v>
      </c>
      <c r="E1004" s="519">
        <v>12012</v>
      </c>
      <c r="F1004" s="103">
        <v>200</v>
      </c>
    </row>
    <row r="1005" spans="1:10">
      <c r="A1005" s="4">
        <v>41228</v>
      </c>
      <c r="B1005" s="4"/>
      <c r="C1005" s="7" t="s">
        <v>519</v>
      </c>
      <c r="D1005" s="7" t="s">
        <v>2512</v>
      </c>
      <c r="E1005" s="519">
        <v>11995</v>
      </c>
      <c r="F1005" s="103">
        <v>216</v>
      </c>
    </row>
    <row r="1006" spans="1:10">
      <c r="A1006" s="4">
        <v>41222</v>
      </c>
      <c r="B1006" s="4"/>
      <c r="C1006" s="7" t="s">
        <v>1640</v>
      </c>
      <c r="D1006" s="7" t="s">
        <v>2469</v>
      </c>
      <c r="E1006" s="519">
        <v>11926</v>
      </c>
      <c r="F1006" s="103">
        <v>300</v>
      </c>
    </row>
    <row r="1007" spans="1:10">
      <c r="A1007" s="4">
        <v>41222</v>
      </c>
      <c r="B1007" s="4"/>
      <c r="C1007" s="7" t="s">
        <v>2481</v>
      </c>
      <c r="D1007" s="7" t="s">
        <v>2478</v>
      </c>
      <c r="E1007" s="519">
        <v>11936</v>
      </c>
      <c r="F1007" s="103">
        <v>317.67</v>
      </c>
      <c r="I1007"/>
      <c r="J1007"/>
    </row>
    <row r="1008" spans="1:10">
      <c r="A1008" s="4">
        <v>41228</v>
      </c>
      <c r="B1008" s="4"/>
      <c r="C1008" s="7" t="s">
        <v>523</v>
      </c>
      <c r="D1008" s="7" t="s">
        <v>2512</v>
      </c>
      <c r="E1008" s="519">
        <v>12002</v>
      </c>
      <c r="F1008" s="103">
        <v>320</v>
      </c>
      <c r="I1008"/>
      <c r="J1008"/>
    </row>
    <row r="1009" spans="1:10">
      <c r="A1009" s="4">
        <v>41228</v>
      </c>
      <c r="B1009" s="4"/>
      <c r="C1009" s="7" t="s">
        <v>538</v>
      </c>
      <c r="D1009" s="7" t="s">
        <v>2512</v>
      </c>
      <c r="E1009" s="519">
        <v>12032</v>
      </c>
      <c r="F1009" s="103">
        <v>336</v>
      </c>
    </row>
    <row r="1010" spans="1:10">
      <c r="A1010" s="4">
        <v>41229</v>
      </c>
      <c r="B1010" s="4"/>
      <c r="C1010" s="7" t="s">
        <v>438</v>
      </c>
      <c r="D1010" s="7" t="s">
        <v>2537</v>
      </c>
      <c r="E1010" s="519">
        <v>12077</v>
      </c>
      <c r="F1010" s="103">
        <v>350</v>
      </c>
    </row>
    <row r="1011" spans="1:10">
      <c r="A1011" s="4">
        <v>41228</v>
      </c>
      <c r="B1011" s="4"/>
      <c r="C1011" s="7" t="s">
        <v>531</v>
      </c>
      <c r="D1011" s="7" t="s">
        <v>2512</v>
      </c>
      <c r="E1011" s="519">
        <v>12021</v>
      </c>
      <c r="F1011" s="103">
        <v>384</v>
      </c>
      <c r="I1011"/>
      <c r="J1011"/>
    </row>
    <row r="1012" spans="1:10">
      <c r="A1012" s="4">
        <v>41228</v>
      </c>
      <c r="B1012" s="4"/>
      <c r="C1012" s="7" t="s">
        <v>530</v>
      </c>
      <c r="D1012" s="7" t="s">
        <v>2512</v>
      </c>
      <c r="E1012" s="519">
        <v>12020</v>
      </c>
      <c r="F1012" s="103">
        <v>400</v>
      </c>
      <c r="I1012"/>
      <c r="J1012"/>
    </row>
    <row r="1013" spans="1:10">
      <c r="A1013" s="4">
        <v>41228</v>
      </c>
      <c r="B1013" s="4"/>
      <c r="C1013" s="7" t="s">
        <v>563</v>
      </c>
      <c r="D1013" s="7" t="s">
        <v>2512</v>
      </c>
      <c r="E1013" s="519">
        <v>12040</v>
      </c>
      <c r="F1013" s="103">
        <v>400</v>
      </c>
      <c r="I1013"/>
      <c r="J1013"/>
    </row>
    <row r="1014" spans="1:10">
      <c r="A1014" s="4">
        <v>41228</v>
      </c>
      <c r="B1014" s="4"/>
      <c r="C1014" s="7" t="s">
        <v>2013</v>
      </c>
      <c r="D1014" s="7" t="s">
        <v>2512</v>
      </c>
      <c r="E1014" s="519">
        <v>12025</v>
      </c>
      <c r="F1014" s="103">
        <v>400</v>
      </c>
      <c r="I1014"/>
      <c r="J1014"/>
    </row>
    <row r="1015" spans="1:10">
      <c r="A1015" s="4">
        <v>41228</v>
      </c>
      <c r="B1015" s="4"/>
      <c r="C1015" s="7" t="s">
        <v>1307</v>
      </c>
      <c r="D1015" s="7" t="s">
        <v>2512</v>
      </c>
      <c r="E1015" s="519">
        <v>12028</v>
      </c>
      <c r="F1015" s="103">
        <v>480</v>
      </c>
      <c r="I1015"/>
      <c r="J1015"/>
    </row>
    <row r="1016" spans="1:10">
      <c r="A1016" s="4">
        <v>41228</v>
      </c>
      <c r="B1016" s="4"/>
      <c r="C1016" s="7" t="s">
        <v>2272</v>
      </c>
      <c r="D1016" s="7" t="s">
        <v>2512</v>
      </c>
      <c r="E1016" s="519">
        <v>12033</v>
      </c>
      <c r="F1016" s="103">
        <v>480</v>
      </c>
      <c r="I1016"/>
      <c r="J1016"/>
    </row>
    <row r="1017" spans="1:10">
      <c r="A1017" s="4">
        <v>41228</v>
      </c>
      <c r="B1017" s="4"/>
      <c r="C1017" s="7" t="s">
        <v>1633</v>
      </c>
      <c r="D1017" s="7" t="s">
        <v>2512</v>
      </c>
      <c r="E1017" s="519">
        <v>12035</v>
      </c>
      <c r="F1017" s="103">
        <v>480</v>
      </c>
      <c r="I1017"/>
      <c r="J1017"/>
    </row>
    <row r="1018" spans="1:10">
      <c r="A1018" s="4">
        <v>41228</v>
      </c>
      <c r="B1018" s="4"/>
      <c r="C1018" s="7" t="s">
        <v>2237</v>
      </c>
      <c r="D1018" s="7" t="s">
        <v>2582</v>
      </c>
      <c r="E1018" s="519">
        <v>11958</v>
      </c>
      <c r="F1018" s="103">
        <v>550.54999999999995</v>
      </c>
      <c r="I1018"/>
      <c r="J1018"/>
    </row>
    <row r="1019" spans="1:10">
      <c r="A1019" s="4">
        <v>41233</v>
      </c>
      <c r="B1019" s="4"/>
      <c r="C1019" s="7" t="s">
        <v>2583</v>
      </c>
      <c r="D1019" s="7" t="s">
        <v>2512</v>
      </c>
      <c r="E1019" s="519">
        <v>12086</v>
      </c>
      <c r="F1019" s="103">
        <v>552</v>
      </c>
      <c r="I1019"/>
      <c r="J1019"/>
    </row>
    <row r="1020" spans="1:10">
      <c r="A1020" s="4">
        <v>41228</v>
      </c>
      <c r="B1020" s="4"/>
      <c r="C1020" s="7" t="s">
        <v>369</v>
      </c>
      <c r="D1020" s="7" t="s">
        <v>2512</v>
      </c>
      <c r="E1020" s="519">
        <v>11974</v>
      </c>
      <c r="F1020" s="103">
        <v>720</v>
      </c>
      <c r="I1020"/>
      <c r="J1020"/>
    </row>
    <row r="1021" spans="1:10">
      <c r="A1021" s="4">
        <v>41228</v>
      </c>
      <c r="B1021" s="4"/>
      <c r="C1021" s="7" t="s">
        <v>558</v>
      </c>
      <c r="D1021" s="7" t="s">
        <v>2512</v>
      </c>
      <c r="E1021" s="519">
        <v>11972</v>
      </c>
      <c r="F1021" s="103">
        <v>960</v>
      </c>
      <c r="I1021"/>
      <c r="J1021"/>
    </row>
    <row r="1022" spans="1:10">
      <c r="I1022"/>
      <c r="J1022"/>
    </row>
    <row r="1023" spans="1:10">
      <c r="A1023" s="60">
        <v>41239</v>
      </c>
    </row>
    <row r="1024" spans="1:10">
      <c r="A1024" s="4">
        <v>41228</v>
      </c>
      <c r="B1024" s="4"/>
      <c r="C1024" s="7" t="s">
        <v>30</v>
      </c>
      <c r="D1024" s="7" t="s">
        <v>2512</v>
      </c>
      <c r="E1024" s="519">
        <v>12010</v>
      </c>
      <c r="F1024" s="103">
        <v>160</v>
      </c>
      <c r="I1024"/>
      <c r="J1024"/>
    </row>
    <row r="1025" spans="1:10">
      <c r="A1025" s="4">
        <v>41228</v>
      </c>
      <c r="B1025" s="4"/>
      <c r="C1025" s="7" t="s">
        <v>2560</v>
      </c>
      <c r="D1025" s="7" t="s">
        <v>2512</v>
      </c>
      <c r="E1025" s="519">
        <v>12045</v>
      </c>
      <c r="F1025" s="103">
        <v>166.67</v>
      </c>
      <c r="I1025"/>
      <c r="J1025"/>
    </row>
    <row r="1026" spans="1:10">
      <c r="A1026" s="4">
        <v>41228</v>
      </c>
      <c r="B1026" s="4"/>
      <c r="C1026" s="7" t="s">
        <v>1834</v>
      </c>
      <c r="D1026" s="7" t="s">
        <v>2512</v>
      </c>
      <c r="E1026" s="519">
        <v>12023</v>
      </c>
      <c r="F1026" s="103">
        <v>400</v>
      </c>
      <c r="I1026"/>
      <c r="J1026"/>
    </row>
    <row r="1027" spans="1:10">
      <c r="A1027" s="4">
        <v>41228</v>
      </c>
      <c r="B1027" s="4"/>
      <c r="C1027" s="7" t="s">
        <v>1308</v>
      </c>
      <c r="D1027" s="7" t="s">
        <v>2512</v>
      </c>
      <c r="E1027" s="519">
        <v>12031</v>
      </c>
      <c r="F1027" s="103">
        <v>400</v>
      </c>
    </row>
    <row r="1028" spans="1:10">
      <c r="A1028" s="4">
        <v>41228</v>
      </c>
      <c r="B1028" s="4"/>
      <c r="C1028" s="7" t="s">
        <v>1483</v>
      </c>
      <c r="D1028" s="7" t="s">
        <v>2512</v>
      </c>
      <c r="E1028" s="519">
        <v>12029</v>
      </c>
      <c r="F1028" s="103">
        <v>440</v>
      </c>
    </row>
    <row r="1029" spans="1:10">
      <c r="A1029" s="4">
        <v>41228</v>
      </c>
      <c r="B1029" s="4"/>
      <c r="C1029" s="7" t="s">
        <v>533</v>
      </c>
      <c r="D1029" s="7" t="s">
        <v>2512</v>
      </c>
      <c r="E1029" s="519">
        <v>11975</v>
      </c>
      <c r="F1029" s="103">
        <v>480</v>
      </c>
    </row>
    <row r="1030" spans="1:10">
      <c r="A1030" s="4">
        <v>41235</v>
      </c>
      <c r="B1030" s="4">
        <v>41236</v>
      </c>
      <c r="C1030" s="7" t="s">
        <v>761</v>
      </c>
      <c r="D1030" s="7" t="s">
        <v>2572</v>
      </c>
      <c r="E1030" s="519">
        <v>12108</v>
      </c>
      <c r="F1030" s="103">
        <v>1461.65</v>
      </c>
    </row>
    <row r="1031" spans="1:10">
      <c r="A1031" s="4">
        <v>41232</v>
      </c>
      <c r="B1031" s="4">
        <v>41236</v>
      </c>
      <c r="C1031" s="7" t="s">
        <v>2541</v>
      </c>
      <c r="D1031" s="7" t="s">
        <v>2542</v>
      </c>
      <c r="E1031" s="519">
        <v>12080</v>
      </c>
      <c r="F1031" s="103">
        <v>6500</v>
      </c>
    </row>
    <row r="1032" spans="1:10">
      <c r="A1032" s="4">
        <v>41228</v>
      </c>
      <c r="B1032" s="4"/>
      <c r="C1032" s="7" t="s">
        <v>2557</v>
      </c>
      <c r="D1032" s="7" t="s">
        <v>2512</v>
      </c>
      <c r="E1032" s="519">
        <v>12126</v>
      </c>
      <c r="F1032" s="103">
        <v>160</v>
      </c>
      <c r="G1032" s="808"/>
    </row>
    <row r="1033" spans="1:10">
      <c r="A1033" s="209">
        <v>41228</v>
      </c>
      <c r="B1033" s="209"/>
      <c r="C1033" s="118" t="s">
        <v>537</v>
      </c>
      <c r="D1033" s="118" t="s">
        <v>2512</v>
      </c>
      <c r="E1033" s="519">
        <v>12127</v>
      </c>
      <c r="F1033" s="100">
        <v>384</v>
      </c>
    </row>
    <row r="1034" spans="1:10">
      <c r="G1034" s="808"/>
    </row>
    <row r="1035" spans="1:10">
      <c r="A1035" s="60">
        <v>41240</v>
      </c>
    </row>
    <row r="1036" spans="1:10">
      <c r="A1036" s="4">
        <v>41207</v>
      </c>
      <c r="B1036" s="4">
        <v>41238</v>
      </c>
      <c r="C1036" s="7" t="s">
        <v>133</v>
      </c>
      <c r="D1036" s="7" t="s">
        <v>2383</v>
      </c>
      <c r="E1036" s="519">
        <v>11658</v>
      </c>
      <c r="F1036" s="103">
        <v>1070.04</v>
      </c>
    </row>
    <row r="1037" spans="1:10">
      <c r="A1037" s="4">
        <v>41233</v>
      </c>
      <c r="B1037" s="4"/>
      <c r="C1037" s="7" t="s">
        <v>2587</v>
      </c>
      <c r="D1037" s="7" t="s">
        <v>2588</v>
      </c>
      <c r="E1037" s="519">
        <v>12092</v>
      </c>
      <c r="F1037" s="103">
        <v>525</v>
      </c>
      <c r="I1037"/>
      <c r="J1037"/>
    </row>
    <row r="1038" spans="1:10">
      <c r="A1038" s="4">
        <v>41228</v>
      </c>
      <c r="B1038" s="4"/>
      <c r="C1038" s="7" t="s">
        <v>2563</v>
      </c>
      <c r="D1038" s="7" t="s">
        <v>2512</v>
      </c>
      <c r="E1038" s="519">
        <v>12049</v>
      </c>
      <c r="F1038" s="103">
        <v>149.12</v>
      </c>
    </row>
    <row r="1039" spans="1:10">
      <c r="A1039" s="4">
        <v>41228</v>
      </c>
      <c r="B1039" s="4"/>
      <c r="C1039" s="7" t="s">
        <v>164</v>
      </c>
      <c r="D1039" s="7" t="s">
        <v>2512</v>
      </c>
      <c r="E1039" s="519">
        <v>12039</v>
      </c>
      <c r="F1039" s="103">
        <v>480</v>
      </c>
    </row>
    <row r="1040" spans="1:10">
      <c r="A1040" s="4">
        <v>41232</v>
      </c>
      <c r="B1040" s="4"/>
      <c r="C1040" s="7" t="s">
        <v>2447</v>
      </c>
      <c r="D1040" s="7" t="s">
        <v>2551</v>
      </c>
      <c r="E1040" s="519">
        <v>12079</v>
      </c>
      <c r="F1040" s="103">
        <v>37.24</v>
      </c>
    </row>
    <row r="1041" spans="1:10">
      <c r="A1041" s="4">
        <v>41236</v>
      </c>
      <c r="B1041" s="4"/>
      <c r="C1041" s="7" t="s">
        <v>2589</v>
      </c>
      <c r="D1041" s="7" t="s">
        <v>2590</v>
      </c>
      <c r="E1041" s="519">
        <v>12122</v>
      </c>
      <c r="F1041" s="103">
        <v>79.75</v>
      </c>
    </row>
    <row r="1042" spans="1:10">
      <c r="A1042" s="4">
        <v>41228</v>
      </c>
      <c r="B1042" s="4"/>
      <c r="C1042" s="7" t="s">
        <v>2556</v>
      </c>
      <c r="D1042" s="7" t="s">
        <v>2512</v>
      </c>
      <c r="E1042" s="519">
        <v>12001</v>
      </c>
      <c r="F1042" s="103">
        <v>160</v>
      </c>
    </row>
    <row r="1043" spans="1:10">
      <c r="A1043" s="4">
        <v>41228</v>
      </c>
      <c r="B1043" s="4"/>
      <c r="C1043" s="7" t="s">
        <v>2558</v>
      </c>
      <c r="D1043" s="7" t="s">
        <v>2512</v>
      </c>
      <c r="E1043" s="519">
        <v>12019</v>
      </c>
      <c r="F1043" s="103">
        <v>160</v>
      </c>
      <c r="I1043"/>
      <c r="J1043"/>
    </row>
    <row r="1044" spans="1:10">
      <c r="A1044" s="4">
        <v>41228</v>
      </c>
      <c r="B1044" s="4"/>
      <c r="C1044" s="7" t="s">
        <v>525</v>
      </c>
      <c r="D1044" s="7" t="s">
        <v>2512</v>
      </c>
      <c r="E1044" s="519">
        <v>12007</v>
      </c>
      <c r="F1044" s="103">
        <v>200</v>
      </c>
      <c r="I1044"/>
      <c r="J1044"/>
    </row>
    <row r="1045" spans="1:10">
      <c r="A1045" s="4">
        <v>41235</v>
      </c>
      <c r="B1045" s="4"/>
      <c r="C1045" s="7" t="s">
        <v>1797</v>
      </c>
      <c r="D1045" s="7" t="s">
        <v>2575</v>
      </c>
      <c r="E1045" s="519">
        <v>12111</v>
      </c>
      <c r="F1045" s="103">
        <v>345.8</v>
      </c>
      <c r="I1045"/>
      <c r="J1045"/>
    </row>
    <row r="1046" spans="1:10">
      <c r="A1046" s="4">
        <v>41233</v>
      </c>
      <c r="B1046" s="4"/>
      <c r="C1046" s="7" t="s">
        <v>2591</v>
      </c>
      <c r="D1046" s="7" t="s">
        <v>2592</v>
      </c>
      <c r="E1046" s="519">
        <v>12087</v>
      </c>
      <c r="F1046" s="103">
        <v>353.28</v>
      </c>
      <c r="I1046"/>
      <c r="J1046"/>
    </row>
    <row r="1047" spans="1:10">
      <c r="A1047" s="4">
        <v>41228</v>
      </c>
      <c r="B1047" s="4"/>
      <c r="C1047" s="7" t="s">
        <v>1484</v>
      </c>
      <c r="D1047" s="7" t="s">
        <v>2512</v>
      </c>
      <c r="E1047" s="519">
        <v>12034</v>
      </c>
      <c r="F1047" s="103">
        <v>400</v>
      </c>
      <c r="I1047"/>
      <c r="J1047"/>
    </row>
    <row r="1048" spans="1:10">
      <c r="A1048" s="4">
        <v>41233</v>
      </c>
      <c r="B1048" s="4"/>
      <c r="C1048" s="7" t="s">
        <v>2593</v>
      </c>
      <c r="D1048" s="7" t="s">
        <v>2594</v>
      </c>
      <c r="E1048" s="519">
        <v>12088</v>
      </c>
      <c r="F1048" s="103">
        <v>552</v>
      </c>
      <c r="I1048"/>
      <c r="J1048"/>
    </row>
    <row r="1049" spans="1:10">
      <c r="A1049" s="4">
        <v>41233</v>
      </c>
      <c r="B1049" s="4"/>
      <c r="C1049" s="7" t="s">
        <v>2595</v>
      </c>
      <c r="D1049" s="7" t="s">
        <v>2596</v>
      </c>
      <c r="E1049" s="519">
        <v>12089</v>
      </c>
      <c r="F1049" s="103">
        <v>552</v>
      </c>
      <c r="I1049"/>
      <c r="J1049"/>
    </row>
    <row r="1050" spans="1:10">
      <c r="A1050" s="4">
        <v>41229</v>
      </c>
      <c r="B1050" s="4"/>
      <c r="C1050" s="7" t="s">
        <v>2447</v>
      </c>
      <c r="D1050" s="7" t="s">
        <v>2530</v>
      </c>
      <c r="E1050" s="519">
        <v>12062</v>
      </c>
      <c r="F1050" s="103">
        <v>784</v>
      </c>
      <c r="I1050"/>
      <c r="J1050"/>
    </row>
    <row r="1051" spans="1:10">
      <c r="A1051" s="4">
        <v>41239</v>
      </c>
      <c r="B1051" s="4"/>
      <c r="C1051" s="7" t="s">
        <v>835</v>
      </c>
      <c r="D1051" s="7" t="s">
        <v>2259</v>
      </c>
      <c r="E1051" s="519">
        <v>12123</v>
      </c>
      <c r="F1051" s="103">
        <v>4700</v>
      </c>
      <c r="I1051"/>
      <c r="J1051"/>
    </row>
    <row r="1052" spans="1:10">
      <c r="I1052"/>
      <c r="J1052"/>
    </row>
    <row r="1053" spans="1:10">
      <c r="A1053" s="60">
        <v>41241</v>
      </c>
    </row>
    <row r="1054" spans="1:10">
      <c r="A1054" s="380">
        <v>41234</v>
      </c>
      <c r="B1054" s="4"/>
      <c r="C1054" s="7" t="s">
        <v>2601</v>
      </c>
      <c r="D1054" s="7" t="s">
        <v>2609</v>
      </c>
      <c r="E1054" s="519">
        <v>12105</v>
      </c>
      <c r="F1054" s="103">
        <v>76.44</v>
      </c>
      <c r="I1054"/>
      <c r="J1054"/>
    </row>
    <row r="1055" spans="1:10">
      <c r="A1055" s="380">
        <v>41229</v>
      </c>
      <c r="B1055" s="4"/>
      <c r="C1055" s="7" t="s">
        <v>2610</v>
      </c>
      <c r="D1055" s="7" t="s">
        <v>2611</v>
      </c>
      <c r="E1055" s="519">
        <v>12076</v>
      </c>
      <c r="F1055" s="103">
        <v>101.6</v>
      </c>
      <c r="I1055"/>
      <c r="J1055"/>
    </row>
    <row r="1056" spans="1:10">
      <c r="A1056" s="380">
        <v>41228</v>
      </c>
      <c r="B1056" s="4"/>
      <c r="C1056" s="7" t="s">
        <v>2559</v>
      </c>
      <c r="D1056" s="7" t="s">
        <v>2512</v>
      </c>
      <c r="E1056" s="519">
        <v>12030</v>
      </c>
      <c r="F1056" s="103">
        <v>480</v>
      </c>
      <c r="I1056"/>
      <c r="J1056"/>
    </row>
    <row r="1057" spans="1:10">
      <c r="A1057" s="380">
        <v>41228</v>
      </c>
      <c r="B1057" s="4"/>
      <c r="C1057" s="7" t="s">
        <v>367</v>
      </c>
      <c r="D1057" s="7" t="s">
        <v>2512</v>
      </c>
      <c r="E1057" s="519">
        <v>11973</v>
      </c>
      <c r="F1057" s="103">
        <v>960</v>
      </c>
      <c r="I1057"/>
      <c r="J1057"/>
    </row>
    <row r="1058" spans="1:10">
      <c r="A1058" s="380">
        <v>41239</v>
      </c>
      <c r="B1058" s="33"/>
      <c r="C1058" s="316" t="s">
        <v>1563</v>
      </c>
      <c r="D1058" s="316" t="s">
        <v>2612</v>
      </c>
      <c r="E1058" s="519">
        <v>12129</v>
      </c>
      <c r="F1058" s="103">
        <v>1000</v>
      </c>
      <c r="I1058"/>
      <c r="J1058"/>
    </row>
    <row r="1059" spans="1:10">
      <c r="A1059" s="380">
        <v>41228</v>
      </c>
      <c r="B1059" s="4"/>
      <c r="C1059" s="7" t="s">
        <v>595</v>
      </c>
      <c r="D1059" s="7" t="s">
        <v>2512</v>
      </c>
      <c r="E1059" s="519">
        <v>11971</v>
      </c>
      <c r="F1059" s="103">
        <v>1440</v>
      </c>
    </row>
    <row r="1060" spans="1:10">
      <c r="A1060" s="380">
        <v>41208</v>
      </c>
      <c r="B1060" s="4"/>
      <c r="C1060" s="7" t="s">
        <v>2166</v>
      </c>
      <c r="D1060" s="7" t="s">
        <v>2613</v>
      </c>
      <c r="E1060" s="519">
        <v>11676</v>
      </c>
      <c r="F1060" s="103">
        <v>1700</v>
      </c>
    </row>
    <row r="1062" spans="1:10">
      <c r="A1062" s="60">
        <v>41242</v>
      </c>
    </row>
    <row r="1063" spans="1:10">
      <c r="A1063" s="4">
        <v>41234</v>
      </c>
      <c r="B1063" s="4"/>
      <c r="C1063" s="7" t="s">
        <v>2600</v>
      </c>
      <c r="D1063" s="7" t="s">
        <v>2608</v>
      </c>
      <c r="E1063" s="519">
        <v>12104</v>
      </c>
      <c r="F1063" s="103">
        <v>240</v>
      </c>
    </row>
    <row r="1064" spans="1:10">
      <c r="A1064" s="4">
        <v>41235</v>
      </c>
      <c r="B1064" s="4"/>
      <c r="C1064" s="7" t="s">
        <v>1797</v>
      </c>
      <c r="D1064" s="7" t="s">
        <v>2575</v>
      </c>
      <c r="E1064" s="519">
        <v>12124</v>
      </c>
      <c r="F1064" s="103">
        <v>345.8</v>
      </c>
    </row>
    <row r="1066" spans="1:10">
      <c r="A1066" s="60">
        <v>41242</v>
      </c>
    </row>
    <row r="1067" spans="1:10">
      <c r="A1067" s="4">
        <v>41241</v>
      </c>
      <c r="B1067" s="4"/>
      <c r="C1067" s="7" t="s">
        <v>2718</v>
      </c>
      <c r="D1067" s="7" t="s">
        <v>2628</v>
      </c>
      <c r="E1067" s="519">
        <v>12148</v>
      </c>
      <c r="F1067" s="103">
        <v>250</v>
      </c>
    </row>
    <row r="1068" spans="1:10">
      <c r="A1068" s="4">
        <v>41228</v>
      </c>
      <c r="B1068" s="4"/>
      <c r="C1068" s="7" t="s">
        <v>456</v>
      </c>
      <c r="D1068" s="7" t="s">
        <v>2619</v>
      </c>
      <c r="E1068" s="519">
        <v>12131</v>
      </c>
      <c r="F1068" s="103">
        <v>320</v>
      </c>
    </row>
    <row r="1069" spans="1:10" s="97" customFormat="1">
      <c r="A1069" s="4">
        <v>41241</v>
      </c>
      <c r="B1069" s="4"/>
      <c r="C1069" s="7" t="s">
        <v>468</v>
      </c>
      <c r="D1069" s="7" t="s">
        <v>2512</v>
      </c>
      <c r="E1069" s="519">
        <v>12139</v>
      </c>
      <c r="F1069" s="103">
        <v>600</v>
      </c>
      <c r="G1069" s="309"/>
      <c r="H1069" s="309"/>
      <c r="I1069" s="239"/>
      <c r="J1069" s="390"/>
    </row>
    <row r="1070" spans="1:10">
      <c r="A1070" s="4">
        <v>41241</v>
      </c>
      <c r="B1070" s="4"/>
      <c r="C1070" s="7" t="s">
        <v>120</v>
      </c>
      <c r="D1070" s="7" t="s">
        <v>2621</v>
      </c>
      <c r="E1070" s="519">
        <v>12146</v>
      </c>
      <c r="F1070" s="103">
        <v>1040</v>
      </c>
    </row>
    <row r="1071" spans="1:10">
      <c r="A1071" s="4">
        <v>41228</v>
      </c>
      <c r="B1071" s="4"/>
      <c r="C1071" s="7" t="s">
        <v>524</v>
      </c>
      <c r="D1071" s="7" t="s">
        <v>2619</v>
      </c>
      <c r="E1071" s="519">
        <v>12132</v>
      </c>
      <c r="F1071" s="103">
        <v>148.4</v>
      </c>
    </row>
    <row r="1072" spans="1:10">
      <c r="A1072" s="382">
        <v>41243</v>
      </c>
      <c r="B1072" s="382"/>
      <c r="C1072" s="75" t="s">
        <v>545</v>
      </c>
      <c r="D1072" s="75" t="s">
        <v>2637</v>
      </c>
      <c r="E1072" s="519">
        <v>12168</v>
      </c>
      <c r="F1072" s="103">
        <v>250</v>
      </c>
    </row>
    <row r="1073" spans="1:10">
      <c r="A1073" s="382">
        <v>41243</v>
      </c>
      <c r="B1073" s="382"/>
      <c r="C1073" s="75" t="s">
        <v>226</v>
      </c>
      <c r="D1073" s="75" t="s">
        <v>2635</v>
      </c>
      <c r="E1073" s="519">
        <v>12166</v>
      </c>
      <c r="F1073" s="103">
        <v>300</v>
      </c>
    </row>
    <row r="1074" spans="1:10">
      <c r="A1074" s="4">
        <v>41235</v>
      </c>
      <c r="B1074" s="4"/>
      <c r="C1074" s="7" t="s">
        <v>2121</v>
      </c>
      <c r="D1074" s="7" t="s">
        <v>2577</v>
      </c>
      <c r="E1074" s="519">
        <v>12114</v>
      </c>
      <c r="F1074" s="103">
        <v>135</v>
      </c>
    </row>
    <row r="1075" spans="1:10">
      <c r="I1075"/>
      <c r="J1075"/>
    </row>
    <row r="1076" spans="1:10">
      <c r="A1076" s="60">
        <v>41246</v>
      </c>
    </row>
    <row r="1077" spans="1:10">
      <c r="A1077" s="382">
        <v>41243</v>
      </c>
      <c r="B1077" s="382"/>
      <c r="C1077" s="75" t="s">
        <v>2516</v>
      </c>
      <c r="D1077" s="75" t="s">
        <v>2632</v>
      </c>
      <c r="E1077" s="525">
        <v>12161</v>
      </c>
      <c r="F1077" s="103">
        <v>52.5</v>
      </c>
      <c r="I1077"/>
      <c r="J1077"/>
    </row>
    <row r="1078" spans="1:10">
      <c r="A1078" s="382">
        <v>41242</v>
      </c>
      <c r="B1078" s="382"/>
      <c r="C1078" s="75" t="s">
        <v>354</v>
      </c>
      <c r="D1078" s="75" t="s">
        <v>2626</v>
      </c>
      <c r="E1078" s="525">
        <v>12151</v>
      </c>
      <c r="F1078" s="103">
        <v>50</v>
      </c>
      <c r="I1078"/>
      <c r="J1078"/>
    </row>
    <row r="1079" spans="1:10">
      <c r="A1079" s="382">
        <v>41242</v>
      </c>
      <c r="B1079" s="382"/>
      <c r="C1079" s="75" t="s">
        <v>354</v>
      </c>
      <c r="D1079" s="75" t="s">
        <v>2626</v>
      </c>
      <c r="E1079" s="525">
        <v>12150</v>
      </c>
      <c r="F1079" s="103">
        <v>250</v>
      </c>
      <c r="I1079"/>
      <c r="J1079"/>
    </row>
    <row r="1080" spans="1:10">
      <c r="A1080" s="382">
        <v>41243</v>
      </c>
      <c r="B1080" s="382"/>
      <c r="C1080" s="75" t="s">
        <v>267</v>
      </c>
      <c r="D1080" s="75" t="s">
        <v>2629</v>
      </c>
      <c r="E1080" s="525">
        <v>12156</v>
      </c>
      <c r="F1080" s="103">
        <v>250</v>
      </c>
      <c r="I1080"/>
      <c r="J1080"/>
    </row>
    <row r="1081" spans="1:10">
      <c r="A1081" s="382">
        <v>41242</v>
      </c>
      <c r="B1081" s="382"/>
      <c r="C1081" s="75" t="s">
        <v>354</v>
      </c>
      <c r="D1081" s="75" t="s">
        <v>2626</v>
      </c>
      <c r="E1081" s="525">
        <v>12152</v>
      </c>
      <c r="F1081" s="103">
        <v>400</v>
      </c>
      <c r="I1081"/>
      <c r="J1081"/>
    </row>
    <row r="1082" spans="1:10">
      <c r="A1082" s="382">
        <v>41241</v>
      </c>
      <c r="B1082" s="382"/>
      <c r="C1082" s="75" t="s">
        <v>372</v>
      </c>
      <c r="D1082" s="75" t="s">
        <v>2620</v>
      </c>
      <c r="E1082" s="525">
        <v>12135</v>
      </c>
      <c r="F1082" s="103">
        <v>450</v>
      </c>
      <c r="I1082"/>
      <c r="J1082"/>
    </row>
    <row r="1083" spans="1:10">
      <c r="A1083" s="382">
        <v>41241</v>
      </c>
      <c r="B1083" s="382"/>
      <c r="C1083" s="75" t="s">
        <v>372</v>
      </c>
      <c r="D1083" s="75" t="s">
        <v>2620</v>
      </c>
      <c r="E1083" s="525">
        <v>12136</v>
      </c>
      <c r="F1083" s="103">
        <v>510</v>
      </c>
      <c r="I1083"/>
      <c r="J1083"/>
    </row>
    <row r="1084" spans="1:10">
      <c r="A1084" s="391">
        <v>41234</v>
      </c>
      <c r="B1084" s="391"/>
      <c r="C1084" s="392" t="s">
        <v>1462</v>
      </c>
      <c r="D1084" s="392" t="s">
        <v>2607</v>
      </c>
      <c r="E1084" s="547">
        <v>12098</v>
      </c>
      <c r="F1084" s="103">
        <v>552</v>
      </c>
      <c r="I1084"/>
      <c r="J1084"/>
    </row>
    <row r="1085" spans="1:10">
      <c r="A1085" s="382">
        <v>41241</v>
      </c>
      <c r="B1085" s="382"/>
      <c r="C1085" s="75" t="s">
        <v>372</v>
      </c>
      <c r="D1085" s="75" t="s">
        <v>2620</v>
      </c>
      <c r="E1085" s="525">
        <v>12154</v>
      </c>
      <c r="F1085" s="103">
        <v>560</v>
      </c>
      <c r="I1085"/>
      <c r="J1085"/>
    </row>
    <row r="1086" spans="1:10">
      <c r="A1086" s="4">
        <v>41235</v>
      </c>
      <c r="B1086" s="4"/>
      <c r="C1086" s="7" t="s">
        <v>2566</v>
      </c>
      <c r="D1086" s="7" t="s">
        <v>2570</v>
      </c>
      <c r="E1086" s="519">
        <v>12106</v>
      </c>
      <c r="F1086" s="103">
        <v>667.6</v>
      </c>
      <c r="I1086"/>
      <c r="J1086"/>
    </row>
    <row r="1087" spans="1:10">
      <c r="A1087" s="391">
        <v>41234</v>
      </c>
      <c r="B1087" s="391"/>
      <c r="C1087" s="392" t="s">
        <v>2598</v>
      </c>
      <c r="D1087" s="392" t="s">
        <v>2603</v>
      </c>
      <c r="E1087" s="547">
        <v>12094</v>
      </c>
      <c r="F1087" s="103">
        <v>675.28</v>
      </c>
      <c r="I1087"/>
      <c r="J1087"/>
    </row>
    <row r="1088" spans="1:10">
      <c r="A1088" s="391">
        <v>41234</v>
      </c>
      <c r="B1088" s="391"/>
      <c r="C1088" s="392" t="s">
        <v>2597</v>
      </c>
      <c r="D1088" s="392" t="s">
        <v>2602</v>
      </c>
      <c r="E1088" s="547">
        <v>12093</v>
      </c>
      <c r="F1088" s="103">
        <v>690</v>
      </c>
      <c r="I1088"/>
      <c r="J1088"/>
    </row>
    <row r="1089" spans="1:10">
      <c r="A1089" s="382">
        <v>41241</v>
      </c>
      <c r="B1089" s="382"/>
      <c r="C1089" s="75" t="s">
        <v>468</v>
      </c>
      <c r="D1089" s="75" t="s">
        <v>2512</v>
      </c>
      <c r="E1089" s="525">
        <v>12142</v>
      </c>
      <c r="F1089" s="103">
        <v>840</v>
      </c>
      <c r="I1089"/>
      <c r="J1089"/>
    </row>
    <row r="1090" spans="1:10">
      <c r="A1090" s="382">
        <v>41243</v>
      </c>
      <c r="B1090" s="382"/>
      <c r="C1090" s="75" t="s">
        <v>267</v>
      </c>
      <c r="D1090" s="75" t="s">
        <v>2629</v>
      </c>
      <c r="E1090" s="525">
        <v>12155</v>
      </c>
      <c r="F1090" s="103">
        <v>1000</v>
      </c>
      <c r="I1090"/>
      <c r="J1090"/>
    </row>
    <row r="1091" spans="1:10">
      <c r="A1091" s="382">
        <v>41243</v>
      </c>
      <c r="B1091" s="382"/>
      <c r="C1091" s="75" t="s">
        <v>1224</v>
      </c>
      <c r="D1091" s="75" t="s">
        <v>2638</v>
      </c>
      <c r="E1091" s="525">
        <v>12169</v>
      </c>
      <c r="F1091" s="103">
        <v>178.08</v>
      </c>
      <c r="I1091"/>
      <c r="J1091"/>
    </row>
    <row r="1092" spans="1:10">
      <c r="A1092" s="382">
        <v>41241</v>
      </c>
      <c r="B1092" s="382"/>
      <c r="C1092" s="75" t="s">
        <v>372</v>
      </c>
      <c r="D1092" s="75" t="s">
        <v>2564</v>
      </c>
      <c r="E1092" s="525">
        <v>12143</v>
      </c>
      <c r="F1092" s="103">
        <v>1099.71</v>
      </c>
      <c r="I1092"/>
      <c r="J1092"/>
    </row>
    <row r="1093" spans="1:10">
      <c r="A1093" s="209">
        <v>41246</v>
      </c>
      <c r="B1093" s="209"/>
      <c r="C1093" s="118" t="s">
        <v>1998</v>
      </c>
      <c r="D1093" s="118"/>
      <c r="E1093" s="520">
        <v>12170</v>
      </c>
      <c r="F1093" s="121">
        <v>2000</v>
      </c>
      <c r="I1093"/>
      <c r="J1093"/>
    </row>
    <row r="1094" spans="1:10">
      <c r="A1094" s="382">
        <v>41246</v>
      </c>
      <c r="B1094" s="382"/>
      <c r="C1094" s="75" t="s">
        <v>192</v>
      </c>
      <c r="D1094" s="75" t="s">
        <v>2640</v>
      </c>
      <c r="E1094" s="525">
        <v>12179</v>
      </c>
      <c r="F1094" s="103">
        <v>194.63</v>
      </c>
      <c r="I1094"/>
      <c r="J1094"/>
    </row>
    <row r="1095" spans="1:10">
      <c r="A1095" s="382">
        <v>41246</v>
      </c>
      <c r="B1095" s="382"/>
      <c r="C1095" s="75" t="s">
        <v>633</v>
      </c>
      <c r="D1095" s="75" t="s">
        <v>2640</v>
      </c>
      <c r="E1095" s="525">
        <v>12187</v>
      </c>
      <c r="F1095" s="103">
        <v>194.63</v>
      </c>
      <c r="I1095"/>
      <c r="J1095"/>
    </row>
    <row r="1096" spans="1:10">
      <c r="A1096" s="382">
        <v>41246</v>
      </c>
      <c r="B1096" s="382"/>
      <c r="C1096" s="75" t="s">
        <v>200</v>
      </c>
      <c r="D1096" s="75" t="s">
        <v>2640</v>
      </c>
      <c r="E1096" s="525">
        <v>12184</v>
      </c>
      <c r="F1096" s="103">
        <v>194.63</v>
      </c>
      <c r="I1096"/>
      <c r="J1096"/>
    </row>
    <row r="1097" spans="1:10">
      <c r="A1097" s="382">
        <v>41246</v>
      </c>
      <c r="B1097" s="382"/>
      <c r="C1097" s="75" t="s">
        <v>2251</v>
      </c>
      <c r="D1097" s="75" t="s">
        <v>2641</v>
      </c>
      <c r="E1097" s="525">
        <v>12191</v>
      </c>
      <c r="F1097" s="103">
        <v>157.02000000000001</v>
      </c>
      <c r="I1097"/>
      <c r="J1097"/>
    </row>
    <row r="1098" spans="1:10">
      <c r="A1098" s="382">
        <v>41246</v>
      </c>
      <c r="B1098" s="382"/>
      <c r="C1098" s="75" t="s">
        <v>2153</v>
      </c>
      <c r="D1098" s="75" t="s">
        <v>2641</v>
      </c>
      <c r="E1098" s="525">
        <v>12195</v>
      </c>
      <c r="F1098" s="103">
        <v>179.8</v>
      </c>
      <c r="I1098"/>
      <c r="J1098"/>
    </row>
    <row r="1099" spans="1:10">
      <c r="A1099" s="382">
        <v>41246</v>
      </c>
      <c r="B1099" s="382"/>
      <c r="C1099" s="75" t="s">
        <v>632</v>
      </c>
      <c r="D1099" s="75" t="s">
        <v>2640</v>
      </c>
      <c r="E1099" s="525">
        <v>12186</v>
      </c>
      <c r="F1099" s="103">
        <v>188.74</v>
      </c>
      <c r="I1099"/>
      <c r="J1099"/>
    </row>
    <row r="1100" spans="1:10">
      <c r="A1100" s="382">
        <v>41246</v>
      </c>
      <c r="B1100" s="382"/>
      <c r="C1100" s="75" t="s">
        <v>2397</v>
      </c>
      <c r="D1100" s="75" t="s">
        <v>2640</v>
      </c>
      <c r="E1100" s="525">
        <v>12185</v>
      </c>
      <c r="F1100" s="103">
        <v>148.04</v>
      </c>
      <c r="I1100"/>
      <c r="J1100"/>
    </row>
    <row r="1101" spans="1:10">
      <c r="A1101" s="382">
        <v>41246</v>
      </c>
      <c r="B1101" s="382"/>
      <c r="C1101" s="75" t="s">
        <v>2520</v>
      </c>
      <c r="D1101" s="75" t="s">
        <v>2641</v>
      </c>
      <c r="E1101" s="525">
        <v>12196</v>
      </c>
      <c r="F1101" s="103">
        <v>113.87</v>
      </c>
      <c r="I1101"/>
      <c r="J1101"/>
    </row>
    <row r="1102" spans="1:10">
      <c r="I1102"/>
      <c r="J1102"/>
    </row>
    <row r="1103" spans="1:10">
      <c r="A1103" s="60">
        <v>41247</v>
      </c>
    </row>
    <row r="1104" spans="1:10">
      <c r="A1104" s="382">
        <v>41246</v>
      </c>
      <c r="B1104" s="382"/>
      <c r="C1104" s="75" t="s">
        <v>634</v>
      </c>
      <c r="D1104" s="75" t="s">
        <v>2641</v>
      </c>
      <c r="E1104" s="525">
        <v>12189</v>
      </c>
      <c r="F1104" s="103">
        <v>162.08000000000001</v>
      </c>
      <c r="I1104"/>
      <c r="J1104"/>
    </row>
    <row r="1105" spans="1:10">
      <c r="A1105" s="4">
        <v>41228</v>
      </c>
      <c r="B1105" s="4"/>
      <c r="C1105" s="7" t="s">
        <v>2561</v>
      </c>
      <c r="D1105" s="7" t="s">
        <v>2512</v>
      </c>
      <c r="E1105" s="519">
        <v>12046</v>
      </c>
      <c r="F1105" s="103">
        <v>160</v>
      </c>
      <c r="I1105"/>
      <c r="J1105"/>
    </row>
    <row r="1106" spans="1:10">
      <c r="A1106" s="382">
        <v>41228</v>
      </c>
      <c r="B1106" s="382"/>
      <c r="C1106" s="75" t="s">
        <v>2273</v>
      </c>
      <c r="D1106" s="75" t="s">
        <v>2619</v>
      </c>
      <c r="E1106" s="525">
        <v>12134</v>
      </c>
      <c r="F1106" s="103">
        <v>240</v>
      </c>
      <c r="I1106"/>
      <c r="J1106"/>
    </row>
    <row r="1107" spans="1:10">
      <c r="A1107" s="382">
        <v>41243</v>
      </c>
      <c r="B1107" s="382"/>
      <c r="C1107" s="75" t="s">
        <v>2652</v>
      </c>
      <c r="D1107" s="75" t="s">
        <v>2675</v>
      </c>
      <c r="E1107" s="525">
        <v>12121</v>
      </c>
      <c r="F1107" s="103">
        <v>2446.08</v>
      </c>
      <c r="G1107" s="809"/>
      <c r="I1107"/>
      <c r="J1107"/>
    </row>
    <row r="1108" spans="1:10">
      <c r="A1108" s="4">
        <v>41229</v>
      </c>
      <c r="B1108" s="4"/>
      <c r="C1108" s="7" t="s">
        <v>738</v>
      </c>
      <c r="D1108" s="7" t="s">
        <v>2676</v>
      </c>
      <c r="E1108" s="519">
        <v>12060</v>
      </c>
      <c r="F1108" s="103">
        <v>244.86</v>
      </c>
      <c r="I1108"/>
      <c r="J1108"/>
    </row>
    <row r="1109" spans="1:10">
      <c r="A1109" s="4">
        <v>41235</v>
      </c>
      <c r="B1109" s="4"/>
      <c r="C1109" s="7" t="s">
        <v>166</v>
      </c>
      <c r="D1109" s="7" t="s">
        <v>2580</v>
      </c>
      <c r="E1109" s="519">
        <v>12118</v>
      </c>
      <c r="F1109" s="103">
        <v>403.86</v>
      </c>
      <c r="I1109"/>
      <c r="J1109"/>
    </row>
    <row r="1110" spans="1:10">
      <c r="A1110" s="382">
        <v>41242</v>
      </c>
      <c r="B1110" s="382"/>
      <c r="C1110" s="75" t="s">
        <v>354</v>
      </c>
      <c r="D1110" s="75" t="s">
        <v>2626</v>
      </c>
      <c r="E1110" s="525">
        <v>12149</v>
      </c>
      <c r="F1110" s="103">
        <v>860</v>
      </c>
      <c r="I1110"/>
      <c r="J1110"/>
    </row>
    <row r="1111" spans="1:10">
      <c r="A1111" s="382">
        <v>41246</v>
      </c>
      <c r="B1111" s="382"/>
      <c r="C1111" s="75" t="s">
        <v>636</v>
      </c>
      <c r="D1111" s="75" t="s">
        <v>2641</v>
      </c>
      <c r="E1111" s="525">
        <v>12190</v>
      </c>
      <c r="F1111" s="103">
        <v>188.74</v>
      </c>
      <c r="I1111"/>
      <c r="J1111"/>
    </row>
    <row r="1112" spans="1:10">
      <c r="A1112" s="382">
        <v>41246</v>
      </c>
      <c r="B1112" s="382"/>
      <c r="C1112" s="75" t="s">
        <v>626</v>
      </c>
      <c r="D1112" s="75" t="s">
        <v>2640</v>
      </c>
      <c r="E1112" s="525">
        <v>12182</v>
      </c>
      <c r="F1112" s="103">
        <v>188.74</v>
      </c>
      <c r="I1112"/>
      <c r="J1112"/>
    </row>
    <row r="1113" spans="1:10">
      <c r="A1113" s="382">
        <v>41246</v>
      </c>
      <c r="B1113" s="382"/>
      <c r="C1113" s="75" t="s">
        <v>492</v>
      </c>
      <c r="D1113" s="75" t="s">
        <v>2640</v>
      </c>
      <c r="E1113" s="525">
        <v>12177</v>
      </c>
      <c r="F1113" s="103">
        <v>218.23</v>
      </c>
      <c r="I1113"/>
      <c r="J1113"/>
    </row>
    <row r="1114" spans="1:10">
      <c r="A1114" s="382">
        <v>41246</v>
      </c>
      <c r="B1114" s="382"/>
      <c r="C1114" s="75" t="s">
        <v>173</v>
      </c>
      <c r="D1114" s="75" t="s">
        <v>2640</v>
      </c>
      <c r="E1114" s="525">
        <v>12188</v>
      </c>
      <c r="F1114" s="103">
        <v>266</v>
      </c>
      <c r="I1114"/>
      <c r="J1114"/>
    </row>
    <row r="1115" spans="1:10">
      <c r="A1115" s="382">
        <v>41246</v>
      </c>
      <c r="B1115" s="382"/>
      <c r="C1115" s="75" t="s">
        <v>226</v>
      </c>
      <c r="D1115" s="75" t="s">
        <v>2653</v>
      </c>
      <c r="E1115" s="525">
        <v>12262</v>
      </c>
      <c r="F1115" s="103">
        <v>247.84</v>
      </c>
      <c r="I1115"/>
      <c r="J1115"/>
    </row>
    <row r="1116" spans="1:10">
      <c r="A1116" s="382">
        <v>41246</v>
      </c>
      <c r="B1116" s="382"/>
      <c r="C1116" s="75" t="s">
        <v>678</v>
      </c>
      <c r="D1116" s="75" t="s">
        <v>2640</v>
      </c>
      <c r="E1116" s="525">
        <v>12178</v>
      </c>
      <c r="F1116" s="103">
        <v>230.02</v>
      </c>
      <c r="I1116"/>
      <c r="J1116"/>
    </row>
    <row r="1117" spans="1:10">
      <c r="A1117" s="382">
        <v>41246</v>
      </c>
      <c r="B1117" s="382"/>
      <c r="C1117" s="75" t="s">
        <v>1029</v>
      </c>
      <c r="D1117" s="75" t="s">
        <v>2640</v>
      </c>
      <c r="E1117" s="525">
        <v>12180</v>
      </c>
      <c r="F1117" s="103">
        <v>182.84</v>
      </c>
      <c r="I1117"/>
      <c r="J1117"/>
    </row>
    <row r="1118" spans="1:10">
      <c r="A1118" s="382">
        <v>41246</v>
      </c>
      <c r="B1118" s="382"/>
      <c r="C1118" s="75" t="s">
        <v>635</v>
      </c>
      <c r="D1118" s="75" t="s">
        <v>2641</v>
      </c>
      <c r="E1118" s="525">
        <v>12192</v>
      </c>
      <c r="F1118" s="103">
        <v>188.74</v>
      </c>
      <c r="I1118"/>
      <c r="J1118"/>
    </row>
    <row r="1119" spans="1:10">
      <c r="A1119" s="382">
        <v>41246</v>
      </c>
      <c r="B1119" s="382"/>
      <c r="C1119" s="75" t="s">
        <v>497</v>
      </c>
      <c r="D1119" s="75" t="s">
        <v>2640</v>
      </c>
      <c r="E1119" s="525">
        <v>12181</v>
      </c>
      <c r="F1119" s="103">
        <v>157.02000000000001</v>
      </c>
      <c r="I1119"/>
      <c r="J1119"/>
    </row>
    <row r="1120" spans="1:10">
      <c r="A1120" s="382">
        <v>41242</v>
      </c>
      <c r="B1120" s="382"/>
      <c r="C1120" s="75" t="s">
        <v>468</v>
      </c>
      <c r="D1120" s="75" t="s">
        <v>2627</v>
      </c>
      <c r="E1120" s="525">
        <v>12153</v>
      </c>
      <c r="F1120" s="103">
        <v>300</v>
      </c>
      <c r="I1120"/>
      <c r="J1120"/>
    </row>
    <row r="1121" spans="1:10">
      <c r="A1121" s="382">
        <v>41246</v>
      </c>
      <c r="B1121" s="382"/>
      <c r="C1121" s="75" t="s">
        <v>1032</v>
      </c>
      <c r="D1121" s="75" t="s">
        <v>2641</v>
      </c>
      <c r="E1121" s="525">
        <v>12193</v>
      </c>
      <c r="F1121" s="103">
        <v>202.6</v>
      </c>
      <c r="I1121"/>
      <c r="J1121"/>
    </row>
    <row r="1122" spans="1:10">
      <c r="A1122" s="382">
        <v>41247</v>
      </c>
      <c r="B1122" s="382"/>
      <c r="C1122" s="75" t="s">
        <v>389</v>
      </c>
      <c r="D1122" s="75" t="s">
        <v>2654</v>
      </c>
      <c r="E1122" s="525">
        <v>12276</v>
      </c>
      <c r="F1122" s="103">
        <v>600</v>
      </c>
      <c r="I1122"/>
      <c r="J1122"/>
    </row>
    <row r="1123" spans="1:10">
      <c r="A1123" s="382">
        <v>41247</v>
      </c>
      <c r="B1123" s="382"/>
      <c r="C1123" s="75" t="s">
        <v>2656</v>
      </c>
      <c r="D1123" s="75" t="s">
        <v>2655</v>
      </c>
      <c r="E1123" s="525">
        <v>12273</v>
      </c>
      <c r="F1123" s="103">
        <v>1000</v>
      </c>
    </row>
    <row r="1124" spans="1:10">
      <c r="A1124" s="382">
        <v>41246</v>
      </c>
      <c r="B1124" s="382"/>
      <c r="C1124" s="75" t="s">
        <v>681</v>
      </c>
      <c r="D1124" s="75" t="s">
        <v>2640</v>
      </c>
      <c r="E1124" s="525">
        <v>12183</v>
      </c>
      <c r="F1124" s="103">
        <v>194.63</v>
      </c>
    </row>
    <row r="1125" spans="1:10">
      <c r="A1125" s="382">
        <v>41247</v>
      </c>
      <c r="B1125" s="382"/>
      <c r="C1125" s="75" t="s">
        <v>100</v>
      </c>
      <c r="D1125" s="75" t="s">
        <v>404</v>
      </c>
      <c r="E1125" s="525">
        <v>12274</v>
      </c>
      <c r="F1125" s="103">
        <v>800</v>
      </c>
    </row>
    <row r="1127" spans="1:10">
      <c r="A1127" s="60">
        <v>41248</v>
      </c>
    </row>
    <row r="1128" spans="1:10">
      <c r="A1128" s="4">
        <v>41235</v>
      </c>
      <c r="B1128" s="4"/>
      <c r="C1128" s="7" t="s">
        <v>941</v>
      </c>
      <c r="D1128" s="7" t="s">
        <v>2573</v>
      </c>
      <c r="E1128" s="519">
        <v>12109</v>
      </c>
      <c r="F1128" s="103">
        <v>1500</v>
      </c>
    </row>
    <row r="1129" spans="1:10">
      <c r="A1129" s="4">
        <v>41235</v>
      </c>
      <c r="B1129" s="4"/>
      <c r="C1129" s="7" t="s">
        <v>2568</v>
      </c>
      <c r="D1129" s="7" t="s">
        <v>2574</v>
      </c>
      <c r="E1129" s="519">
        <v>12110</v>
      </c>
      <c r="F1129" s="103">
        <v>260</v>
      </c>
    </row>
    <row r="1130" spans="1:10">
      <c r="A1130" s="382">
        <v>41241</v>
      </c>
      <c r="B1130" s="382">
        <v>41216</v>
      </c>
      <c r="C1130" s="75" t="s">
        <v>158</v>
      </c>
      <c r="D1130" s="75" t="s">
        <v>2622</v>
      </c>
      <c r="E1130" s="525">
        <v>12133</v>
      </c>
      <c r="F1130" s="103">
        <v>4729.57</v>
      </c>
    </row>
    <row r="1131" spans="1:10">
      <c r="A1131" s="382">
        <v>41218</v>
      </c>
      <c r="B1131" s="382"/>
      <c r="C1131" s="381" t="s">
        <v>1629</v>
      </c>
      <c r="D1131" s="381" t="s">
        <v>2458</v>
      </c>
      <c r="E1131" s="525">
        <v>11912</v>
      </c>
      <c r="F1131" s="103">
        <v>153.25</v>
      </c>
    </row>
    <row r="1132" spans="1:10">
      <c r="A1132" s="382">
        <v>41243</v>
      </c>
      <c r="B1132" s="382"/>
      <c r="C1132" s="75" t="s">
        <v>348</v>
      </c>
      <c r="D1132" s="75" t="s">
        <v>2634</v>
      </c>
      <c r="E1132" s="525">
        <v>12164</v>
      </c>
      <c r="F1132" s="103">
        <v>178.71</v>
      </c>
      <c r="I1132" s="383"/>
      <c r="J1132"/>
    </row>
    <row r="1133" spans="1:10">
      <c r="A1133" s="4">
        <v>41228</v>
      </c>
      <c r="B1133" s="4"/>
      <c r="C1133" s="7" t="s">
        <v>1637</v>
      </c>
      <c r="D1133" s="7" t="s">
        <v>2512</v>
      </c>
      <c r="E1133" s="519">
        <v>12041</v>
      </c>
      <c r="F1133" s="103">
        <v>240</v>
      </c>
      <c r="H1133" s="398"/>
    </row>
    <row r="1134" spans="1:10">
      <c r="A1134" s="4">
        <v>41228</v>
      </c>
      <c r="B1134" s="4"/>
      <c r="C1134" s="7" t="s">
        <v>1629</v>
      </c>
      <c r="D1134" s="7" t="s">
        <v>2512</v>
      </c>
      <c r="E1134" s="519">
        <v>12026</v>
      </c>
      <c r="F1134" s="103">
        <v>400</v>
      </c>
    </row>
    <row r="1135" spans="1:10">
      <c r="A1135" s="382">
        <v>41243</v>
      </c>
      <c r="B1135" s="382"/>
      <c r="C1135" s="75" t="s">
        <v>940</v>
      </c>
      <c r="D1135" s="75" t="s">
        <v>2636</v>
      </c>
      <c r="E1135" s="525">
        <v>12167</v>
      </c>
      <c r="F1135" s="103">
        <v>1500</v>
      </c>
    </row>
    <row r="1136" spans="1:10">
      <c r="A1136" s="382">
        <v>41206</v>
      </c>
      <c r="B1136" s="382">
        <v>41244</v>
      </c>
      <c r="C1136" s="75" t="s">
        <v>2343</v>
      </c>
      <c r="D1136" s="75" t="s">
        <v>2642</v>
      </c>
      <c r="E1136" s="525">
        <v>11647</v>
      </c>
      <c r="F1136" s="103">
        <v>5600</v>
      </c>
    </row>
    <row r="1137" spans="1:10">
      <c r="A1137" s="382">
        <v>41246</v>
      </c>
      <c r="B1137" s="382"/>
      <c r="C1137" s="75" t="s">
        <v>558</v>
      </c>
      <c r="D1137" s="75" t="s">
        <v>2663</v>
      </c>
      <c r="E1137" s="525">
        <v>12255</v>
      </c>
      <c r="F1137" s="103">
        <v>1338.83</v>
      </c>
    </row>
    <row r="1138" spans="1:10">
      <c r="A1138" s="382">
        <v>41248</v>
      </c>
      <c r="B1138" s="382"/>
      <c r="C1138" s="75" t="s">
        <v>545</v>
      </c>
      <c r="D1138" s="75" t="s">
        <v>2664</v>
      </c>
      <c r="E1138" s="525">
        <v>12285</v>
      </c>
      <c r="F1138" s="103">
        <v>192</v>
      </c>
    </row>
    <row r="1139" spans="1:10">
      <c r="A1139" s="382">
        <v>41246</v>
      </c>
      <c r="B1139" s="382"/>
      <c r="C1139" s="75" t="s">
        <v>2404</v>
      </c>
      <c r="D1139" s="75" t="s">
        <v>2641</v>
      </c>
      <c r="E1139" s="525">
        <v>12194</v>
      </c>
      <c r="F1139" s="103">
        <v>179.8</v>
      </c>
      <c r="I1139"/>
      <c r="J1139"/>
    </row>
    <row r="1140" spans="1:10">
      <c r="A1140" s="382">
        <v>41247</v>
      </c>
      <c r="B1140" s="382"/>
      <c r="C1140" s="75" t="s">
        <v>372</v>
      </c>
      <c r="D1140" s="75" t="s">
        <v>2660</v>
      </c>
      <c r="E1140" s="525">
        <v>12277</v>
      </c>
      <c r="F1140" s="103">
        <v>59.86</v>
      </c>
      <c r="I1140"/>
      <c r="J1140"/>
    </row>
    <row r="1141" spans="1:10">
      <c r="A1141" s="4">
        <v>41228</v>
      </c>
      <c r="B1141" s="4"/>
      <c r="C1141" s="7" t="s">
        <v>1629</v>
      </c>
      <c r="D1141" s="7" t="s">
        <v>2512</v>
      </c>
      <c r="E1141" s="519">
        <v>12026</v>
      </c>
      <c r="F1141" s="103">
        <v>400</v>
      </c>
      <c r="I1141"/>
      <c r="J1141"/>
    </row>
    <row r="1142" spans="1:10">
      <c r="A1142" s="108"/>
      <c r="I1142"/>
      <c r="J1142"/>
    </row>
    <row r="1143" spans="1:10">
      <c r="A1143" s="60">
        <v>41249</v>
      </c>
      <c r="B1143" s="108"/>
      <c r="C1143" s="109"/>
      <c r="D1143" s="109"/>
      <c r="E1143" s="531"/>
      <c r="F1143" s="125"/>
      <c r="I1143"/>
      <c r="J1143"/>
    </row>
    <row r="1144" spans="1:10">
      <c r="A1144" s="382">
        <v>41247</v>
      </c>
      <c r="B1144" s="382"/>
      <c r="C1144" s="75" t="s">
        <v>562</v>
      </c>
      <c r="D1144" s="75" t="s">
        <v>2662</v>
      </c>
      <c r="E1144" s="525">
        <v>12218</v>
      </c>
      <c r="F1144" s="103">
        <v>204.97</v>
      </c>
      <c r="I1144"/>
      <c r="J1144"/>
    </row>
    <row r="1145" spans="1:10">
      <c r="A1145" s="382">
        <v>41247</v>
      </c>
      <c r="B1145" s="382"/>
      <c r="C1145" s="75" t="s">
        <v>1703</v>
      </c>
      <c r="D1145" s="75" t="s">
        <v>2661</v>
      </c>
      <c r="E1145" s="525">
        <v>12200</v>
      </c>
      <c r="F1145" s="103">
        <v>202.6</v>
      </c>
      <c r="I1145"/>
      <c r="J1145"/>
    </row>
    <row r="1146" spans="1:10">
      <c r="A1146" s="382">
        <v>41247</v>
      </c>
      <c r="B1146" s="382"/>
      <c r="C1146" s="75" t="s">
        <v>356</v>
      </c>
      <c r="D1146" s="75" t="s">
        <v>2662</v>
      </c>
      <c r="E1146" s="525">
        <v>12222</v>
      </c>
      <c r="F1146" s="103">
        <v>200.24</v>
      </c>
      <c r="I1146"/>
      <c r="J1146"/>
    </row>
    <row r="1147" spans="1:10">
      <c r="A1147" s="382">
        <v>41247</v>
      </c>
      <c r="B1147" s="382"/>
      <c r="C1147" s="75" t="s">
        <v>518</v>
      </c>
      <c r="D1147" s="75" t="s">
        <v>2661</v>
      </c>
      <c r="E1147" s="525">
        <v>12198</v>
      </c>
      <c r="F1147" s="103">
        <v>293.3</v>
      </c>
      <c r="I1147"/>
      <c r="J1147"/>
    </row>
    <row r="1148" spans="1:10">
      <c r="A1148" s="382">
        <v>41247</v>
      </c>
      <c r="B1148" s="382"/>
      <c r="C1148" s="75" t="s">
        <v>2146</v>
      </c>
      <c r="D1148" s="75" t="s">
        <v>2661</v>
      </c>
      <c r="E1148" s="525">
        <v>12202</v>
      </c>
      <c r="F1148" s="103">
        <v>224.8</v>
      </c>
      <c r="I1148"/>
      <c r="J1148"/>
    </row>
    <row r="1149" spans="1:10">
      <c r="A1149" s="382">
        <v>41247</v>
      </c>
      <c r="B1149" s="382"/>
      <c r="C1149" s="75" t="s">
        <v>233</v>
      </c>
      <c r="D1149" s="75" t="s">
        <v>2661</v>
      </c>
      <c r="E1149" s="525">
        <v>12203</v>
      </c>
      <c r="F1149" s="103">
        <v>383.37</v>
      </c>
      <c r="I1149"/>
      <c r="J1149"/>
    </row>
    <row r="1150" spans="1:10">
      <c r="A1150" s="382">
        <v>41247</v>
      </c>
      <c r="B1150" s="382"/>
      <c r="C1150" s="75" t="s">
        <v>2147</v>
      </c>
      <c r="D1150" s="75" t="s">
        <v>2661</v>
      </c>
      <c r="E1150" s="525">
        <v>12207</v>
      </c>
      <c r="F1150" s="103">
        <v>196.71</v>
      </c>
      <c r="I1150"/>
      <c r="J1150"/>
    </row>
    <row r="1151" spans="1:10">
      <c r="A1151" s="382">
        <v>41234</v>
      </c>
      <c r="B1151" s="382"/>
      <c r="C1151" s="75" t="s">
        <v>1358</v>
      </c>
      <c r="D1151" s="75" t="s">
        <v>2604</v>
      </c>
      <c r="E1151" s="525">
        <v>12095</v>
      </c>
      <c r="F1151" s="103">
        <v>552</v>
      </c>
      <c r="I1151"/>
      <c r="J1151"/>
    </row>
    <row r="1152" spans="1:10">
      <c r="A1152" s="382">
        <v>41247</v>
      </c>
      <c r="B1152" s="382"/>
      <c r="C1152" s="75" t="s">
        <v>662</v>
      </c>
      <c r="D1152" s="75" t="s">
        <v>2657</v>
      </c>
      <c r="E1152" s="525">
        <v>12263</v>
      </c>
      <c r="F1152" s="103">
        <v>91.55</v>
      </c>
      <c r="I1152"/>
      <c r="J1152"/>
    </row>
    <row r="1153" spans="1:10">
      <c r="A1153" s="382">
        <v>41247</v>
      </c>
      <c r="B1153" s="382"/>
      <c r="C1153" s="75" t="s">
        <v>1303</v>
      </c>
      <c r="D1153" s="75" t="s">
        <v>2662</v>
      </c>
      <c r="E1153" s="525">
        <v>12208</v>
      </c>
      <c r="F1153" s="103">
        <v>173.22</v>
      </c>
      <c r="I1153"/>
      <c r="J1153"/>
    </row>
    <row r="1154" spans="1:10">
      <c r="A1154" s="382">
        <v>41247</v>
      </c>
      <c r="B1154" s="382"/>
      <c r="C1154" s="75" t="s">
        <v>265</v>
      </c>
      <c r="D1154" s="75" t="s">
        <v>2662</v>
      </c>
      <c r="E1154" s="525">
        <v>12219</v>
      </c>
      <c r="F1154" s="103">
        <v>177.28</v>
      </c>
      <c r="I1154"/>
      <c r="J1154"/>
    </row>
    <row r="1155" spans="1:10">
      <c r="A1155" s="382">
        <v>41247</v>
      </c>
      <c r="B1155" s="382"/>
      <c r="C1155" s="75" t="s">
        <v>1734</v>
      </c>
      <c r="D1155" s="75" t="s">
        <v>2662</v>
      </c>
      <c r="E1155" s="525">
        <v>12209</v>
      </c>
      <c r="F1155" s="103">
        <v>198.35</v>
      </c>
      <c r="I1155"/>
      <c r="J1155"/>
    </row>
    <row r="1156" spans="1:10">
      <c r="A1156" s="382">
        <v>41247</v>
      </c>
      <c r="B1156" s="382"/>
      <c r="C1156" s="75" t="s">
        <v>561</v>
      </c>
      <c r="D1156" s="75" t="s">
        <v>2662</v>
      </c>
      <c r="E1156" s="525">
        <v>12213</v>
      </c>
      <c r="F1156" s="103">
        <v>206.43</v>
      </c>
      <c r="I1156"/>
      <c r="J1156"/>
    </row>
    <row r="1157" spans="1:10">
      <c r="A1157" s="382">
        <v>41247</v>
      </c>
      <c r="B1157" s="382"/>
      <c r="C1157" s="75" t="s">
        <v>2560</v>
      </c>
      <c r="D1157" s="75" t="s">
        <v>2662</v>
      </c>
      <c r="E1157" s="525">
        <v>12212</v>
      </c>
      <c r="F1157" s="103">
        <v>211.04</v>
      </c>
      <c r="I1157"/>
      <c r="J1157"/>
    </row>
    <row r="1158" spans="1:10">
      <c r="A1158" s="382">
        <v>41247</v>
      </c>
      <c r="B1158" s="382"/>
      <c r="C1158" s="75" t="s">
        <v>30</v>
      </c>
      <c r="D1158" s="75" t="s">
        <v>2662</v>
      </c>
      <c r="E1158" s="525">
        <v>12214</v>
      </c>
      <c r="F1158" s="103">
        <v>234.25</v>
      </c>
      <c r="I1158"/>
      <c r="J1158"/>
    </row>
    <row r="1159" spans="1:10">
      <c r="A1159" s="382">
        <v>41247</v>
      </c>
      <c r="B1159" s="382"/>
      <c r="C1159" s="75" t="s">
        <v>529</v>
      </c>
      <c r="D1159" s="75" t="s">
        <v>2662</v>
      </c>
      <c r="E1159" s="525">
        <v>12220</v>
      </c>
      <c r="F1159" s="103">
        <v>264.57</v>
      </c>
      <c r="I1159"/>
      <c r="J1159"/>
    </row>
    <row r="1160" spans="1:10">
      <c r="A1160" s="382">
        <v>41247</v>
      </c>
      <c r="B1160" s="382"/>
      <c r="C1160" s="75" t="s">
        <v>519</v>
      </c>
      <c r="D1160" s="75" t="s">
        <v>2661</v>
      </c>
      <c r="E1160" s="525">
        <v>12199</v>
      </c>
      <c r="F1160" s="103">
        <v>317.07</v>
      </c>
      <c r="I1160"/>
      <c r="J1160"/>
    </row>
    <row r="1161" spans="1:10">
      <c r="A1161" s="4">
        <v>41235</v>
      </c>
      <c r="B1161" s="4"/>
      <c r="C1161" s="7" t="s">
        <v>168</v>
      </c>
      <c r="D1161" s="7" t="s">
        <v>2579</v>
      </c>
      <c r="E1161" s="519">
        <v>12275</v>
      </c>
      <c r="F1161" s="103">
        <v>419.1</v>
      </c>
      <c r="I1161"/>
      <c r="J1161"/>
    </row>
    <row r="1162" spans="1:10">
      <c r="A1162" s="382">
        <v>41247</v>
      </c>
      <c r="B1162" s="382"/>
      <c r="C1162" s="75" t="s">
        <v>523</v>
      </c>
      <c r="D1162" s="75" t="s">
        <v>2661</v>
      </c>
      <c r="E1162" s="525">
        <v>12206</v>
      </c>
      <c r="F1162" s="103">
        <v>471.84</v>
      </c>
      <c r="I1162"/>
      <c r="J1162"/>
    </row>
    <row r="1163" spans="1:10">
      <c r="A1163" s="382">
        <v>41247</v>
      </c>
      <c r="B1163" s="382"/>
      <c r="C1163" s="75" t="s">
        <v>456</v>
      </c>
      <c r="D1163" s="75" t="s">
        <v>2662</v>
      </c>
      <c r="E1163" s="525">
        <v>12215</v>
      </c>
      <c r="F1163" s="103">
        <v>471.84</v>
      </c>
      <c r="I1163"/>
      <c r="J1163"/>
    </row>
    <row r="1164" spans="1:10">
      <c r="A1164" s="382">
        <v>41246</v>
      </c>
      <c r="B1164" s="382"/>
      <c r="C1164" s="75" t="s">
        <v>537</v>
      </c>
      <c r="D1164" s="75" t="s">
        <v>2673</v>
      </c>
      <c r="E1164" s="525">
        <v>12234</v>
      </c>
      <c r="F1164" s="103">
        <v>484.24</v>
      </c>
      <c r="I1164"/>
      <c r="J1164"/>
    </row>
    <row r="1165" spans="1:10">
      <c r="A1165" s="382">
        <v>41246</v>
      </c>
      <c r="B1165" s="382"/>
      <c r="C1165" s="75" t="s">
        <v>2645</v>
      </c>
      <c r="D1165" s="75" t="s">
        <v>2650</v>
      </c>
      <c r="E1165" s="525">
        <v>12175</v>
      </c>
      <c r="F1165" s="103">
        <v>533.6</v>
      </c>
      <c r="I1165"/>
      <c r="J1165"/>
    </row>
    <row r="1166" spans="1:10">
      <c r="A1166" s="382">
        <v>41246</v>
      </c>
      <c r="B1166" s="382"/>
      <c r="C1166" s="75" t="s">
        <v>1480</v>
      </c>
      <c r="D1166" s="75" t="s">
        <v>2663</v>
      </c>
      <c r="E1166" s="525">
        <v>12259</v>
      </c>
      <c r="F1166" s="103">
        <v>607.79999999999995</v>
      </c>
      <c r="I1166"/>
      <c r="J1166"/>
    </row>
    <row r="1167" spans="1:10">
      <c r="A1167" s="382">
        <v>41213</v>
      </c>
      <c r="B1167" s="382">
        <v>41244</v>
      </c>
      <c r="C1167" s="75" t="s">
        <v>860</v>
      </c>
      <c r="D1167" s="75" t="s">
        <v>2085</v>
      </c>
      <c r="E1167" s="525">
        <v>11717</v>
      </c>
      <c r="F1167" s="103">
        <v>1860</v>
      </c>
      <c r="I1167"/>
      <c r="J1167"/>
    </row>
    <row r="1168" spans="1:10">
      <c r="A1168" s="382">
        <v>41246</v>
      </c>
      <c r="B1168" s="382"/>
      <c r="C1168" s="75" t="s">
        <v>524</v>
      </c>
      <c r="D1168" s="75" t="s">
        <v>2662</v>
      </c>
      <c r="E1168" s="525">
        <v>12283</v>
      </c>
      <c r="F1168" s="103">
        <v>218.82</v>
      </c>
      <c r="I1168"/>
      <c r="J1168"/>
    </row>
    <row r="1169" spans="1:10">
      <c r="I1169"/>
      <c r="J1169"/>
    </row>
    <row r="1171" spans="1:10">
      <c r="A1171" s="60">
        <v>41250</v>
      </c>
    </row>
    <row r="1172" spans="1:10">
      <c r="A1172" s="382">
        <v>41249</v>
      </c>
      <c r="B1172" s="382"/>
      <c r="C1172" s="75" t="s">
        <v>940</v>
      </c>
      <c r="D1172" s="75" t="s">
        <v>2674</v>
      </c>
      <c r="E1172" s="525">
        <v>12291</v>
      </c>
      <c r="F1172" s="103">
        <v>500</v>
      </c>
      <c r="I1172"/>
      <c r="J1172"/>
    </row>
    <row r="1173" spans="1:10">
      <c r="A1173" s="382">
        <v>41247</v>
      </c>
      <c r="B1173" s="382"/>
      <c r="C1173" s="75" t="s">
        <v>1304</v>
      </c>
      <c r="D1173" s="75" t="s">
        <v>2662</v>
      </c>
      <c r="E1173" s="525">
        <v>12280</v>
      </c>
      <c r="F1173" s="103">
        <v>175.26</v>
      </c>
      <c r="I1173"/>
      <c r="J1173"/>
    </row>
    <row r="1174" spans="1:10">
      <c r="A1174" s="382">
        <v>41247</v>
      </c>
      <c r="B1174" s="382"/>
      <c r="C1174" s="75" t="s">
        <v>1482</v>
      </c>
      <c r="D1174" s="75" t="s">
        <v>2662</v>
      </c>
      <c r="E1174" s="525">
        <v>12282</v>
      </c>
      <c r="F1174" s="103">
        <v>175.79</v>
      </c>
      <c r="I1174"/>
      <c r="J1174"/>
    </row>
    <row r="1175" spans="1:10">
      <c r="A1175" s="382">
        <v>41246</v>
      </c>
      <c r="B1175" s="382"/>
      <c r="C1175" s="75" t="s">
        <v>2563</v>
      </c>
      <c r="D1175" s="75" t="s">
        <v>2663</v>
      </c>
      <c r="E1175" s="525">
        <v>12251</v>
      </c>
      <c r="F1175" s="103">
        <v>223.69</v>
      </c>
      <c r="I1175"/>
      <c r="J1175"/>
    </row>
    <row r="1176" spans="1:10">
      <c r="A1176" s="382">
        <v>41246</v>
      </c>
      <c r="B1176" s="382"/>
      <c r="C1176" s="75" t="s">
        <v>1483</v>
      </c>
      <c r="D1176" s="75" t="s">
        <v>2673</v>
      </c>
      <c r="E1176" s="525">
        <v>12229</v>
      </c>
      <c r="F1176" s="103">
        <v>557.15</v>
      </c>
      <c r="I1176"/>
      <c r="J1176"/>
    </row>
    <row r="1177" spans="1:10">
      <c r="A1177" s="382">
        <v>41247</v>
      </c>
      <c r="B1177" s="382"/>
      <c r="C1177" s="75" t="s">
        <v>1727</v>
      </c>
      <c r="D1177" s="75" t="s">
        <v>2662</v>
      </c>
      <c r="E1177" s="525">
        <v>12281</v>
      </c>
      <c r="F1177" s="103">
        <v>175.09</v>
      </c>
      <c r="I1177"/>
      <c r="J1177"/>
    </row>
    <row r="1178" spans="1:10">
      <c r="A1178" s="382">
        <v>41246</v>
      </c>
      <c r="B1178" s="382"/>
      <c r="C1178" s="75" t="s">
        <v>2014</v>
      </c>
      <c r="D1178" s="75" t="s">
        <v>2673</v>
      </c>
      <c r="E1178" s="525">
        <v>12232</v>
      </c>
      <c r="F1178" s="103">
        <v>220.57</v>
      </c>
      <c r="I1178"/>
      <c r="J1178"/>
    </row>
    <row r="1179" spans="1:10">
      <c r="A1179" s="382">
        <v>41246</v>
      </c>
      <c r="B1179" s="382"/>
      <c r="C1179" s="75" t="s">
        <v>164</v>
      </c>
      <c r="D1179" s="75" t="s">
        <v>2673</v>
      </c>
      <c r="E1179" s="525">
        <v>12245</v>
      </c>
      <c r="F1179" s="103">
        <v>696.14</v>
      </c>
      <c r="I1179"/>
      <c r="J1179"/>
    </row>
    <row r="1180" spans="1:10">
      <c r="A1180" s="382">
        <v>41246</v>
      </c>
      <c r="B1180" s="382"/>
      <c r="C1180" s="75" t="s">
        <v>2671</v>
      </c>
      <c r="D1180" s="75" t="s">
        <v>2673</v>
      </c>
      <c r="E1180" s="525">
        <v>12242</v>
      </c>
      <c r="F1180" s="103">
        <v>607.79999999999995</v>
      </c>
      <c r="I1180"/>
      <c r="J1180"/>
    </row>
    <row r="1181" spans="1:10">
      <c r="A1181" s="382">
        <v>41247</v>
      </c>
      <c r="B1181" s="382"/>
      <c r="C1181" s="75" t="s">
        <v>520</v>
      </c>
      <c r="D1181" s="75" t="s">
        <v>2661</v>
      </c>
      <c r="E1181" s="525">
        <v>12284</v>
      </c>
      <c r="F1181" s="103">
        <v>235.92</v>
      </c>
      <c r="I1181"/>
      <c r="J1181"/>
    </row>
    <row r="1182" spans="1:10">
      <c r="A1182" s="382">
        <v>41247</v>
      </c>
      <c r="B1182" s="382"/>
      <c r="C1182" s="75" t="s">
        <v>1705</v>
      </c>
      <c r="D1182" s="75" t="s">
        <v>2661</v>
      </c>
      <c r="E1182" s="525">
        <v>12204</v>
      </c>
      <c r="F1182" s="103">
        <v>247.94</v>
      </c>
      <c r="I1182"/>
      <c r="J1182"/>
    </row>
    <row r="1183" spans="1:10">
      <c r="A1183" s="382">
        <v>41247</v>
      </c>
      <c r="B1183" s="382"/>
      <c r="C1183" s="75" t="s">
        <v>528</v>
      </c>
      <c r="D1183" s="75" t="s">
        <v>2662</v>
      </c>
      <c r="E1183" s="525">
        <v>12216</v>
      </c>
      <c r="F1183" s="103">
        <v>294.89999999999998</v>
      </c>
      <c r="I1183"/>
      <c r="J1183"/>
    </row>
    <row r="1184" spans="1:10">
      <c r="A1184" s="382">
        <v>41247</v>
      </c>
      <c r="B1184" s="382"/>
      <c r="C1184" s="75" t="s">
        <v>896</v>
      </c>
      <c r="D1184" s="75" t="s">
        <v>2659</v>
      </c>
      <c r="E1184" s="525">
        <v>12265</v>
      </c>
      <c r="F1184" s="103">
        <v>325.83999999999997</v>
      </c>
      <c r="I1184"/>
      <c r="J1184"/>
    </row>
    <row r="1185" spans="1:10">
      <c r="A1185" s="382">
        <v>41247</v>
      </c>
      <c r="B1185" s="382"/>
      <c r="C1185" s="75" t="s">
        <v>438</v>
      </c>
      <c r="D1185" s="75" t="s">
        <v>2658</v>
      </c>
      <c r="E1185" s="525">
        <v>12264</v>
      </c>
      <c r="F1185" s="103">
        <v>350</v>
      </c>
      <c r="I1185"/>
      <c r="J1185"/>
    </row>
    <row r="1186" spans="1:10">
      <c r="A1186" s="382">
        <v>41246</v>
      </c>
      <c r="B1186" s="382"/>
      <c r="C1186" s="75" t="s">
        <v>1308</v>
      </c>
      <c r="D1186" s="75" t="s">
        <v>2673</v>
      </c>
      <c r="E1186" s="525">
        <v>12236</v>
      </c>
      <c r="F1186" s="103">
        <v>492.61</v>
      </c>
      <c r="I1186"/>
      <c r="J1186"/>
    </row>
    <row r="1187" spans="1:10">
      <c r="A1187" s="382">
        <v>41243</v>
      </c>
      <c r="B1187" s="382">
        <v>41248</v>
      </c>
      <c r="C1187" s="75" t="s">
        <v>1797</v>
      </c>
      <c r="D1187" s="75" t="s">
        <v>2633</v>
      </c>
      <c r="E1187" s="525">
        <v>12162</v>
      </c>
      <c r="F1187" s="103">
        <v>499.2</v>
      </c>
    </row>
    <row r="1188" spans="1:10">
      <c r="A1188" s="382">
        <v>41246</v>
      </c>
      <c r="B1188" s="382"/>
      <c r="C1188" s="75" t="s">
        <v>2646</v>
      </c>
      <c r="D1188" s="75" t="s">
        <v>2651</v>
      </c>
      <c r="E1188" s="525">
        <v>12176</v>
      </c>
      <c r="F1188" s="103">
        <v>500</v>
      </c>
    </row>
    <row r="1189" spans="1:10">
      <c r="A1189" s="382">
        <v>41246</v>
      </c>
      <c r="B1189" s="382"/>
      <c r="C1189" s="75" t="s">
        <v>1834</v>
      </c>
      <c r="D1189" s="75" t="s">
        <v>2673</v>
      </c>
      <c r="E1189" s="525">
        <v>12227</v>
      </c>
      <c r="F1189" s="103">
        <v>506.5</v>
      </c>
    </row>
    <row r="1190" spans="1:10">
      <c r="A1190" s="382">
        <v>41246</v>
      </c>
      <c r="B1190" s="382"/>
      <c r="C1190" s="75" t="s">
        <v>2013</v>
      </c>
      <c r="D1190" s="75" t="s">
        <v>2673</v>
      </c>
      <c r="E1190" s="525">
        <v>12230</v>
      </c>
      <c r="F1190" s="103">
        <v>506.5</v>
      </c>
    </row>
    <row r="1191" spans="1:10">
      <c r="A1191" s="382">
        <v>41246</v>
      </c>
      <c r="B1191" s="382"/>
      <c r="C1191" s="75" t="s">
        <v>531</v>
      </c>
      <c r="D1191" s="75" t="s">
        <v>2673</v>
      </c>
      <c r="E1191" s="525">
        <v>12225</v>
      </c>
      <c r="F1191" s="103">
        <v>547.54999999999995</v>
      </c>
    </row>
    <row r="1192" spans="1:10">
      <c r="A1192" s="382">
        <v>41246</v>
      </c>
      <c r="B1192" s="382"/>
      <c r="C1192" s="75" t="s">
        <v>530</v>
      </c>
      <c r="D1192" s="75" t="s">
        <v>2673</v>
      </c>
      <c r="E1192" s="525">
        <v>12224</v>
      </c>
      <c r="F1192" s="103">
        <v>589.79999999999995</v>
      </c>
    </row>
    <row r="1193" spans="1:10">
      <c r="A1193" s="382">
        <v>41246</v>
      </c>
      <c r="B1193" s="382"/>
      <c r="C1193" s="75" t="s">
        <v>1307</v>
      </c>
      <c r="D1193" s="75" t="s">
        <v>2673</v>
      </c>
      <c r="E1193" s="525">
        <v>12233</v>
      </c>
      <c r="F1193" s="103">
        <v>607.79999999999995</v>
      </c>
    </row>
    <row r="1194" spans="1:10">
      <c r="A1194" s="382">
        <v>41246</v>
      </c>
      <c r="B1194" s="382"/>
      <c r="C1194" s="75" t="s">
        <v>2272</v>
      </c>
      <c r="D1194" s="75" t="s">
        <v>2673</v>
      </c>
      <c r="E1194" s="525">
        <v>12238</v>
      </c>
      <c r="F1194" s="103">
        <v>607.79999999999995</v>
      </c>
    </row>
    <row r="1195" spans="1:10">
      <c r="A1195" s="382">
        <v>41246</v>
      </c>
      <c r="B1195" s="382"/>
      <c r="C1195" s="75" t="s">
        <v>2670</v>
      </c>
      <c r="D1195" s="75" t="s">
        <v>2673</v>
      </c>
      <c r="E1195" s="525">
        <v>12240</v>
      </c>
      <c r="F1195" s="103">
        <v>607.79999999999995</v>
      </c>
    </row>
    <row r="1196" spans="1:10">
      <c r="A1196" s="382">
        <v>41249</v>
      </c>
      <c r="B1196" s="382"/>
      <c r="C1196" s="75" t="s">
        <v>226</v>
      </c>
      <c r="D1196" s="75" t="s">
        <v>2677</v>
      </c>
      <c r="E1196" s="525">
        <v>12295</v>
      </c>
      <c r="F1196" s="103">
        <v>587.62</v>
      </c>
    </row>
    <row r="1197" spans="1:10">
      <c r="A1197" s="382">
        <v>41249</v>
      </c>
      <c r="B1197" s="382"/>
      <c r="C1197" s="75" t="s">
        <v>948</v>
      </c>
      <c r="D1197" s="75" t="s">
        <v>2679</v>
      </c>
      <c r="E1197" s="525">
        <v>12290</v>
      </c>
      <c r="F1197" s="103">
        <v>1540.68</v>
      </c>
    </row>
    <row r="1198" spans="1:10">
      <c r="A1198" s="4">
        <v>41213</v>
      </c>
      <c r="B1198" s="4"/>
      <c r="C1198" s="75" t="s">
        <v>31</v>
      </c>
      <c r="D1198" s="75" t="s">
        <v>2417</v>
      </c>
      <c r="E1198" s="519">
        <v>11772</v>
      </c>
      <c r="F1198" s="103">
        <v>168.13</v>
      </c>
    </row>
    <row r="1199" spans="1:10">
      <c r="A1199" s="382">
        <v>41250</v>
      </c>
      <c r="B1199" s="382"/>
      <c r="C1199" s="75" t="s">
        <v>766</v>
      </c>
      <c r="D1199" s="75" t="s">
        <v>2688</v>
      </c>
      <c r="E1199" s="525">
        <v>12312</v>
      </c>
      <c r="F1199" s="103">
        <v>90</v>
      </c>
      <c r="I1199"/>
      <c r="J1199"/>
    </row>
    <row r="1200" spans="1:10">
      <c r="A1200" s="382">
        <v>41251</v>
      </c>
      <c r="B1200" s="382"/>
      <c r="C1200" s="75" t="s">
        <v>2358</v>
      </c>
      <c r="D1200" s="75" t="s">
        <v>2690</v>
      </c>
      <c r="E1200" s="525">
        <v>12305</v>
      </c>
      <c r="F1200" s="103">
        <v>39</v>
      </c>
    </row>
    <row r="1201" spans="1:10">
      <c r="A1201" s="382">
        <v>41250</v>
      </c>
      <c r="B1201" s="382"/>
      <c r="C1201" s="75" t="s">
        <v>145</v>
      </c>
      <c r="D1201" s="75" t="s">
        <v>2687</v>
      </c>
      <c r="E1201" s="525">
        <v>12311</v>
      </c>
      <c r="F1201" s="103">
        <v>190</v>
      </c>
    </row>
    <row r="1202" spans="1:10">
      <c r="A1202" s="209">
        <v>41250</v>
      </c>
      <c r="B1202" s="209"/>
      <c r="C1202" s="118" t="s">
        <v>1998</v>
      </c>
      <c r="D1202" s="118"/>
      <c r="E1202" s="520">
        <v>12314</v>
      </c>
      <c r="F1202" s="121">
        <v>1500</v>
      </c>
    </row>
    <row r="1203" spans="1:10">
      <c r="A1203" s="382">
        <v>41250</v>
      </c>
      <c r="B1203" s="382"/>
      <c r="C1203" s="75" t="s">
        <v>389</v>
      </c>
      <c r="D1203" s="75" t="s">
        <v>2691</v>
      </c>
      <c r="E1203" s="525">
        <v>12306</v>
      </c>
      <c r="F1203" s="103">
        <v>316</v>
      </c>
      <c r="I1203"/>
      <c r="J1203"/>
    </row>
    <row r="1204" spans="1:10">
      <c r="I1204"/>
      <c r="J1204"/>
    </row>
    <row r="1205" spans="1:10">
      <c r="A1205" s="60">
        <v>41253</v>
      </c>
    </row>
    <row r="1206" spans="1:10">
      <c r="A1206" s="4">
        <v>41246</v>
      </c>
      <c r="B1206" s="4"/>
      <c r="C1206" s="75" t="s">
        <v>2672</v>
      </c>
      <c r="D1206" s="75" t="s">
        <v>2673</v>
      </c>
      <c r="E1206" s="519">
        <v>12244</v>
      </c>
      <c r="F1206" s="103">
        <v>181.3</v>
      </c>
    </row>
    <row r="1207" spans="1:10">
      <c r="A1207" s="4">
        <v>41250</v>
      </c>
      <c r="B1207" s="4"/>
      <c r="C1207" s="75" t="s">
        <v>545</v>
      </c>
      <c r="D1207" s="75" t="s">
        <v>2692</v>
      </c>
      <c r="E1207" s="519">
        <v>12315</v>
      </c>
      <c r="F1207" s="103">
        <v>228</v>
      </c>
      <c r="I1207"/>
      <c r="J1207"/>
    </row>
    <row r="1208" spans="1:10">
      <c r="A1208" s="4">
        <v>41246</v>
      </c>
      <c r="B1208" s="4"/>
      <c r="C1208" s="75" t="s">
        <v>563</v>
      </c>
      <c r="D1208" s="75" t="s">
        <v>2673</v>
      </c>
      <c r="E1208" s="519">
        <v>12307</v>
      </c>
      <c r="F1208" s="103">
        <v>576.61</v>
      </c>
      <c r="I1208"/>
      <c r="J1208"/>
    </row>
    <row r="1209" spans="1:10">
      <c r="A1209" s="4">
        <v>41246</v>
      </c>
      <c r="B1209" s="4"/>
      <c r="C1209" s="75" t="s">
        <v>32</v>
      </c>
      <c r="D1209" s="75" t="s">
        <v>2673</v>
      </c>
      <c r="E1209" s="519">
        <v>12226</v>
      </c>
      <c r="F1209" s="103">
        <v>562.21</v>
      </c>
      <c r="I1209"/>
      <c r="J1209"/>
    </row>
    <row r="1210" spans="1:10">
      <c r="A1210" s="4">
        <v>41246</v>
      </c>
      <c r="B1210" s="4"/>
      <c r="C1210" s="75" t="s">
        <v>538</v>
      </c>
      <c r="D1210" s="75" t="s">
        <v>2673</v>
      </c>
      <c r="E1210" s="519">
        <v>12237</v>
      </c>
      <c r="F1210" s="103">
        <v>495.43</v>
      </c>
      <c r="I1210"/>
      <c r="J1210"/>
    </row>
    <row r="1211" spans="1:10">
      <c r="A1211" s="382">
        <v>41246</v>
      </c>
      <c r="B1211" s="382"/>
      <c r="C1211" s="75" t="s">
        <v>2273</v>
      </c>
      <c r="D1211" s="75" t="s">
        <v>2663</v>
      </c>
      <c r="E1211" s="525">
        <v>12248</v>
      </c>
      <c r="F1211" s="103">
        <v>312</v>
      </c>
      <c r="I1211"/>
      <c r="J1211"/>
    </row>
    <row r="1212" spans="1:10">
      <c r="A1212" s="4">
        <v>41246</v>
      </c>
      <c r="B1212" s="4"/>
      <c r="C1212" s="75" t="s">
        <v>539</v>
      </c>
      <c r="D1212" s="75" t="s">
        <v>2673</v>
      </c>
      <c r="E1212" s="519">
        <v>12241</v>
      </c>
      <c r="F1212" s="103">
        <v>562.21</v>
      </c>
      <c r="I1212"/>
      <c r="J1212"/>
    </row>
    <row r="1213" spans="1:10">
      <c r="A1213" s="4">
        <v>41247</v>
      </c>
      <c r="B1213" s="4"/>
      <c r="C1213" s="75" t="s">
        <v>525</v>
      </c>
      <c r="D1213" s="75" t="s">
        <v>2662</v>
      </c>
      <c r="E1213" s="519">
        <v>12210</v>
      </c>
      <c r="F1213" s="103">
        <v>294.89999999999998</v>
      </c>
      <c r="I1213"/>
      <c r="J1213"/>
    </row>
    <row r="1214" spans="1:10">
      <c r="A1214" s="4">
        <v>41246</v>
      </c>
      <c r="B1214" s="4"/>
      <c r="C1214" s="75" t="s">
        <v>1629</v>
      </c>
      <c r="D1214" s="75" t="s">
        <v>2673</v>
      </c>
      <c r="E1214" s="519">
        <v>12231</v>
      </c>
      <c r="F1214" s="103">
        <v>306.5</v>
      </c>
      <c r="I1214"/>
      <c r="J1214"/>
    </row>
    <row r="1215" spans="1:10">
      <c r="A1215" s="4">
        <v>41249</v>
      </c>
      <c r="B1215" s="4"/>
      <c r="C1215" s="75" t="s">
        <v>1797</v>
      </c>
      <c r="D1215" s="75" t="s">
        <v>2678</v>
      </c>
      <c r="E1215" s="519">
        <v>12296</v>
      </c>
      <c r="F1215" s="103">
        <v>360.05</v>
      </c>
      <c r="I1215"/>
      <c r="J1215"/>
    </row>
    <row r="1216" spans="1:10">
      <c r="A1216" s="4">
        <v>41246</v>
      </c>
      <c r="B1216" s="4"/>
      <c r="C1216" s="75" t="s">
        <v>369</v>
      </c>
      <c r="D1216" s="75" t="s">
        <v>2662</v>
      </c>
      <c r="E1216" s="519">
        <v>12258</v>
      </c>
      <c r="F1216" s="103">
        <v>1061.6400000000001</v>
      </c>
      <c r="I1216"/>
      <c r="J1216"/>
    </row>
    <row r="1217" spans="1:10">
      <c r="A1217" s="4">
        <v>41250</v>
      </c>
      <c r="B1217" s="4"/>
      <c r="C1217" s="75" t="s">
        <v>2166</v>
      </c>
      <c r="D1217" s="75" t="s">
        <v>2693</v>
      </c>
      <c r="E1217" s="519">
        <v>12298</v>
      </c>
      <c r="F1217" s="103">
        <v>650</v>
      </c>
      <c r="I1217"/>
      <c r="J1217"/>
    </row>
    <row r="1218" spans="1:10">
      <c r="A1218" s="4">
        <v>41250</v>
      </c>
      <c r="B1218" s="4"/>
      <c r="C1218" s="75" t="s">
        <v>389</v>
      </c>
      <c r="D1218" s="75" t="s">
        <v>2694</v>
      </c>
      <c r="E1218" s="519">
        <v>12299</v>
      </c>
      <c r="F1218" s="103">
        <v>833</v>
      </c>
      <c r="I1218"/>
      <c r="J1218"/>
    </row>
    <row r="1219" spans="1:10">
      <c r="A1219" s="4">
        <v>41253</v>
      </c>
      <c r="B1219" s="4"/>
      <c r="C1219" s="75" t="s">
        <v>2696</v>
      </c>
      <c r="D1219" s="75" t="s">
        <v>2695</v>
      </c>
      <c r="E1219" s="519">
        <v>12319</v>
      </c>
      <c r="F1219" s="103">
        <v>2548.38</v>
      </c>
    </row>
    <row r="1220" spans="1:10">
      <c r="A1220" s="382">
        <v>41255</v>
      </c>
      <c r="B1220" s="382"/>
      <c r="C1220" s="75" t="s">
        <v>2700</v>
      </c>
      <c r="D1220" s="75" t="s">
        <v>2281</v>
      </c>
      <c r="E1220" s="525">
        <v>12318</v>
      </c>
      <c r="F1220" s="103">
        <v>309.43</v>
      </c>
    </row>
    <row r="1221" spans="1:10">
      <c r="A1221" s="382">
        <v>41247</v>
      </c>
      <c r="B1221" s="382"/>
      <c r="C1221" s="75" t="s">
        <v>795</v>
      </c>
      <c r="D1221" s="75" t="s">
        <v>2661</v>
      </c>
      <c r="E1221" s="525">
        <v>12317</v>
      </c>
      <c r="F1221" s="184">
        <v>234.89</v>
      </c>
    </row>
    <row r="1222" spans="1:10">
      <c r="A1222" s="382">
        <v>41249</v>
      </c>
      <c r="B1222" s="382"/>
      <c r="C1222" s="75" t="s">
        <v>2489</v>
      </c>
      <c r="D1222" s="75" t="s">
        <v>2697</v>
      </c>
      <c r="E1222" s="525">
        <v>11933</v>
      </c>
      <c r="F1222" s="103">
        <v>387.2</v>
      </c>
      <c r="G1222" s="810"/>
    </row>
    <row r="1223" spans="1:10">
      <c r="A1223" s="382">
        <v>41253</v>
      </c>
      <c r="B1223" s="382"/>
      <c r="C1223" s="75" t="s">
        <v>1762</v>
      </c>
      <c r="D1223" s="75" t="s">
        <v>2663</v>
      </c>
      <c r="E1223" s="525">
        <v>12321</v>
      </c>
      <c r="F1223" s="103">
        <v>1968.46</v>
      </c>
      <c r="H1223" s="699"/>
    </row>
    <row r="1225" spans="1:10">
      <c r="A1225" s="60">
        <v>41254</v>
      </c>
    </row>
    <row r="1226" spans="1:10">
      <c r="A1226" s="382">
        <v>41246</v>
      </c>
      <c r="B1226" s="382"/>
      <c r="C1226" s="75" t="s">
        <v>975</v>
      </c>
      <c r="D1226" s="75" t="s">
        <v>2647</v>
      </c>
      <c r="E1226" s="525">
        <v>12171</v>
      </c>
      <c r="F1226" s="103">
        <v>515.20000000000005</v>
      </c>
    </row>
    <row r="1227" spans="1:10">
      <c r="A1227" s="382">
        <v>41611</v>
      </c>
      <c r="B1227" s="382"/>
      <c r="C1227" s="75" t="s">
        <v>367</v>
      </c>
      <c r="D1227" s="75" t="s">
        <v>2663</v>
      </c>
      <c r="E1227" s="525">
        <v>12256</v>
      </c>
      <c r="F1227" s="103">
        <v>1332</v>
      </c>
    </row>
    <row r="1228" spans="1:10">
      <c r="A1228" s="382">
        <v>41250</v>
      </c>
      <c r="B1228" s="382"/>
      <c r="C1228" s="75" t="s">
        <v>455</v>
      </c>
      <c r="D1228" s="75" t="s">
        <v>2681</v>
      </c>
      <c r="E1228" s="525">
        <v>12301</v>
      </c>
      <c r="F1228" s="103">
        <v>137.66999999999999</v>
      </c>
    </row>
    <row r="1229" spans="1:10">
      <c r="A1229" s="382">
        <v>41229</v>
      </c>
      <c r="B1229" s="382"/>
      <c r="C1229" s="75" t="s">
        <v>166</v>
      </c>
      <c r="D1229" s="75" t="s">
        <v>2528</v>
      </c>
      <c r="E1229" s="525">
        <v>12286</v>
      </c>
      <c r="F1229" s="103">
        <v>213.36</v>
      </c>
    </row>
    <row r="1230" spans="1:10" s="96" customFormat="1">
      <c r="A1230" s="382">
        <v>41246</v>
      </c>
      <c r="B1230" s="382"/>
      <c r="C1230" s="75" t="s">
        <v>1637</v>
      </c>
      <c r="D1230" s="75" t="s">
        <v>2663</v>
      </c>
      <c r="E1230" s="525">
        <v>12247</v>
      </c>
      <c r="F1230" s="103">
        <v>312</v>
      </c>
      <c r="G1230" s="309"/>
      <c r="H1230" s="309"/>
      <c r="I1230" s="372"/>
      <c r="J1230" s="95"/>
    </row>
    <row r="1231" spans="1:10">
      <c r="A1231" s="382">
        <v>41236</v>
      </c>
      <c r="B1231" s="382"/>
      <c r="C1231" s="75" t="s">
        <v>2073</v>
      </c>
      <c r="D1231" s="75" t="s">
        <v>2586</v>
      </c>
      <c r="E1231" s="525">
        <v>12120</v>
      </c>
      <c r="F1231" s="103">
        <v>350</v>
      </c>
    </row>
    <row r="1232" spans="1:10">
      <c r="A1232" s="382">
        <v>41246</v>
      </c>
      <c r="B1232" s="382"/>
      <c r="C1232" s="75" t="s">
        <v>2644</v>
      </c>
      <c r="D1232" s="75" t="s">
        <v>2649</v>
      </c>
      <c r="E1232" s="525">
        <v>12173</v>
      </c>
      <c r="F1232" s="103">
        <v>400</v>
      </c>
    </row>
    <row r="1233" spans="1:10">
      <c r="A1233" s="382">
        <v>41243</v>
      </c>
      <c r="B1233" s="382"/>
      <c r="C1233" s="75" t="s">
        <v>166</v>
      </c>
      <c r="D1233" s="75" t="s">
        <v>2630</v>
      </c>
      <c r="E1233" s="525">
        <v>12159</v>
      </c>
      <c r="F1233" s="103">
        <v>414.53</v>
      </c>
    </row>
    <row r="1234" spans="1:10">
      <c r="A1234" s="382">
        <v>41246</v>
      </c>
      <c r="B1234" s="382"/>
      <c r="C1234" s="75" t="s">
        <v>2298</v>
      </c>
      <c r="D1234" s="75" t="s">
        <v>2648</v>
      </c>
      <c r="E1234" s="525">
        <v>12172</v>
      </c>
      <c r="F1234" s="103">
        <v>552</v>
      </c>
    </row>
    <row r="1235" spans="1:10">
      <c r="A1235" s="382">
        <v>41246</v>
      </c>
      <c r="B1235" s="382"/>
      <c r="C1235" s="75" t="s">
        <v>533</v>
      </c>
      <c r="D1235" s="75" t="s">
        <v>2663</v>
      </c>
      <c r="E1235" s="525">
        <v>12257</v>
      </c>
      <c r="F1235" s="103">
        <v>700.76</v>
      </c>
    </row>
    <row r="1236" spans="1:10">
      <c r="A1236" s="382">
        <v>41250</v>
      </c>
      <c r="B1236" s="382"/>
      <c r="C1236" s="75" t="s">
        <v>387</v>
      </c>
      <c r="D1236" s="75" t="s">
        <v>2680</v>
      </c>
      <c r="E1236" s="525">
        <v>12300</v>
      </c>
      <c r="F1236" s="103">
        <v>1000</v>
      </c>
    </row>
    <row r="1237" spans="1:10">
      <c r="A1237" s="382">
        <v>41235</v>
      </c>
      <c r="B1237" s="382">
        <v>41253</v>
      </c>
      <c r="C1237" s="75" t="s">
        <v>761</v>
      </c>
      <c r="D1237" s="75" t="s">
        <v>2571</v>
      </c>
      <c r="E1237" s="525">
        <v>12107</v>
      </c>
      <c r="F1237" s="103">
        <v>1429.82</v>
      </c>
    </row>
    <row r="1238" spans="1:10">
      <c r="A1238" s="382">
        <v>41249</v>
      </c>
      <c r="B1238" s="382"/>
      <c r="C1238" s="75" t="s">
        <v>130</v>
      </c>
      <c r="D1238" s="75" t="s">
        <v>2703</v>
      </c>
      <c r="E1238" s="525">
        <v>12294</v>
      </c>
      <c r="F1238" s="103">
        <v>1850</v>
      </c>
    </row>
    <row r="1239" spans="1:10">
      <c r="A1239" s="382">
        <v>41253</v>
      </c>
      <c r="B1239" s="382"/>
      <c r="C1239" s="75" t="s">
        <v>2702</v>
      </c>
      <c r="D1239" s="75" t="s">
        <v>2701</v>
      </c>
      <c r="E1239" s="525">
        <v>12322</v>
      </c>
      <c r="F1239" s="103">
        <v>61</v>
      </c>
    </row>
    <row r="1240" spans="1:10">
      <c r="A1240" s="382">
        <v>41254</v>
      </c>
      <c r="B1240" s="382"/>
      <c r="C1240" s="75" t="s">
        <v>2704</v>
      </c>
      <c r="D1240" s="75" t="s">
        <v>2705</v>
      </c>
      <c r="E1240" s="525">
        <v>12323</v>
      </c>
      <c r="F1240" s="103">
        <v>70</v>
      </c>
    </row>
    <row r="1241" spans="1:10">
      <c r="A1241" s="382">
        <v>41253</v>
      </c>
      <c r="B1241" s="382"/>
      <c r="C1241" s="75" t="s">
        <v>468</v>
      </c>
      <c r="D1241" s="75" t="s">
        <v>2663</v>
      </c>
      <c r="E1241" s="525">
        <v>12316</v>
      </c>
      <c r="F1241" s="103">
        <v>1444.21</v>
      </c>
    </row>
    <row r="1242" spans="1:10">
      <c r="A1242" s="382">
        <v>41254</v>
      </c>
      <c r="B1242" s="382"/>
      <c r="C1242" s="75" t="s">
        <v>468</v>
      </c>
      <c r="D1242" s="75" t="s">
        <v>2673</v>
      </c>
      <c r="E1242" s="525">
        <v>12325</v>
      </c>
      <c r="F1242" s="103">
        <v>719.24</v>
      </c>
    </row>
    <row r="1243" spans="1:10">
      <c r="A1243" s="382">
        <v>41246</v>
      </c>
      <c r="B1243" s="382"/>
      <c r="C1243" s="75" t="s">
        <v>1484</v>
      </c>
      <c r="D1243" s="75" t="s">
        <v>2673</v>
      </c>
      <c r="E1243" s="525">
        <v>12320</v>
      </c>
      <c r="F1243" s="103">
        <v>458.78</v>
      </c>
    </row>
    <row r="1244" spans="1:10">
      <c r="A1244" s="382">
        <v>41213</v>
      </c>
      <c r="B1244" s="382"/>
      <c r="C1244" s="75" t="s">
        <v>1634</v>
      </c>
      <c r="D1244" s="75" t="s">
        <v>2417</v>
      </c>
      <c r="E1244" s="525">
        <v>11789</v>
      </c>
      <c r="F1244" s="103">
        <v>225.12</v>
      </c>
      <c r="G1244" s="809"/>
    </row>
    <row r="1245" spans="1:10">
      <c r="A1245" s="382">
        <v>41254</v>
      </c>
      <c r="B1245" s="382"/>
      <c r="C1245" s="75" t="s">
        <v>389</v>
      </c>
      <c r="D1245" s="75" t="s">
        <v>2706</v>
      </c>
      <c r="E1245" s="525">
        <v>12400</v>
      </c>
      <c r="F1245" s="103">
        <v>30</v>
      </c>
      <c r="I1245"/>
      <c r="J1245"/>
    </row>
    <row r="1247" spans="1:10">
      <c r="A1247" s="60">
        <v>41255</v>
      </c>
    </row>
    <row r="1248" spans="1:10">
      <c r="A1248" s="382">
        <v>41234</v>
      </c>
      <c r="B1248" s="382"/>
      <c r="C1248" s="75" t="s">
        <v>1843</v>
      </c>
      <c r="D1248" s="75" t="s">
        <v>2605</v>
      </c>
      <c r="E1248" s="525">
        <v>12096</v>
      </c>
      <c r="F1248" s="103">
        <v>400</v>
      </c>
    </row>
    <row r="1249" spans="1:10">
      <c r="A1249" s="382">
        <v>41246</v>
      </c>
      <c r="B1249" s="382"/>
      <c r="C1249" s="75" t="s">
        <v>468</v>
      </c>
      <c r="D1249" s="75" t="s">
        <v>2708</v>
      </c>
      <c r="E1249" s="525">
        <v>12253</v>
      </c>
      <c r="F1249" s="103">
        <v>2094.5100000000002</v>
      </c>
    </row>
    <row r="1250" spans="1:10">
      <c r="A1250" s="382">
        <v>41250</v>
      </c>
      <c r="B1250" s="382">
        <v>41255</v>
      </c>
      <c r="C1250" s="75" t="s">
        <v>2699</v>
      </c>
      <c r="D1250" s="75" t="s">
        <v>2698</v>
      </c>
      <c r="E1250" s="525">
        <v>12313</v>
      </c>
      <c r="F1250" s="103">
        <v>360</v>
      </c>
    </row>
    <row r="1251" spans="1:10">
      <c r="A1251" s="382">
        <v>41186</v>
      </c>
      <c r="B1251" s="382"/>
      <c r="C1251" s="75" t="s">
        <v>2710</v>
      </c>
      <c r="D1251" s="75" t="s">
        <v>2709</v>
      </c>
      <c r="E1251" s="525">
        <v>11384</v>
      </c>
      <c r="F1251" s="103">
        <v>400</v>
      </c>
    </row>
    <row r="1252" spans="1:10">
      <c r="A1252" s="382">
        <v>41246</v>
      </c>
      <c r="B1252" s="382"/>
      <c r="C1252" s="75" t="s">
        <v>2639</v>
      </c>
      <c r="D1252" s="75" t="s">
        <v>2643</v>
      </c>
      <c r="E1252" s="525">
        <v>12197</v>
      </c>
      <c r="F1252" s="103">
        <v>552</v>
      </c>
    </row>
    <row r="1253" spans="1:10">
      <c r="A1253" s="382">
        <v>41246</v>
      </c>
      <c r="B1253" s="382"/>
      <c r="C1253" s="75" t="s">
        <v>1707</v>
      </c>
      <c r="D1253" s="75" t="s">
        <v>2673</v>
      </c>
      <c r="E1253" s="525">
        <v>12235</v>
      </c>
      <c r="F1253" s="103">
        <v>607.79999999999995</v>
      </c>
    </row>
    <row r="1254" spans="1:10">
      <c r="A1254" s="382">
        <v>41255</v>
      </c>
      <c r="B1254" s="382"/>
      <c r="C1254" s="75" t="s">
        <v>226</v>
      </c>
      <c r="D1254" s="75" t="s">
        <v>2711</v>
      </c>
      <c r="E1254" s="525">
        <v>12399</v>
      </c>
      <c r="F1254" s="103">
        <v>500</v>
      </c>
    </row>
    <row r="1256" spans="1:10">
      <c r="A1256" s="60">
        <v>41256</v>
      </c>
    </row>
    <row r="1257" spans="1:10">
      <c r="A1257" s="382">
        <v>41255</v>
      </c>
      <c r="B1257" s="382"/>
      <c r="C1257" s="75" t="s">
        <v>2587</v>
      </c>
      <c r="D1257" s="75" t="s">
        <v>2714</v>
      </c>
      <c r="E1257" s="525">
        <v>12405</v>
      </c>
      <c r="F1257" s="103">
        <v>72</v>
      </c>
    </row>
    <row r="1258" spans="1:10">
      <c r="A1258" s="382">
        <v>41234</v>
      </c>
      <c r="B1258" s="382"/>
      <c r="C1258" s="75" t="s">
        <v>2599</v>
      </c>
      <c r="D1258" s="75" t="s">
        <v>2606</v>
      </c>
      <c r="E1258" s="525">
        <v>12097</v>
      </c>
      <c r="F1258" s="103">
        <v>220.8</v>
      </c>
    </row>
    <row r="1259" spans="1:10">
      <c r="A1259" s="382">
        <v>41218</v>
      </c>
      <c r="B1259" s="382"/>
      <c r="C1259" s="75" t="s">
        <v>1634</v>
      </c>
      <c r="D1259" s="75" t="s">
        <v>2419</v>
      </c>
      <c r="E1259" s="525">
        <v>11881</v>
      </c>
      <c r="F1259" s="103">
        <v>225.11</v>
      </c>
    </row>
    <row r="1260" spans="1:10">
      <c r="A1260" s="382">
        <v>41243</v>
      </c>
      <c r="B1260" s="382"/>
      <c r="C1260" s="75" t="s">
        <v>168</v>
      </c>
      <c r="D1260" s="75" t="s">
        <v>2631</v>
      </c>
      <c r="E1260" s="525">
        <v>12160</v>
      </c>
      <c r="F1260" s="103">
        <v>394.72</v>
      </c>
      <c r="I1260" s="383"/>
      <c r="J1260"/>
    </row>
    <row r="1261" spans="1:10">
      <c r="A1261" s="382">
        <v>41256</v>
      </c>
      <c r="B1261" s="382"/>
      <c r="C1261" s="75" t="s">
        <v>2751</v>
      </c>
      <c r="D1261" s="75" t="s">
        <v>404</v>
      </c>
      <c r="E1261" s="525">
        <v>12408</v>
      </c>
      <c r="F1261" s="103">
        <v>824</v>
      </c>
      <c r="H1261" s="398"/>
    </row>
    <row r="1262" spans="1:10">
      <c r="A1262" s="382">
        <v>41256</v>
      </c>
      <c r="B1262" s="382"/>
      <c r="C1262" s="75" t="s">
        <v>372</v>
      </c>
      <c r="D1262" s="75" t="s">
        <v>2719</v>
      </c>
      <c r="E1262" s="525">
        <v>12409</v>
      </c>
      <c r="F1262" s="103">
        <v>159</v>
      </c>
    </row>
    <row r="1263" spans="1:10">
      <c r="A1263" s="382">
        <v>41256</v>
      </c>
      <c r="B1263" s="382"/>
      <c r="C1263" s="75" t="s">
        <v>130</v>
      </c>
      <c r="D1263" s="75" t="s">
        <v>2727</v>
      </c>
      <c r="E1263" s="525">
        <v>12417</v>
      </c>
      <c r="F1263" s="103">
        <v>1923.04</v>
      </c>
    </row>
    <row r="1264" spans="1:10">
      <c r="A1264" s="382">
        <v>41256</v>
      </c>
      <c r="B1264" s="382"/>
      <c r="C1264" s="75" t="s">
        <v>226</v>
      </c>
      <c r="D1264" s="75" t="s">
        <v>2725</v>
      </c>
      <c r="E1264" s="525">
        <v>12415</v>
      </c>
      <c r="F1264" s="103">
        <v>533.99</v>
      </c>
    </row>
    <row r="1266" spans="1:10">
      <c r="A1266" s="60">
        <v>41257</v>
      </c>
    </row>
    <row r="1267" spans="1:10">
      <c r="A1267" s="382">
        <v>41250</v>
      </c>
      <c r="B1267" s="382"/>
      <c r="C1267" s="75" t="s">
        <v>2682</v>
      </c>
      <c r="D1267" s="75" t="s">
        <v>2684</v>
      </c>
      <c r="E1267" s="525">
        <v>12308</v>
      </c>
      <c r="F1267" s="103">
        <v>360</v>
      </c>
      <c r="I1267"/>
      <c r="J1267"/>
    </row>
    <row r="1268" spans="1:10">
      <c r="A1268" s="382">
        <v>41255</v>
      </c>
      <c r="B1268" s="382"/>
      <c r="C1268" s="75" t="s">
        <v>2712</v>
      </c>
      <c r="D1268" s="75" t="s">
        <v>2713</v>
      </c>
      <c r="E1268" s="525">
        <v>12402</v>
      </c>
      <c r="F1268" s="103">
        <v>204.4</v>
      </c>
      <c r="I1268"/>
      <c r="J1268"/>
    </row>
    <row r="1269" spans="1:10">
      <c r="A1269" s="382">
        <v>41255</v>
      </c>
      <c r="B1269" s="382"/>
      <c r="C1269" s="75" t="s">
        <v>1797</v>
      </c>
      <c r="D1269" s="75" t="s">
        <v>2717</v>
      </c>
      <c r="E1269" s="525">
        <v>12406</v>
      </c>
      <c r="F1269" s="103">
        <v>360.2</v>
      </c>
      <c r="I1269"/>
      <c r="J1269"/>
    </row>
    <row r="1270" spans="1:10">
      <c r="A1270" s="382">
        <v>41250</v>
      </c>
      <c r="B1270" s="382"/>
      <c r="C1270" s="75" t="s">
        <v>435</v>
      </c>
      <c r="D1270" s="75" t="s">
        <v>2685</v>
      </c>
      <c r="E1270" s="525">
        <v>12309</v>
      </c>
      <c r="F1270" s="103">
        <v>730.73</v>
      </c>
      <c r="I1270"/>
      <c r="J1270"/>
    </row>
    <row r="1271" spans="1:10">
      <c r="A1271" s="382">
        <v>41255</v>
      </c>
      <c r="B1271" s="382"/>
      <c r="C1271" s="75" t="s">
        <v>2716</v>
      </c>
      <c r="D1271" s="75" t="s">
        <v>2715</v>
      </c>
      <c r="E1271" s="525">
        <v>12404</v>
      </c>
      <c r="F1271" s="103">
        <v>690</v>
      </c>
      <c r="I1271"/>
      <c r="J1271"/>
    </row>
    <row r="1272" spans="1:10">
      <c r="A1272" s="382">
        <v>41256</v>
      </c>
      <c r="B1272" s="382"/>
      <c r="C1272" s="75" t="s">
        <v>130</v>
      </c>
      <c r="D1272" s="75" t="s">
        <v>2728</v>
      </c>
      <c r="E1272" s="525">
        <v>12293</v>
      </c>
      <c r="F1272" s="103">
        <v>1500</v>
      </c>
      <c r="I1272"/>
      <c r="J1272"/>
    </row>
    <row r="1273" spans="1:10">
      <c r="A1273" s="382">
        <v>41257</v>
      </c>
      <c r="B1273" s="382"/>
      <c r="C1273" s="75" t="s">
        <v>145</v>
      </c>
      <c r="D1273" s="75" t="s">
        <v>2730</v>
      </c>
      <c r="E1273" s="525">
        <v>12418</v>
      </c>
      <c r="F1273" s="103">
        <v>298</v>
      </c>
      <c r="I1273"/>
      <c r="J1273"/>
    </row>
    <row r="1274" spans="1:10">
      <c r="A1274" s="382">
        <v>41257</v>
      </c>
      <c r="B1274" s="382"/>
      <c r="C1274" s="75" t="s">
        <v>1998</v>
      </c>
      <c r="D1274" s="75" t="s">
        <v>2742</v>
      </c>
      <c r="E1274" s="525">
        <v>12515</v>
      </c>
      <c r="F1274" s="103">
        <v>50</v>
      </c>
      <c r="I1274"/>
      <c r="J1274"/>
    </row>
    <row r="1275" spans="1:10">
      <c r="A1275" s="382">
        <v>41257</v>
      </c>
      <c r="B1275" s="382"/>
      <c r="C1275" s="75" t="s">
        <v>1998</v>
      </c>
      <c r="D1275" s="75" t="s">
        <v>2743</v>
      </c>
      <c r="E1275" s="525">
        <v>12516</v>
      </c>
      <c r="F1275" s="103">
        <v>300</v>
      </c>
      <c r="I1275"/>
      <c r="J1275"/>
    </row>
    <row r="1276" spans="1:10">
      <c r="A1276" s="382">
        <v>41257</v>
      </c>
      <c r="B1276" s="382"/>
      <c r="C1276" s="75" t="s">
        <v>506</v>
      </c>
      <c r="D1276" s="75" t="s">
        <v>2744</v>
      </c>
      <c r="E1276" s="525">
        <v>12437</v>
      </c>
      <c r="F1276" s="103">
        <v>128</v>
      </c>
      <c r="I1276"/>
      <c r="J1276"/>
    </row>
    <row r="1277" spans="1:10">
      <c r="A1277" s="382">
        <v>41257</v>
      </c>
      <c r="B1277" s="382"/>
      <c r="C1277" s="75" t="s">
        <v>790</v>
      </c>
      <c r="D1277" s="75" t="s">
        <v>2744</v>
      </c>
      <c r="E1277" s="525">
        <v>12440</v>
      </c>
      <c r="F1277" s="103">
        <v>160</v>
      </c>
      <c r="I1277"/>
      <c r="J1277"/>
    </row>
    <row r="1278" spans="1:10">
      <c r="A1278" s="382">
        <v>41257</v>
      </c>
      <c r="B1278" s="382"/>
      <c r="C1278" s="75" t="s">
        <v>678</v>
      </c>
      <c r="D1278" s="75" t="s">
        <v>2744</v>
      </c>
      <c r="E1278" s="525">
        <v>12425</v>
      </c>
      <c r="F1278" s="103">
        <v>156</v>
      </c>
      <c r="I1278"/>
      <c r="J1278"/>
    </row>
    <row r="1279" spans="1:10">
      <c r="A1279" s="382">
        <v>41255</v>
      </c>
      <c r="B1279" s="382"/>
      <c r="C1279" s="75" t="s">
        <v>2716</v>
      </c>
      <c r="D1279" s="75" t="s">
        <v>2729</v>
      </c>
      <c r="E1279" s="525">
        <v>12404</v>
      </c>
      <c r="F1279" s="103">
        <v>690</v>
      </c>
      <c r="I1279"/>
      <c r="J1279"/>
    </row>
    <row r="1280" spans="1:10">
      <c r="A1280" s="383"/>
      <c r="I1280"/>
      <c r="J1280"/>
    </row>
    <row r="1281" spans="1:10">
      <c r="A1281" s="60">
        <v>41260</v>
      </c>
      <c r="B1281" s="383"/>
      <c r="C1281" s="384"/>
      <c r="D1281" s="384"/>
      <c r="E1281" s="543"/>
      <c r="F1281" s="125"/>
      <c r="I1281"/>
      <c r="J1281"/>
    </row>
    <row r="1282" spans="1:10">
      <c r="A1282" s="382">
        <v>41257</v>
      </c>
      <c r="B1282" s="382"/>
      <c r="C1282" s="75" t="s">
        <v>634</v>
      </c>
      <c r="D1282" s="75" t="s">
        <v>2744</v>
      </c>
      <c r="E1282" s="525">
        <v>12436</v>
      </c>
      <c r="F1282" s="103">
        <v>128</v>
      </c>
      <c r="I1282"/>
      <c r="J1282"/>
    </row>
    <row r="1283" spans="1:10">
      <c r="A1283" s="382">
        <v>41257</v>
      </c>
      <c r="B1283" s="382"/>
      <c r="C1283" s="75" t="s">
        <v>2152</v>
      </c>
      <c r="D1283" s="75" t="s">
        <v>2746</v>
      </c>
      <c r="E1283" s="525">
        <v>12502</v>
      </c>
      <c r="F1283" s="103">
        <v>124</v>
      </c>
      <c r="I1283"/>
      <c r="J1283"/>
    </row>
    <row r="1284" spans="1:10">
      <c r="A1284" s="382">
        <v>41257</v>
      </c>
      <c r="B1284" s="382"/>
      <c r="C1284" s="75" t="s">
        <v>632</v>
      </c>
      <c r="D1284" s="75" t="s">
        <v>2744</v>
      </c>
      <c r="E1284" s="525">
        <v>12433</v>
      </c>
      <c r="F1284" s="103">
        <v>128</v>
      </c>
      <c r="I1284"/>
      <c r="J1284"/>
    </row>
    <row r="1285" spans="1:10">
      <c r="A1285" s="382">
        <v>41257</v>
      </c>
      <c r="B1285" s="382"/>
      <c r="C1285" s="75" t="s">
        <v>492</v>
      </c>
      <c r="D1285" s="75" t="s">
        <v>2744</v>
      </c>
      <c r="E1285" s="525">
        <v>12424</v>
      </c>
      <c r="F1285" s="103">
        <v>148</v>
      </c>
      <c r="I1285"/>
      <c r="J1285"/>
    </row>
    <row r="1286" spans="1:10">
      <c r="A1286" s="382">
        <v>41257</v>
      </c>
      <c r="B1286" s="382"/>
      <c r="C1286" s="75" t="s">
        <v>635</v>
      </c>
      <c r="D1286" s="75" t="s">
        <v>2744</v>
      </c>
      <c r="E1286" s="525">
        <v>12439</v>
      </c>
      <c r="F1286" s="103">
        <v>128</v>
      </c>
      <c r="I1286"/>
      <c r="J1286"/>
    </row>
    <row r="1287" spans="1:10">
      <c r="A1287" s="382">
        <v>41257</v>
      </c>
      <c r="B1287" s="382"/>
      <c r="C1287" s="75" t="s">
        <v>2251</v>
      </c>
      <c r="D1287" s="75" t="s">
        <v>2744</v>
      </c>
      <c r="E1287" s="525">
        <v>12438</v>
      </c>
      <c r="F1287" s="103">
        <v>124</v>
      </c>
      <c r="I1287"/>
      <c r="J1287"/>
    </row>
    <row r="1288" spans="1:10">
      <c r="A1288" s="382">
        <v>41257</v>
      </c>
      <c r="B1288" s="382"/>
      <c r="C1288" s="75" t="s">
        <v>200</v>
      </c>
      <c r="D1288" s="75" t="s">
        <v>2744</v>
      </c>
      <c r="E1288" s="525">
        <v>12431</v>
      </c>
      <c r="F1288" s="103">
        <v>132</v>
      </c>
      <c r="I1288"/>
      <c r="J1288"/>
    </row>
    <row r="1289" spans="1:10">
      <c r="A1289" s="382">
        <v>41257</v>
      </c>
      <c r="B1289" s="382"/>
      <c r="C1289" s="75" t="s">
        <v>2745</v>
      </c>
      <c r="D1289" s="75" t="s">
        <v>2747</v>
      </c>
      <c r="E1289" s="525">
        <v>12503</v>
      </c>
      <c r="F1289" s="103">
        <v>124</v>
      </c>
      <c r="I1289"/>
      <c r="J1289"/>
    </row>
    <row r="1290" spans="1:10">
      <c r="A1290" s="382">
        <v>41257</v>
      </c>
      <c r="B1290" s="382"/>
      <c r="C1290" s="75" t="s">
        <v>497</v>
      </c>
      <c r="D1290" s="75" t="s">
        <v>2744</v>
      </c>
      <c r="E1290" s="525">
        <v>12428</v>
      </c>
      <c r="F1290" s="103">
        <v>124</v>
      </c>
      <c r="I1290"/>
      <c r="J1290"/>
    </row>
    <row r="1291" spans="1:10">
      <c r="A1291" s="382">
        <v>41257</v>
      </c>
      <c r="B1291" s="382"/>
      <c r="C1291" s="75" t="s">
        <v>1029</v>
      </c>
      <c r="D1291" s="75" t="s">
        <v>2744</v>
      </c>
      <c r="E1291" s="525">
        <v>12427</v>
      </c>
      <c r="F1291" s="103">
        <v>124</v>
      </c>
      <c r="I1291"/>
      <c r="J1291"/>
    </row>
    <row r="1292" spans="1:10">
      <c r="A1292" s="382">
        <v>41257</v>
      </c>
      <c r="B1292" s="382"/>
      <c r="C1292" s="75" t="s">
        <v>633</v>
      </c>
      <c r="D1292" s="75" t="s">
        <v>2744</v>
      </c>
      <c r="E1292" s="525">
        <v>12434</v>
      </c>
      <c r="F1292" s="103">
        <v>132</v>
      </c>
      <c r="I1292"/>
      <c r="J1292"/>
    </row>
    <row r="1293" spans="1:10">
      <c r="A1293" s="382">
        <v>41257</v>
      </c>
      <c r="B1293" s="382"/>
      <c r="C1293" s="75" t="s">
        <v>681</v>
      </c>
      <c r="D1293" s="75" t="s">
        <v>2744</v>
      </c>
      <c r="E1293" s="525">
        <v>12430</v>
      </c>
      <c r="F1293" s="103">
        <v>132</v>
      </c>
      <c r="I1293"/>
      <c r="J1293"/>
    </row>
    <row r="1294" spans="1:10">
      <c r="A1294" s="382">
        <v>41257</v>
      </c>
      <c r="B1294" s="382"/>
      <c r="C1294" s="75" t="s">
        <v>173</v>
      </c>
      <c r="D1294" s="75" t="s">
        <v>2744</v>
      </c>
      <c r="E1294" s="525">
        <v>12435</v>
      </c>
      <c r="F1294" s="103">
        <v>180.4</v>
      </c>
      <c r="I1294"/>
      <c r="J1294"/>
    </row>
    <row r="1295" spans="1:10">
      <c r="A1295" s="382">
        <v>41256</v>
      </c>
      <c r="B1295" s="382">
        <v>41264</v>
      </c>
      <c r="C1295" s="75" t="s">
        <v>130</v>
      </c>
      <c r="D1295" s="75" t="s">
        <v>2726</v>
      </c>
      <c r="E1295" s="525">
        <v>12416</v>
      </c>
      <c r="F1295" s="103">
        <v>832.5</v>
      </c>
      <c r="I1295"/>
      <c r="J1295"/>
    </row>
    <row r="1296" spans="1:10">
      <c r="A1296" s="382">
        <v>41256</v>
      </c>
      <c r="B1296" s="382">
        <v>41262</v>
      </c>
      <c r="C1296" s="75" t="s">
        <v>130</v>
      </c>
      <c r="D1296" s="75" t="s">
        <v>2724</v>
      </c>
      <c r="E1296" s="525">
        <v>12414</v>
      </c>
      <c r="F1296" s="103">
        <v>793.5</v>
      </c>
      <c r="I1296"/>
      <c r="J1296"/>
    </row>
    <row r="1297" spans="1:10">
      <c r="A1297" s="382">
        <v>41257</v>
      </c>
      <c r="B1297" s="382"/>
      <c r="C1297" s="75" t="s">
        <v>2397</v>
      </c>
      <c r="D1297" s="75" t="s">
        <v>2744</v>
      </c>
      <c r="E1297" s="525">
        <v>12432</v>
      </c>
      <c r="F1297" s="103">
        <v>116.92</v>
      </c>
      <c r="I1297"/>
      <c r="J1297"/>
    </row>
    <row r="1298" spans="1:10">
      <c r="A1298" s="382">
        <v>41257</v>
      </c>
      <c r="B1298" s="382"/>
      <c r="C1298" s="75" t="s">
        <v>192</v>
      </c>
      <c r="D1298" s="75" t="s">
        <v>2744</v>
      </c>
      <c r="E1298" s="525">
        <v>12426</v>
      </c>
      <c r="F1298" s="103">
        <v>132</v>
      </c>
      <c r="I1298"/>
      <c r="J1298"/>
    </row>
    <row r="1299" spans="1:10">
      <c r="I1299"/>
      <c r="J1299"/>
    </row>
    <row r="1300" spans="1:10">
      <c r="A1300" s="60">
        <v>41261</v>
      </c>
    </row>
    <row r="1301" spans="1:10">
      <c r="A1301" s="382">
        <v>41257</v>
      </c>
      <c r="B1301" s="382"/>
      <c r="C1301" s="75" t="s">
        <v>2738</v>
      </c>
      <c r="D1301" s="75" t="s">
        <v>2739</v>
      </c>
      <c r="E1301" s="525">
        <v>12511</v>
      </c>
      <c r="F1301" s="103">
        <v>300</v>
      </c>
      <c r="I1301"/>
      <c r="J1301"/>
    </row>
    <row r="1302" spans="1:10">
      <c r="A1302" s="4">
        <v>41229</v>
      </c>
      <c r="B1302" s="4">
        <v>41259</v>
      </c>
      <c r="C1302" s="7" t="s">
        <v>133</v>
      </c>
      <c r="D1302" s="7" t="s">
        <v>2529</v>
      </c>
      <c r="E1302" s="525">
        <v>12061</v>
      </c>
      <c r="F1302" s="103">
        <v>781.44</v>
      </c>
      <c r="I1302"/>
      <c r="J1302"/>
    </row>
    <row r="1303" spans="1:10">
      <c r="A1303" s="382">
        <v>41257</v>
      </c>
      <c r="B1303" s="382"/>
      <c r="C1303" s="75" t="s">
        <v>166</v>
      </c>
      <c r="D1303" s="75" t="s">
        <v>2737</v>
      </c>
      <c r="E1303" s="525">
        <v>12506</v>
      </c>
      <c r="F1303" s="103">
        <v>228.6</v>
      </c>
      <c r="I1303"/>
      <c r="J1303"/>
    </row>
    <row r="1304" spans="1:10">
      <c r="A1304" s="382">
        <v>41250</v>
      </c>
      <c r="B1304" s="382"/>
      <c r="C1304" s="75" t="s">
        <v>168</v>
      </c>
      <c r="D1304" s="75" t="s">
        <v>2689</v>
      </c>
      <c r="E1304" s="525">
        <v>12304</v>
      </c>
      <c r="F1304" s="103">
        <v>333.76</v>
      </c>
      <c r="I1304"/>
      <c r="J1304"/>
    </row>
    <row r="1305" spans="1:10">
      <c r="A1305" s="382">
        <v>41250</v>
      </c>
      <c r="B1305" s="382"/>
      <c r="C1305" s="75" t="s">
        <v>2683</v>
      </c>
      <c r="D1305" s="75" t="s">
        <v>2686</v>
      </c>
      <c r="E1305" s="525">
        <v>12310</v>
      </c>
      <c r="F1305" s="103">
        <v>440.94</v>
      </c>
      <c r="I1305"/>
      <c r="J1305"/>
    </row>
    <row r="1306" spans="1:10">
      <c r="A1306" s="382">
        <v>41256</v>
      </c>
      <c r="B1306" s="382"/>
      <c r="C1306" s="75" t="s">
        <v>79</v>
      </c>
      <c r="D1306" s="75" t="s">
        <v>2721</v>
      </c>
      <c r="E1306" s="525">
        <v>12411</v>
      </c>
      <c r="F1306" s="103">
        <v>760</v>
      </c>
      <c r="I1306"/>
      <c r="J1306"/>
    </row>
    <row r="1307" spans="1:10">
      <c r="A1307" s="382">
        <v>41197</v>
      </c>
      <c r="B1307" s="382"/>
      <c r="C1307" s="75" t="s">
        <v>2242</v>
      </c>
      <c r="D1307" s="75" t="s">
        <v>2750</v>
      </c>
      <c r="E1307" s="525">
        <v>11474</v>
      </c>
      <c r="F1307" s="103">
        <v>500</v>
      </c>
      <c r="I1307"/>
      <c r="J1307"/>
    </row>
    <row r="1308" spans="1:10">
      <c r="A1308" s="382">
        <v>41249</v>
      </c>
      <c r="B1308" s="382"/>
      <c r="C1308" s="75" t="s">
        <v>130</v>
      </c>
      <c r="D1308" s="75" t="s">
        <v>2755</v>
      </c>
      <c r="E1308" s="525">
        <v>12289</v>
      </c>
      <c r="F1308" s="103">
        <v>975</v>
      </c>
      <c r="I1308"/>
      <c r="J1308"/>
    </row>
    <row r="1309" spans="1:10">
      <c r="A1309" s="382">
        <v>41260</v>
      </c>
      <c r="B1309" s="382"/>
      <c r="C1309" s="75" t="s">
        <v>602</v>
      </c>
      <c r="D1309" s="75" t="s">
        <v>2752</v>
      </c>
      <c r="E1309" s="525">
        <v>12147</v>
      </c>
      <c r="F1309" s="103">
        <v>2620</v>
      </c>
      <c r="I1309"/>
      <c r="J1309"/>
    </row>
    <row r="1310" spans="1:10">
      <c r="A1310" s="382">
        <v>41206</v>
      </c>
      <c r="B1310" s="382"/>
      <c r="C1310" s="75" t="s">
        <v>2004</v>
      </c>
      <c r="D1310" s="75" t="s">
        <v>2753</v>
      </c>
      <c r="E1310" s="525">
        <v>11648</v>
      </c>
      <c r="F1310" s="103">
        <v>5600</v>
      </c>
      <c r="I1310"/>
      <c r="J1310"/>
    </row>
    <row r="1311" spans="1:10">
      <c r="A1311" s="382">
        <v>41197</v>
      </c>
      <c r="B1311" s="382"/>
      <c r="C1311" s="75" t="s">
        <v>2242</v>
      </c>
      <c r="D1311" s="75" t="s">
        <v>2754</v>
      </c>
      <c r="E1311" s="525">
        <v>11475</v>
      </c>
      <c r="F1311" s="103">
        <v>10000</v>
      </c>
      <c r="I1311"/>
      <c r="J1311"/>
    </row>
    <row r="1312" spans="1:10">
      <c r="I1312"/>
      <c r="J1312"/>
    </row>
    <row r="1313" spans="1:10">
      <c r="A1313" s="60">
        <v>41262</v>
      </c>
    </row>
    <row r="1314" spans="1:10">
      <c r="A1314" s="382">
        <v>41102</v>
      </c>
      <c r="B1314" s="382"/>
      <c r="C1314" s="75" t="s">
        <v>1837</v>
      </c>
      <c r="D1314" s="75" t="s">
        <v>2748</v>
      </c>
      <c r="E1314" s="525">
        <v>11591</v>
      </c>
      <c r="F1314" s="103">
        <v>1200</v>
      </c>
      <c r="J1314"/>
    </row>
    <row r="1315" spans="1:10">
      <c r="A1315" s="382">
        <v>41262</v>
      </c>
      <c r="B1315" s="382"/>
      <c r="C1315" s="75" t="s">
        <v>372</v>
      </c>
      <c r="D1315" s="75" t="s">
        <v>2773</v>
      </c>
      <c r="E1315" s="525">
        <v>12531</v>
      </c>
      <c r="F1315" s="103">
        <v>3134.57</v>
      </c>
      <c r="J1315"/>
    </row>
    <row r="1316" spans="1:10">
      <c r="A1316" s="382">
        <v>41262</v>
      </c>
      <c r="B1316" s="382"/>
      <c r="C1316" s="75" t="s">
        <v>389</v>
      </c>
      <c r="D1316" s="75" t="s">
        <v>2759</v>
      </c>
      <c r="E1316" s="525">
        <v>12532</v>
      </c>
      <c r="F1316" s="103">
        <v>140</v>
      </c>
      <c r="J1316"/>
    </row>
    <row r="1317" spans="1:10">
      <c r="A1317" s="382">
        <v>41257</v>
      </c>
      <c r="B1317" s="382"/>
      <c r="C1317" s="75" t="s">
        <v>265</v>
      </c>
      <c r="D1317" s="75" t="s">
        <v>2744</v>
      </c>
      <c r="E1317" s="525">
        <v>12464</v>
      </c>
      <c r="F1317" s="103">
        <v>140</v>
      </c>
      <c r="I1317" s="383"/>
      <c r="J1317"/>
    </row>
    <row r="1318" spans="1:10">
      <c r="A1318" s="382">
        <v>41257</v>
      </c>
      <c r="B1318" s="382"/>
      <c r="C1318" s="75" t="s">
        <v>528</v>
      </c>
      <c r="D1318" s="75" t="s">
        <v>2744</v>
      </c>
      <c r="E1318" s="525">
        <v>12461</v>
      </c>
      <c r="F1318" s="103">
        <v>200</v>
      </c>
      <c r="H1318" s="398"/>
      <c r="I1318" s="383"/>
      <c r="J1318"/>
    </row>
    <row r="1319" spans="1:10">
      <c r="A1319" s="382">
        <v>41257</v>
      </c>
      <c r="B1319" s="382"/>
      <c r="C1319" s="75" t="s">
        <v>792</v>
      </c>
      <c r="D1319" s="75" t="s">
        <v>2744</v>
      </c>
      <c r="E1319" s="525">
        <v>12442</v>
      </c>
      <c r="F1319" s="103">
        <v>216</v>
      </c>
      <c r="I1319" s="383"/>
      <c r="J1319"/>
    </row>
    <row r="1320" spans="1:10">
      <c r="A1320" s="382">
        <v>41257</v>
      </c>
      <c r="B1320" s="382"/>
      <c r="C1320" s="75" t="s">
        <v>32</v>
      </c>
      <c r="D1320" s="75" t="s">
        <v>2766</v>
      </c>
      <c r="E1320" s="525">
        <v>12470</v>
      </c>
      <c r="F1320" s="103">
        <v>384</v>
      </c>
      <c r="I1320" s="383"/>
      <c r="J1320"/>
    </row>
    <row r="1321" spans="1:10">
      <c r="A1321" s="382">
        <v>41257</v>
      </c>
      <c r="B1321" s="382"/>
      <c r="C1321" s="75" t="s">
        <v>1703</v>
      </c>
      <c r="D1321" s="75" t="s">
        <v>2744</v>
      </c>
      <c r="E1321" s="525">
        <v>12444</v>
      </c>
      <c r="F1321" s="103">
        <v>160</v>
      </c>
      <c r="I1321" s="383"/>
      <c r="J1321"/>
    </row>
    <row r="1322" spans="1:10">
      <c r="A1322" s="382">
        <v>41257</v>
      </c>
      <c r="B1322" s="382"/>
      <c r="C1322" s="75" t="s">
        <v>2270</v>
      </c>
      <c r="D1322" s="75" t="s">
        <v>2767</v>
      </c>
      <c r="E1322" s="525">
        <v>12471</v>
      </c>
      <c r="F1322" s="103">
        <v>400</v>
      </c>
      <c r="I1322" s="383"/>
      <c r="J1322"/>
    </row>
    <row r="1323" spans="1:10">
      <c r="A1323" s="382">
        <v>41257</v>
      </c>
      <c r="B1323" s="382"/>
      <c r="C1323" s="75" t="s">
        <v>2147</v>
      </c>
      <c r="D1323" s="75" t="s">
        <v>2744</v>
      </c>
      <c r="E1323" s="525">
        <v>12452</v>
      </c>
      <c r="F1323" s="103">
        <v>160</v>
      </c>
      <c r="I1323" s="383"/>
      <c r="J1323"/>
    </row>
    <row r="1324" spans="1:10">
      <c r="A1324" s="382">
        <v>41257</v>
      </c>
      <c r="B1324" s="382"/>
      <c r="C1324" s="75" t="s">
        <v>2560</v>
      </c>
      <c r="D1324" s="75" t="s">
        <v>2744</v>
      </c>
      <c r="E1324" s="525">
        <v>12457</v>
      </c>
      <c r="F1324" s="103">
        <v>200</v>
      </c>
      <c r="I1324" s="383"/>
      <c r="J1324"/>
    </row>
    <row r="1325" spans="1:10">
      <c r="A1325" s="382">
        <v>41257</v>
      </c>
      <c r="B1325" s="382"/>
      <c r="C1325" s="75" t="s">
        <v>1707</v>
      </c>
      <c r="D1325" s="75" t="s">
        <v>2744</v>
      </c>
      <c r="E1325" s="525">
        <v>12478</v>
      </c>
      <c r="F1325" s="103">
        <v>480</v>
      </c>
      <c r="I1325" s="383"/>
      <c r="J1325"/>
    </row>
    <row r="1326" spans="1:10">
      <c r="A1326" s="382">
        <v>41257</v>
      </c>
      <c r="B1326" s="382"/>
      <c r="C1326" s="75" t="s">
        <v>562</v>
      </c>
      <c r="D1326" s="75" t="s">
        <v>2744</v>
      </c>
      <c r="E1326" s="525">
        <v>12463</v>
      </c>
      <c r="F1326" s="103">
        <v>140</v>
      </c>
      <c r="I1326" s="383"/>
      <c r="J1326"/>
    </row>
    <row r="1327" spans="1:10">
      <c r="A1327" s="382">
        <v>41257</v>
      </c>
      <c r="B1327" s="382"/>
      <c r="C1327" s="75" t="s">
        <v>356</v>
      </c>
      <c r="D1327" s="75" t="s">
        <v>2744</v>
      </c>
      <c r="E1327" s="525">
        <v>12467</v>
      </c>
      <c r="F1327" s="103">
        <v>160</v>
      </c>
      <c r="I1327" s="383"/>
      <c r="J1327"/>
    </row>
    <row r="1328" spans="1:10">
      <c r="A1328" s="382">
        <v>41257</v>
      </c>
      <c r="B1328" s="382"/>
      <c r="C1328" s="75" t="s">
        <v>537</v>
      </c>
      <c r="D1328" s="75" t="s">
        <v>2744</v>
      </c>
      <c r="E1328" s="525">
        <v>12477</v>
      </c>
      <c r="F1328" s="103">
        <v>384</v>
      </c>
      <c r="I1328" s="383"/>
      <c r="J1328"/>
    </row>
    <row r="1329" spans="1:10">
      <c r="A1329" s="382">
        <v>41257</v>
      </c>
      <c r="B1329" s="382"/>
      <c r="C1329" s="75" t="s">
        <v>743</v>
      </c>
      <c r="D1329" s="75" t="s">
        <v>2744</v>
      </c>
      <c r="E1329" s="525">
        <v>12458</v>
      </c>
      <c r="F1329" s="103">
        <v>140</v>
      </c>
      <c r="I1329" s="383"/>
      <c r="J1329"/>
    </row>
    <row r="1330" spans="1:10">
      <c r="A1330" s="382">
        <v>41257</v>
      </c>
      <c r="B1330" s="382"/>
      <c r="C1330" s="75" t="s">
        <v>1734</v>
      </c>
      <c r="D1330" s="75" t="s">
        <v>2744</v>
      </c>
      <c r="E1330" s="525">
        <v>12454</v>
      </c>
      <c r="F1330" s="103">
        <v>160</v>
      </c>
      <c r="I1330" s="383"/>
      <c r="J1330"/>
    </row>
    <row r="1331" spans="1:10">
      <c r="A1331" s="382">
        <v>41257</v>
      </c>
      <c r="B1331" s="382"/>
      <c r="C1331" s="75" t="s">
        <v>164</v>
      </c>
      <c r="D1331" s="75" t="s">
        <v>2744</v>
      </c>
      <c r="E1331" s="525">
        <v>12487</v>
      </c>
      <c r="F1331" s="103">
        <v>480</v>
      </c>
      <c r="I1331" s="383"/>
      <c r="J1331"/>
    </row>
    <row r="1332" spans="1:10">
      <c r="I1332" s="383"/>
      <c r="J1332"/>
    </row>
    <row r="1333" spans="1:10">
      <c r="A1333" s="60">
        <v>41263</v>
      </c>
    </row>
    <row r="1334" spans="1:10">
      <c r="A1334" s="382">
        <v>41257</v>
      </c>
      <c r="B1334" s="382"/>
      <c r="C1334" s="75" t="s">
        <v>2014</v>
      </c>
      <c r="D1334" s="75" t="s">
        <v>2744</v>
      </c>
      <c r="E1334" s="525">
        <v>12475</v>
      </c>
      <c r="F1334" s="103">
        <v>240</v>
      </c>
      <c r="J1334"/>
    </row>
    <row r="1335" spans="1:10">
      <c r="A1335" s="382">
        <v>41257</v>
      </c>
      <c r="B1335" s="382"/>
      <c r="C1335" s="75" t="s">
        <v>529</v>
      </c>
      <c r="D1335" s="75" t="s">
        <v>2744</v>
      </c>
      <c r="E1335" s="525">
        <v>12465</v>
      </c>
      <c r="F1335" s="103">
        <v>180</v>
      </c>
      <c r="I1335" s="383"/>
      <c r="J1335"/>
    </row>
    <row r="1336" spans="1:10">
      <c r="A1336" s="382">
        <v>41257</v>
      </c>
      <c r="B1336" s="382"/>
      <c r="C1336" s="75" t="s">
        <v>1307</v>
      </c>
      <c r="D1336" s="75" t="s">
        <v>2744</v>
      </c>
      <c r="E1336" s="525">
        <v>12476</v>
      </c>
      <c r="F1336" s="103">
        <v>480</v>
      </c>
      <c r="I1336" s="383"/>
      <c r="J1336"/>
    </row>
    <row r="1337" spans="1:10">
      <c r="A1337" s="382">
        <v>41257</v>
      </c>
      <c r="B1337" s="382"/>
      <c r="C1337" s="75" t="s">
        <v>1629</v>
      </c>
      <c r="D1337" s="75" t="s">
        <v>2744</v>
      </c>
      <c r="E1337" s="525">
        <v>12474</v>
      </c>
      <c r="F1337" s="103">
        <v>400</v>
      </c>
      <c r="I1337" s="383"/>
      <c r="J1337"/>
    </row>
    <row r="1338" spans="1:10">
      <c r="A1338" s="382">
        <v>41257</v>
      </c>
      <c r="B1338" s="382"/>
      <c r="C1338" s="75" t="s">
        <v>531</v>
      </c>
      <c r="D1338" s="75" t="s">
        <v>2765</v>
      </c>
      <c r="E1338" s="525">
        <v>12469</v>
      </c>
      <c r="F1338" s="103">
        <v>384</v>
      </c>
      <c r="I1338" s="383"/>
      <c r="J1338"/>
    </row>
    <row r="1339" spans="1:10">
      <c r="A1339" s="382">
        <v>41257</v>
      </c>
      <c r="B1339" s="382"/>
      <c r="C1339" s="75" t="s">
        <v>2769</v>
      </c>
      <c r="D1339" s="75" t="s">
        <v>2744</v>
      </c>
      <c r="E1339" s="525">
        <v>12473</v>
      </c>
      <c r="F1339" s="103">
        <v>400</v>
      </c>
      <c r="I1339" s="383"/>
      <c r="J1339"/>
    </row>
    <row r="1340" spans="1:10">
      <c r="A1340" s="382">
        <v>41257</v>
      </c>
      <c r="B1340" s="382"/>
      <c r="C1340" s="75" t="s">
        <v>369</v>
      </c>
      <c r="D1340" s="75" t="s">
        <v>2744</v>
      </c>
      <c r="E1340" s="525">
        <v>12498</v>
      </c>
      <c r="F1340" s="103">
        <v>720</v>
      </c>
      <c r="I1340" s="383"/>
      <c r="J1340"/>
    </row>
    <row r="1341" spans="1:10">
      <c r="A1341" s="382">
        <v>41257</v>
      </c>
      <c r="B1341" s="382"/>
      <c r="C1341" s="75" t="s">
        <v>525</v>
      </c>
      <c r="D1341" s="75" t="s">
        <v>2744</v>
      </c>
      <c r="E1341" s="525">
        <v>12455</v>
      </c>
      <c r="F1341" s="103">
        <v>200</v>
      </c>
      <c r="I1341" s="383"/>
      <c r="J1341"/>
    </row>
    <row r="1342" spans="1:10">
      <c r="A1342" s="382">
        <v>41257</v>
      </c>
      <c r="B1342" s="382"/>
      <c r="C1342" s="75" t="s">
        <v>744</v>
      </c>
      <c r="D1342" s="75" t="s">
        <v>2744</v>
      </c>
      <c r="E1342" s="525">
        <v>12484</v>
      </c>
      <c r="F1342" s="103">
        <v>384</v>
      </c>
      <c r="I1342" s="383"/>
      <c r="J1342"/>
    </row>
    <row r="1343" spans="1:10">
      <c r="A1343" s="382">
        <v>41257</v>
      </c>
      <c r="B1343" s="382"/>
      <c r="C1343" s="75" t="s">
        <v>563</v>
      </c>
      <c r="D1343" s="75" t="s">
        <v>2744</v>
      </c>
      <c r="E1343" s="525">
        <v>12488</v>
      </c>
      <c r="F1343" s="103">
        <v>400</v>
      </c>
      <c r="I1343" s="383"/>
      <c r="J1343"/>
    </row>
    <row r="1344" spans="1:10">
      <c r="A1344" s="382">
        <v>41257</v>
      </c>
      <c r="B1344" s="382"/>
      <c r="C1344" s="75" t="s">
        <v>538</v>
      </c>
      <c r="D1344" s="75" t="s">
        <v>2744</v>
      </c>
      <c r="E1344" s="525">
        <v>12480</v>
      </c>
      <c r="F1344" s="103">
        <v>336</v>
      </c>
      <c r="I1344" s="383"/>
      <c r="J1344"/>
    </row>
    <row r="1345" spans="1:10">
      <c r="A1345" s="382">
        <v>41257</v>
      </c>
      <c r="B1345" s="382"/>
      <c r="C1345" s="75" t="s">
        <v>520</v>
      </c>
      <c r="D1345" s="75" t="s">
        <v>2744</v>
      </c>
      <c r="E1345" s="525">
        <v>12445</v>
      </c>
      <c r="F1345" s="103">
        <v>160</v>
      </c>
      <c r="I1345" s="383"/>
      <c r="J1345"/>
    </row>
    <row r="1346" spans="1:10">
      <c r="A1346" s="382">
        <v>41257</v>
      </c>
      <c r="B1346" s="382"/>
      <c r="C1346" s="75" t="s">
        <v>559</v>
      </c>
      <c r="D1346" s="75" t="s">
        <v>2744</v>
      </c>
      <c r="E1346" s="525">
        <v>12449</v>
      </c>
      <c r="F1346" s="103">
        <v>160</v>
      </c>
      <c r="I1346" s="383"/>
      <c r="J1346"/>
    </row>
    <row r="1347" spans="1:10">
      <c r="A1347" s="382">
        <v>41257</v>
      </c>
      <c r="B1347" s="382"/>
      <c r="C1347" s="75" t="s">
        <v>233</v>
      </c>
      <c r="D1347" s="75" t="s">
        <v>2744</v>
      </c>
      <c r="E1347" s="525">
        <v>12447</v>
      </c>
      <c r="F1347" s="103">
        <v>260</v>
      </c>
      <c r="I1347" s="383"/>
      <c r="J1347"/>
    </row>
    <row r="1348" spans="1:10">
      <c r="A1348" s="382">
        <v>41257</v>
      </c>
      <c r="B1348" s="382"/>
      <c r="C1348" s="75" t="s">
        <v>1304</v>
      </c>
      <c r="D1348" s="75" t="s">
        <v>2744</v>
      </c>
      <c r="E1348" s="525">
        <v>12456</v>
      </c>
      <c r="F1348" s="103">
        <v>140</v>
      </c>
      <c r="I1348" s="383"/>
      <c r="J1348"/>
    </row>
    <row r="1349" spans="1:10">
      <c r="A1349" s="382">
        <v>41257</v>
      </c>
      <c r="B1349" s="382"/>
      <c r="C1349" s="75" t="s">
        <v>242</v>
      </c>
      <c r="D1349" s="75" t="s">
        <v>2744</v>
      </c>
      <c r="E1349" s="525">
        <v>12459</v>
      </c>
      <c r="F1349" s="103">
        <v>160</v>
      </c>
      <c r="I1349" s="383"/>
      <c r="J1349"/>
    </row>
    <row r="1350" spans="1:10">
      <c r="A1350" s="382">
        <v>41257</v>
      </c>
      <c r="B1350" s="382"/>
      <c r="C1350" s="75" t="s">
        <v>1485</v>
      </c>
      <c r="D1350" s="75" t="s">
        <v>2744</v>
      </c>
      <c r="E1350" s="525">
        <v>12485</v>
      </c>
      <c r="F1350" s="103">
        <v>480</v>
      </c>
      <c r="I1350" s="383"/>
      <c r="J1350"/>
    </row>
    <row r="1351" spans="1:10">
      <c r="A1351" s="382">
        <v>41257</v>
      </c>
      <c r="B1351" s="382"/>
      <c r="C1351" s="75" t="s">
        <v>558</v>
      </c>
      <c r="D1351" s="75" t="s">
        <v>2744</v>
      </c>
      <c r="E1351" s="525">
        <v>12495</v>
      </c>
      <c r="F1351" s="103">
        <v>960</v>
      </c>
      <c r="I1351" s="383"/>
      <c r="J1351"/>
    </row>
    <row r="1352" spans="1:10">
      <c r="A1352" s="382">
        <v>41257</v>
      </c>
      <c r="B1352" s="382"/>
      <c r="C1352" s="75" t="s">
        <v>2563</v>
      </c>
      <c r="D1352" s="75" t="s">
        <v>2744</v>
      </c>
      <c r="E1352" s="525">
        <v>12491</v>
      </c>
      <c r="F1352" s="103">
        <v>160</v>
      </c>
      <c r="I1352" s="383"/>
      <c r="J1352"/>
    </row>
    <row r="1353" spans="1:10">
      <c r="A1353" s="382">
        <v>41257</v>
      </c>
      <c r="B1353" s="382"/>
      <c r="C1353" s="75" t="s">
        <v>2520</v>
      </c>
      <c r="D1353" s="75" t="s">
        <v>2744</v>
      </c>
      <c r="E1353" s="525">
        <v>12525</v>
      </c>
      <c r="F1353" s="121">
        <v>124</v>
      </c>
      <c r="I1353" s="383"/>
      <c r="J1353"/>
    </row>
    <row r="1354" spans="1:10">
      <c r="A1354" s="382">
        <v>41257</v>
      </c>
      <c r="B1354" s="382"/>
      <c r="C1354" s="75" t="s">
        <v>626</v>
      </c>
      <c r="D1354" s="75" t="s">
        <v>2744</v>
      </c>
      <c r="E1354" s="525">
        <v>12524</v>
      </c>
      <c r="F1354" s="121">
        <v>128</v>
      </c>
      <c r="G1354" s="700"/>
      <c r="J1354"/>
    </row>
    <row r="1355" spans="1:10">
      <c r="A1355" s="382">
        <v>41256</v>
      </c>
      <c r="B1355" s="382"/>
      <c r="C1355" s="75" t="s">
        <v>2718</v>
      </c>
      <c r="D1355" s="75" t="s">
        <v>2720</v>
      </c>
      <c r="E1355" s="525">
        <v>12410</v>
      </c>
      <c r="F1355" s="103">
        <v>250</v>
      </c>
      <c r="G1355" s="700"/>
      <c r="J1355"/>
    </row>
    <row r="1356" spans="1:10">
      <c r="A1356" s="382">
        <v>41262</v>
      </c>
      <c r="B1356" s="382"/>
      <c r="C1356" s="75" t="s">
        <v>2760</v>
      </c>
      <c r="D1356" s="75" t="s">
        <v>2761</v>
      </c>
      <c r="E1356" s="525">
        <v>12529</v>
      </c>
      <c r="F1356" s="103">
        <v>672.91</v>
      </c>
      <c r="J1356"/>
    </row>
    <row r="1357" spans="1:10">
      <c r="A1357" s="382">
        <v>41257</v>
      </c>
      <c r="B1357" s="382"/>
      <c r="C1357" s="75" t="s">
        <v>367</v>
      </c>
      <c r="D1357" s="75" t="s">
        <v>2744</v>
      </c>
      <c r="E1357" s="525">
        <v>12496</v>
      </c>
      <c r="F1357" s="103">
        <v>960</v>
      </c>
      <c r="I1357" s="383"/>
      <c r="J1357"/>
    </row>
    <row r="1358" spans="1:10">
      <c r="A1358" s="382">
        <v>41257</v>
      </c>
      <c r="B1358" s="382"/>
      <c r="C1358" s="75" t="s">
        <v>1303</v>
      </c>
      <c r="D1358" s="75" t="s">
        <v>2744</v>
      </c>
      <c r="E1358" s="525">
        <v>12453</v>
      </c>
      <c r="F1358" s="103">
        <v>140</v>
      </c>
      <c r="I1358" s="383"/>
      <c r="J1358"/>
    </row>
    <row r="1359" spans="1:10">
      <c r="A1359" s="382">
        <v>41257</v>
      </c>
      <c r="B1359" s="382"/>
      <c r="C1359" s="75" t="s">
        <v>530</v>
      </c>
      <c r="D1359" s="75" t="s">
        <v>2764</v>
      </c>
      <c r="E1359" s="525">
        <v>12468</v>
      </c>
      <c r="F1359" s="103">
        <v>400</v>
      </c>
      <c r="I1359" s="383"/>
      <c r="J1359"/>
    </row>
    <row r="1360" spans="1:10">
      <c r="A1360" s="382">
        <v>41263</v>
      </c>
      <c r="B1360" s="382"/>
      <c r="C1360" s="75" t="s">
        <v>226</v>
      </c>
      <c r="D1360" s="75" t="s">
        <v>2777</v>
      </c>
      <c r="E1360" s="525">
        <v>12534</v>
      </c>
      <c r="F1360" s="103">
        <v>499.55</v>
      </c>
      <c r="I1360" s="383"/>
      <c r="J1360"/>
    </row>
    <row r="1361" spans="1:10">
      <c r="A1361" s="382">
        <v>41257</v>
      </c>
      <c r="B1361" s="382"/>
      <c r="C1361" s="75" t="s">
        <v>2770</v>
      </c>
      <c r="D1361" s="75" t="s">
        <v>2744</v>
      </c>
      <c r="E1361" s="525">
        <v>12536</v>
      </c>
      <c r="F1361" s="103">
        <v>480</v>
      </c>
      <c r="I1361" s="383"/>
      <c r="J1361"/>
    </row>
    <row r="1362" spans="1:10">
      <c r="A1362" s="382">
        <v>41257</v>
      </c>
      <c r="B1362" s="382"/>
      <c r="C1362" s="75" t="s">
        <v>1480</v>
      </c>
      <c r="D1362" s="75" t="s">
        <v>2744</v>
      </c>
      <c r="E1362" s="525">
        <v>12499</v>
      </c>
      <c r="F1362" s="103">
        <v>480</v>
      </c>
      <c r="I1362" s="383"/>
      <c r="J1362"/>
    </row>
    <row r="1363" spans="1:10">
      <c r="A1363" s="382">
        <v>41257</v>
      </c>
      <c r="B1363" s="382"/>
      <c r="C1363" s="75" t="s">
        <v>2762</v>
      </c>
      <c r="D1363" s="75" t="s">
        <v>2744</v>
      </c>
      <c r="E1363" s="525">
        <v>12441</v>
      </c>
      <c r="F1363" s="103">
        <v>200</v>
      </c>
      <c r="I1363" s="383"/>
      <c r="J1363"/>
    </row>
    <row r="1364" spans="1:10">
      <c r="A1364" s="382">
        <v>41257</v>
      </c>
      <c r="B1364" s="382"/>
      <c r="C1364" s="75" t="s">
        <v>1632</v>
      </c>
      <c r="D1364" s="75" t="s">
        <v>2744</v>
      </c>
      <c r="E1364" s="525">
        <v>12482</v>
      </c>
      <c r="F1364" s="103">
        <v>400</v>
      </c>
      <c r="I1364" s="383"/>
      <c r="J1364"/>
    </row>
    <row r="1365" spans="1:10">
      <c r="A1365" s="382">
        <v>41257</v>
      </c>
      <c r="B1365" s="382"/>
      <c r="C1365" s="75" t="s">
        <v>523</v>
      </c>
      <c r="D1365" s="75" t="s">
        <v>2744</v>
      </c>
      <c r="E1365" s="525">
        <v>12450</v>
      </c>
      <c r="F1365" s="103">
        <v>320</v>
      </c>
      <c r="I1365" s="383"/>
      <c r="J1365"/>
    </row>
    <row r="1366" spans="1:10">
      <c r="A1366" s="382">
        <v>41257</v>
      </c>
      <c r="B1366" s="382"/>
      <c r="C1366" s="75" t="s">
        <v>533</v>
      </c>
      <c r="D1366" s="75" t="s">
        <v>2744</v>
      </c>
      <c r="E1366" s="525">
        <v>12497</v>
      </c>
      <c r="F1366" s="103">
        <v>480</v>
      </c>
      <c r="I1366" s="383"/>
      <c r="J1366"/>
    </row>
    <row r="1367" spans="1:10">
      <c r="A1367" s="382">
        <v>41257</v>
      </c>
      <c r="B1367" s="382"/>
      <c r="C1367" s="75" t="s">
        <v>456</v>
      </c>
      <c r="D1367" s="75" t="s">
        <v>2744</v>
      </c>
      <c r="E1367" s="525">
        <v>12460</v>
      </c>
      <c r="F1367" s="103">
        <v>320</v>
      </c>
      <c r="I1367" s="383"/>
      <c r="J1367"/>
    </row>
    <row r="1368" spans="1:10">
      <c r="A1368" s="382">
        <v>41257</v>
      </c>
      <c r="B1368" s="382"/>
      <c r="C1368" s="75" t="s">
        <v>1483</v>
      </c>
      <c r="D1368" s="75" t="s">
        <v>2768</v>
      </c>
      <c r="E1368" s="525">
        <v>12520</v>
      </c>
      <c r="F1368" s="103">
        <v>440</v>
      </c>
      <c r="I1368" s="383"/>
      <c r="J1368"/>
    </row>
    <row r="1369" spans="1:10">
      <c r="A1369" s="382">
        <v>41257</v>
      </c>
      <c r="B1369" s="382"/>
      <c r="C1369" s="75" t="s">
        <v>2763</v>
      </c>
      <c r="D1369" s="75" t="s">
        <v>2744</v>
      </c>
      <c r="E1369" s="525">
        <v>12462</v>
      </c>
      <c r="F1369" s="103">
        <v>140</v>
      </c>
      <c r="I1369" s="383"/>
      <c r="J1369"/>
    </row>
    <row r="1370" spans="1:10">
      <c r="A1370" s="382">
        <v>41263</v>
      </c>
      <c r="B1370" s="382"/>
      <c r="C1370" s="75" t="s">
        <v>226</v>
      </c>
      <c r="D1370" s="75" t="s">
        <v>2782</v>
      </c>
      <c r="E1370" s="525">
        <v>12542</v>
      </c>
      <c r="F1370" s="103">
        <v>210</v>
      </c>
      <c r="I1370" s="383"/>
      <c r="J1370"/>
    </row>
    <row r="1371" spans="1:10">
      <c r="A1371" s="382">
        <v>41257</v>
      </c>
      <c r="B1371" s="382"/>
      <c r="C1371" s="75" t="s">
        <v>2672</v>
      </c>
      <c r="D1371" s="75" t="s">
        <v>2744</v>
      </c>
      <c r="E1371" s="525">
        <v>12486</v>
      </c>
      <c r="F1371" s="103">
        <v>480</v>
      </c>
      <c r="J1371"/>
    </row>
    <row r="1372" spans="1:10">
      <c r="A1372" s="382">
        <v>41257</v>
      </c>
      <c r="B1372" s="382"/>
      <c r="C1372" s="75" t="s">
        <v>524</v>
      </c>
      <c r="D1372" s="75" t="s">
        <v>2744</v>
      </c>
      <c r="E1372" s="525">
        <v>12451</v>
      </c>
      <c r="F1372" s="103">
        <v>148.4</v>
      </c>
      <c r="I1372" s="383"/>
      <c r="J1372"/>
    </row>
    <row r="1373" spans="1:10">
      <c r="A1373" s="382">
        <v>41262</v>
      </c>
      <c r="B1373" s="382"/>
      <c r="C1373" s="75" t="s">
        <v>545</v>
      </c>
      <c r="D1373" s="75" t="s">
        <v>2775</v>
      </c>
      <c r="E1373" s="525">
        <v>12530</v>
      </c>
      <c r="F1373" s="103">
        <v>36</v>
      </c>
      <c r="I1373" s="383"/>
      <c r="J1373"/>
    </row>
    <row r="1374" spans="1:10">
      <c r="A1374" s="382">
        <v>41254</v>
      </c>
      <c r="B1374" s="382"/>
      <c r="C1374" s="75" t="s">
        <v>634</v>
      </c>
      <c r="D1374" s="75" t="s">
        <v>2784</v>
      </c>
      <c r="E1374" s="525">
        <v>12346</v>
      </c>
      <c r="F1374" s="103">
        <v>249.44</v>
      </c>
      <c r="I1374" s="383"/>
      <c r="J1374"/>
    </row>
    <row r="1375" spans="1:10">
      <c r="A1375" s="382">
        <v>41254</v>
      </c>
      <c r="B1375" s="382"/>
      <c r="C1375" s="75" t="s">
        <v>2397</v>
      </c>
      <c r="D1375" s="75" t="s">
        <v>2784</v>
      </c>
      <c r="E1375" s="525">
        <v>12342</v>
      </c>
      <c r="F1375" s="103">
        <v>25.98</v>
      </c>
      <c r="I1375" s="383"/>
      <c r="J1375"/>
    </row>
    <row r="1376" spans="1:10">
      <c r="I1376" s="383"/>
      <c r="J1376"/>
    </row>
    <row r="1377" spans="1:10">
      <c r="A1377" s="60">
        <v>41264</v>
      </c>
    </row>
    <row r="1378" spans="1:10">
      <c r="A1378" s="382">
        <v>41257</v>
      </c>
      <c r="B1378" s="382"/>
      <c r="C1378" s="75" t="s">
        <v>1899</v>
      </c>
      <c r="D1378" s="75" t="s">
        <v>2744</v>
      </c>
      <c r="E1378" s="525">
        <v>12448</v>
      </c>
      <c r="F1378" s="103">
        <v>200</v>
      </c>
      <c r="J1378"/>
    </row>
    <row r="1379" spans="1:10">
      <c r="A1379" s="382">
        <v>41254</v>
      </c>
      <c r="B1379" s="382"/>
      <c r="C1379" s="75" t="s">
        <v>635</v>
      </c>
      <c r="D1379" s="75" t="s">
        <v>2784</v>
      </c>
      <c r="E1379" s="525">
        <v>12349</v>
      </c>
      <c r="F1379" s="103">
        <v>302.48</v>
      </c>
      <c r="I1379" s="383"/>
      <c r="J1379"/>
    </row>
    <row r="1380" spans="1:10">
      <c r="A1380" s="382">
        <v>41254</v>
      </c>
      <c r="B1380" s="382"/>
      <c r="C1380" s="75" t="s">
        <v>633</v>
      </c>
      <c r="D1380" s="75" t="s">
        <v>2784</v>
      </c>
      <c r="E1380" s="525">
        <v>12344</v>
      </c>
      <c r="F1380" s="103">
        <v>306.64</v>
      </c>
      <c r="I1380" s="383"/>
      <c r="J1380"/>
    </row>
    <row r="1381" spans="1:10">
      <c r="A1381" s="382">
        <v>41254</v>
      </c>
      <c r="B1381" s="382"/>
      <c r="C1381" s="75" t="s">
        <v>2785</v>
      </c>
      <c r="D1381" s="75" t="s">
        <v>2784</v>
      </c>
      <c r="E1381" s="525">
        <v>12348</v>
      </c>
      <c r="F1381" s="103">
        <v>91.28</v>
      </c>
      <c r="I1381" s="383"/>
      <c r="J1381"/>
    </row>
    <row r="1382" spans="1:10">
      <c r="A1382" s="382">
        <v>41254</v>
      </c>
      <c r="B1382" s="382"/>
      <c r="C1382" s="75" t="s">
        <v>497</v>
      </c>
      <c r="D1382" s="75" t="s">
        <v>2784</v>
      </c>
      <c r="E1382" s="525">
        <v>12338</v>
      </c>
      <c r="F1382" s="103">
        <v>258.02</v>
      </c>
      <c r="I1382" s="383"/>
      <c r="J1382"/>
    </row>
    <row r="1383" spans="1:10">
      <c r="A1383" s="382">
        <v>41254</v>
      </c>
      <c r="B1383" s="382"/>
      <c r="C1383" s="75" t="s">
        <v>200</v>
      </c>
      <c r="D1383" s="75" t="s">
        <v>2784</v>
      </c>
      <c r="E1383" s="525">
        <v>12341</v>
      </c>
      <c r="F1383" s="103">
        <v>312.5</v>
      </c>
      <c r="I1383" s="383"/>
      <c r="J1383"/>
    </row>
    <row r="1384" spans="1:10">
      <c r="A1384" s="382">
        <v>41254</v>
      </c>
      <c r="B1384" s="382"/>
      <c r="C1384" s="75" t="s">
        <v>192</v>
      </c>
      <c r="D1384" s="75" t="s">
        <v>2784</v>
      </c>
      <c r="E1384" s="525">
        <v>12336</v>
      </c>
      <c r="F1384" s="103">
        <v>307.67</v>
      </c>
      <c r="I1384" s="383"/>
      <c r="J1384"/>
    </row>
    <row r="1385" spans="1:10">
      <c r="A1385" s="382">
        <v>41254</v>
      </c>
      <c r="B1385" s="382"/>
      <c r="C1385" s="75" t="s">
        <v>678</v>
      </c>
      <c r="D1385" s="75" t="s">
        <v>2784</v>
      </c>
      <c r="E1385" s="525">
        <v>12335</v>
      </c>
      <c r="F1385" s="103">
        <v>349.17</v>
      </c>
      <c r="I1385" s="383"/>
      <c r="J1385"/>
    </row>
    <row r="1386" spans="1:10">
      <c r="A1386" s="382">
        <v>41254</v>
      </c>
      <c r="B1386" s="382"/>
      <c r="C1386" s="75" t="s">
        <v>562</v>
      </c>
      <c r="D1386" s="75" t="s">
        <v>2784</v>
      </c>
      <c r="E1386" s="525">
        <v>12372</v>
      </c>
      <c r="F1386" s="103">
        <v>350</v>
      </c>
      <c r="I1386" s="383"/>
      <c r="J1386"/>
    </row>
    <row r="1387" spans="1:10">
      <c r="A1387" s="382">
        <v>41254</v>
      </c>
      <c r="B1387" s="382"/>
      <c r="C1387" s="75" t="s">
        <v>529</v>
      </c>
      <c r="D1387" s="75" t="s">
        <v>2784</v>
      </c>
      <c r="E1387" s="525">
        <v>12374</v>
      </c>
      <c r="F1387" s="103">
        <v>418.5</v>
      </c>
      <c r="I1387" s="383"/>
      <c r="J1387"/>
    </row>
    <row r="1388" spans="1:10">
      <c r="A1388" s="382">
        <v>41254</v>
      </c>
      <c r="B1388" s="382"/>
      <c r="C1388" s="75" t="s">
        <v>636</v>
      </c>
      <c r="D1388" s="75" t="s">
        <v>2784</v>
      </c>
      <c r="E1388" s="525">
        <v>12347</v>
      </c>
      <c r="F1388" s="103">
        <v>302.48</v>
      </c>
      <c r="I1388" s="383"/>
      <c r="J1388"/>
    </row>
    <row r="1389" spans="1:10">
      <c r="A1389" s="382">
        <v>41254</v>
      </c>
      <c r="B1389" s="382"/>
      <c r="C1389" s="75" t="s">
        <v>1727</v>
      </c>
      <c r="D1389" s="75" t="s">
        <v>2784</v>
      </c>
      <c r="E1389" s="525">
        <v>12371</v>
      </c>
      <c r="F1389" s="103">
        <v>125.13</v>
      </c>
      <c r="I1389" s="383"/>
      <c r="J1389"/>
    </row>
    <row r="1390" spans="1:10">
      <c r="A1390" s="382">
        <v>41225</v>
      </c>
      <c r="B1390" s="382"/>
      <c r="C1390" s="75" t="s">
        <v>2671</v>
      </c>
      <c r="D1390" s="75" t="s">
        <v>2796</v>
      </c>
      <c r="E1390" s="525">
        <v>12394</v>
      </c>
      <c r="F1390" s="103">
        <v>520</v>
      </c>
      <c r="I1390" s="383"/>
      <c r="J1390"/>
    </row>
    <row r="1391" spans="1:10">
      <c r="A1391" s="382">
        <v>41225</v>
      </c>
      <c r="B1391" s="382"/>
      <c r="C1391" s="75" t="s">
        <v>2795</v>
      </c>
      <c r="D1391" s="75" t="s">
        <v>2797</v>
      </c>
      <c r="E1391" s="525">
        <v>12387</v>
      </c>
      <c r="F1391" s="103">
        <v>866.67</v>
      </c>
      <c r="J1391"/>
    </row>
    <row r="1392" spans="1:10">
      <c r="A1392" s="382">
        <v>41254</v>
      </c>
      <c r="B1392" s="382"/>
      <c r="C1392" s="75" t="s">
        <v>801</v>
      </c>
      <c r="D1392" s="75" t="s">
        <v>2784</v>
      </c>
      <c r="E1392" s="525">
        <v>12378</v>
      </c>
      <c r="F1392" s="103">
        <v>866.67</v>
      </c>
      <c r="J1392"/>
    </row>
    <row r="1393" spans="1:10">
      <c r="A1393" s="382">
        <v>41254</v>
      </c>
      <c r="B1393" s="382"/>
      <c r="C1393" s="75" t="s">
        <v>32</v>
      </c>
      <c r="D1393" s="75" t="s">
        <v>2784</v>
      </c>
      <c r="E1393" s="525">
        <v>12379</v>
      </c>
      <c r="F1393" s="103">
        <v>866.67</v>
      </c>
      <c r="I1393" s="383"/>
      <c r="J1393"/>
    </row>
    <row r="1394" spans="1:10">
      <c r="A1394" s="382">
        <v>41254</v>
      </c>
      <c r="B1394" s="382"/>
      <c r="C1394" s="75" t="s">
        <v>2783</v>
      </c>
      <c r="D1394" s="75" t="s">
        <v>2784</v>
      </c>
      <c r="E1394" s="525">
        <v>12333</v>
      </c>
      <c r="F1394" s="103">
        <v>494.44</v>
      </c>
      <c r="I1394" s="383"/>
      <c r="J1394"/>
    </row>
    <row r="1395" spans="1:10">
      <c r="A1395" s="382">
        <v>41254</v>
      </c>
      <c r="B1395" s="382"/>
      <c r="C1395" s="75" t="s">
        <v>1029</v>
      </c>
      <c r="D1395" s="75" t="s">
        <v>2784</v>
      </c>
      <c r="E1395" s="525">
        <v>12337</v>
      </c>
      <c r="F1395" s="103">
        <v>298.31</v>
      </c>
      <c r="I1395" s="383"/>
      <c r="J1395"/>
    </row>
    <row r="1396" spans="1:10">
      <c r="A1396" s="382">
        <v>41254</v>
      </c>
      <c r="B1396" s="382"/>
      <c r="C1396" s="75" t="s">
        <v>233</v>
      </c>
      <c r="D1396" s="75" t="s">
        <v>2789</v>
      </c>
      <c r="E1396" s="525">
        <v>12356</v>
      </c>
      <c r="F1396" s="103">
        <v>495.42</v>
      </c>
      <c r="I1396" s="383"/>
      <c r="J1396"/>
    </row>
    <row r="1397" spans="1:10">
      <c r="A1397" s="382"/>
      <c r="B1397" s="382"/>
      <c r="C1397" s="75" t="s">
        <v>2014</v>
      </c>
      <c r="D1397" s="75" t="s">
        <v>2798</v>
      </c>
      <c r="E1397" s="525">
        <v>12385</v>
      </c>
      <c r="F1397" s="103">
        <v>221.11</v>
      </c>
      <c r="I1397" s="383"/>
      <c r="J1397"/>
    </row>
    <row r="1398" spans="1:10">
      <c r="A1398" s="382">
        <v>41254</v>
      </c>
      <c r="B1398" s="382"/>
      <c r="C1398" s="75" t="s">
        <v>492</v>
      </c>
      <c r="D1398" s="75" t="s">
        <v>2784</v>
      </c>
      <c r="E1398" s="525">
        <v>12334</v>
      </c>
      <c r="F1398" s="103">
        <v>355.42</v>
      </c>
      <c r="J1398"/>
    </row>
    <row r="1399" spans="1:10">
      <c r="A1399" s="382">
        <v>41254</v>
      </c>
      <c r="B1399" s="382"/>
      <c r="C1399" s="75" t="s">
        <v>520</v>
      </c>
      <c r="D1399" s="75" t="s">
        <v>2789</v>
      </c>
      <c r="E1399" s="525">
        <v>12354</v>
      </c>
      <c r="F1399" s="103">
        <v>370.83</v>
      </c>
      <c r="I1399" s="383"/>
      <c r="J1399"/>
    </row>
    <row r="1400" spans="1:10">
      <c r="A1400" s="382">
        <v>41254</v>
      </c>
      <c r="B1400" s="382"/>
      <c r="C1400" s="75" t="s">
        <v>632</v>
      </c>
      <c r="D1400" s="75" t="s">
        <v>2784</v>
      </c>
      <c r="E1400" s="525">
        <v>12343</v>
      </c>
      <c r="F1400" s="103">
        <v>302.48</v>
      </c>
      <c r="I1400" s="383"/>
      <c r="J1400"/>
    </row>
    <row r="1401" spans="1:10">
      <c r="A1401" s="382">
        <v>41254</v>
      </c>
      <c r="B1401" s="382"/>
      <c r="C1401" s="75" t="s">
        <v>559</v>
      </c>
      <c r="D1401" s="75" t="s">
        <v>2789</v>
      </c>
      <c r="E1401" s="525">
        <v>12358</v>
      </c>
      <c r="F1401" s="103">
        <v>366.87</v>
      </c>
      <c r="I1401" s="383"/>
      <c r="J1401"/>
    </row>
    <row r="1402" spans="1:10">
      <c r="A1402" s="382">
        <v>41255</v>
      </c>
      <c r="B1402" s="382"/>
      <c r="C1402" s="75" t="s">
        <v>2799</v>
      </c>
      <c r="D1402" s="75" t="s">
        <v>2798</v>
      </c>
      <c r="E1402" s="525">
        <v>12386</v>
      </c>
      <c r="F1402" s="103">
        <v>566.66999999999996</v>
      </c>
      <c r="I1402" s="383"/>
      <c r="J1402"/>
    </row>
    <row r="1403" spans="1:10">
      <c r="A1403" s="382">
        <v>41254</v>
      </c>
      <c r="B1403" s="382"/>
      <c r="C1403" s="75" t="s">
        <v>30</v>
      </c>
      <c r="D1403" s="75" t="s">
        <v>2784</v>
      </c>
      <c r="E1403" s="525">
        <v>12368</v>
      </c>
      <c r="F1403" s="103">
        <v>347.5</v>
      </c>
      <c r="J1403"/>
    </row>
    <row r="1404" spans="1:10">
      <c r="A1404" s="382">
        <v>41254</v>
      </c>
      <c r="B1404" s="382"/>
      <c r="C1404" s="75" t="s">
        <v>1483</v>
      </c>
      <c r="D1404" s="75" t="s">
        <v>2784</v>
      </c>
      <c r="E1404" s="525">
        <v>12382</v>
      </c>
      <c r="F1404" s="103">
        <v>498.06</v>
      </c>
      <c r="I1404" s="383"/>
      <c r="J1404"/>
    </row>
    <row r="1405" spans="1:10">
      <c r="A1405" s="382">
        <v>41254</v>
      </c>
      <c r="B1405" s="382"/>
      <c r="C1405" s="75" t="s">
        <v>1994</v>
      </c>
      <c r="D1405" s="75" t="s">
        <v>2784</v>
      </c>
      <c r="E1405" s="525">
        <v>12350</v>
      </c>
      <c r="F1405" s="103">
        <v>244.44</v>
      </c>
      <c r="I1405" s="383"/>
      <c r="J1405"/>
    </row>
    <row r="1406" spans="1:10">
      <c r="A1406" s="382">
        <v>41254</v>
      </c>
      <c r="B1406" s="382"/>
      <c r="C1406" s="75" t="s">
        <v>356</v>
      </c>
      <c r="D1406" s="75" t="s">
        <v>2784</v>
      </c>
      <c r="E1406" s="525">
        <v>12376</v>
      </c>
      <c r="F1406" s="103">
        <v>316.67</v>
      </c>
      <c r="I1406" s="383"/>
      <c r="J1406"/>
    </row>
    <row r="1407" spans="1:10">
      <c r="A1407" s="382">
        <v>41254</v>
      </c>
      <c r="B1407" s="382"/>
      <c r="C1407" s="75" t="s">
        <v>2790</v>
      </c>
      <c r="D1407" s="75" t="s">
        <v>2784</v>
      </c>
      <c r="E1407" s="525">
        <v>12547</v>
      </c>
      <c r="F1407" s="103">
        <v>1720</v>
      </c>
      <c r="I1407" s="383"/>
      <c r="J1407"/>
    </row>
    <row r="1408" spans="1:10">
      <c r="A1408" s="382">
        <v>41254</v>
      </c>
      <c r="B1408" s="382"/>
      <c r="C1408" s="75" t="s">
        <v>743</v>
      </c>
      <c r="D1408" s="75" t="s">
        <v>2784</v>
      </c>
      <c r="E1408" s="525">
        <v>12367</v>
      </c>
      <c r="F1408" s="103">
        <v>320.83</v>
      </c>
      <c r="I1408" s="383"/>
      <c r="J1408"/>
    </row>
    <row r="1409" spans="1:10">
      <c r="A1409" s="382">
        <v>41254</v>
      </c>
      <c r="B1409" s="382"/>
      <c r="C1409" s="75" t="s">
        <v>265</v>
      </c>
      <c r="D1409" s="75" t="s">
        <v>2784</v>
      </c>
      <c r="E1409" s="525">
        <v>12373</v>
      </c>
      <c r="F1409" s="103">
        <v>116.67</v>
      </c>
      <c r="I1409" s="383"/>
      <c r="J1409"/>
    </row>
    <row r="1410" spans="1:10">
      <c r="A1410" s="382">
        <v>41254</v>
      </c>
      <c r="B1410" s="382"/>
      <c r="C1410" s="75" t="s">
        <v>2787</v>
      </c>
      <c r="D1410" s="75" t="s">
        <v>2784</v>
      </c>
      <c r="E1410" s="525">
        <v>12365</v>
      </c>
      <c r="F1410" s="103">
        <v>237.1</v>
      </c>
      <c r="I1410" s="383"/>
      <c r="J1410"/>
    </row>
    <row r="1411" spans="1:10">
      <c r="A1411" s="382">
        <v>41257</v>
      </c>
      <c r="B1411" s="382"/>
      <c r="C1411" s="75" t="s">
        <v>1308</v>
      </c>
      <c r="D1411" s="75" t="s">
        <v>2744</v>
      </c>
      <c r="E1411" s="525">
        <v>12479</v>
      </c>
      <c r="F1411" s="103">
        <v>400</v>
      </c>
      <c r="I1411" s="383"/>
      <c r="J1411"/>
    </row>
    <row r="1412" spans="1:10">
      <c r="A1412" s="382">
        <v>41254</v>
      </c>
      <c r="B1412" s="382"/>
      <c r="C1412" s="75" t="s">
        <v>539</v>
      </c>
      <c r="D1412" s="75" t="s">
        <v>2784</v>
      </c>
      <c r="E1412" s="525">
        <v>12395</v>
      </c>
      <c r="F1412" s="103">
        <v>866.67</v>
      </c>
      <c r="I1412" s="383"/>
      <c r="J1412"/>
    </row>
    <row r="1413" spans="1:10">
      <c r="A1413" s="382">
        <v>41254</v>
      </c>
      <c r="B1413" s="382"/>
      <c r="C1413" s="75" t="s">
        <v>1308</v>
      </c>
      <c r="D1413" s="75" t="s">
        <v>2784</v>
      </c>
      <c r="E1413" s="525">
        <v>12389</v>
      </c>
      <c r="F1413" s="103">
        <v>545.70000000000005</v>
      </c>
      <c r="J1413"/>
    </row>
    <row r="1414" spans="1:10">
      <c r="A1414" s="382">
        <v>41254</v>
      </c>
      <c r="B1414" s="382"/>
      <c r="C1414" s="75" t="s">
        <v>2272</v>
      </c>
      <c r="D1414" s="75" t="s">
        <v>2796</v>
      </c>
      <c r="E1414" s="525">
        <v>12391</v>
      </c>
      <c r="F1414" s="103">
        <v>196.67</v>
      </c>
      <c r="J1414"/>
    </row>
    <row r="1415" spans="1:10">
      <c r="A1415" s="382">
        <v>41254</v>
      </c>
      <c r="B1415" s="382"/>
      <c r="C1415" s="75" t="s">
        <v>2800</v>
      </c>
      <c r="D1415" s="75" t="s">
        <v>2797</v>
      </c>
      <c r="E1415" s="525">
        <v>12388</v>
      </c>
      <c r="F1415" s="103">
        <v>419.44</v>
      </c>
      <c r="J1415"/>
    </row>
    <row r="1416" spans="1:10">
      <c r="A1416" s="382"/>
      <c r="B1416" s="382"/>
      <c r="C1416" s="75" t="s">
        <v>1484</v>
      </c>
      <c r="D1416" s="75" t="s">
        <v>2801</v>
      </c>
      <c r="E1416" s="525">
        <v>12392</v>
      </c>
      <c r="F1416" s="103">
        <v>461.11</v>
      </c>
      <c r="J1416"/>
    </row>
    <row r="1417" spans="1:10">
      <c r="A1417" s="382">
        <v>41254</v>
      </c>
      <c r="B1417" s="382"/>
      <c r="C1417" s="75" t="s">
        <v>796</v>
      </c>
      <c r="D1417" s="75" t="s">
        <v>2789</v>
      </c>
      <c r="E1417" s="525">
        <v>12359</v>
      </c>
      <c r="F1417" s="103">
        <v>588.75</v>
      </c>
      <c r="J1417"/>
    </row>
    <row r="1418" spans="1:10">
      <c r="A1418" s="382">
        <v>41254</v>
      </c>
      <c r="B1418" s="382"/>
      <c r="C1418" s="75" t="s">
        <v>369</v>
      </c>
      <c r="D1418" s="75" t="s">
        <v>2784</v>
      </c>
      <c r="E1418" s="525">
        <v>12545</v>
      </c>
      <c r="F1418" s="103">
        <v>1149.17</v>
      </c>
      <c r="I1418" s="383"/>
      <c r="J1418"/>
    </row>
    <row r="1419" spans="1:10">
      <c r="A1419" s="382">
        <v>41254</v>
      </c>
      <c r="B1419" s="382"/>
      <c r="C1419" s="75" t="s">
        <v>2802</v>
      </c>
      <c r="D1419" s="75" t="s">
        <v>2784</v>
      </c>
      <c r="E1419" s="525">
        <v>12398</v>
      </c>
      <c r="F1419" s="103">
        <v>883.33</v>
      </c>
      <c r="I1419" s="383"/>
      <c r="J1419"/>
    </row>
    <row r="1420" spans="1:10">
      <c r="A1420" s="382">
        <v>41254</v>
      </c>
      <c r="B1420" s="382"/>
      <c r="C1420" s="75" t="s">
        <v>560</v>
      </c>
      <c r="D1420" s="75" t="s">
        <v>2784</v>
      </c>
      <c r="E1420" s="525">
        <v>12364</v>
      </c>
      <c r="F1420" s="103">
        <v>400.83</v>
      </c>
      <c r="J1420"/>
    </row>
    <row r="1421" spans="1:10">
      <c r="A1421" s="382">
        <v>41254</v>
      </c>
      <c r="B1421" s="382"/>
      <c r="C1421" s="75" t="s">
        <v>2147</v>
      </c>
      <c r="D1421" s="75" t="s">
        <v>2789</v>
      </c>
      <c r="E1421" s="525">
        <v>12361</v>
      </c>
      <c r="F1421" s="103">
        <v>116.67</v>
      </c>
      <c r="I1421" s="383"/>
      <c r="J1421"/>
    </row>
    <row r="1422" spans="1:10">
      <c r="A1422" s="382">
        <v>41254</v>
      </c>
      <c r="B1422" s="382"/>
      <c r="C1422" s="75" t="s">
        <v>1734</v>
      </c>
      <c r="D1422" s="75" t="s">
        <v>2784</v>
      </c>
      <c r="E1422" s="525">
        <v>12363</v>
      </c>
      <c r="F1422" s="103">
        <v>116.67</v>
      </c>
      <c r="I1422" s="383"/>
      <c r="J1422"/>
    </row>
    <row r="1423" spans="1:10">
      <c r="A1423" s="382">
        <v>41254</v>
      </c>
      <c r="B1423" s="382"/>
      <c r="C1423" s="75" t="s">
        <v>1703</v>
      </c>
      <c r="D1423" s="75" t="s">
        <v>2789</v>
      </c>
      <c r="E1423" s="525">
        <v>12353</v>
      </c>
      <c r="F1423" s="103">
        <v>143.01</v>
      </c>
      <c r="I1423" s="383"/>
      <c r="J1423"/>
    </row>
    <row r="1424" spans="1:10">
      <c r="A1424" s="382">
        <v>41257</v>
      </c>
      <c r="B1424" s="382"/>
      <c r="C1424" s="75" t="s">
        <v>1170</v>
      </c>
      <c r="D1424" s="75" t="s">
        <v>2744</v>
      </c>
      <c r="E1424" s="525">
        <v>12446</v>
      </c>
      <c r="F1424" s="103">
        <v>180</v>
      </c>
      <c r="I1424" s="383"/>
      <c r="J1424"/>
    </row>
    <row r="1425" spans="1:10">
      <c r="A1425" s="382">
        <v>41257</v>
      </c>
      <c r="B1425" s="382"/>
      <c r="C1425" s="75" t="s">
        <v>354</v>
      </c>
      <c r="D1425" s="75" t="s">
        <v>2744</v>
      </c>
      <c r="E1425" s="525">
        <v>12493</v>
      </c>
      <c r="F1425" s="103">
        <v>1560</v>
      </c>
      <c r="I1425" s="383"/>
      <c r="J1425"/>
    </row>
    <row r="1426" spans="1:10">
      <c r="A1426" s="382">
        <v>41249</v>
      </c>
      <c r="B1426" s="382">
        <v>41263</v>
      </c>
      <c r="C1426" s="75" t="s">
        <v>2757</v>
      </c>
      <c r="D1426" s="75" t="s">
        <v>2756</v>
      </c>
      <c r="E1426" s="525">
        <v>12287</v>
      </c>
      <c r="F1426" s="103">
        <v>350</v>
      </c>
      <c r="I1426" s="383"/>
      <c r="J1426"/>
    </row>
    <row r="1427" spans="1:10">
      <c r="A1427" s="382">
        <v>41254</v>
      </c>
      <c r="B1427" s="382"/>
      <c r="C1427" s="75" t="s">
        <v>528</v>
      </c>
      <c r="D1427" s="75" t="s">
        <v>2784</v>
      </c>
      <c r="E1427" s="525">
        <v>12370</v>
      </c>
      <c r="F1427" s="103">
        <v>441.67</v>
      </c>
      <c r="J1427"/>
    </row>
    <row r="1428" spans="1:10">
      <c r="A1428" s="382">
        <v>41254</v>
      </c>
      <c r="B1428" s="382"/>
      <c r="C1428" s="75" t="s">
        <v>1834</v>
      </c>
      <c r="D1428" s="75" t="s">
        <v>2784</v>
      </c>
      <c r="E1428" s="525">
        <v>12381</v>
      </c>
      <c r="F1428" s="103">
        <v>321.51</v>
      </c>
      <c r="I1428" s="383"/>
      <c r="J1428"/>
    </row>
    <row r="1429" spans="1:10">
      <c r="A1429" s="382">
        <v>41254</v>
      </c>
      <c r="B1429" s="382"/>
      <c r="C1429" s="75" t="s">
        <v>1046</v>
      </c>
      <c r="D1429" s="75" t="s">
        <v>2784</v>
      </c>
      <c r="E1429" s="525">
        <v>12390</v>
      </c>
      <c r="F1429" s="103">
        <v>741.67</v>
      </c>
      <c r="I1429" s="383"/>
      <c r="J1429"/>
    </row>
    <row r="1430" spans="1:10">
      <c r="A1430" s="382">
        <v>41254</v>
      </c>
      <c r="B1430" s="382"/>
      <c r="C1430" s="75" t="s">
        <v>173</v>
      </c>
      <c r="D1430" s="75" t="s">
        <v>2784</v>
      </c>
      <c r="E1430" s="525">
        <v>12345</v>
      </c>
      <c r="F1430" s="103">
        <v>427.08</v>
      </c>
      <c r="J1430"/>
    </row>
    <row r="1431" spans="1:10">
      <c r="A1431" s="382">
        <v>41254</v>
      </c>
      <c r="B1431" s="382"/>
      <c r="C1431" s="75" t="s">
        <v>367</v>
      </c>
      <c r="D1431" s="75" t="s">
        <v>2784</v>
      </c>
      <c r="E1431" s="525">
        <v>12546</v>
      </c>
      <c r="F1431" s="103">
        <v>1720</v>
      </c>
      <c r="I1431" s="383"/>
      <c r="J1431"/>
    </row>
    <row r="1432" spans="1:10">
      <c r="A1432" s="382" t="s">
        <v>853</v>
      </c>
      <c r="B1432" s="382"/>
      <c r="C1432" s="75" t="s">
        <v>626</v>
      </c>
      <c r="D1432" s="75" t="s">
        <v>2784</v>
      </c>
      <c r="E1432" s="525">
        <v>12339</v>
      </c>
      <c r="F1432" s="103">
        <v>302.48</v>
      </c>
      <c r="I1432" s="383"/>
      <c r="J1432"/>
    </row>
    <row r="1433" spans="1:10">
      <c r="A1433" s="382">
        <v>41254</v>
      </c>
      <c r="B1433" s="382"/>
      <c r="C1433" s="75" t="s">
        <v>524</v>
      </c>
      <c r="D1433" s="75" t="s">
        <v>2789</v>
      </c>
      <c r="E1433" s="525">
        <v>12360</v>
      </c>
      <c r="F1433" s="103">
        <v>358.75</v>
      </c>
      <c r="I1433" s="383"/>
      <c r="J1433"/>
    </row>
    <row r="1434" spans="1:10">
      <c r="A1434" s="382">
        <v>41254</v>
      </c>
      <c r="B1434" s="382"/>
      <c r="C1434" s="75" t="s">
        <v>1303</v>
      </c>
      <c r="D1434" s="75" t="s">
        <v>2789</v>
      </c>
      <c r="E1434" s="525">
        <v>12362</v>
      </c>
      <c r="F1434" s="103">
        <v>175</v>
      </c>
      <c r="I1434" s="383"/>
      <c r="J1434"/>
    </row>
    <row r="1435" spans="1:10">
      <c r="A1435" s="382">
        <v>41254</v>
      </c>
      <c r="B1435" s="382"/>
      <c r="C1435" s="75" t="s">
        <v>681</v>
      </c>
      <c r="D1435" s="75" t="s">
        <v>2784</v>
      </c>
      <c r="E1435" s="525">
        <v>12340</v>
      </c>
      <c r="F1435" s="103">
        <v>312.5</v>
      </c>
      <c r="I1435" s="383"/>
      <c r="J1435"/>
    </row>
    <row r="1436" spans="1:10">
      <c r="A1436" s="382">
        <v>41254</v>
      </c>
      <c r="B1436" s="382"/>
      <c r="C1436" s="75" t="s">
        <v>456</v>
      </c>
      <c r="D1436" s="75" t="s">
        <v>2784</v>
      </c>
      <c r="E1436" s="525">
        <v>12369</v>
      </c>
      <c r="F1436" s="103">
        <v>718.33</v>
      </c>
      <c r="I1436" s="383"/>
      <c r="J1436"/>
    </row>
    <row r="1437" spans="1:10">
      <c r="A1437" s="382">
        <v>41257</v>
      </c>
      <c r="B1437" s="382"/>
      <c r="C1437" s="75" t="s">
        <v>2273</v>
      </c>
      <c r="D1437" s="75" t="s">
        <v>2744</v>
      </c>
      <c r="E1437" s="525">
        <v>12489</v>
      </c>
      <c r="F1437" s="103">
        <v>240</v>
      </c>
      <c r="I1437" s="383"/>
      <c r="J1437"/>
    </row>
    <row r="1438" spans="1:10">
      <c r="A1438" s="382">
        <v>41257</v>
      </c>
      <c r="B1438" s="382"/>
      <c r="C1438" s="75" t="s">
        <v>741</v>
      </c>
      <c r="D1438" s="75" t="s">
        <v>2744</v>
      </c>
      <c r="E1438" s="525">
        <v>12537</v>
      </c>
      <c r="F1438" s="103">
        <v>1440</v>
      </c>
      <c r="I1438" s="383"/>
      <c r="J1438"/>
    </row>
    <row r="1439" spans="1:10">
      <c r="A1439" s="382">
        <v>41254</v>
      </c>
      <c r="B1439" s="382"/>
      <c r="C1439" s="75" t="s">
        <v>2560</v>
      </c>
      <c r="D1439" s="75" t="s">
        <v>2784</v>
      </c>
      <c r="E1439" s="525">
        <v>12366</v>
      </c>
      <c r="F1439" s="103">
        <v>34.72</v>
      </c>
      <c r="I1439" s="383"/>
      <c r="J1439"/>
    </row>
    <row r="1440" spans="1:10">
      <c r="A1440" s="382">
        <v>41254</v>
      </c>
      <c r="B1440" s="382"/>
      <c r="C1440" s="75" t="s">
        <v>518</v>
      </c>
      <c r="D1440" s="75" t="s">
        <v>2789</v>
      </c>
      <c r="E1440" s="525">
        <v>12351</v>
      </c>
      <c r="F1440" s="103">
        <v>471.42</v>
      </c>
      <c r="I1440" s="383"/>
      <c r="J1440"/>
    </row>
    <row r="1441" spans="1:10">
      <c r="I1441" s="383"/>
      <c r="J1441"/>
    </row>
    <row r="1442" spans="1:10">
      <c r="A1442" s="60">
        <v>41276</v>
      </c>
    </row>
    <row r="1443" spans="1:10">
      <c r="A1443" s="382">
        <v>41257</v>
      </c>
      <c r="B1443" s="382"/>
      <c r="C1443" s="75" t="s">
        <v>389</v>
      </c>
      <c r="D1443" s="75" t="s">
        <v>2740</v>
      </c>
      <c r="E1443" s="525">
        <v>12512</v>
      </c>
      <c r="F1443" s="103">
        <v>205</v>
      </c>
      <c r="J1443"/>
    </row>
    <row r="1444" spans="1:10">
      <c r="A1444" s="382">
        <v>41254</v>
      </c>
      <c r="B1444" s="382"/>
      <c r="C1444" s="75" t="s">
        <v>792</v>
      </c>
      <c r="D1444" s="75" t="s">
        <v>2789</v>
      </c>
      <c r="E1444" s="525">
        <v>12352</v>
      </c>
      <c r="F1444" s="103">
        <v>487.5</v>
      </c>
      <c r="J1444"/>
    </row>
    <row r="1445" spans="1:10">
      <c r="A1445" s="382">
        <v>41263</v>
      </c>
      <c r="B1445" s="382"/>
      <c r="C1445" s="75" t="s">
        <v>941</v>
      </c>
      <c r="D1445" s="75" t="s">
        <v>2781</v>
      </c>
      <c r="E1445" s="525">
        <v>12540</v>
      </c>
      <c r="F1445" s="103">
        <v>1500</v>
      </c>
      <c r="I1445" s="383"/>
      <c r="J1445"/>
    </row>
    <row r="1446" spans="1:10">
      <c r="A1446" s="382">
        <v>41257</v>
      </c>
      <c r="B1446" s="382"/>
      <c r="C1446" s="75" t="s">
        <v>455</v>
      </c>
      <c r="D1446" s="75" t="s">
        <v>2736</v>
      </c>
      <c r="E1446" s="525">
        <v>12508</v>
      </c>
      <c r="F1446" s="103">
        <v>115.56</v>
      </c>
      <c r="I1446" s="383"/>
      <c r="J1446"/>
    </row>
    <row r="1447" spans="1:10">
      <c r="A1447" s="382">
        <v>41254</v>
      </c>
      <c r="B1447" s="382"/>
      <c r="C1447" s="75" t="s">
        <v>2786</v>
      </c>
      <c r="D1447" s="75" t="s">
        <v>2789</v>
      </c>
      <c r="E1447" s="525">
        <v>12355</v>
      </c>
      <c r="F1447" s="103">
        <v>238.31</v>
      </c>
      <c r="J1447"/>
    </row>
    <row r="1448" spans="1:10">
      <c r="A1448" s="382">
        <v>41260</v>
      </c>
      <c r="B1448" s="382"/>
      <c r="C1448" s="75" t="s">
        <v>1798</v>
      </c>
      <c r="D1448" s="75"/>
      <c r="E1448" s="525">
        <v>12519</v>
      </c>
      <c r="F1448" s="103">
        <v>243.84</v>
      </c>
      <c r="I1448" s="383"/>
      <c r="J1448"/>
    </row>
    <row r="1449" spans="1:10">
      <c r="A1449" s="382">
        <v>41263</v>
      </c>
      <c r="B1449" s="382"/>
      <c r="C1449" s="75" t="s">
        <v>120</v>
      </c>
      <c r="D1449" s="75" t="s">
        <v>2780</v>
      </c>
      <c r="E1449" s="525">
        <v>12539</v>
      </c>
      <c r="F1449" s="103">
        <v>300</v>
      </c>
      <c r="J1449"/>
    </row>
    <row r="1450" spans="1:10">
      <c r="A1450" s="382">
        <v>41263</v>
      </c>
      <c r="B1450" s="382"/>
      <c r="C1450" s="75" t="s">
        <v>120</v>
      </c>
      <c r="D1450" s="75" t="s">
        <v>2779</v>
      </c>
      <c r="E1450" s="525">
        <v>12538</v>
      </c>
      <c r="F1450" s="103">
        <v>304.5</v>
      </c>
      <c r="I1450" s="383"/>
      <c r="J1450"/>
    </row>
    <row r="1451" spans="1:10">
      <c r="A1451" s="382">
        <v>41255</v>
      </c>
      <c r="B1451" s="382"/>
      <c r="C1451" s="75" t="s">
        <v>1797</v>
      </c>
      <c r="D1451" s="75" t="s">
        <v>2794</v>
      </c>
      <c r="E1451" s="525">
        <v>12543</v>
      </c>
      <c r="F1451" s="103">
        <v>373.2</v>
      </c>
      <c r="I1451" s="383"/>
      <c r="J1451"/>
    </row>
    <row r="1452" spans="1:10">
      <c r="A1452" s="382">
        <v>41256</v>
      </c>
      <c r="B1452" s="382"/>
      <c r="C1452" s="75" t="s">
        <v>130</v>
      </c>
      <c r="D1452" s="75" t="s">
        <v>2723</v>
      </c>
      <c r="E1452" s="519">
        <v>12541</v>
      </c>
      <c r="F1452" s="103">
        <v>375</v>
      </c>
      <c r="I1452" s="383"/>
      <c r="J1452"/>
    </row>
    <row r="1453" spans="1:10">
      <c r="A1453" s="382">
        <v>41254</v>
      </c>
      <c r="B1453" s="382"/>
      <c r="C1453" s="75" t="s">
        <v>2805</v>
      </c>
      <c r="D1453" s="75" t="s">
        <v>2789</v>
      </c>
      <c r="E1453" s="525">
        <v>12393</v>
      </c>
      <c r="F1453" s="103">
        <v>474.19</v>
      </c>
      <c r="G1453" s="811" t="s">
        <v>2811</v>
      </c>
      <c r="J1453"/>
    </row>
    <row r="1454" spans="1:10">
      <c r="A1454" s="382">
        <v>41257</v>
      </c>
      <c r="B1454" s="382"/>
      <c r="C1454" s="75" t="s">
        <v>1633</v>
      </c>
      <c r="D1454" s="75" t="s">
        <v>2744</v>
      </c>
      <c r="E1454" s="525">
        <v>12483</v>
      </c>
      <c r="F1454" s="103">
        <v>480</v>
      </c>
      <c r="J1454"/>
    </row>
    <row r="1455" spans="1:10">
      <c r="A1455" s="382">
        <v>41257</v>
      </c>
      <c r="B1455" s="382"/>
      <c r="C1455" s="75" t="s">
        <v>166</v>
      </c>
      <c r="D1455" s="75" t="s">
        <v>2733</v>
      </c>
      <c r="E1455" s="525">
        <v>12419</v>
      </c>
      <c r="F1455" s="103">
        <v>486.16</v>
      </c>
      <c r="I1455" s="383"/>
      <c r="J1455"/>
    </row>
    <row r="1456" spans="1:10">
      <c r="A1456" s="382">
        <v>41254</v>
      </c>
      <c r="B1456" s="382"/>
      <c r="C1456" s="75" t="s">
        <v>533</v>
      </c>
      <c r="D1456" s="75" t="s">
        <v>2784</v>
      </c>
      <c r="E1456" s="525">
        <v>12331</v>
      </c>
      <c r="F1456" s="103">
        <v>833.33</v>
      </c>
      <c r="J1456"/>
    </row>
    <row r="1457" spans="1:10">
      <c r="A1457" s="382">
        <v>41262</v>
      </c>
      <c r="B1457" s="382"/>
      <c r="C1457" s="75" t="s">
        <v>388</v>
      </c>
      <c r="D1457" s="75" t="s">
        <v>2776</v>
      </c>
      <c r="E1457" s="525">
        <v>12533</v>
      </c>
      <c r="F1457" s="103">
        <v>1000</v>
      </c>
      <c r="I1457" s="383"/>
      <c r="J1457"/>
    </row>
    <row r="1458" spans="1:10">
      <c r="A1458" s="382">
        <v>41254</v>
      </c>
      <c r="B1458" s="382"/>
      <c r="C1458" s="75" t="s">
        <v>939</v>
      </c>
      <c r="D1458" s="75" t="s">
        <v>2784</v>
      </c>
      <c r="E1458" s="525">
        <v>12397</v>
      </c>
      <c r="F1458" s="103">
        <v>986.1</v>
      </c>
      <c r="I1458" s="383"/>
      <c r="J1458"/>
    </row>
    <row r="1459" spans="1:10">
      <c r="A1459" s="382">
        <v>41257</v>
      </c>
      <c r="B1459" s="382"/>
      <c r="C1459" s="75" t="s">
        <v>1172</v>
      </c>
      <c r="D1459" s="75" t="s">
        <v>2744</v>
      </c>
      <c r="E1459" s="525">
        <v>12466</v>
      </c>
      <c r="F1459" s="103">
        <v>140</v>
      </c>
      <c r="J1459"/>
    </row>
    <row r="1460" spans="1:10">
      <c r="A1460" s="382">
        <v>41254</v>
      </c>
      <c r="B1460" s="382"/>
      <c r="C1460" s="75" t="s">
        <v>2788</v>
      </c>
      <c r="D1460" s="75" t="s">
        <v>2784</v>
      </c>
      <c r="E1460" s="525">
        <v>12375</v>
      </c>
      <c r="F1460" s="103">
        <v>190.05</v>
      </c>
      <c r="I1460" s="383"/>
      <c r="J1460"/>
    </row>
    <row r="1461" spans="1:10">
      <c r="A1461" s="382">
        <v>41254</v>
      </c>
      <c r="B1461" s="382"/>
      <c r="C1461" s="75" t="s">
        <v>1705</v>
      </c>
      <c r="D1461" s="75" t="s">
        <v>2789</v>
      </c>
      <c r="E1461" s="525">
        <v>12357</v>
      </c>
      <c r="F1461" s="103">
        <v>188.17</v>
      </c>
      <c r="I1461" s="383"/>
      <c r="J1461"/>
    </row>
    <row r="1462" spans="1:10">
      <c r="A1462" s="382">
        <v>41254</v>
      </c>
      <c r="B1462" s="382"/>
      <c r="C1462" s="75" t="s">
        <v>2013</v>
      </c>
      <c r="D1462" s="75" t="s">
        <v>2784</v>
      </c>
      <c r="E1462" s="525">
        <v>12383</v>
      </c>
      <c r="F1462" s="103">
        <v>291.67</v>
      </c>
      <c r="I1462" s="383"/>
      <c r="J1462"/>
    </row>
    <row r="1463" spans="1:10">
      <c r="A1463" s="382">
        <v>41264</v>
      </c>
      <c r="B1463" s="382"/>
      <c r="C1463" s="75" t="s">
        <v>2806</v>
      </c>
      <c r="D1463" s="75"/>
      <c r="E1463" s="525">
        <v>12550</v>
      </c>
      <c r="F1463" s="103">
        <v>184.91</v>
      </c>
      <c r="I1463" s="383"/>
      <c r="J1463"/>
    </row>
    <row r="1464" spans="1:10">
      <c r="A1464" s="382">
        <v>41255</v>
      </c>
      <c r="B1464" s="382"/>
      <c r="C1464" s="75" t="s">
        <v>1629</v>
      </c>
      <c r="D1464" s="75" t="s">
        <v>2784</v>
      </c>
      <c r="E1464" s="525">
        <v>12384</v>
      </c>
      <c r="F1464" s="103">
        <v>413.98</v>
      </c>
      <c r="J1464"/>
    </row>
    <row r="1465" spans="1:10">
      <c r="A1465" s="382">
        <v>41250</v>
      </c>
      <c r="B1465" s="382">
        <v>41270</v>
      </c>
      <c r="C1465" s="75" t="s">
        <v>130</v>
      </c>
      <c r="D1465" s="75" t="s">
        <v>2758</v>
      </c>
      <c r="E1465" s="525">
        <v>12303</v>
      </c>
      <c r="F1465" s="103">
        <v>975</v>
      </c>
      <c r="J1465"/>
    </row>
    <row r="1466" spans="1:10">
      <c r="A1466" s="382">
        <v>41276</v>
      </c>
      <c r="B1466" s="382"/>
      <c r="C1466" s="75" t="s">
        <v>939</v>
      </c>
      <c r="D1466" s="75" t="s">
        <v>2807</v>
      </c>
      <c r="E1466" s="525">
        <v>12555</v>
      </c>
      <c r="F1466" s="103">
        <v>228</v>
      </c>
      <c r="I1466" s="383"/>
      <c r="J1466"/>
    </row>
    <row r="1467" spans="1:10">
      <c r="A1467" s="382">
        <v>41208</v>
      </c>
      <c r="B1467" s="382"/>
      <c r="C1467" s="75" t="s">
        <v>602</v>
      </c>
      <c r="D1467" s="75" t="s">
        <v>2808</v>
      </c>
      <c r="E1467" s="525">
        <v>11678</v>
      </c>
      <c r="F1467" s="103">
        <v>1700</v>
      </c>
      <c r="H1467" s="398"/>
      <c r="J1467"/>
    </row>
    <row r="1468" spans="1:10">
      <c r="J1468"/>
    </row>
    <row r="1469" spans="1:10">
      <c r="A1469" s="60">
        <v>41277</v>
      </c>
    </row>
    <row r="1470" spans="1:10">
      <c r="A1470" s="382">
        <v>41254</v>
      </c>
      <c r="B1470" s="382"/>
      <c r="C1470" s="75" t="s">
        <v>530</v>
      </c>
      <c r="D1470" s="75" t="s">
        <v>2784</v>
      </c>
      <c r="E1470" s="525">
        <v>12558</v>
      </c>
      <c r="F1470" s="103">
        <v>549.73</v>
      </c>
      <c r="J1470"/>
    </row>
    <row r="1471" spans="1:10">
      <c r="A1471" s="382">
        <v>41254</v>
      </c>
      <c r="B1471" s="382"/>
      <c r="C1471" s="75" t="s">
        <v>2810</v>
      </c>
      <c r="D1471" s="75" t="s">
        <v>2796</v>
      </c>
      <c r="E1471" s="525">
        <v>12396</v>
      </c>
      <c r="F1471" s="103">
        <v>16.670000000000002</v>
      </c>
      <c r="G1471" s="811" t="s">
        <v>2809</v>
      </c>
      <c r="I1471" s="383"/>
      <c r="J1471"/>
    </row>
    <row r="1472" spans="1:10">
      <c r="A1472" s="382">
        <v>41257</v>
      </c>
      <c r="B1472" s="382"/>
      <c r="C1472" s="75" t="s">
        <v>2731</v>
      </c>
      <c r="D1472" s="75" t="s">
        <v>2732</v>
      </c>
      <c r="E1472" s="525">
        <v>12513</v>
      </c>
      <c r="F1472" s="103">
        <v>4892.16</v>
      </c>
      <c r="H1472" s="694"/>
      <c r="J1472"/>
    </row>
    <row r="1473" spans="1:10">
      <c r="A1473" s="382">
        <v>41257</v>
      </c>
      <c r="B1473" s="382"/>
      <c r="C1473" s="75" t="s">
        <v>372</v>
      </c>
      <c r="D1473" s="75" t="s">
        <v>2812</v>
      </c>
      <c r="E1473" s="525">
        <v>12561</v>
      </c>
      <c r="F1473" s="103">
        <v>500</v>
      </c>
      <c r="G1473" s="693"/>
      <c r="J1473"/>
    </row>
    <row r="1474" spans="1:10">
      <c r="A1474" s="382">
        <v>41277</v>
      </c>
      <c r="B1474" s="382"/>
      <c r="C1474" s="75" t="s">
        <v>2738</v>
      </c>
      <c r="D1474" s="75" t="s">
        <v>2820</v>
      </c>
      <c r="E1474" s="525">
        <v>12560</v>
      </c>
      <c r="F1474" s="103">
        <v>300</v>
      </c>
      <c r="I1474" s="383"/>
    </row>
    <row r="1475" spans="1:10">
      <c r="I1475" s="383"/>
      <c r="J1475" s="383"/>
    </row>
    <row r="1476" spans="1:10">
      <c r="H1476" s="398"/>
    </row>
    <row r="1477" spans="1:10">
      <c r="A1477" s="60">
        <v>41278</v>
      </c>
    </row>
    <row r="1478" spans="1:10">
      <c r="A1478" s="382">
        <v>41277</v>
      </c>
      <c r="B1478" s="382"/>
      <c r="C1478" s="75" t="s">
        <v>874</v>
      </c>
      <c r="D1478" s="75" t="s">
        <v>2826</v>
      </c>
      <c r="E1478" s="525">
        <v>12567</v>
      </c>
      <c r="F1478" s="103">
        <v>503.15</v>
      </c>
    </row>
    <row r="1479" spans="1:10">
      <c r="A1479" s="382">
        <v>41277</v>
      </c>
      <c r="B1479" s="382"/>
      <c r="C1479" s="75" t="s">
        <v>2206</v>
      </c>
      <c r="D1479" s="75" t="s">
        <v>2818</v>
      </c>
      <c r="E1479" s="525">
        <v>12566</v>
      </c>
      <c r="F1479" s="103">
        <v>537.6</v>
      </c>
      <c r="I1479" s="383"/>
      <c r="J1479" s="383"/>
    </row>
    <row r="1480" spans="1:10">
      <c r="A1480" s="382">
        <v>41278</v>
      </c>
      <c r="B1480" s="382"/>
      <c r="C1480" s="75" t="s">
        <v>372</v>
      </c>
      <c r="D1480" s="75" t="s">
        <v>2812</v>
      </c>
      <c r="E1480" s="525">
        <v>12569</v>
      </c>
      <c r="F1480" s="103">
        <v>1589.71</v>
      </c>
    </row>
    <row r="1481" spans="1:10">
      <c r="A1481" s="382">
        <v>41278</v>
      </c>
      <c r="B1481" s="382"/>
      <c r="C1481" s="75" t="s">
        <v>389</v>
      </c>
      <c r="D1481" s="75" t="s">
        <v>2843</v>
      </c>
      <c r="E1481" s="525">
        <v>12593</v>
      </c>
      <c r="F1481" s="103">
        <v>262</v>
      </c>
    </row>
    <row r="1482" spans="1:10">
      <c r="A1482" s="382">
        <v>41278</v>
      </c>
      <c r="B1482" s="382"/>
      <c r="C1482" s="75" t="s">
        <v>226</v>
      </c>
      <c r="D1482" s="75" t="s">
        <v>2848</v>
      </c>
      <c r="E1482" s="525">
        <v>12598</v>
      </c>
      <c r="F1482" s="103">
        <v>280</v>
      </c>
    </row>
    <row r="1483" spans="1:10">
      <c r="A1483" s="382">
        <v>41278</v>
      </c>
      <c r="B1483" s="382"/>
      <c r="C1483" s="75" t="s">
        <v>1571</v>
      </c>
      <c r="D1483" s="75" t="s">
        <v>2847</v>
      </c>
      <c r="E1483" s="525">
        <v>12597</v>
      </c>
      <c r="F1483" s="103">
        <v>132</v>
      </c>
    </row>
    <row r="1484" spans="1:10">
      <c r="A1484" s="382">
        <v>41278</v>
      </c>
      <c r="B1484" s="382"/>
      <c r="C1484" s="75" t="s">
        <v>2206</v>
      </c>
      <c r="D1484" s="75" t="s">
        <v>2846</v>
      </c>
      <c r="E1484" s="525">
        <v>12596</v>
      </c>
      <c r="F1484" s="103">
        <v>520.79999999999995</v>
      </c>
    </row>
    <row r="1485" spans="1:10">
      <c r="A1485" s="382">
        <v>41277</v>
      </c>
      <c r="B1485" s="382"/>
      <c r="C1485" s="75" t="s">
        <v>267</v>
      </c>
      <c r="D1485" s="75" t="s">
        <v>2819</v>
      </c>
      <c r="E1485" s="525">
        <v>12559</v>
      </c>
      <c r="F1485" s="103">
        <v>1250</v>
      </c>
      <c r="I1485" s="383"/>
      <c r="J1485" s="383"/>
    </row>
    <row r="1486" spans="1:10">
      <c r="A1486" s="382">
        <v>41278</v>
      </c>
      <c r="B1486" s="382"/>
      <c r="C1486" s="75" t="s">
        <v>2520</v>
      </c>
      <c r="D1486" s="75" t="s">
        <v>2837</v>
      </c>
      <c r="E1486" s="525">
        <v>12587</v>
      </c>
      <c r="F1486" s="103">
        <v>179.8</v>
      </c>
      <c r="H1486" s="398"/>
    </row>
    <row r="1487" spans="1:10">
      <c r="A1487" s="382">
        <v>41278</v>
      </c>
      <c r="B1487" s="382"/>
      <c r="C1487" s="75" t="s">
        <v>200</v>
      </c>
      <c r="D1487" s="75" t="s">
        <v>2837</v>
      </c>
      <c r="E1487" s="525">
        <v>12577</v>
      </c>
      <c r="F1487" s="103">
        <v>194.63</v>
      </c>
    </row>
    <row r="1488" spans="1:10">
      <c r="A1488" s="382">
        <v>41278</v>
      </c>
      <c r="B1488" s="382"/>
      <c r="C1488" s="75" t="s">
        <v>2251</v>
      </c>
      <c r="D1488" s="75" t="s">
        <v>2837</v>
      </c>
      <c r="E1488" s="525">
        <v>12584</v>
      </c>
      <c r="F1488" s="103">
        <v>157.02000000000001</v>
      </c>
    </row>
    <row r="1489" spans="1:10">
      <c r="A1489" s="382">
        <v>41278</v>
      </c>
      <c r="B1489" s="382"/>
      <c r="C1489" s="75" t="s">
        <v>634</v>
      </c>
      <c r="D1489" s="75" t="s">
        <v>2837</v>
      </c>
      <c r="E1489" s="525">
        <v>12582</v>
      </c>
      <c r="F1489" s="103">
        <v>162.08000000000001</v>
      </c>
    </row>
    <row r="1490" spans="1:10">
      <c r="A1490" s="382">
        <v>41278</v>
      </c>
      <c r="B1490" s="382"/>
      <c r="C1490" s="75" t="s">
        <v>2152</v>
      </c>
      <c r="D1490" s="75" t="s">
        <v>2838</v>
      </c>
      <c r="E1490" s="525">
        <v>12588</v>
      </c>
      <c r="F1490" s="103">
        <v>179.8</v>
      </c>
      <c r="I1490"/>
      <c r="J1490"/>
    </row>
    <row r="1491" spans="1:10">
      <c r="A1491" s="382">
        <v>41278</v>
      </c>
      <c r="B1491" s="382"/>
      <c r="C1491" s="75" t="s">
        <v>492</v>
      </c>
      <c r="D1491" s="75" t="s">
        <v>2837</v>
      </c>
      <c r="E1491" s="525">
        <v>12570</v>
      </c>
      <c r="F1491" s="103">
        <v>218.23</v>
      </c>
      <c r="I1491"/>
      <c r="J1491"/>
    </row>
    <row r="1492" spans="1:10">
      <c r="A1492" s="382">
        <v>41278</v>
      </c>
      <c r="B1492" s="382"/>
      <c r="C1492" s="75" t="s">
        <v>497</v>
      </c>
      <c r="D1492" s="75" t="s">
        <v>2837</v>
      </c>
      <c r="E1492" s="525">
        <v>12574</v>
      </c>
      <c r="F1492" s="103">
        <v>157.02000000000001</v>
      </c>
      <c r="I1492"/>
      <c r="J1492"/>
    </row>
    <row r="1493" spans="1:10">
      <c r="A1493" s="382">
        <v>41278</v>
      </c>
      <c r="B1493" s="382"/>
      <c r="C1493" s="75" t="s">
        <v>192</v>
      </c>
      <c r="D1493" s="75" t="s">
        <v>2837</v>
      </c>
      <c r="E1493" s="525">
        <v>12572</v>
      </c>
      <c r="F1493" s="103">
        <v>194.63</v>
      </c>
      <c r="I1493"/>
      <c r="J1493"/>
    </row>
    <row r="1494" spans="1:10">
      <c r="A1494" s="382">
        <v>41278</v>
      </c>
      <c r="B1494" s="382"/>
      <c r="C1494" s="75" t="s">
        <v>635</v>
      </c>
      <c r="D1494" s="75" t="s">
        <v>2840</v>
      </c>
      <c r="E1494" s="525">
        <v>12590</v>
      </c>
      <c r="F1494" s="103">
        <v>188.74</v>
      </c>
      <c r="I1494"/>
      <c r="J1494"/>
    </row>
    <row r="1495" spans="1:10">
      <c r="A1495" s="382">
        <v>41278</v>
      </c>
      <c r="B1495" s="382"/>
      <c r="C1495" s="75" t="s">
        <v>2745</v>
      </c>
      <c r="D1495" s="75" t="s">
        <v>2839</v>
      </c>
      <c r="E1495" s="525">
        <v>12589</v>
      </c>
      <c r="F1495" s="103">
        <v>179.8</v>
      </c>
      <c r="I1495"/>
      <c r="J1495"/>
    </row>
    <row r="1497" spans="1:10">
      <c r="A1497" s="60">
        <v>41281</v>
      </c>
      <c r="I1497"/>
      <c r="J1497"/>
    </row>
    <row r="1498" spans="1:10">
      <c r="A1498" s="382">
        <v>41278</v>
      </c>
      <c r="B1498" s="382"/>
      <c r="C1498" s="75" t="s">
        <v>1029</v>
      </c>
      <c r="D1498" s="75" t="s">
        <v>2837</v>
      </c>
      <c r="E1498" s="525">
        <v>12573</v>
      </c>
      <c r="F1498" s="103">
        <v>182.84</v>
      </c>
      <c r="I1498"/>
      <c r="J1498"/>
    </row>
    <row r="1499" spans="1:10">
      <c r="A1499" s="382">
        <v>41263</v>
      </c>
      <c r="B1499" s="382"/>
      <c r="C1499" s="75" t="s">
        <v>1797</v>
      </c>
      <c r="D1499" s="75" t="s">
        <v>2824</v>
      </c>
      <c r="E1499" s="525">
        <v>12544</v>
      </c>
      <c r="F1499" s="103">
        <v>373</v>
      </c>
      <c r="I1499"/>
      <c r="J1499"/>
    </row>
    <row r="1500" spans="1:10">
      <c r="A1500" s="382">
        <v>41276</v>
      </c>
      <c r="B1500" s="382"/>
      <c r="C1500" s="75" t="s">
        <v>2851</v>
      </c>
      <c r="D1500" s="75" t="s">
        <v>2850</v>
      </c>
      <c r="E1500" s="525">
        <v>12091</v>
      </c>
      <c r="F1500" s="103">
        <v>460</v>
      </c>
      <c r="I1500"/>
      <c r="J1500"/>
    </row>
    <row r="1501" spans="1:10">
      <c r="A1501" s="382">
        <v>41276</v>
      </c>
      <c r="B1501" s="382"/>
      <c r="C1501" s="75" t="s">
        <v>2851</v>
      </c>
      <c r="D1501" s="75" t="s">
        <v>2850</v>
      </c>
      <c r="E1501" s="525">
        <v>12556</v>
      </c>
      <c r="F1501" s="103">
        <v>460</v>
      </c>
      <c r="I1501"/>
      <c r="J1501"/>
    </row>
    <row r="1502" spans="1:10">
      <c r="A1502" s="382">
        <v>41278</v>
      </c>
      <c r="B1502" s="382"/>
      <c r="C1502" s="75" t="s">
        <v>2836</v>
      </c>
      <c r="D1502" s="75" t="s">
        <v>2844</v>
      </c>
      <c r="E1502" s="525">
        <v>12594</v>
      </c>
      <c r="F1502" s="103">
        <v>100</v>
      </c>
      <c r="I1502"/>
      <c r="J1502"/>
    </row>
    <row r="1503" spans="1:10">
      <c r="A1503" s="382">
        <v>41278</v>
      </c>
      <c r="B1503" s="382"/>
      <c r="C1503" s="75" t="s">
        <v>100</v>
      </c>
      <c r="D1503" s="75" t="s">
        <v>2845</v>
      </c>
      <c r="E1503" s="525">
        <v>12595</v>
      </c>
      <c r="F1503" s="103">
        <v>500</v>
      </c>
      <c r="I1503"/>
      <c r="J1503"/>
    </row>
    <row r="1504" spans="1:10">
      <c r="A1504" s="382">
        <v>41278</v>
      </c>
      <c r="B1504" s="382"/>
      <c r="C1504" s="75" t="s">
        <v>173</v>
      </c>
      <c r="D1504" s="75" t="s">
        <v>2837</v>
      </c>
      <c r="E1504" s="525">
        <v>12581</v>
      </c>
      <c r="F1504" s="103">
        <v>266</v>
      </c>
      <c r="I1504"/>
      <c r="J1504"/>
    </row>
    <row r="1505" spans="1:10">
      <c r="A1505" s="382">
        <v>41278</v>
      </c>
      <c r="B1505" s="382"/>
      <c r="C1505" s="75" t="s">
        <v>626</v>
      </c>
      <c r="D1505" s="75" t="s">
        <v>2837</v>
      </c>
      <c r="E1505" s="525">
        <v>12575</v>
      </c>
      <c r="F1505" s="103">
        <v>188.74</v>
      </c>
      <c r="I1505"/>
      <c r="J1505"/>
    </row>
    <row r="1506" spans="1:10">
      <c r="A1506" s="382">
        <v>41278</v>
      </c>
      <c r="B1506" s="382"/>
      <c r="C1506" s="75" t="s">
        <v>633</v>
      </c>
      <c r="D1506" s="75" t="s">
        <v>2837</v>
      </c>
      <c r="E1506" s="525">
        <v>12580</v>
      </c>
      <c r="F1506" s="103">
        <v>194.63</v>
      </c>
      <c r="I1506"/>
      <c r="J1506"/>
    </row>
    <row r="1507" spans="1:10">
      <c r="A1507" s="382">
        <v>41278</v>
      </c>
      <c r="B1507" s="382"/>
      <c r="C1507" s="75" t="s">
        <v>678</v>
      </c>
      <c r="D1507" s="75" t="s">
        <v>2837</v>
      </c>
      <c r="E1507" s="525">
        <v>12571</v>
      </c>
      <c r="F1507" s="103">
        <v>230.02</v>
      </c>
      <c r="I1507"/>
      <c r="J1507"/>
    </row>
    <row r="1508" spans="1:10">
      <c r="A1508" s="382">
        <v>41278</v>
      </c>
      <c r="B1508" s="382"/>
      <c r="C1508" s="75" t="s">
        <v>681</v>
      </c>
      <c r="D1508" s="75" t="s">
        <v>2837</v>
      </c>
      <c r="E1508" s="525">
        <v>12576</v>
      </c>
      <c r="F1508" s="103">
        <v>194.63</v>
      </c>
      <c r="I1508"/>
      <c r="J1508"/>
    </row>
    <row r="1509" spans="1:10">
      <c r="A1509" s="382">
        <v>41278</v>
      </c>
      <c r="B1509" s="382"/>
      <c r="C1509" s="75" t="s">
        <v>2397</v>
      </c>
      <c r="D1509" s="75" t="s">
        <v>2837</v>
      </c>
      <c r="E1509" s="525">
        <v>12578</v>
      </c>
      <c r="F1509" s="103">
        <v>148.04</v>
      </c>
      <c r="I1509"/>
      <c r="J1509"/>
    </row>
    <row r="1510" spans="1:10">
      <c r="A1510" s="382">
        <v>41278</v>
      </c>
      <c r="B1510" s="382"/>
      <c r="C1510" s="75" t="s">
        <v>632</v>
      </c>
      <c r="D1510" s="75" t="s">
        <v>2837</v>
      </c>
      <c r="E1510" s="525">
        <v>12579</v>
      </c>
      <c r="F1510" s="103">
        <v>188.74</v>
      </c>
      <c r="I1510"/>
      <c r="J1510"/>
    </row>
    <row r="1512" spans="1:10">
      <c r="A1512" s="60">
        <v>41282</v>
      </c>
      <c r="I1512"/>
      <c r="J1512"/>
    </row>
    <row r="1513" spans="1:10">
      <c r="A1513" s="382">
        <v>41281</v>
      </c>
      <c r="B1513" s="382"/>
      <c r="C1513" s="75" t="s">
        <v>1734</v>
      </c>
      <c r="D1513" s="75" t="s">
        <v>2855</v>
      </c>
      <c r="E1513" s="525">
        <v>12615</v>
      </c>
      <c r="F1513" s="103">
        <v>198.71</v>
      </c>
      <c r="I1513"/>
      <c r="J1513"/>
    </row>
    <row r="1514" spans="1:10">
      <c r="A1514" s="382">
        <v>41281</v>
      </c>
      <c r="B1514" s="382"/>
      <c r="C1514" s="75" t="s">
        <v>2853</v>
      </c>
      <c r="D1514" s="75" t="s">
        <v>2855</v>
      </c>
      <c r="E1514" s="525">
        <v>12613</v>
      </c>
      <c r="F1514" s="103">
        <v>197.32</v>
      </c>
      <c r="I1514"/>
      <c r="J1514"/>
    </row>
    <row r="1515" spans="1:10">
      <c r="A1515" s="382">
        <v>41281</v>
      </c>
      <c r="B1515" s="382"/>
      <c r="C1515" s="75" t="s">
        <v>1703</v>
      </c>
      <c r="D1515" s="75" t="s">
        <v>2855</v>
      </c>
      <c r="E1515" s="525">
        <v>12605</v>
      </c>
      <c r="F1515" s="103">
        <v>202.6</v>
      </c>
      <c r="I1515"/>
      <c r="J1515"/>
    </row>
    <row r="1516" spans="1:10">
      <c r="A1516" s="382">
        <v>41281</v>
      </c>
      <c r="B1516" s="382"/>
      <c r="C1516" s="75" t="s">
        <v>537</v>
      </c>
      <c r="D1516" s="75" t="s">
        <v>2855</v>
      </c>
      <c r="E1516" s="525">
        <v>12638</v>
      </c>
      <c r="F1516" s="103">
        <v>562.87</v>
      </c>
      <c r="I1516"/>
      <c r="J1516"/>
    </row>
    <row r="1517" spans="1:10">
      <c r="A1517" s="382">
        <v>41281</v>
      </c>
      <c r="B1517" s="382"/>
      <c r="C1517" s="75" t="s">
        <v>1727</v>
      </c>
      <c r="D1517" s="75" t="s">
        <v>2855</v>
      </c>
      <c r="E1517" s="525">
        <v>12623</v>
      </c>
      <c r="F1517" s="103">
        <v>175.09</v>
      </c>
      <c r="I1517"/>
      <c r="J1517"/>
    </row>
    <row r="1518" spans="1:10">
      <c r="A1518" s="382">
        <v>41281</v>
      </c>
      <c r="B1518" s="382"/>
      <c r="C1518" s="75" t="s">
        <v>562</v>
      </c>
      <c r="D1518" s="75" t="s">
        <v>2855</v>
      </c>
      <c r="E1518" s="525">
        <v>12624</v>
      </c>
      <c r="F1518" s="103">
        <v>204.97</v>
      </c>
      <c r="I1518"/>
      <c r="J1518"/>
    </row>
    <row r="1519" spans="1:10">
      <c r="A1519" s="382">
        <v>41281</v>
      </c>
      <c r="B1519" s="382"/>
      <c r="C1519" s="75" t="s">
        <v>265</v>
      </c>
      <c r="D1519" s="75" t="s">
        <v>2855</v>
      </c>
      <c r="E1519" s="525">
        <v>12625</v>
      </c>
      <c r="F1519" s="103">
        <v>177.28</v>
      </c>
      <c r="I1519"/>
      <c r="J1519"/>
    </row>
    <row r="1520" spans="1:10">
      <c r="A1520" s="382">
        <v>41281</v>
      </c>
      <c r="B1520" s="382"/>
      <c r="C1520" s="75" t="s">
        <v>1304</v>
      </c>
      <c r="D1520" s="75" t="s">
        <v>2855</v>
      </c>
      <c r="E1520" s="525">
        <v>12617</v>
      </c>
      <c r="F1520" s="103">
        <v>176.3</v>
      </c>
      <c r="I1520"/>
      <c r="J1520"/>
    </row>
    <row r="1521" spans="1:10">
      <c r="A1521" s="382">
        <v>41281</v>
      </c>
      <c r="B1521" s="382"/>
      <c r="C1521" s="75" t="s">
        <v>531</v>
      </c>
      <c r="D1521" s="75" t="s">
        <v>2855</v>
      </c>
      <c r="E1521" s="525">
        <v>12630</v>
      </c>
      <c r="F1521" s="103">
        <v>566.21</v>
      </c>
      <c r="I1521"/>
      <c r="J1521"/>
    </row>
    <row r="1522" spans="1:10">
      <c r="A1522" s="382">
        <v>41281</v>
      </c>
      <c r="B1522" s="382"/>
      <c r="C1522" s="75" t="s">
        <v>233</v>
      </c>
      <c r="D1522" s="75" t="s">
        <v>2855</v>
      </c>
      <c r="E1522" s="525">
        <v>12608</v>
      </c>
      <c r="F1522" s="103">
        <v>383.37</v>
      </c>
      <c r="J1522"/>
    </row>
    <row r="1523" spans="1:10">
      <c r="A1523" s="382">
        <v>41277</v>
      </c>
      <c r="B1523" s="382"/>
      <c r="C1523" s="75" t="s">
        <v>2822</v>
      </c>
      <c r="D1523" s="75" t="s">
        <v>2825</v>
      </c>
      <c r="E1523" s="525">
        <v>11965</v>
      </c>
      <c r="F1523" s="103">
        <v>102.3</v>
      </c>
      <c r="J1523"/>
    </row>
    <row r="1524" spans="1:10">
      <c r="A1524" s="209">
        <v>41263</v>
      </c>
      <c r="B1524" s="209"/>
      <c r="C1524" s="118" t="s">
        <v>372</v>
      </c>
      <c r="D1524" s="118" t="s">
        <v>2778</v>
      </c>
      <c r="E1524" s="520">
        <v>12535</v>
      </c>
      <c r="F1524" s="103">
        <v>348.27</v>
      </c>
      <c r="I1524" s="383"/>
      <c r="J1524"/>
    </row>
    <row r="1525" spans="1:10">
      <c r="A1525" s="382">
        <v>41256</v>
      </c>
      <c r="B1525" s="382"/>
      <c r="C1525" s="75" t="s">
        <v>438</v>
      </c>
      <c r="D1525" s="75" t="s">
        <v>2722</v>
      </c>
      <c r="E1525" s="525">
        <v>12412</v>
      </c>
      <c r="F1525" s="103">
        <v>350</v>
      </c>
      <c r="J1525"/>
    </row>
    <row r="1526" spans="1:10">
      <c r="A1526" s="382">
        <v>41186</v>
      </c>
      <c r="B1526" s="382"/>
      <c r="C1526" s="75" t="s">
        <v>1837</v>
      </c>
      <c r="D1526" s="75" t="s">
        <v>2872</v>
      </c>
      <c r="E1526" s="525">
        <v>11385</v>
      </c>
      <c r="F1526" s="103">
        <v>400</v>
      </c>
      <c r="J1526"/>
    </row>
    <row r="1527" spans="1:10">
      <c r="A1527" s="382">
        <v>41281</v>
      </c>
      <c r="B1527" s="382"/>
      <c r="C1527" s="75" t="s">
        <v>2852</v>
      </c>
      <c r="D1527" s="75" t="s">
        <v>2856</v>
      </c>
      <c r="E1527" s="525">
        <v>12603</v>
      </c>
      <c r="F1527" s="103">
        <v>10700</v>
      </c>
      <c r="J1527"/>
    </row>
    <row r="1528" spans="1:10">
      <c r="A1528" s="382">
        <v>41281</v>
      </c>
      <c r="B1528" s="382"/>
      <c r="C1528" s="75" t="s">
        <v>538</v>
      </c>
      <c r="D1528" s="75" t="s">
        <v>2855</v>
      </c>
      <c r="E1528" s="525">
        <v>12641</v>
      </c>
      <c r="F1528" s="103">
        <v>495.43</v>
      </c>
      <c r="J1528"/>
    </row>
    <row r="1529" spans="1:10">
      <c r="A1529" s="382">
        <v>41281</v>
      </c>
      <c r="B1529" s="382"/>
      <c r="C1529" s="75" t="s">
        <v>1629</v>
      </c>
      <c r="D1529" s="75" t="s">
        <v>2855</v>
      </c>
      <c r="E1529" s="525">
        <v>12635</v>
      </c>
      <c r="F1529" s="103">
        <v>306.5</v>
      </c>
      <c r="J1529"/>
    </row>
    <row r="1530" spans="1:10">
      <c r="A1530" s="382">
        <v>41281</v>
      </c>
      <c r="B1530" s="382"/>
      <c r="C1530" s="75" t="s">
        <v>539</v>
      </c>
      <c r="D1530" s="75" t="s">
        <v>2858</v>
      </c>
      <c r="E1530" s="525">
        <v>12645</v>
      </c>
      <c r="F1530" s="103">
        <v>566.21</v>
      </c>
      <c r="J1530"/>
    </row>
    <row r="1531" spans="1:10">
      <c r="A1531" s="382">
        <v>41281</v>
      </c>
      <c r="B1531" s="382"/>
      <c r="C1531" s="75" t="s">
        <v>559</v>
      </c>
      <c r="D1531" s="75" t="s">
        <v>2855</v>
      </c>
      <c r="E1531" s="525">
        <v>12610</v>
      </c>
      <c r="F1531" s="103">
        <v>235.92</v>
      </c>
      <c r="J1531"/>
    </row>
    <row r="1532" spans="1:10">
      <c r="A1532" s="382">
        <v>41281</v>
      </c>
      <c r="B1532" s="382"/>
      <c r="C1532" s="75" t="s">
        <v>1307</v>
      </c>
      <c r="D1532" s="75" t="s">
        <v>2855</v>
      </c>
      <c r="E1532" s="525">
        <v>12637</v>
      </c>
      <c r="F1532" s="103">
        <v>607.79999999999995</v>
      </c>
      <c r="J1532"/>
    </row>
    <row r="1533" spans="1:10">
      <c r="A1533" s="382">
        <v>41281</v>
      </c>
      <c r="B1533" s="382"/>
      <c r="C1533" s="75" t="s">
        <v>1482</v>
      </c>
      <c r="D1533" s="75" t="s">
        <v>2855</v>
      </c>
      <c r="E1533" s="525">
        <v>12627</v>
      </c>
      <c r="F1533" s="103">
        <v>176.55</v>
      </c>
      <c r="J1533"/>
    </row>
    <row r="1534" spans="1:10">
      <c r="A1534" s="382">
        <v>41281</v>
      </c>
      <c r="B1534" s="382"/>
      <c r="C1534" s="75" t="s">
        <v>356</v>
      </c>
      <c r="D1534" s="75" t="s">
        <v>2855</v>
      </c>
      <c r="E1534" s="525">
        <v>12628</v>
      </c>
      <c r="F1534" s="103">
        <v>201.49</v>
      </c>
      <c r="J1534"/>
    </row>
    <row r="1535" spans="1:10">
      <c r="A1535" s="382">
        <v>41281</v>
      </c>
      <c r="B1535" s="382"/>
      <c r="C1535" s="75" t="s">
        <v>741</v>
      </c>
      <c r="D1535" s="75" t="s">
        <v>2855</v>
      </c>
      <c r="E1535" s="525">
        <v>12656</v>
      </c>
      <c r="F1535" s="103">
        <v>1968.46</v>
      </c>
      <c r="J1535"/>
    </row>
    <row r="1536" spans="1:10">
      <c r="A1536" s="382">
        <v>41281</v>
      </c>
      <c r="B1536" s="382"/>
      <c r="C1536" s="75" t="s">
        <v>468</v>
      </c>
      <c r="D1536" s="75" t="s">
        <v>2855</v>
      </c>
      <c r="E1536" s="525">
        <v>12654</v>
      </c>
      <c r="F1536" s="103">
        <v>701.96</v>
      </c>
      <c r="J1536"/>
    </row>
    <row r="1537" spans="1:10">
      <c r="A1537" s="382">
        <v>41281</v>
      </c>
      <c r="B1537" s="382"/>
      <c r="C1537" s="75" t="s">
        <v>372</v>
      </c>
      <c r="D1537" s="75" t="s">
        <v>2871</v>
      </c>
      <c r="E1537" s="525">
        <v>12668</v>
      </c>
      <c r="F1537" s="103">
        <v>3134.57</v>
      </c>
      <c r="J1537"/>
    </row>
    <row r="1538" spans="1:10">
      <c r="A1538" s="382">
        <v>41257</v>
      </c>
      <c r="B1538" s="382"/>
      <c r="C1538" s="75" t="s">
        <v>2771</v>
      </c>
      <c r="D1538" s="75" t="s">
        <v>2772</v>
      </c>
      <c r="E1538" s="525">
        <v>12509</v>
      </c>
      <c r="F1538" s="103">
        <v>240</v>
      </c>
      <c r="I1538" s="383"/>
      <c r="J1538"/>
    </row>
    <row r="1539" spans="1:10">
      <c r="A1539" s="382">
        <v>41281</v>
      </c>
      <c r="B1539" s="382"/>
      <c r="C1539" s="75" t="s">
        <v>529</v>
      </c>
      <c r="D1539" s="75" t="s">
        <v>2855</v>
      </c>
      <c r="E1539" s="525">
        <v>12626</v>
      </c>
      <c r="F1539" s="103">
        <v>265.41000000000003</v>
      </c>
      <c r="J1539"/>
    </row>
    <row r="1540" spans="1:10" ht="13.5" customHeight="1">
      <c r="A1540" s="382">
        <v>41281</v>
      </c>
      <c r="B1540" s="382"/>
      <c r="C1540" s="75" t="s">
        <v>524</v>
      </c>
      <c r="D1540" s="75" t="s">
        <v>2855</v>
      </c>
      <c r="E1540" s="525">
        <v>12612</v>
      </c>
      <c r="F1540" s="103">
        <v>193.32</v>
      </c>
      <c r="J1540"/>
    </row>
    <row r="1541" spans="1:10">
      <c r="A1541" s="382">
        <v>41281</v>
      </c>
      <c r="B1541" s="382"/>
      <c r="C1541" s="75" t="s">
        <v>164</v>
      </c>
      <c r="D1541" s="75" t="s">
        <v>2858</v>
      </c>
      <c r="E1541" s="525">
        <v>12648</v>
      </c>
      <c r="F1541" s="103">
        <v>696.14</v>
      </c>
      <c r="J1541"/>
    </row>
    <row r="1542" spans="1:10">
      <c r="A1542" s="382">
        <v>41281</v>
      </c>
      <c r="B1542" s="382"/>
      <c r="C1542" s="75" t="s">
        <v>1480</v>
      </c>
      <c r="D1542" s="75" t="s">
        <v>2855</v>
      </c>
      <c r="E1542" s="525">
        <v>12662</v>
      </c>
      <c r="F1542" s="103">
        <v>607.79999999999995</v>
      </c>
      <c r="J1542"/>
    </row>
    <row r="1543" spans="1:10">
      <c r="A1543" s="382">
        <v>41281</v>
      </c>
      <c r="B1543" s="382"/>
      <c r="C1543" s="75" t="s">
        <v>2014</v>
      </c>
      <c r="D1543" s="75" t="s">
        <v>2855</v>
      </c>
      <c r="E1543" s="525">
        <v>12636</v>
      </c>
      <c r="F1543" s="103">
        <v>220.57</v>
      </c>
      <c r="J1543"/>
    </row>
    <row r="1544" spans="1:10">
      <c r="A1544" s="382">
        <v>41281</v>
      </c>
      <c r="B1544" s="382"/>
      <c r="C1544" s="75" t="s">
        <v>523</v>
      </c>
      <c r="D1544" s="75" t="s">
        <v>2855</v>
      </c>
      <c r="E1544" s="525">
        <v>12611</v>
      </c>
      <c r="F1544" s="103">
        <v>471.84</v>
      </c>
      <c r="J1544"/>
    </row>
    <row r="1545" spans="1:10">
      <c r="A1545" s="382">
        <v>41281</v>
      </c>
      <c r="B1545" s="382"/>
      <c r="C1545" s="75" t="s">
        <v>518</v>
      </c>
      <c r="D1545" s="75" t="s">
        <v>2855</v>
      </c>
      <c r="E1545" s="525">
        <v>12602</v>
      </c>
      <c r="F1545" s="103">
        <v>293.51</v>
      </c>
      <c r="J1545"/>
    </row>
    <row r="1546" spans="1:10">
      <c r="A1546" s="382">
        <v>41281</v>
      </c>
      <c r="B1546" s="382"/>
      <c r="C1546" s="75" t="s">
        <v>2672</v>
      </c>
      <c r="D1546" s="75" t="s">
        <v>2858</v>
      </c>
      <c r="E1546" s="525">
        <v>12647</v>
      </c>
      <c r="F1546" s="103">
        <v>607.79999999999995</v>
      </c>
      <c r="J1546"/>
    </row>
    <row r="1547" spans="1:10">
      <c r="A1547" s="382">
        <v>41281</v>
      </c>
      <c r="B1547" s="382"/>
      <c r="C1547" s="75" t="s">
        <v>1485</v>
      </c>
      <c r="D1547" s="75" t="s">
        <v>2858</v>
      </c>
      <c r="E1547" s="525">
        <v>12646</v>
      </c>
      <c r="F1547" s="103">
        <v>607.79999999999995</v>
      </c>
      <c r="J1547"/>
    </row>
    <row r="1548" spans="1:10">
      <c r="A1548" s="382">
        <v>41281</v>
      </c>
      <c r="B1548" s="382"/>
      <c r="C1548" s="75" t="s">
        <v>2272</v>
      </c>
      <c r="D1548" s="75" t="s">
        <v>2858</v>
      </c>
      <c r="E1548" s="525">
        <v>12642</v>
      </c>
      <c r="F1548" s="103">
        <v>607.79999999999995</v>
      </c>
      <c r="J1548"/>
    </row>
    <row r="1549" spans="1:10">
      <c r="A1549" s="382">
        <v>41282</v>
      </c>
      <c r="B1549" s="382"/>
      <c r="C1549" s="75" t="s">
        <v>545</v>
      </c>
      <c r="D1549" s="75" t="s">
        <v>2873</v>
      </c>
      <c r="E1549" s="525">
        <v>12678</v>
      </c>
      <c r="F1549" s="103">
        <v>504</v>
      </c>
      <c r="J1549"/>
    </row>
    <row r="1550" spans="1:10">
      <c r="A1550" s="382">
        <v>41281</v>
      </c>
      <c r="B1550" s="382"/>
      <c r="C1550" s="75" t="s">
        <v>519</v>
      </c>
      <c r="D1550" s="75" t="s">
        <v>2855</v>
      </c>
      <c r="E1550" s="525">
        <v>12604</v>
      </c>
      <c r="F1550" s="103">
        <v>317.37</v>
      </c>
      <c r="J1550"/>
    </row>
    <row r="1551" spans="1:10">
      <c r="A1551" s="362">
        <v>41254</v>
      </c>
      <c r="B1551" s="362"/>
      <c r="C1551" s="363" t="s">
        <v>1625</v>
      </c>
      <c r="D1551" s="363" t="s">
        <v>2784</v>
      </c>
      <c r="E1551" s="542">
        <v>12673</v>
      </c>
      <c r="F1551" s="103">
        <v>1070.27</v>
      </c>
      <c r="I1551" s="383"/>
      <c r="J1551"/>
    </row>
    <row r="1552" spans="1:10">
      <c r="A1552" s="362">
        <v>41281</v>
      </c>
      <c r="B1552" s="362"/>
      <c r="C1552" s="363" t="s">
        <v>1484</v>
      </c>
      <c r="D1552" s="363" t="s">
        <v>2858</v>
      </c>
      <c r="E1552" s="542">
        <v>12643</v>
      </c>
      <c r="F1552" s="103">
        <v>506.5</v>
      </c>
      <c r="J1552"/>
    </row>
    <row r="1553" spans="1:10">
      <c r="A1553" s="382">
        <v>41281</v>
      </c>
      <c r="B1553" s="382"/>
      <c r="C1553" s="75" t="s">
        <v>1730</v>
      </c>
      <c r="D1553" s="75" t="s">
        <v>2855</v>
      </c>
      <c r="E1553" s="525">
        <v>12633</v>
      </c>
      <c r="F1553" s="103">
        <v>392.15</v>
      </c>
      <c r="J1553"/>
    </row>
    <row r="1554" spans="1:10">
      <c r="A1554" s="382">
        <v>41257</v>
      </c>
      <c r="B1554" s="382"/>
      <c r="C1554" s="75" t="s">
        <v>2561</v>
      </c>
      <c r="D1554" s="75" t="s">
        <v>2744</v>
      </c>
      <c r="E1554" s="525">
        <v>12490</v>
      </c>
      <c r="F1554" s="103">
        <v>200</v>
      </c>
      <c r="I1554" s="383"/>
      <c r="J1554"/>
    </row>
    <row r="1555" spans="1:10">
      <c r="A1555" s="382">
        <v>41281</v>
      </c>
      <c r="B1555" s="382"/>
      <c r="C1555" s="75" t="s">
        <v>520</v>
      </c>
      <c r="D1555" s="75" t="s">
        <v>2855</v>
      </c>
      <c r="E1555" s="525">
        <v>12606</v>
      </c>
      <c r="F1555" s="103">
        <v>235.92</v>
      </c>
      <c r="J1555"/>
    </row>
    <row r="1556" spans="1:10">
      <c r="A1556" s="382">
        <v>41281</v>
      </c>
      <c r="B1556" s="382"/>
      <c r="C1556" s="75" t="s">
        <v>1705</v>
      </c>
      <c r="D1556" s="75" t="s">
        <v>2855</v>
      </c>
      <c r="E1556" s="525">
        <v>12609</v>
      </c>
      <c r="F1556" s="103">
        <v>251.17</v>
      </c>
      <c r="J1556"/>
    </row>
    <row r="1557" spans="1:10">
      <c r="A1557" s="382">
        <v>41281</v>
      </c>
      <c r="B1557" s="382"/>
      <c r="C1557" s="75" t="s">
        <v>30</v>
      </c>
      <c r="D1557" s="75" t="s">
        <v>2857</v>
      </c>
      <c r="E1557" s="525">
        <v>12620</v>
      </c>
      <c r="F1557" s="103">
        <v>235.92</v>
      </c>
      <c r="J1557"/>
    </row>
    <row r="1559" spans="1:10">
      <c r="A1559" s="60">
        <v>41283</v>
      </c>
      <c r="J1559"/>
    </row>
    <row r="1560" spans="1:10">
      <c r="A1560" s="382">
        <v>41281</v>
      </c>
      <c r="B1560" s="382"/>
      <c r="C1560" s="75" t="s">
        <v>2860</v>
      </c>
      <c r="D1560" s="75" t="s">
        <v>2864</v>
      </c>
      <c r="E1560" s="525">
        <v>12653</v>
      </c>
      <c r="F1560" s="103">
        <v>232</v>
      </c>
      <c r="J1560"/>
    </row>
    <row r="1561" spans="1:10">
      <c r="A1561" s="382">
        <v>41281</v>
      </c>
      <c r="B1561" s="382"/>
      <c r="C1561" s="75" t="s">
        <v>1733</v>
      </c>
      <c r="D1561" s="75" t="s">
        <v>2858</v>
      </c>
      <c r="E1561" s="525">
        <v>12649</v>
      </c>
      <c r="F1561" s="103">
        <v>580.73</v>
      </c>
      <c r="J1561"/>
    </row>
    <row r="1562" spans="1:10">
      <c r="A1562" s="382">
        <v>41281</v>
      </c>
      <c r="B1562" s="382"/>
      <c r="C1562" s="75" t="s">
        <v>354</v>
      </c>
      <c r="D1562" s="75" t="s">
        <v>2855</v>
      </c>
      <c r="E1562" s="525">
        <v>12655</v>
      </c>
      <c r="F1562" s="103">
        <v>2094.5100000000002</v>
      </c>
      <c r="J1562"/>
    </row>
    <row r="1563" spans="1:10">
      <c r="A1563" s="382">
        <v>41281</v>
      </c>
      <c r="B1563" s="382"/>
      <c r="C1563" s="75" t="s">
        <v>1170</v>
      </c>
      <c r="D1563" s="75" t="s">
        <v>2855</v>
      </c>
      <c r="E1563" s="525">
        <v>12607</v>
      </c>
      <c r="F1563" s="103">
        <v>226.05</v>
      </c>
      <c r="J1563"/>
    </row>
    <row r="1564" spans="1:10">
      <c r="A1564" s="382">
        <v>41281</v>
      </c>
      <c r="B1564" s="382"/>
      <c r="C1564" s="75" t="s">
        <v>32</v>
      </c>
      <c r="D1564" s="75" t="s">
        <v>2855</v>
      </c>
      <c r="E1564" s="525">
        <v>12631</v>
      </c>
      <c r="F1564" s="103">
        <v>566.21</v>
      </c>
      <c r="J1564"/>
    </row>
    <row r="1565" spans="1:10">
      <c r="A1565" s="382">
        <v>41281</v>
      </c>
      <c r="B1565" s="382"/>
      <c r="C1565" s="75" t="s">
        <v>367</v>
      </c>
      <c r="D1565" s="75" t="s">
        <v>2855</v>
      </c>
      <c r="E1565" s="525">
        <v>12659</v>
      </c>
      <c r="F1565" s="103">
        <v>1332</v>
      </c>
      <c r="J1565"/>
    </row>
    <row r="1566" spans="1:10">
      <c r="A1566" s="382">
        <v>41247</v>
      </c>
      <c r="B1566" s="382"/>
      <c r="C1566" s="75" t="s">
        <v>1762</v>
      </c>
      <c r="D1566" s="75" t="s">
        <v>2892</v>
      </c>
      <c r="E1566" s="525">
        <v>12266</v>
      </c>
      <c r="F1566" s="103">
        <v>1060</v>
      </c>
      <c r="J1566"/>
    </row>
    <row r="1567" spans="1:10">
      <c r="A1567" s="382">
        <v>41278</v>
      </c>
      <c r="B1567" s="382"/>
      <c r="C1567" s="75" t="s">
        <v>168</v>
      </c>
      <c r="D1567" s="75" t="s">
        <v>2841</v>
      </c>
      <c r="E1567" s="525">
        <v>12591</v>
      </c>
      <c r="F1567" s="103">
        <v>213.36</v>
      </c>
      <c r="J1567"/>
    </row>
    <row r="1568" spans="1:10">
      <c r="A1568" s="382">
        <v>41281</v>
      </c>
      <c r="B1568" s="382"/>
      <c r="C1568" s="75" t="s">
        <v>2560</v>
      </c>
      <c r="D1568" s="75" t="s">
        <v>2855</v>
      </c>
      <c r="E1568" s="525">
        <v>12618</v>
      </c>
      <c r="F1568" s="103">
        <v>253.25</v>
      </c>
      <c r="J1568"/>
    </row>
    <row r="1569" spans="1:10">
      <c r="A1569" s="382">
        <v>41282</v>
      </c>
      <c r="B1569" s="382"/>
      <c r="C1569" s="75" t="s">
        <v>2874</v>
      </c>
      <c r="D1569" s="75" t="s">
        <v>2882</v>
      </c>
      <c r="E1569" s="525">
        <v>12679</v>
      </c>
      <c r="F1569" s="103">
        <v>266.39999999999998</v>
      </c>
      <c r="J1569"/>
    </row>
    <row r="1570" spans="1:10">
      <c r="A1570" s="382">
        <v>41257</v>
      </c>
      <c r="B1570" s="382"/>
      <c r="C1570" s="75" t="s">
        <v>168</v>
      </c>
      <c r="D1570" s="75" t="s">
        <v>2734</v>
      </c>
      <c r="E1570" s="525">
        <v>12420</v>
      </c>
      <c r="F1570" s="103">
        <v>291.08</v>
      </c>
      <c r="J1570" s="429"/>
    </row>
    <row r="1571" spans="1:10">
      <c r="A1571" s="382">
        <v>41281</v>
      </c>
      <c r="B1571" s="382"/>
      <c r="C1571" s="75" t="s">
        <v>533</v>
      </c>
      <c r="D1571" s="75" t="s">
        <v>2855</v>
      </c>
      <c r="E1571" s="525">
        <v>12660</v>
      </c>
      <c r="F1571" s="103">
        <v>702.76</v>
      </c>
    </row>
    <row r="1572" spans="1:10">
      <c r="A1572" s="382">
        <v>41281</v>
      </c>
      <c r="B1572" s="382"/>
      <c r="C1572" s="75" t="s">
        <v>369</v>
      </c>
      <c r="D1572" s="75" t="s">
        <v>2855</v>
      </c>
      <c r="E1572" s="525">
        <v>12661</v>
      </c>
      <c r="F1572" s="103">
        <v>1061.6400000000001</v>
      </c>
    </row>
    <row r="1573" spans="1:10">
      <c r="A1573" s="382">
        <v>41281</v>
      </c>
      <c r="B1573" s="382"/>
      <c r="C1573" s="75" t="s">
        <v>767</v>
      </c>
      <c r="D1573" s="75" t="s">
        <v>2867</v>
      </c>
      <c r="E1573" s="525">
        <v>12664</v>
      </c>
      <c r="F1573" s="103">
        <v>1101.6500000000001</v>
      </c>
    </row>
    <row r="1574" spans="1:10">
      <c r="A1574" s="382">
        <v>41281</v>
      </c>
      <c r="B1574" s="382"/>
      <c r="C1574" s="75" t="s">
        <v>558</v>
      </c>
      <c r="D1574" s="75" t="s">
        <v>2855</v>
      </c>
      <c r="E1574" s="525">
        <v>12658</v>
      </c>
      <c r="F1574" s="103">
        <v>1338.83</v>
      </c>
    </row>
    <row r="1575" spans="1:10">
      <c r="A1575" s="382">
        <v>41213</v>
      </c>
      <c r="B1575" s="382">
        <v>41275</v>
      </c>
      <c r="C1575" s="75" t="s">
        <v>2821</v>
      </c>
      <c r="D1575" s="75" t="s">
        <v>2342</v>
      </c>
      <c r="E1575" s="525">
        <v>11718</v>
      </c>
      <c r="F1575" s="103">
        <v>1740</v>
      </c>
    </row>
    <row r="1576" spans="1:10">
      <c r="A1576" s="382">
        <v>41629</v>
      </c>
      <c r="B1576" s="382"/>
      <c r="C1576" s="75" t="s">
        <v>2399</v>
      </c>
      <c r="D1576" s="75" t="s">
        <v>2893</v>
      </c>
      <c r="E1576" s="525">
        <v>12553</v>
      </c>
      <c r="F1576" s="103">
        <v>1848</v>
      </c>
    </row>
    <row r="1577" spans="1:10">
      <c r="A1577" s="382">
        <v>41281</v>
      </c>
      <c r="B1577" s="382"/>
      <c r="C1577" s="75" t="s">
        <v>1834</v>
      </c>
      <c r="D1577" s="75" t="s">
        <v>2855</v>
      </c>
      <c r="E1577" s="525">
        <v>12632</v>
      </c>
      <c r="F1577" s="103">
        <v>506.5</v>
      </c>
    </row>
    <row r="1578" spans="1:10">
      <c r="A1578" s="382">
        <v>41282</v>
      </c>
      <c r="B1578" s="382"/>
      <c r="C1578" s="75" t="s">
        <v>1980</v>
      </c>
      <c r="D1578" s="75" t="s">
        <v>2883</v>
      </c>
      <c r="E1578" s="525">
        <v>12680</v>
      </c>
      <c r="F1578" s="103">
        <v>1584</v>
      </c>
    </row>
    <row r="1579" spans="1:10">
      <c r="A1579" s="382">
        <v>41282</v>
      </c>
      <c r="B1579" s="382"/>
      <c r="C1579" s="75" t="s">
        <v>545</v>
      </c>
      <c r="D1579" s="75" t="s">
        <v>2889</v>
      </c>
      <c r="E1579" s="525">
        <v>12686</v>
      </c>
      <c r="F1579" s="103">
        <v>611.5</v>
      </c>
    </row>
    <row r="1580" spans="1:10">
      <c r="A1580" s="382">
        <v>41281</v>
      </c>
      <c r="B1580" s="382"/>
      <c r="C1580" s="75" t="s">
        <v>2013</v>
      </c>
      <c r="D1580" s="75" t="s">
        <v>2855</v>
      </c>
      <c r="E1580" s="525">
        <v>12634</v>
      </c>
      <c r="F1580" s="103">
        <v>506.5</v>
      </c>
    </row>
    <row r="1581" spans="1:10">
      <c r="A1581" s="382">
        <v>41283</v>
      </c>
      <c r="B1581" s="382"/>
      <c r="C1581" s="75" t="s">
        <v>226</v>
      </c>
      <c r="D1581" s="75" t="s">
        <v>2891</v>
      </c>
      <c r="E1581" s="525">
        <v>12692</v>
      </c>
      <c r="F1581" s="103">
        <v>446.61</v>
      </c>
    </row>
    <row r="1582" spans="1:10">
      <c r="A1582" s="382">
        <v>41283</v>
      </c>
      <c r="B1582" s="382"/>
      <c r="C1582" s="75" t="s">
        <v>1224</v>
      </c>
      <c r="D1582" s="75" t="s">
        <v>2890</v>
      </c>
      <c r="E1582" s="525">
        <v>12691</v>
      </c>
      <c r="F1582" s="103">
        <v>193.77</v>
      </c>
    </row>
    <row r="1583" spans="1:10">
      <c r="A1583" s="382">
        <v>41281</v>
      </c>
      <c r="B1583" s="382"/>
      <c r="C1583" s="75" t="s">
        <v>1303</v>
      </c>
      <c r="D1583" s="75" t="s">
        <v>2855</v>
      </c>
      <c r="E1583" s="525">
        <v>12614</v>
      </c>
      <c r="F1583" s="103">
        <v>176.3</v>
      </c>
    </row>
    <row r="1584" spans="1:10">
      <c r="A1584" s="382">
        <v>41281</v>
      </c>
      <c r="B1584" s="382"/>
      <c r="C1584" s="75" t="s">
        <v>1308</v>
      </c>
      <c r="D1584" s="75" t="s">
        <v>2855</v>
      </c>
      <c r="E1584" s="525">
        <v>12640</v>
      </c>
      <c r="F1584" s="103">
        <v>500.94</v>
      </c>
    </row>
    <row r="1585" spans="1:10">
      <c r="A1585" s="382">
        <v>41281</v>
      </c>
      <c r="B1585" s="382"/>
      <c r="C1585" s="75" t="s">
        <v>561</v>
      </c>
      <c r="D1585" s="75" t="s">
        <v>2855</v>
      </c>
      <c r="E1585" s="525">
        <v>12619</v>
      </c>
      <c r="F1585" s="103">
        <v>206.43</v>
      </c>
    </row>
    <row r="1587" spans="1:10">
      <c r="A1587" s="60">
        <v>41284</v>
      </c>
      <c r="I1587"/>
      <c r="J1587"/>
    </row>
    <row r="1588" spans="1:10">
      <c r="A1588" s="382">
        <v>41281</v>
      </c>
      <c r="B1588" s="382"/>
      <c r="C1588" s="75" t="s">
        <v>2865</v>
      </c>
      <c r="D1588" s="75" t="s">
        <v>2866</v>
      </c>
      <c r="E1588" s="525">
        <v>12663</v>
      </c>
      <c r="F1588" s="103">
        <v>156.28</v>
      </c>
      <c r="I1588"/>
      <c r="J1588"/>
    </row>
    <row r="1589" spans="1:10">
      <c r="A1589" s="382">
        <v>41247</v>
      </c>
      <c r="B1589" s="382"/>
      <c r="C1589" s="75" t="s">
        <v>2561</v>
      </c>
      <c r="D1589" s="75" t="s">
        <v>2894</v>
      </c>
      <c r="E1589" s="525">
        <v>12249</v>
      </c>
      <c r="F1589" s="103">
        <v>232</v>
      </c>
      <c r="I1589"/>
      <c r="J1589"/>
    </row>
    <row r="1590" spans="1:10">
      <c r="A1590" s="382">
        <v>41281</v>
      </c>
      <c r="B1590" s="382"/>
      <c r="C1590" s="75" t="s">
        <v>2218</v>
      </c>
      <c r="D1590" s="75" t="s">
        <v>2868</v>
      </c>
      <c r="E1590" s="525">
        <v>12665</v>
      </c>
      <c r="F1590" s="103">
        <v>285.36</v>
      </c>
      <c r="I1590"/>
      <c r="J1590"/>
    </row>
    <row r="1591" spans="1:10">
      <c r="A1591" s="382">
        <v>41278</v>
      </c>
      <c r="B1591" s="382"/>
      <c r="C1591" s="75" t="s">
        <v>166</v>
      </c>
      <c r="D1591" s="75" t="s">
        <v>2842</v>
      </c>
      <c r="E1591" s="525">
        <v>12592</v>
      </c>
      <c r="F1591" s="103">
        <v>310.89999999999998</v>
      </c>
      <c r="I1591"/>
      <c r="J1591"/>
    </row>
    <row r="1592" spans="1:10">
      <c r="A1592" s="382">
        <v>41278</v>
      </c>
      <c r="B1592" s="382"/>
      <c r="C1592" s="75" t="s">
        <v>1288</v>
      </c>
      <c r="D1592" s="75" t="s">
        <v>2849</v>
      </c>
      <c r="E1592" s="525">
        <v>12600</v>
      </c>
      <c r="F1592" s="103">
        <v>311.61</v>
      </c>
      <c r="I1592"/>
      <c r="J1592"/>
    </row>
    <row r="1593" spans="1:10">
      <c r="A1593" s="382">
        <v>41282</v>
      </c>
      <c r="B1593" s="382"/>
      <c r="C1593" s="75" t="s">
        <v>2876</v>
      </c>
      <c r="D1593" s="75" t="s">
        <v>2886</v>
      </c>
      <c r="E1593" s="525">
        <v>12683</v>
      </c>
      <c r="F1593" s="103">
        <v>404.8</v>
      </c>
      <c r="I1593"/>
      <c r="J1593"/>
    </row>
    <row r="1594" spans="1:10">
      <c r="A1594" s="382">
        <v>41281</v>
      </c>
      <c r="B1594" s="382"/>
      <c r="C1594" s="75" t="s">
        <v>530</v>
      </c>
      <c r="D1594" s="75" t="s">
        <v>2855</v>
      </c>
      <c r="E1594" s="525">
        <v>12629</v>
      </c>
      <c r="F1594" s="103">
        <v>589.79999999999995</v>
      </c>
      <c r="I1594"/>
      <c r="J1594"/>
    </row>
    <row r="1595" spans="1:10">
      <c r="A1595" s="382">
        <v>41281</v>
      </c>
      <c r="B1595" s="382"/>
      <c r="C1595" s="75" t="s">
        <v>1633</v>
      </c>
      <c r="D1595" s="75" t="s">
        <v>2858</v>
      </c>
      <c r="E1595" s="525">
        <v>12644</v>
      </c>
      <c r="F1595" s="103">
        <v>607.79999999999995</v>
      </c>
      <c r="I1595"/>
      <c r="J1595"/>
    </row>
    <row r="1596" spans="1:10">
      <c r="A1596" s="382">
        <v>41282</v>
      </c>
      <c r="B1596" s="382"/>
      <c r="C1596" s="75" t="s">
        <v>1694</v>
      </c>
      <c r="D1596" s="75" t="s">
        <v>2884</v>
      </c>
      <c r="E1596" s="525">
        <v>12681</v>
      </c>
      <c r="F1596" s="103">
        <v>2009.28</v>
      </c>
      <c r="I1596"/>
      <c r="J1596"/>
    </row>
    <row r="1597" spans="1:10">
      <c r="A1597" s="382">
        <v>41281</v>
      </c>
      <c r="B1597" s="382"/>
      <c r="C1597" s="75" t="s">
        <v>525</v>
      </c>
      <c r="D1597" s="75" t="s">
        <v>2855</v>
      </c>
      <c r="E1597" s="525">
        <v>12616</v>
      </c>
      <c r="F1597" s="103">
        <v>292.82</v>
      </c>
      <c r="I1597"/>
      <c r="J1597"/>
    </row>
    <row r="1598" spans="1:10">
      <c r="A1598" s="382">
        <v>41278</v>
      </c>
      <c r="B1598" s="382"/>
      <c r="C1598" s="75" t="s">
        <v>506</v>
      </c>
      <c r="D1598" s="75" t="s">
        <v>2837</v>
      </c>
      <c r="E1598" s="525">
        <v>12583</v>
      </c>
      <c r="F1598" s="103">
        <v>188.74</v>
      </c>
      <c r="I1598"/>
      <c r="J1598"/>
    </row>
    <row r="1599" spans="1:10">
      <c r="A1599" s="382">
        <v>41284</v>
      </c>
      <c r="B1599" s="382"/>
      <c r="C1599" s="75" t="s">
        <v>2896</v>
      </c>
      <c r="D1599" s="75" t="s">
        <v>2895</v>
      </c>
      <c r="E1599" s="525">
        <v>12694</v>
      </c>
      <c r="F1599" s="103">
        <v>200</v>
      </c>
      <c r="I1599"/>
      <c r="J1599"/>
    </row>
    <row r="1600" spans="1:10">
      <c r="A1600" s="382">
        <v>41281</v>
      </c>
      <c r="B1600" s="382"/>
      <c r="C1600" s="75" t="s">
        <v>456</v>
      </c>
      <c r="D1600" s="75" t="s">
        <v>2855</v>
      </c>
      <c r="E1600" s="525">
        <v>12621</v>
      </c>
      <c r="F1600" s="103">
        <v>471.84</v>
      </c>
      <c r="I1600"/>
      <c r="J1600"/>
    </row>
    <row r="1601" spans="1:10">
      <c r="A1601" s="382">
        <v>41282</v>
      </c>
      <c r="B1601" s="382"/>
      <c r="C1601" s="75" t="s">
        <v>1797</v>
      </c>
      <c r="D1601" s="75" t="s">
        <v>2880</v>
      </c>
      <c r="E1601" s="525">
        <v>12671</v>
      </c>
      <c r="F1601" s="103">
        <v>313.60000000000002</v>
      </c>
      <c r="I1601"/>
      <c r="J1601"/>
    </row>
    <row r="1602" spans="1:10">
      <c r="A1602" s="382">
        <v>41281</v>
      </c>
      <c r="B1602" s="382">
        <v>41283</v>
      </c>
      <c r="C1602" s="75" t="s">
        <v>130</v>
      </c>
      <c r="D1602" s="75" t="s">
        <v>2869</v>
      </c>
      <c r="E1602" s="525">
        <v>12666</v>
      </c>
      <c r="F1602" s="103">
        <v>1850</v>
      </c>
      <c r="I1602"/>
      <c r="J1602"/>
    </row>
    <row r="1603" spans="1:10">
      <c r="A1603" s="382">
        <v>41284</v>
      </c>
      <c r="B1603" s="382"/>
      <c r="C1603" s="75" t="s">
        <v>2897</v>
      </c>
      <c r="D1603" s="75" t="s">
        <v>1463</v>
      </c>
      <c r="E1603" s="525">
        <v>12697</v>
      </c>
      <c r="F1603" s="103">
        <v>2000</v>
      </c>
      <c r="I1603"/>
      <c r="J1603"/>
    </row>
    <row r="1605" spans="1:10">
      <c r="A1605" s="60">
        <v>41285</v>
      </c>
      <c r="I1605"/>
      <c r="J1605"/>
    </row>
    <row r="1606" spans="1:10">
      <c r="A1606" s="382">
        <v>41284</v>
      </c>
      <c r="B1606" s="382"/>
      <c r="C1606" s="75" t="s">
        <v>2288</v>
      </c>
      <c r="D1606" s="75" t="s">
        <v>2911</v>
      </c>
      <c r="E1606" s="525">
        <v>12693</v>
      </c>
      <c r="F1606" s="103">
        <v>40</v>
      </c>
      <c r="I1606"/>
      <c r="J1606"/>
    </row>
    <row r="1607" spans="1:10">
      <c r="A1607" s="382">
        <v>41284</v>
      </c>
      <c r="B1607" s="382"/>
      <c r="C1607" s="75" t="s">
        <v>389</v>
      </c>
      <c r="D1607" s="75" t="s">
        <v>2912</v>
      </c>
      <c r="E1607" s="525">
        <v>12698</v>
      </c>
      <c r="F1607" s="103">
        <v>203.94</v>
      </c>
      <c r="I1607"/>
      <c r="J1607"/>
    </row>
    <row r="1608" spans="1:10">
      <c r="A1608" s="382">
        <v>41281</v>
      </c>
      <c r="B1608" s="382"/>
      <c r="C1608" s="75" t="s">
        <v>528</v>
      </c>
      <c r="D1608" s="75" t="s">
        <v>2855</v>
      </c>
      <c r="E1608" s="525">
        <v>12622</v>
      </c>
      <c r="F1608" s="103">
        <v>294.89999999999998</v>
      </c>
      <c r="I1608"/>
      <c r="J1608"/>
    </row>
    <row r="1609" spans="1:10">
      <c r="A1609" s="382">
        <v>41282</v>
      </c>
      <c r="B1609" s="382"/>
      <c r="C1609" s="75" t="s">
        <v>2875</v>
      </c>
      <c r="D1609" s="75" t="s">
        <v>2885</v>
      </c>
      <c r="E1609" s="525">
        <v>12682</v>
      </c>
      <c r="F1609" s="103">
        <v>809.6</v>
      </c>
      <c r="I1609"/>
      <c r="J1609"/>
    </row>
    <row r="1610" spans="1:10">
      <c r="A1610" s="382">
        <v>41283</v>
      </c>
      <c r="B1610" s="382"/>
      <c r="C1610" s="75" t="s">
        <v>468</v>
      </c>
      <c r="D1610" s="75" t="s">
        <v>2784</v>
      </c>
      <c r="E1610" s="525">
        <v>12690</v>
      </c>
      <c r="F1610" s="103">
        <v>698.23</v>
      </c>
      <c r="I1610"/>
      <c r="J1610"/>
    </row>
    <row r="1611" spans="1:10">
      <c r="A1611" s="382">
        <v>41283</v>
      </c>
      <c r="B1611" s="382"/>
      <c r="C1611" s="75" t="s">
        <v>468</v>
      </c>
      <c r="D1611" s="75" t="s">
        <v>2930</v>
      </c>
      <c r="E1611" s="525">
        <v>12688</v>
      </c>
      <c r="F1611" s="103">
        <v>235.79</v>
      </c>
      <c r="I1611"/>
      <c r="J1611"/>
    </row>
    <row r="1612" spans="1:10">
      <c r="A1612" s="382">
        <v>41284</v>
      </c>
      <c r="B1612" s="382"/>
      <c r="C1612" s="75" t="s">
        <v>2897</v>
      </c>
      <c r="D1612" s="75" t="s">
        <v>1463</v>
      </c>
      <c r="E1612" s="525">
        <v>12696</v>
      </c>
      <c r="F1612" s="103">
        <v>6000</v>
      </c>
      <c r="I1612"/>
      <c r="J1612"/>
    </row>
    <row r="1613" spans="1:10">
      <c r="A1613" s="382">
        <v>41284</v>
      </c>
      <c r="B1613" s="382"/>
      <c r="C1613" s="75" t="s">
        <v>2897</v>
      </c>
      <c r="D1613" s="75" t="s">
        <v>1463</v>
      </c>
      <c r="E1613" s="525">
        <v>12702</v>
      </c>
      <c r="F1613" s="103">
        <v>6000</v>
      </c>
      <c r="I1613"/>
      <c r="J1613"/>
    </row>
    <row r="1614" spans="1:10">
      <c r="A1614" s="382">
        <v>41247</v>
      </c>
      <c r="B1614" s="382"/>
      <c r="C1614" s="75" t="s">
        <v>2166</v>
      </c>
      <c r="D1614" s="75" t="s">
        <v>2752</v>
      </c>
      <c r="E1614" s="525">
        <v>12279</v>
      </c>
      <c r="F1614" s="103">
        <v>2100</v>
      </c>
      <c r="I1614"/>
      <c r="J1614"/>
    </row>
    <row r="1615" spans="1:10">
      <c r="A1615" s="382">
        <v>41285</v>
      </c>
      <c r="B1615" s="382"/>
      <c r="C1615" s="75" t="s">
        <v>226</v>
      </c>
      <c r="D1615" s="75" t="s">
        <v>2914</v>
      </c>
      <c r="E1615" s="525">
        <v>12703</v>
      </c>
      <c r="F1615" s="103">
        <v>485.75</v>
      </c>
      <c r="I1615"/>
      <c r="J1615"/>
    </row>
    <row r="1616" spans="1:10">
      <c r="A1616" s="382">
        <v>41285</v>
      </c>
      <c r="B1616" s="382"/>
      <c r="C1616" s="75" t="s">
        <v>389</v>
      </c>
      <c r="D1616" s="75" t="s">
        <v>2916</v>
      </c>
      <c r="E1616" s="525">
        <v>12706</v>
      </c>
      <c r="F1616" s="103">
        <v>431</v>
      </c>
      <c r="I1616"/>
      <c r="J1616"/>
    </row>
    <row r="1617" spans="1:10">
      <c r="A1617" s="382">
        <v>41285</v>
      </c>
      <c r="B1617" s="382"/>
      <c r="C1617" s="75" t="s">
        <v>145</v>
      </c>
      <c r="D1617" s="75" t="s">
        <v>2917</v>
      </c>
      <c r="E1617" s="525">
        <v>12707</v>
      </c>
      <c r="F1617" s="103">
        <v>245</v>
      </c>
      <c r="I1617"/>
      <c r="J1617"/>
    </row>
    <row r="1618" spans="1:10">
      <c r="A1618" s="382">
        <v>41284</v>
      </c>
      <c r="B1618" s="382"/>
      <c r="C1618" s="75" t="s">
        <v>2482</v>
      </c>
      <c r="D1618" s="75" t="s">
        <v>2913</v>
      </c>
      <c r="E1618" s="525">
        <v>12701</v>
      </c>
      <c r="F1618" s="103">
        <v>161.25</v>
      </c>
      <c r="J1618"/>
    </row>
    <row r="1619" spans="1:10">
      <c r="A1619" s="382">
        <v>41282</v>
      </c>
      <c r="B1619" s="382"/>
      <c r="C1619" s="75" t="s">
        <v>2878</v>
      </c>
      <c r="D1619" s="75" t="s">
        <v>2888</v>
      </c>
      <c r="E1619" s="525">
        <v>12685</v>
      </c>
      <c r="F1619" s="103">
        <v>809.6</v>
      </c>
      <c r="J1619"/>
    </row>
    <row r="1621" spans="1:10">
      <c r="A1621" s="60">
        <v>41288</v>
      </c>
      <c r="J1621"/>
    </row>
    <row r="1622" spans="1:10">
      <c r="A1622" s="382">
        <v>41281</v>
      </c>
      <c r="B1622" s="382"/>
      <c r="C1622" s="75" t="s">
        <v>2771</v>
      </c>
      <c r="D1622" s="75" t="s">
        <v>2861</v>
      </c>
      <c r="E1622" s="525">
        <v>12650</v>
      </c>
      <c r="F1622" s="103">
        <v>312</v>
      </c>
      <c r="J1622"/>
    </row>
    <row r="1623" spans="1:10">
      <c r="A1623" s="382">
        <v>41282</v>
      </c>
      <c r="B1623" s="382"/>
      <c r="C1623" s="75" t="s">
        <v>2480</v>
      </c>
      <c r="D1623" s="75" t="s">
        <v>2879</v>
      </c>
      <c r="E1623" s="525">
        <v>12669</v>
      </c>
      <c r="F1623" s="103">
        <v>452</v>
      </c>
      <c r="J1623"/>
    </row>
    <row r="1624" spans="1:10">
      <c r="A1624" s="382">
        <v>41282</v>
      </c>
      <c r="B1624" s="382"/>
      <c r="C1624" s="75" t="s">
        <v>2877</v>
      </c>
      <c r="D1624" s="75" t="s">
        <v>2887</v>
      </c>
      <c r="E1624" s="525">
        <v>12684</v>
      </c>
      <c r="F1624" s="103">
        <v>809.6</v>
      </c>
      <c r="J1624"/>
    </row>
    <row r="1625" spans="1:10">
      <c r="A1625" s="382">
        <v>41260</v>
      </c>
      <c r="B1625" s="382">
        <v>41284</v>
      </c>
      <c r="C1625" s="75" t="s">
        <v>2813</v>
      </c>
      <c r="D1625" s="75" t="s">
        <v>2814</v>
      </c>
      <c r="E1625" s="525">
        <v>12518</v>
      </c>
      <c r="F1625" s="103">
        <v>3415.5</v>
      </c>
      <c r="I1625" s="383"/>
      <c r="J1625"/>
    </row>
    <row r="1626" spans="1:10">
      <c r="A1626" s="382">
        <v>41281</v>
      </c>
      <c r="B1626" s="382"/>
      <c r="C1626" s="75" t="s">
        <v>2859</v>
      </c>
      <c r="D1626" s="75" t="s">
        <v>2862</v>
      </c>
      <c r="E1626" s="525">
        <v>12651</v>
      </c>
      <c r="F1626" s="103">
        <v>312</v>
      </c>
      <c r="J1626"/>
    </row>
    <row r="1627" spans="1:10">
      <c r="A1627" s="382">
        <v>41288</v>
      </c>
      <c r="B1627" s="382"/>
      <c r="C1627" s="75" t="s">
        <v>545</v>
      </c>
      <c r="D1627" s="75" t="s">
        <v>2934</v>
      </c>
      <c r="E1627" s="525">
        <v>12721</v>
      </c>
      <c r="F1627" s="103">
        <v>228</v>
      </c>
      <c r="J1627"/>
    </row>
    <row r="1628" spans="1:10">
      <c r="A1628" s="382">
        <v>41281</v>
      </c>
      <c r="B1628" s="382"/>
      <c r="C1628" s="75" t="s">
        <v>1707</v>
      </c>
      <c r="D1628" s="75" t="s">
        <v>2855</v>
      </c>
      <c r="E1628" s="525">
        <v>12639</v>
      </c>
      <c r="F1628" s="103">
        <v>607.79999999999995</v>
      </c>
      <c r="J1628"/>
    </row>
    <row r="1630" spans="1:10">
      <c r="A1630" s="60">
        <v>41289</v>
      </c>
      <c r="J1630"/>
    </row>
    <row r="1631" spans="1:10">
      <c r="A1631" s="382">
        <v>41288</v>
      </c>
      <c r="B1631" s="382"/>
      <c r="C1631" s="75" t="s">
        <v>2738</v>
      </c>
      <c r="D1631" s="75" t="s">
        <v>2932</v>
      </c>
      <c r="E1631" s="525">
        <v>12720</v>
      </c>
      <c r="F1631" s="103">
        <v>300</v>
      </c>
      <c r="J1631"/>
    </row>
    <row r="1632" spans="1:10">
      <c r="A1632" s="382">
        <v>41284</v>
      </c>
      <c r="B1632" s="382"/>
      <c r="C1632" s="75" t="s">
        <v>410</v>
      </c>
      <c r="D1632" s="75" t="s">
        <v>2546</v>
      </c>
      <c r="E1632" s="525">
        <v>12700</v>
      </c>
      <c r="F1632" s="103">
        <v>11000</v>
      </c>
      <c r="J1632"/>
    </row>
    <row r="1633" spans="1:10">
      <c r="A1633" s="382">
        <v>41285</v>
      </c>
      <c r="B1633" s="382"/>
      <c r="C1633" s="75" t="s">
        <v>455</v>
      </c>
      <c r="D1633" s="75" t="s">
        <v>2925</v>
      </c>
      <c r="E1633" s="525">
        <v>12715</v>
      </c>
      <c r="F1633" s="103">
        <v>170.43</v>
      </c>
      <c r="J1633"/>
    </row>
    <row r="1634" spans="1:10">
      <c r="A1634" s="382">
        <v>41277</v>
      </c>
      <c r="B1634" s="382">
        <v>41288</v>
      </c>
      <c r="C1634" s="75" t="s">
        <v>2822</v>
      </c>
      <c r="D1634" s="75" t="s">
        <v>2823</v>
      </c>
      <c r="E1634" s="525">
        <v>12568</v>
      </c>
      <c r="F1634" s="103">
        <v>3000</v>
      </c>
      <c r="I1634"/>
      <c r="J1634"/>
    </row>
    <row r="1635" spans="1:10">
      <c r="A1635" s="382">
        <v>41285</v>
      </c>
      <c r="B1635" s="382"/>
      <c r="C1635" s="75" t="s">
        <v>1797</v>
      </c>
      <c r="D1635" s="75" t="s">
        <v>2926</v>
      </c>
      <c r="E1635" s="525">
        <v>12716</v>
      </c>
      <c r="F1635" s="103">
        <v>411.2</v>
      </c>
      <c r="I1635"/>
      <c r="J1635"/>
    </row>
    <row r="1636" spans="1:10">
      <c r="A1636" s="382">
        <v>41285</v>
      </c>
      <c r="B1636" s="382"/>
      <c r="C1636" s="75" t="s">
        <v>348</v>
      </c>
      <c r="D1636" s="75" t="s">
        <v>2922</v>
      </c>
      <c r="E1636" s="525">
        <v>12712</v>
      </c>
      <c r="F1636" s="103">
        <v>200</v>
      </c>
      <c r="I1636"/>
      <c r="J1636"/>
    </row>
    <row r="1637" spans="1:10">
      <c r="A1637" s="382">
        <v>41288</v>
      </c>
      <c r="B1637" s="382"/>
      <c r="C1637" s="75" t="s">
        <v>2940</v>
      </c>
      <c r="D1637" s="75" t="s">
        <v>2939</v>
      </c>
      <c r="E1637" s="525">
        <v>12734</v>
      </c>
      <c r="F1637" s="103">
        <v>59.86</v>
      </c>
      <c r="I1637"/>
      <c r="J1637"/>
    </row>
    <row r="1639" spans="1:10">
      <c r="A1639" s="60">
        <v>41290</v>
      </c>
      <c r="I1639"/>
      <c r="J1639"/>
    </row>
    <row r="1640" spans="1:10">
      <c r="A1640" s="382">
        <v>41289</v>
      </c>
      <c r="B1640" s="382"/>
      <c r="C1640" s="75" t="s">
        <v>226</v>
      </c>
      <c r="D1640" s="75" t="s">
        <v>2942</v>
      </c>
      <c r="E1640" s="525">
        <v>12756</v>
      </c>
      <c r="F1640" s="103">
        <v>451.05</v>
      </c>
      <c r="I1640"/>
      <c r="J1640"/>
    </row>
    <row r="1641" spans="1:10">
      <c r="A1641" s="382">
        <v>41288</v>
      </c>
      <c r="B1641" s="382"/>
      <c r="C1641" s="75" t="s">
        <v>2933</v>
      </c>
      <c r="D1641" s="75" t="s">
        <v>2935</v>
      </c>
      <c r="E1641" s="525">
        <v>12722</v>
      </c>
      <c r="F1641" s="103">
        <v>2310</v>
      </c>
      <c r="I1641"/>
      <c r="J1641"/>
    </row>
    <row r="1642" spans="1:10">
      <c r="A1642" s="382">
        <v>41285</v>
      </c>
      <c r="B1642" s="382"/>
      <c r="C1642" s="75" t="s">
        <v>896</v>
      </c>
      <c r="D1642" s="75" t="s">
        <v>2918</v>
      </c>
      <c r="E1642" s="525">
        <v>12708</v>
      </c>
      <c r="F1642" s="103">
        <v>250</v>
      </c>
      <c r="I1642"/>
      <c r="J1642"/>
    </row>
    <row r="1643" spans="1:10">
      <c r="A1643" s="382">
        <v>41257</v>
      </c>
      <c r="B1643" s="382"/>
      <c r="C1643" s="75" t="s">
        <v>1797</v>
      </c>
      <c r="D1643" s="75" t="s">
        <v>2735</v>
      </c>
      <c r="E1643" s="525">
        <v>12422</v>
      </c>
      <c r="F1643" s="103">
        <v>360</v>
      </c>
      <c r="I1643"/>
      <c r="J1643"/>
    </row>
    <row r="1644" spans="1:10">
      <c r="A1644" s="382">
        <v>41285</v>
      </c>
      <c r="B1644" s="382"/>
      <c r="C1644" s="75" t="s">
        <v>166</v>
      </c>
      <c r="D1644" s="75" t="s">
        <v>2915</v>
      </c>
      <c r="E1644" s="525">
        <v>12704</v>
      </c>
      <c r="F1644" s="103">
        <v>524.26</v>
      </c>
      <c r="I1644"/>
      <c r="J1644"/>
    </row>
    <row r="1645" spans="1:10">
      <c r="A1645" s="382">
        <v>41288</v>
      </c>
      <c r="B1645" s="382"/>
      <c r="C1645" s="75" t="s">
        <v>615</v>
      </c>
      <c r="D1645" s="75" t="s">
        <v>2936</v>
      </c>
      <c r="E1645" s="525">
        <v>12723</v>
      </c>
      <c r="F1645" s="103">
        <v>1500</v>
      </c>
      <c r="I1645"/>
      <c r="J1645"/>
    </row>
    <row r="1646" spans="1:10">
      <c r="A1646" s="382">
        <v>41290</v>
      </c>
      <c r="B1646" s="382"/>
      <c r="C1646" s="75" t="s">
        <v>2959</v>
      </c>
      <c r="D1646" s="75" t="s">
        <v>2962</v>
      </c>
      <c r="E1646" s="525">
        <v>12770</v>
      </c>
      <c r="F1646" s="103">
        <v>180.4</v>
      </c>
      <c r="I1646"/>
      <c r="J1646"/>
    </row>
    <row r="1647" spans="1:10">
      <c r="A1647" s="382">
        <v>41290</v>
      </c>
      <c r="B1647" s="382"/>
      <c r="C1647" s="75" t="s">
        <v>545</v>
      </c>
      <c r="D1647" s="75" t="s">
        <v>2967</v>
      </c>
      <c r="E1647" s="525">
        <v>12839</v>
      </c>
      <c r="F1647" s="103">
        <v>240</v>
      </c>
      <c r="I1647"/>
      <c r="J1647"/>
    </row>
    <row r="1648" spans="1:10">
      <c r="A1648" s="382">
        <v>41290</v>
      </c>
      <c r="B1648" s="382"/>
      <c r="C1648" s="75" t="s">
        <v>635</v>
      </c>
      <c r="D1648" s="75" t="s">
        <v>2962</v>
      </c>
      <c r="E1648" s="525">
        <v>12773</v>
      </c>
      <c r="F1648" s="103">
        <v>128</v>
      </c>
      <c r="I1648"/>
      <c r="J1648"/>
    </row>
    <row r="1649" spans="1:10">
      <c r="A1649" s="382">
        <v>41290</v>
      </c>
      <c r="B1649" s="382"/>
      <c r="C1649" s="75" t="s">
        <v>192</v>
      </c>
      <c r="D1649" s="75" t="s">
        <v>2962</v>
      </c>
      <c r="E1649" s="525">
        <v>12761</v>
      </c>
      <c r="F1649" s="103">
        <v>132</v>
      </c>
      <c r="I1649"/>
      <c r="J1649"/>
    </row>
    <row r="1650" spans="1:10">
      <c r="A1650" s="382">
        <v>41290</v>
      </c>
      <c r="B1650" s="382"/>
      <c r="C1650" s="75" t="s">
        <v>200</v>
      </c>
      <c r="D1650" s="75" t="s">
        <v>2968</v>
      </c>
      <c r="E1650" s="525">
        <v>12766</v>
      </c>
      <c r="F1650" s="103">
        <v>132</v>
      </c>
      <c r="I1650"/>
      <c r="J1650"/>
    </row>
    <row r="1651" spans="1:10">
      <c r="A1651" s="382">
        <v>41290</v>
      </c>
      <c r="B1651" s="382"/>
      <c r="C1651" s="75" t="s">
        <v>2153</v>
      </c>
      <c r="D1651" s="75" t="s">
        <v>2962</v>
      </c>
      <c r="E1651" s="525">
        <v>12779</v>
      </c>
      <c r="F1651" s="103">
        <v>127.2</v>
      </c>
      <c r="I1651"/>
      <c r="J1651"/>
    </row>
    <row r="1652" spans="1:10">
      <c r="A1652" s="382">
        <v>41290</v>
      </c>
      <c r="B1652" s="382"/>
      <c r="C1652" s="75" t="s">
        <v>1992</v>
      </c>
      <c r="D1652" s="75" t="s">
        <v>2962</v>
      </c>
      <c r="E1652" s="525">
        <v>12760</v>
      </c>
      <c r="F1652" s="103">
        <v>156</v>
      </c>
      <c r="I1652"/>
      <c r="J1652"/>
    </row>
    <row r="1653" spans="1:10">
      <c r="A1653" s="382">
        <v>41290</v>
      </c>
      <c r="B1653" s="382"/>
      <c r="C1653" s="75" t="s">
        <v>2960</v>
      </c>
      <c r="D1653" s="75" t="s">
        <v>2962</v>
      </c>
      <c r="E1653" s="525">
        <v>12774</v>
      </c>
      <c r="F1653" s="103">
        <v>128</v>
      </c>
      <c r="I1653"/>
      <c r="J1653"/>
    </row>
    <row r="1654" spans="1:10">
      <c r="A1654" s="382">
        <v>41290</v>
      </c>
      <c r="B1654" s="382"/>
      <c r="C1654" s="75" t="s">
        <v>1029</v>
      </c>
      <c r="D1654" s="75" t="s">
        <v>2962</v>
      </c>
      <c r="E1654" s="525">
        <v>12762</v>
      </c>
      <c r="F1654" s="103">
        <v>127.2</v>
      </c>
      <c r="I1654"/>
      <c r="J1654"/>
    </row>
    <row r="1655" spans="1:10">
      <c r="A1655" s="382">
        <v>41290</v>
      </c>
      <c r="B1655" s="382"/>
      <c r="C1655" s="75" t="s">
        <v>634</v>
      </c>
      <c r="D1655" s="75" t="s">
        <v>2962</v>
      </c>
      <c r="E1655" s="525">
        <v>12771</v>
      </c>
      <c r="F1655" s="103">
        <v>128</v>
      </c>
      <c r="I1655"/>
      <c r="J1655"/>
    </row>
    <row r="1656" spans="1:10">
      <c r="A1656" s="382">
        <v>41290</v>
      </c>
      <c r="B1656" s="382"/>
      <c r="C1656" s="75" t="s">
        <v>497</v>
      </c>
      <c r="D1656" s="75" t="s">
        <v>2962</v>
      </c>
      <c r="E1656" s="525">
        <v>12763</v>
      </c>
      <c r="F1656" s="103">
        <v>127.2</v>
      </c>
      <c r="I1656"/>
      <c r="J1656"/>
    </row>
    <row r="1657" spans="1:10">
      <c r="A1657" s="382">
        <v>41290</v>
      </c>
      <c r="B1657" s="382"/>
      <c r="C1657" s="75" t="s">
        <v>2152</v>
      </c>
      <c r="D1657" s="75" t="s">
        <v>2964</v>
      </c>
      <c r="E1657" s="525">
        <v>12775</v>
      </c>
      <c r="F1657" s="103">
        <v>127.2</v>
      </c>
      <c r="I1657"/>
      <c r="J1657"/>
    </row>
    <row r="1659" spans="1:10">
      <c r="A1659" s="60">
        <v>41291</v>
      </c>
      <c r="I1659"/>
      <c r="J1659"/>
    </row>
    <row r="1660" spans="1:10">
      <c r="A1660" s="382">
        <v>41257</v>
      </c>
      <c r="B1660" s="382">
        <v>41288</v>
      </c>
      <c r="C1660" s="75" t="s">
        <v>133</v>
      </c>
      <c r="D1660" s="75" t="s">
        <v>2741</v>
      </c>
      <c r="E1660" s="525">
        <v>12514</v>
      </c>
      <c r="F1660" s="103">
        <v>929.07</v>
      </c>
      <c r="I1660"/>
      <c r="J1660"/>
    </row>
    <row r="1661" spans="1:10">
      <c r="A1661" s="382">
        <v>41285</v>
      </c>
      <c r="B1661" s="382"/>
      <c r="C1661" s="75" t="s">
        <v>1459</v>
      </c>
      <c r="D1661" s="75" t="s">
        <v>2921</v>
      </c>
      <c r="E1661" s="525">
        <v>12711</v>
      </c>
      <c r="F1661" s="103">
        <v>200</v>
      </c>
      <c r="I1661"/>
      <c r="J1661"/>
    </row>
    <row r="1662" spans="1:10">
      <c r="A1662" s="382">
        <v>41289</v>
      </c>
      <c r="B1662" s="382"/>
      <c r="C1662" s="75" t="s">
        <v>621</v>
      </c>
      <c r="D1662" s="75" t="s">
        <v>2948</v>
      </c>
      <c r="E1662" s="525">
        <v>12549</v>
      </c>
      <c r="F1662" s="103">
        <v>294.39999999999998</v>
      </c>
      <c r="I1662"/>
      <c r="J1662"/>
    </row>
    <row r="1663" spans="1:10">
      <c r="A1663" s="382">
        <v>41289</v>
      </c>
      <c r="B1663" s="382"/>
      <c r="C1663" s="75" t="s">
        <v>2944</v>
      </c>
      <c r="D1663" s="75" t="s">
        <v>2951</v>
      </c>
      <c r="E1663" s="525">
        <v>12751</v>
      </c>
      <c r="F1663" s="103">
        <v>294.39999999999998</v>
      </c>
      <c r="I1663"/>
      <c r="J1663"/>
    </row>
    <row r="1664" spans="1:10">
      <c r="A1664" s="382">
        <v>41285</v>
      </c>
      <c r="B1664" s="382"/>
      <c r="C1664" s="75" t="s">
        <v>2117</v>
      </c>
      <c r="D1664" s="75" t="s">
        <v>2924</v>
      </c>
      <c r="E1664" s="525">
        <v>12714</v>
      </c>
      <c r="F1664" s="103">
        <v>300</v>
      </c>
      <c r="I1664"/>
      <c r="J1664"/>
    </row>
    <row r="1665" spans="1:10">
      <c r="A1665" s="382">
        <v>41285</v>
      </c>
      <c r="B1665" s="382"/>
      <c r="C1665" s="75" t="s">
        <v>1288</v>
      </c>
      <c r="D1665" s="75" t="s">
        <v>2919</v>
      </c>
      <c r="E1665" s="525">
        <v>12709</v>
      </c>
      <c r="F1665" s="103">
        <v>333.65</v>
      </c>
      <c r="I1665"/>
      <c r="J1665"/>
    </row>
    <row r="1666" spans="1:10">
      <c r="A1666" s="382">
        <v>41285</v>
      </c>
      <c r="B1666" s="382"/>
      <c r="C1666" s="75" t="s">
        <v>438</v>
      </c>
      <c r="D1666" s="75" t="s">
        <v>2920</v>
      </c>
      <c r="E1666" s="525">
        <v>12710</v>
      </c>
      <c r="F1666" s="103">
        <v>350</v>
      </c>
      <c r="J1666"/>
    </row>
    <row r="1667" spans="1:10">
      <c r="A1667" s="382">
        <v>41289</v>
      </c>
      <c r="B1667" s="382"/>
      <c r="C1667" s="75" t="s">
        <v>2945</v>
      </c>
      <c r="D1667" s="75" t="s">
        <v>2952</v>
      </c>
      <c r="E1667" s="525">
        <v>12752</v>
      </c>
      <c r="F1667" s="103">
        <v>382.72</v>
      </c>
      <c r="J1667"/>
    </row>
    <row r="1668" spans="1:10">
      <c r="A1668" s="382">
        <v>41289</v>
      </c>
      <c r="B1668" s="382"/>
      <c r="C1668" s="75" t="s">
        <v>2947</v>
      </c>
      <c r="D1668" s="75" t="s">
        <v>2954</v>
      </c>
      <c r="E1668" s="525">
        <v>12754</v>
      </c>
      <c r="F1668" s="103">
        <v>400</v>
      </c>
      <c r="J1668"/>
    </row>
    <row r="1669" spans="1:10">
      <c r="A1669" s="382">
        <v>41289</v>
      </c>
      <c r="B1669" s="382"/>
      <c r="C1669" s="75" t="s">
        <v>1797</v>
      </c>
      <c r="D1669" s="75" t="s">
        <v>2941</v>
      </c>
      <c r="E1669" s="525">
        <v>12735</v>
      </c>
      <c r="F1669" s="103">
        <v>411.4</v>
      </c>
      <c r="J1669"/>
    </row>
    <row r="1670" spans="1:10">
      <c r="A1670" s="382">
        <v>41288</v>
      </c>
      <c r="B1670" s="382">
        <v>41290</v>
      </c>
      <c r="C1670" s="75" t="s">
        <v>130</v>
      </c>
      <c r="D1670" s="75" t="s">
        <v>2937</v>
      </c>
      <c r="E1670" s="525">
        <v>12732</v>
      </c>
      <c r="F1670" s="103">
        <v>975</v>
      </c>
      <c r="J1670"/>
    </row>
    <row r="1671" spans="1:10">
      <c r="A1671" s="382">
        <v>41290</v>
      </c>
      <c r="B1671" s="382"/>
      <c r="C1671" s="75" t="s">
        <v>499</v>
      </c>
      <c r="D1671" s="75" t="s">
        <v>2962</v>
      </c>
      <c r="E1671" s="525">
        <v>12764</v>
      </c>
      <c r="F1671" s="103">
        <v>128</v>
      </c>
      <c r="J1671"/>
    </row>
    <row r="1672" spans="1:10">
      <c r="A1672" s="382">
        <v>41291</v>
      </c>
      <c r="B1672" s="382"/>
      <c r="C1672" s="75" t="s">
        <v>226</v>
      </c>
      <c r="D1672" s="75" t="s">
        <v>2983</v>
      </c>
      <c r="E1672" s="525">
        <v>12850</v>
      </c>
      <c r="F1672" s="103">
        <v>360</v>
      </c>
      <c r="J1672"/>
    </row>
    <row r="1673" spans="1:10">
      <c r="A1673" s="382">
        <v>41290</v>
      </c>
      <c r="B1673" s="382"/>
      <c r="C1673" s="75" t="s">
        <v>2520</v>
      </c>
      <c r="D1673" s="75" t="s">
        <v>2965</v>
      </c>
      <c r="E1673" s="525">
        <v>12777</v>
      </c>
      <c r="F1673" s="103">
        <v>127.2</v>
      </c>
      <c r="J1673"/>
    </row>
    <row r="1674" spans="1:10">
      <c r="A1674" s="382">
        <v>41290</v>
      </c>
      <c r="B1674" s="382"/>
      <c r="C1674" s="75" t="s">
        <v>632</v>
      </c>
      <c r="D1674" s="75" t="s">
        <v>2963</v>
      </c>
      <c r="E1674" s="525">
        <v>12768</v>
      </c>
      <c r="F1674" s="103">
        <v>128</v>
      </c>
      <c r="J1674"/>
    </row>
    <row r="1675" spans="1:10">
      <c r="A1675" s="382">
        <v>41290</v>
      </c>
      <c r="B1675" s="382"/>
      <c r="C1675" s="75" t="s">
        <v>681</v>
      </c>
      <c r="D1675" s="75" t="s">
        <v>2962</v>
      </c>
      <c r="E1675" s="525">
        <v>12765</v>
      </c>
      <c r="F1675" s="103">
        <v>132</v>
      </c>
      <c r="J1675"/>
    </row>
    <row r="1676" spans="1:10">
      <c r="A1676" s="382">
        <v>41290</v>
      </c>
      <c r="B1676" s="382"/>
      <c r="C1676" s="75" t="s">
        <v>492</v>
      </c>
      <c r="D1676" s="75" t="s">
        <v>2966</v>
      </c>
      <c r="E1676" s="525">
        <v>12778</v>
      </c>
      <c r="F1676" s="103">
        <v>148</v>
      </c>
      <c r="J1676"/>
    </row>
    <row r="1677" spans="1:10">
      <c r="F1677" s="370"/>
      <c r="J1677"/>
    </row>
    <row r="1678" spans="1:10">
      <c r="A1678" s="60">
        <v>41292</v>
      </c>
      <c r="J1678"/>
    </row>
    <row r="1679" spans="1:10">
      <c r="A1679" s="382">
        <v>41290</v>
      </c>
      <c r="B1679" s="382"/>
      <c r="C1679" s="75" t="s">
        <v>2957</v>
      </c>
      <c r="D1679" s="75" t="s">
        <v>2961</v>
      </c>
      <c r="E1679" s="525">
        <v>12758</v>
      </c>
      <c r="F1679" s="103">
        <v>1000</v>
      </c>
      <c r="J1679"/>
    </row>
    <row r="1680" spans="1:10">
      <c r="A1680" s="382">
        <v>41277</v>
      </c>
      <c r="B1680" s="382">
        <v>41291</v>
      </c>
      <c r="C1680" s="75" t="s">
        <v>158</v>
      </c>
      <c r="D1680" s="75" t="s">
        <v>2815</v>
      </c>
      <c r="E1680" s="525">
        <v>12564</v>
      </c>
      <c r="F1680" s="103">
        <v>4379.24</v>
      </c>
      <c r="I1680" s="383"/>
      <c r="J1680"/>
    </row>
    <row r="1681" spans="1:10">
      <c r="A1681" s="382">
        <v>41277</v>
      </c>
      <c r="B1681" s="382">
        <v>41291</v>
      </c>
      <c r="C1681" s="75" t="s">
        <v>158</v>
      </c>
      <c r="D1681" s="75" t="s">
        <v>2816</v>
      </c>
      <c r="E1681" s="525">
        <v>12563</v>
      </c>
      <c r="F1681" s="103">
        <v>350.33</v>
      </c>
      <c r="I1681" s="383"/>
      <c r="J1681"/>
    </row>
    <row r="1682" spans="1:10">
      <c r="A1682" s="382">
        <v>41289</v>
      </c>
      <c r="B1682" s="382"/>
      <c r="C1682" s="75" t="s">
        <v>2943</v>
      </c>
      <c r="D1682" s="75" t="s">
        <v>2950</v>
      </c>
      <c r="E1682" s="525">
        <v>12750</v>
      </c>
      <c r="F1682" s="103">
        <v>500</v>
      </c>
      <c r="I1682"/>
      <c r="J1682"/>
    </row>
    <row r="1683" spans="1:10">
      <c r="A1683" s="382">
        <v>41289</v>
      </c>
      <c r="B1683" s="382"/>
      <c r="C1683" s="75" t="s">
        <v>1249</v>
      </c>
      <c r="D1683" s="75" t="s">
        <v>2949</v>
      </c>
      <c r="E1683" s="525">
        <v>12749</v>
      </c>
      <c r="F1683" s="103">
        <v>409.6</v>
      </c>
      <c r="I1683"/>
      <c r="J1683"/>
    </row>
    <row r="1684" spans="1:10">
      <c r="A1684" s="382">
        <v>41285</v>
      </c>
      <c r="B1684" s="382"/>
      <c r="C1684" s="75" t="s">
        <v>662</v>
      </c>
      <c r="D1684" s="75" t="s">
        <v>2927</v>
      </c>
      <c r="E1684" s="525">
        <v>12717</v>
      </c>
      <c r="F1684" s="103">
        <v>136.9</v>
      </c>
      <c r="I1684"/>
      <c r="J1684"/>
    </row>
    <row r="1685" spans="1:10">
      <c r="A1685" s="382">
        <v>41290</v>
      </c>
      <c r="B1685" s="382"/>
      <c r="C1685" s="75" t="s">
        <v>2352</v>
      </c>
      <c r="D1685" s="75" t="s">
        <v>2975</v>
      </c>
      <c r="E1685" s="525">
        <v>12841</v>
      </c>
      <c r="F1685" s="103">
        <v>294.39999999999998</v>
      </c>
      <c r="I1685"/>
      <c r="J1685"/>
    </row>
    <row r="1686" spans="1:10">
      <c r="A1686" s="382">
        <v>41290</v>
      </c>
      <c r="B1686" s="382"/>
      <c r="C1686" s="75" t="s">
        <v>2971</v>
      </c>
      <c r="D1686" s="75" t="s">
        <v>2976</v>
      </c>
      <c r="E1686" s="525">
        <v>12842</v>
      </c>
      <c r="F1686" s="103">
        <v>294.39999999999998</v>
      </c>
      <c r="I1686"/>
      <c r="J1686"/>
    </row>
    <row r="1687" spans="1:10">
      <c r="A1687" s="382">
        <v>41291</v>
      </c>
      <c r="B1687" s="382"/>
      <c r="C1687" s="75" t="s">
        <v>130</v>
      </c>
      <c r="D1687" s="75" t="s">
        <v>2981</v>
      </c>
      <c r="E1687" s="525">
        <v>12848</v>
      </c>
      <c r="F1687" s="103">
        <v>375</v>
      </c>
      <c r="I1687"/>
      <c r="J1687"/>
    </row>
    <row r="1688" spans="1:10">
      <c r="A1688" s="382">
        <v>41290</v>
      </c>
      <c r="B1688" s="382"/>
      <c r="C1688" s="75" t="s">
        <v>2972</v>
      </c>
      <c r="D1688" s="75" t="s">
        <v>2978</v>
      </c>
      <c r="E1688" s="525">
        <v>12844</v>
      </c>
      <c r="F1688" s="103">
        <v>441.6</v>
      </c>
      <c r="I1688"/>
      <c r="J1688"/>
    </row>
    <row r="1689" spans="1:10">
      <c r="A1689" s="382">
        <v>41290</v>
      </c>
      <c r="B1689" s="382"/>
      <c r="C1689" s="75" t="s">
        <v>2209</v>
      </c>
      <c r="D1689" s="75" t="s">
        <v>2969</v>
      </c>
      <c r="E1689" s="525">
        <v>12838</v>
      </c>
      <c r="F1689" s="103">
        <v>545.04</v>
      </c>
      <c r="I1689"/>
      <c r="J1689"/>
    </row>
    <row r="1690" spans="1:10">
      <c r="A1690" s="382">
        <v>41289</v>
      </c>
      <c r="B1690" s="382"/>
      <c r="C1690" s="75" t="s">
        <v>2295</v>
      </c>
      <c r="D1690" s="75" t="s">
        <v>2956</v>
      </c>
      <c r="E1690" s="525">
        <v>12757</v>
      </c>
      <c r="F1690" s="103">
        <v>552</v>
      </c>
      <c r="I1690"/>
      <c r="J1690"/>
    </row>
    <row r="1691" spans="1:10">
      <c r="A1691" s="382">
        <v>41290</v>
      </c>
      <c r="B1691" s="382"/>
      <c r="C1691" s="75" t="s">
        <v>2973</v>
      </c>
      <c r="D1691" s="75" t="s">
        <v>2980</v>
      </c>
      <c r="E1691" s="525">
        <v>12846</v>
      </c>
      <c r="F1691" s="103">
        <v>552</v>
      </c>
      <c r="I1691"/>
      <c r="J1691"/>
    </row>
    <row r="1692" spans="1:10">
      <c r="A1692" s="382">
        <v>41281</v>
      </c>
      <c r="B1692" s="382"/>
      <c r="C1692" s="75" t="s">
        <v>387</v>
      </c>
      <c r="D1692" s="75" t="s">
        <v>2854</v>
      </c>
      <c r="E1692" s="525">
        <v>12601</v>
      </c>
      <c r="F1692" s="103">
        <v>1000</v>
      </c>
      <c r="I1692"/>
      <c r="J1692"/>
    </row>
    <row r="1693" spans="1:10">
      <c r="A1693" s="382">
        <v>41292</v>
      </c>
      <c r="B1693" s="382"/>
      <c r="C1693" s="75" t="s">
        <v>100</v>
      </c>
      <c r="D1693" s="75" t="s">
        <v>2991</v>
      </c>
      <c r="E1693" s="525">
        <v>12859</v>
      </c>
      <c r="F1693" s="103">
        <v>100</v>
      </c>
      <c r="I1693"/>
      <c r="J1693"/>
    </row>
    <row r="1694" spans="1:10">
      <c r="A1694" s="382">
        <v>41290</v>
      </c>
      <c r="B1694" s="382"/>
      <c r="C1694" s="75" t="s">
        <v>633</v>
      </c>
      <c r="D1694" s="75" t="s">
        <v>2962</v>
      </c>
      <c r="E1694" s="525">
        <v>12769</v>
      </c>
      <c r="F1694" s="103">
        <v>132</v>
      </c>
      <c r="I1694"/>
      <c r="J1694"/>
    </row>
    <row r="1695" spans="1:10">
      <c r="A1695" s="382">
        <v>41292</v>
      </c>
      <c r="B1695" s="382"/>
      <c r="C1695" s="75" t="s">
        <v>1638</v>
      </c>
      <c r="D1695" s="75" t="s">
        <v>2987</v>
      </c>
      <c r="E1695" s="525">
        <v>12854</v>
      </c>
      <c r="F1695" s="103">
        <v>220.8</v>
      </c>
      <c r="I1695"/>
      <c r="J1695"/>
    </row>
    <row r="1696" spans="1:10">
      <c r="A1696" s="382">
        <v>41292</v>
      </c>
      <c r="B1696" s="382"/>
      <c r="C1696" s="75" t="s">
        <v>145</v>
      </c>
      <c r="D1696" s="75" t="s">
        <v>2990</v>
      </c>
      <c r="E1696" s="525">
        <v>12857</v>
      </c>
      <c r="F1696" s="103">
        <v>241</v>
      </c>
      <c r="I1696"/>
      <c r="J1696"/>
    </row>
    <row r="1697" spans="1:10">
      <c r="A1697" s="382">
        <v>41292</v>
      </c>
      <c r="B1697" s="382"/>
      <c r="C1697" s="75" t="s">
        <v>226</v>
      </c>
      <c r="D1697" s="75" t="s">
        <v>2994</v>
      </c>
      <c r="E1697" s="525">
        <v>12863</v>
      </c>
      <c r="F1697" s="103">
        <v>422.24</v>
      </c>
      <c r="I1697"/>
      <c r="J1697"/>
    </row>
    <row r="1698" spans="1:10">
      <c r="A1698" s="382">
        <v>41290</v>
      </c>
      <c r="B1698" s="382"/>
      <c r="C1698" s="75" t="s">
        <v>2958</v>
      </c>
      <c r="D1698" s="75" t="s">
        <v>2962</v>
      </c>
      <c r="E1698" s="525">
        <v>12767</v>
      </c>
      <c r="F1698" s="103">
        <v>127.2</v>
      </c>
      <c r="I1698"/>
      <c r="J1698"/>
    </row>
    <row r="1700" spans="1:10">
      <c r="A1700" s="60">
        <v>41295</v>
      </c>
      <c r="I1700"/>
      <c r="J1700"/>
    </row>
    <row r="1701" spans="1:10">
      <c r="A1701" s="382">
        <v>41290</v>
      </c>
      <c r="B1701" s="382"/>
      <c r="C1701" s="75" t="s">
        <v>2933</v>
      </c>
      <c r="D1701" s="75" t="s">
        <v>2979</v>
      </c>
      <c r="E1701" s="525">
        <v>12845</v>
      </c>
      <c r="F1701" s="103">
        <v>138</v>
      </c>
      <c r="I1701"/>
      <c r="J1701"/>
    </row>
    <row r="1702" spans="1:10">
      <c r="A1702" s="382">
        <v>41276</v>
      </c>
      <c r="B1702" s="382"/>
      <c r="C1702" s="75" t="s">
        <v>2998</v>
      </c>
      <c r="D1702" s="75" t="s">
        <v>2997</v>
      </c>
      <c r="E1702" s="525">
        <v>12557</v>
      </c>
      <c r="F1702" s="103">
        <v>460</v>
      </c>
      <c r="I1702"/>
      <c r="J1702"/>
    </row>
    <row r="1703" spans="1:10">
      <c r="A1703" s="382">
        <v>41291</v>
      </c>
      <c r="B1703" s="382"/>
      <c r="C1703" s="75" t="s">
        <v>623</v>
      </c>
      <c r="D1703" s="75" t="s">
        <v>2982</v>
      </c>
      <c r="E1703" s="525">
        <v>12849</v>
      </c>
      <c r="F1703" s="103">
        <v>537.76</v>
      </c>
      <c r="I1703"/>
      <c r="J1703"/>
    </row>
    <row r="1704" spans="1:10">
      <c r="A1704" s="382">
        <v>41290</v>
      </c>
      <c r="B1704" s="382"/>
      <c r="C1704" s="75" t="s">
        <v>1526</v>
      </c>
      <c r="D1704" s="75" t="s">
        <v>2977</v>
      </c>
      <c r="E1704" s="525">
        <v>12843</v>
      </c>
      <c r="F1704" s="103">
        <v>588.79999999999995</v>
      </c>
      <c r="I1704"/>
      <c r="J1704"/>
    </row>
    <row r="1705" spans="1:10">
      <c r="A1705" s="382">
        <v>41102</v>
      </c>
      <c r="B1705" s="382">
        <v>41291</v>
      </c>
      <c r="C1705" s="75" t="s">
        <v>1837</v>
      </c>
      <c r="D1705" s="75" t="s">
        <v>2984</v>
      </c>
      <c r="E1705" s="525">
        <v>11592</v>
      </c>
      <c r="F1705" s="103">
        <v>1200</v>
      </c>
      <c r="I1705"/>
      <c r="J1705"/>
    </row>
    <row r="1706" spans="1:10">
      <c r="A1706" s="382">
        <v>41200</v>
      </c>
      <c r="B1706" s="382"/>
      <c r="C1706" s="75" t="s">
        <v>130</v>
      </c>
      <c r="D1706" s="75" t="s">
        <v>2999</v>
      </c>
      <c r="E1706" s="525">
        <v>11595</v>
      </c>
      <c r="F1706" s="103">
        <v>6416.17</v>
      </c>
      <c r="I1706"/>
      <c r="J1706"/>
    </row>
    <row r="1707" spans="1:10">
      <c r="A1707" s="382">
        <v>41295</v>
      </c>
      <c r="B1707" s="382"/>
      <c r="C1707" s="75" t="s">
        <v>545</v>
      </c>
      <c r="D1707" s="75" t="s">
        <v>3007</v>
      </c>
      <c r="E1707" s="525">
        <v>12868</v>
      </c>
      <c r="F1707" s="103">
        <v>294</v>
      </c>
      <c r="I1707"/>
      <c r="J1707"/>
    </row>
    <row r="1708" spans="1:10">
      <c r="F1708" s="370"/>
      <c r="I1708"/>
      <c r="J1708"/>
    </row>
    <row r="1709" spans="1:10">
      <c r="A1709" s="60">
        <v>41296</v>
      </c>
      <c r="I1709"/>
      <c r="J1709"/>
    </row>
    <row r="1710" spans="1:10">
      <c r="A1710" s="382">
        <v>41250</v>
      </c>
      <c r="B1710" s="382">
        <v>41294</v>
      </c>
      <c r="C1710" s="75" t="s">
        <v>3010</v>
      </c>
      <c r="D1710" s="75" t="s">
        <v>3009</v>
      </c>
      <c r="E1710" s="525">
        <v>12302</v>
      </c>
      <c r="F1710" s="103">
        <v>350</v>
      </c>
      <c r="I1710"/>
      <c r="J1710"/>
    </row>
    <row r="1711" spans="1:10">
      <c r="A1711" s="382">
        <v>41292</v>
      </c>
      <c r="B1711" s="382"/>
      <c r="C1711" s="75" t="s">
        <v>166</v>
      </c>
      <c r="D1711" s="75" t="s">
        <v>2988</v>
      </c>
      <c r="E1711" s="525">
        <v>12870</v>
      </c>
      <c r="F1711" s="103">
        <v>548.64</v>
      </c>
      <c r="I1711"/>
      <c r="J1711"/>
    </row>
    <row r="1712" spans="1:10">
      <c r="A1712" s="382"/>
      <c r="B1712" s="382"/>
      <c r="C1712" s="75" t="s">
        <v>120</v>
      </c>
      <c r="D1712" s="75" t="s">
        <v>3011</v>
      </c>
      <c r="E1712" s="525">
        <v>12853</v>
      </c>
      <c r="F1712" s="103">
        <v>4704</v>
      </c>
      <c r="I1712"/>
      <c r="J1712"/>
    </row>
    <row r="1713" spans="1:10">
      <c r="A1713" s="382">
        <v>41262</v>
      </c>
      <c r="B1713" s="382">
        <v>41295</v>
      </c>
      <c r="C1713" s="75" t="s">
        <v>2343</v>
      </c>
      <c r="D1713" s="75" t="s">
        <v>3003</v>
      </c>
      <c r="E1713" s="525">
        <v>12526</v>
      </c>
      <c r="F1713" s="103">
        <v>11800</v>
      </c>
      <c r="I1713"/>
      <c r="J1713"/>
    </row>
    <row r="1714" spans="1:10">
      <c r="A1714" s="382">
        <v>41281</v>
      </c>
      <c r="B1714" s="382"/>
      <c r="C1714" s="75" t="s">
        <v>2561</v>
      </c>
      <c r="D1714" s="75" t="s">
        <v>2863</v>
      </c>
      <c r="E1714" s="525">
        <v>12652</v>
      </c>
      <c r="F1714" s="103">
        <v>260</v>
      </c>
      <c r="I1714"/>
      <c r="J1714"/>
    </row>
    <row r="1715" spans="1:10">
      <c r="A1715" s="209"/>
      <c r="B1715" s="209"/>
      <c r="C1715" s="118" t="s">
        <v>602</v>
      </c>
      <c r="D1715" s="118" t="s">
        <v>3028</v>
      </c>
      <c r="E1715" s="520">
        <v>12874</v>
      </c>
      <c r="F1715" s="121">
        <v>1200</v>
      </c>
      <c r="G1715" s="812" t="s">
        <v>3272</v>
      </c>
      <c r="I1715"/>
      <c r="J1715"/>
    </row>
    <row r="1716" spans="1:10">
      <c r="A1716" s="382">
        <v>41296</v>
      </c>
      <c r="B1716" s="382"/>
      <c r="C1716" s="75" t="s">
        <v>2288</v>
      </c>
      <c r="D1716" s="75" t="s">
        <v>3026</v>
      </c>
      <c r="E1716" s="525">
        <v>12877</v>
      </c>
      <c r="F1716" s="121">
        <v>40</v>
      </c>
      <c r="G1716" s="812"/>
      <c r="I1716"/>
      <c r="J1716"/>
    </row>
    <row r="1718" spans="1:10">
      <c r="A1718" s="60">
        <v>41297</v>
      </c>
      <c r="I1718"/>
      <c r="J1718"/>
    </row>
    <row r="1719" spans="1:10">
      <c r="A1719" s="382">
        <v>41290</v>
      </c>
      <c r="B1719" s="382"/>
      <c r="C1719" s="75" t="s">
        <v>2014</v>
      </c>
      <c r="D1719" s="75" t="s">
        <v>2963</v>
      </c>
      <c r="E1719" s="525">
        <v>12811</v>
      </c>
      <c r="F1719" s="103">
        <v>240</v>
      </c>
      <c r="I1719"/>
      <c r="J1719"/>
    </row>
    <row r="1720" spans="1:10">
      <c r="A1720" s="382">
        <v>41290</v>
      </c>
      <c r="B1720" s="382"/>
      <c r="C1720" s="75" t="s">
        <v>1483</v>
      </c>
      <c r="D1720" s="75" t="s">
        <v>2963</v>
      </c>
      <c r="E1720" s="525">
        <v>12808</v>
      </c>
      <c r="F1720" s="103">
        <v>275</v>
      </c>
      <c r="I1720"/>
      <c r="J1720"/>
    </row>
    <row r="1721" spans="1:10">
      <c r="A1721" s="382">
        <v>41290</v>
      </c>
      <c r="B1721" s="382"/>
      <c r="C1721" s="75" t="s">
        <v>1304</v>
      </c>
      <c r="D1721" s="75" t="s">
        <v>3018</v>
      </c>
      <c r="E1721" s="525">
        <v>12793</v>
      </c>
      <c r="F1721" s="103">
        <v>140</v>
      </c>
      <c r="I1721"/>
      <c r="J1721"/>
    </row>
    <row r="1722" spans="1:10">
      <c r="A1722" s="382">
        <v>41290</v>
      </c>
      <c r="B1722" s="382"/>
      <c r="C1722" s="75" t="s">
        <v>233</v>
      </c>
      <c r="D1722" s="75" t="s">
        <v>3018</v>
      </c>
      <c r="E1722" s="525">
        <v>12785</v>
      </c>
      <c r="F1722" s="103">
        <v>260</v>
      </c>
      <c r="I1722"/>
      <c r="J1722"/>
    </row>
    <row r="1723" spans="1:10">
      <c r="A1723" s="382">
        <v>41290</v>
      </c>
      <c r="B1723" s="382"/>
      <c r="C1723" s="75" t="s">
        <v>3025</v>
      </c>
      <c r="D1723" s="75" t="s">
        <v>3024</v>
      </c>
      <c r="E1723" s="525">
        <v>12875</v>
      </c>
      <c r="F1723" s="103">
        <v>160</v>
      </c>
      <c r="I1723"/>
      <c r="J1723"/>
    </row>
    <row r="1724" spans="1:10">
      <c r="A1724" s="382">
        <v>41290</v>
      </c>
      <c r="B1724" s="382"/>
      <c r="C1724" s="75" t="s">
        <v>30</v>
      </c>
      <c r="D1724" s="75" t="s">
        <v>3018</v>
      </c>
      <c r="E1724" s="525">
        <v>12795</v>
      </c>
      <c r="F1724" s="103">
        <v>160</v>
      </c>
      <c r="I1724"/>
      <c r="J1724"/>
    </row>
    <row r="1725" spans="1:10">
      <c r="A1725" s="382">
        <v>41292</v>
      </c>
      <c r="B1725" s="382"/>
      <c r="C1725" s="75" t="s">
        <v>455</v>
      </c>
      <c r="D1725" s="75" t="s">
        <v>2992</v>
      </c>
      <c r="E1725" s="525">
        <v>12861</v>
      </c>
      <c r="F1725" s="103">
        <v>158.5</v>
      </c>
      <c r="I1725"/>
      <c r="J1725"/>
    </row>
    <row r="1726" spans="1:10">
      <c r="A1726" s="382">
        <v>41290</v>
      </c>
      <c r="B1726" s="382"/>
      <c r="C1726" s="75" t="s">
        <v>2147</v>
      </c>
      <c r="D1726" s="75" t="s">
        <v>3018</v>
      </c>
      <c r="E1726" s="525">
        <v>12789</v>
      </c>
      <c r="F1726" s="103">
        <v>160</v>
      </c>
      <c r="I1726"/>
      <c r="J1726"/>
    </row>
    <row r="1727" spans="1:10">
      <c r="A1727" s="382">
        <v>41290</v>
      </c>
      <c r="B1727" s="382"/>
      <c r="C1727" s="75" t="s">
        <v>356</v>
      </c>
      <c r="D1727" s="75" t="s">
        <v>3018</v>
      </c>
      <c r="E1727" s="525">
        <v>12803</v>
      </c>
      <c r="F1727" s="103">
        <v>160</v>
      </c>
      <c r="I1727"/>
      <c r="J1727"/>
    </row>
    <row r="1728" spans="1:10">
      <c r="A1728" s="382">
        <v>41290</v>
      </c>
      <c r="B1728" s="382"/>
      <c r="C1728" s="75" t="s">
        <v>32</v>
      </c>
      <c r="D1728" s="75" t="s">
        <v>2963</v>
      </c>
      <c r="E1728" s="525">
        <v>12806</v>
      </c>
      <c r="F1728" s="103">
        <v>384</v>
      </c>
      <c r="I1728"/>
      <c r="J1728"/>
    </row>
    <row r="1729" spans="1:10">
      <c r="A1729" s="382">
        <v>41291</v>
      </c>
      <c r="B1729" s="382"/>
      <c r="C1729" s="75" t="s">
        <v>3006</v>
      </c>
      <c r="D1729" s="75" t="s">
        <v>3005</v>
      </c>
      <c r="E1729" s="525">
        <v>12852</v>
      </c>
      <c r="F1729" s="103">
        <v>1500</v>
      </c>
      <c r="I1729"/>
      <c r="J1729"/>
    </row>
    <row r="1730" spans="1:10">
      <c r="A1730" s="382">
        <v>41290</v>
      </c>
      <c r="B1730" s="382"/>
      <c r="C1730" s="75" t="s">
        <v>1303</v>
      </c>
      <c r="D1730" s="75" t="s">
        <v>3018</v>
      </c>
      <c r="E1730" s="525">
        <v>12790</v>
      </c>
      <c r="F1730" s="103">
        <v>140</v>
      </c>
      <c r="I1730"/>
      <c r="J1730"/>
    </row>
    <row r="1731" spans="1:10">
      <c r="A1731" s="382">
        <v>41290</v>
      </c>
      <c r="B1731" s="382"/>
      <c r="C1731" s="75" t="s">
        <v>1727</v>
      </c>
      <c r="D1731" s="75" t="s">
        <v>3018</v>
      </c>
      <c r="E1731" s="525">
        <v>12798</v>
      </c>
      <c r="F1731" s="103">
        <v>140</v>
      </c>
      <c r="I1731"/>
      <c r="J1731"/>
    </row>
    <row r="1732" spans="1:10">
      <c r="A1732" s="382">
        <v>41290</v>
      </c>
      <c r="B1732" s="382"/>
      <c r="C1732" s="75" t="s">
        <v>524</v>
      </c>
      <c r="D1732" s="75" t="s">
        <v>3018</v>
      </c>
      <c r="E1732" s="525">
        <v>12788</v>
      </c>
      <c r="F1732" s="103">
        <v>148.4</v>
      </c>
      <c r="I1732"/>
      <c r="J1732"/>
    </row>
    <row r="1733" spans="1:10">
      <c r="A1733" s="382">
        <v>41290</v>
      </c>
      <c r="B1733" s="382"/>
      <c r="C1733" s="75" t="s">
        <v>1734</v>
      </c>
      <c r="D1733" s="75" t="s">
        <v>3018</v>
      </c>
      <c r="E1733" s="525">
        <v>12791</v>
      </c>
      <c r="F1733" s="103">
        <v>160</v>
      </c>
      <c r="I1733"/>
      <c r="J1733"/>
    </row>
    <row r="1734" spans="1:10">
      <c r="A1734" s="382">
        <v>41290</v>
      </c>
      <c r="B1734" s="382"/>
      <c r="C1734" s="75" t="s">
        <v>1703</v>
      </c>
      <c r="D1734" s="75" t="s">
        <v>3018</v>
      </c>
      <c r="E1734" s="525">
        <v>12782</v>
      </c>
      <c r="F1734" s="103">
        <v>160</v>
      </c>
      <c r="I1734"/>
      <c r="J1734"/>
    </row>
    <row r="1735" spans="1:10">
      <c r="A1735" s="382">
        <v>41290</v>
      </c>
      <c r="B1735" s="382"/>
      <c r="C1735" s="75" t="s">
        <v>529</v>
      </c>
      <c r="D1735" s="75" t="s">
        <v>3018</v>
      </c>
      <c r="E1735" s="525">
        <v>12801</v>
      </c>
      <c r="F1735" s="103">
        <v>180</v>
      </c>
      <c r="I1735"/>
      <c r="J1735"/>
    </row>
    <row r="1736" spans="1:10">
      <c r="A1736" s="382">
        <v>41290</v>
      </c>
      <c r="B1736" s="382"/>
      <c r="C1736" s="75" t="s">
        <v>519</v>
      </c>
      <c r="D1736" s="75" t="s">
        <v>3018</v>
      </c>
      <c r="E1736" s="525">
        <v>12781</v>
      </c>
      <c r="F1736" s="103">
        <v>216</v>
      </c>
      <c r="I1736"/>
      <c r="J1736"/>
    </row>
    <row r="1737" spans="1:10">
      <c r="A1737" s="382">
        <v>41295</v>
      </c>
      <c r="B1737" s="382"/>
      <c r="C1737" s="75" t="s">
        <v>438</v>
      </c>
      <c r="D1737" s="75" t="s">
        <v>3008</v>
      </c>
      <c r="E1737" s="525">
        <v>12869</v>
      </c>
      <c r="F1737" s="103">
        <v>350</v>
      </c>
      <c r="I1737"/>
      <c r="J1737"/>
    </row>
    <row r="1738" spans="1:10">
      <c r="A1738" s="382">
        <v>41292</v>
      </c>
      <c r="B1738" s="382"/>
      <c r="C1738" s="75" t="s">
        <v>1797</v>
      </c>
      <c r="D1738" s="75" t="s">
        <v>3027</v>
      </c>
      <c r="E1738" s="525">
        <v>12867</v>
      </c>
      <c r="F1738" s="103">
        <v>352.3</v>
      </c>
      <c r="I1738"/>
      <c r="J1738"/>
    </row>
    <row r="1739" spans="1:10">
      <c r="A1739" s="382">
        <v>41290</v>
      </c>
      <c r="B1739" s="382"/>
      <c r="C1739" s="75" t="s">
        <v>531</v>
      </c>
      <c r="D1739" s="75" t="s">
        <v>2963</v>
      </c>
      <c r="E1739" s="525">
        <v>12805</v>
      </c>
      <c r="F1739" s="103">
        <v>384</v>
      </c>
      <c r="I1739"/>
      <c r="J1739"/>
    </row>
    <row r="1740" spans="1:10">
      <c r="A1740" s="382">
        <v>41290</v>
      </c>
      <c r="B1740" s="382"/>
      <c r="C1740" s="75" t="s">
        <v>537</v>
      </c>
      <c r="D1740" s="75" t="s">
        <v>2963</v>
      </c>
      <c r="E1740" s="525">
        <v>12813</v>
      </c>
      <c r="F1740" s="103">
        <v>384</v>
      </c>
      <c r="I1740"/>
      <c r="J1740"/>
    </row>
    <row r="1741" spans="1:10">
      <c r="A1741" s="382">
        <v>41292</v>
      </c>
      <c r="B1741" s="382"/>
      <c r="C1741" s="75" t="s">
        <v>2986</v>
      </c>
      <c r="D1741" s="75" t="s">
        <v>2995</v>
      </c>
      <c r="E1741" s="525">
        <v>12864</v>
      </c>
      <c r="F1741" s="103">
        <v>400</v>
      </c>
      <c r="I1741"/>
      <c r="J1741"/>
    </row>
    <row r="1742" spans="1:10">
      <c r="A1742" s="382">
        <v>41289</v>
      </c>
      <c r="B1742" s="382"/>
      <c r="C1742" s="75" t="s">
        <v>1770</v>
      </c>
      <c r="D1742" s="75" t="s">
        <v>2955</v>
      </c>
      <c r="E1742" s="525">
        <v>12755</v>
      </c>
      <c r="F1742" s="103">
        <v>464</v>
      </c>
      <c r="I1742"/>
      <c r="J1742"/>
    </row>
    <row r="1743" spans="1:10">
      <c r="A1743" s="382">
        <v>41290</v>
      </c>
      <c r="B1743" s="382"/>
      <c r="C1743" s="75" t="s">
        <v>1307</v>
      </c>
      <c r="D1743" s="75" t="s">
        <v>2963</v>
      </c>
      <c r="E1743" s="525">
        <v>12812</v>
      </c>
      <c r="F1743" s="103">
        <v>480</v>
      </c>
      <c r="I1743"/>
      <c r="J1743"/>
    </row>
    <row r="1744" spans="1:10">
      <c r="A1744" s="382">
        <v>41198</v>
      </c>
      <c r="B1744" s="382">
        <v>41293</v>
      </c>
      <c r="C1744" s="75" t="s">
        <v>130</v>
      </c>
      <c r="D1744" s="75" t="s">
        <v>3000</v>
      </c>
      <c r="E1744" s="525">
        <v>11573</v>
      </c>
      <c r="F1744" s="103">
        <v>7934.96</v>
      </c>
      <c r="I1744"/>
      <c r="J1744"/>
    </row>
    <row r="1745" spans="1:10">
      <c r="A1745" s="382">
        <v>41234</v>
      </c>
      <c r="B1745" s="382">
        <v>41295</v>
      </c>
      <c r="C1745" s="75" t="s">
        <v>130</v>
      </c>
      <c r="D1745" s="75" t="s">
        <v>3002</v>
      </c>
      <c r="E1745" s="525">
        <v>12102</v>
      </c>
      <c r="F1745" s="103">
        <v>8325</v>
      </c>
      <c r="I1745"/>
      <c r="J1745"/>
    </row>
    <row r="1746" spans="1:10">
      <c r="A1746" s="382">
        <v>41290</v>
      </c>
      <c r="B1746" s="382"/>
      <c r="C1746" s="75" t="s">
        <v>506</v>
      </c>
      <c r="D1746" s="75" t="s">
        <v>2962</v>
      </c>
      <c r="E1746" s="525">
        <v>12772</v>
      </c>
      <c r="F1746" s="103">
        <v>128</v>
      </c>
      <c r="I1746"/>
      <c r="J1746"/>
    </row>
    <row r="1748" spans="1:10">
      <c r="A1748" s="60">
        <v>41298</v>
      </c>
      <c r="I1748"/>
      <c r="J1748"/>
    </row>
    <row r="1749" spans="1:10">
      <c r="A1749" s="382">
        <v>41290</v>
      </c>
      <c r="B1749" s="382"/>
      <c r="C1749" s="75" t="s">
        <v>164</v>
      </c>
      <c r="D1749" s="75" t="s">
        <v>2963</v>
      </c>
      <c r="E1749" s="525">
        <v>12823</v>
      </c>
      <c r="F1749" s="103">
        <v>480</v>
      </c>
      <c r="I1749"/>
      <c r="J1749"/>
    </row>
    <row r="1750" spans="1:10">
      <c r="A1750" s="382">
        <v>41290</v>
      </c>
      <c r="B1750" s="382"/>
      <c r="C1750" s="75" t="s">
        <v>2456</v>
      </c>
      <c r="D1750" s="75" t="s">
        <v>2963</v>
      </c>
      <c r="E1750" s="525">
        <v>12815</v>
      </c>
      <c r="F1750" s="103">
        <v>400</v>
      </c>
      <c r="I1750"/>
      <c r="J1750"/>
    </row>
    <row r="1751" spans="1:10">
      <c r="A1751" s="382">
        <v>41290</v>
      </c>
      <c r="B1751" s="382"/>
      <c r="C1751" s="75" t="s">
        <v>2502</v>
      </c>
      <c r="D1751" s="75" t="s">
        <v>2936</v>
      </c>
      <c r="E1751" s="525">
        <v>12878</v>
      </c>
      <c r="F1751" s="103">
        <v>300</v>
      </c>
      <c r="I1751"/>
      <c r="J1751"/>
    </row>
    <row r="1752" spans="1:10">
      <c r="A1752" s="382">
        <v>41290</v>
      </c>
      <c r="B1752" s="382"/>
      <c r="C1752" s="75" t="s">
        <v>1485</v>
      </c>
      <c r="D1752" s="75" t="s">
        <v>2963</v>
      </c>
      <c r="E1752" s="525">
        <v>12821</v>
      </c>
      <c r="F1752" s="103">
        <v>480</v>
      </c>
      <c r="I1752"/>
      <c r="J1752"/>
    </row>
    <row r="1753" spans="1:10">
      <c r="A1753" s="382">
        <v>41290</v>
      </c>
      <c r="B1753" s="382"/>
      <c r="C1753" s="75" t="s">
        <v>539</v>
      </c>
      <c r="D1753" s="75" t="s">
        <v>2963</v>
      </c>
      <c r="E1753" s="525">
        <v>12820</v>
      </c>
      <c r="F1753" s="103">
        <v>384</v>
      </c>
      <c r="I1753"/>
      <c r="J1753"/>
    </row>
    <row r="1754" spans="1:10">
      <c r="A1754" s="382">
        <v>41290</v>
      </c>
      <c r="B1754" s="382"/>
      <c r="C1754" s="75" t="s">
        <v>2013</v>
      </c>
      <c r="D1754" s="75" t="s">
        <v>2963</v>
      </c>
      <c r="E1754" s="525">
        <v>12809</v>
      </c>
      <c r="F1754" s="103">
        <v>400</v>
      </c>
      <c r="I1754"/>
      <c r="J1754"/>
    </row>
    <row r="1755" spans="1:10">
      <c r="A1755" s="382">
        <v>41290</v>
      </c>
      <c r="B1755" s="382"/>
      <c r="C1755" s="75" t="s">
        <v>562</v>
      </c>
      <c r="D1755" s="75" t="s">
        <v>3018</v>
      </c>
      <c r="E1755" s="525">
        <v>12799</v>
      </c>
      <c r="F1755" s="103">
        <v>140</v>
      </c>
      <c r="I1755"/>
      <c r="J1755"/>
    </row>
    <row r="1756" spans="1:10">
      <c r="A1756" s="382">
        <v>41290</v>
      </c>
      <c r="B1756" s="382"/>
      <c r="C1756" s="75" t="s">
        <v>1482</v>
      </c>
      <c r="D1756" s="75" t="s">
        <v>3018</v>
      </c>
      <c r="E1756" s="525">
        <v>12802</v>
      </c>
      <c r="F1756" s="103">
        <v>140</v>
      </c>
      <c r="I1756"/>
      <c r="J1756"/>
    </row>
    <row r="1757" spans="1:10">
      <c r="A1757" s="382">
        <v>41290</v>
      </c>
      <c r="B1757" s="382"/>
      <c r="C1757" s="75" t="s">
        <v>2860</v>
      </c>
      <c r="D1757" s="75" t="s">
        <v>3021</v>
      </c>
      <c r="E1757" s="525">
        <v>12828</v>
      </c>
      <c r="F1757" s="103">
        <v>160</v>
      </c>
      <c r="I1757"/>
      <c r="J1757"/>
    </row>
    <row r="1758" spans="1:10">
      <c r="A1758" s="382">
        <v>41290</v>
      </c>
      <c r="B1758" s="382"/>
      <c r="C1758" s="75" t="s">
        <v>518</v>
      </c>
      <c r="D1758" s="75" t="s">
        <v>3018</v>
      </c>
      <c r="E1758" s="525">
        <v>12780</v>
      </c>
      <c r="F1758" s="103">
        <v>200</v>
      </c>
      <c r="I1758"/>
      <c r="J1758"/>
    </row>
    <row r="1759" spans="1:10">
      <c r="A1759" s="382">
        <v>41290</v>
      </c>
      <c r="B1759" s="382"/>
      <c r="C1759" s="75" t="s">
        <v>265</v>
      </c>
      <c r="D1759" s="75" t="s">
        <v>3018</v>
      </c>
      <c r="E1759" s="525">
        <v>12800</v>
      </c>
      <c r="F1759" s="103">
        <v>140</v>
      </c>
      <c r="I1759"/>
      <c r="J1759"/>
    </row>
    <row r="1760" spans="1:10">
      <c r="A1760" s="382">
        <v>41290</v>
      </c>
      <c r="B1760" s="382"/>
      <c r="C1760" s="75" t="s">
        <v>559</v>
      </c>
      <c r="D1760" s="75" t="s">
        <v>3018</v>
      </c>
      <c r="E1760" s="525">
        <v>12786</v>
      </c>
      <c r="F1760" s="103">
        <v>160</v>
      </c>
      <c r="I1760"/>
      <c r="J1760"/>
    </row>
    <row r="1761" spans="1:10">
      <c r="A1761" s="382">
        <v>41290</v>
      </c>
      <c r="B1761" s="382"/>
      <c r="C1761" s="75" t="s">
        <v>2771</v>
      </c>
      <c r="D1761" s="75" t="s">
        <v>3019</v>
      </c>
      <c r="E1761" s="525">
        <v>12826</v>
      </c>
      <c r="F1761" s="103">
        <v>240</v>
      </c>
      <c r="I1761"/>
      <c r="J1761"/>
    </row>
    <row r="1762" spans="1:10">
      <c r="A1762" s="382">
        <v>41290</v>
      </c>
      <c r="B1762" s="382"/>
      <c r="C1762" s="75" t="s">
        <v>3013</v>
      </c>
      <c r="D1762" s="75" t="s">
        <v>3018</v>
      </c>
      <c r="E1762" s="525">
        <v>12796</v>
      </c>
      <c r="F1762" s="103">
        <v>320</v>
      </c>
      <c r="I1762"/>
      <c r="J1762"/>
    </row>
    <row r="1763" spans="1:10">
      <c r="A1763" s="382">
        <v>41290</v>
      </c>
      <c r="B1763" s="382"/>
      <c r="C1763" s="75" t="s">
        <v>1834</v>
      </c>
      <c r="D1763" s="75" t="s">
        <v>2963</v>
      </c>
      <c r="E1763" s="525">
        <v>12807</v>
      </c>
      <c r="F1763" s="103">
        <v>400</v>
      </c>
      <c r="I1763"/>
      <c r="J1763"/>
    </row>
    <row r="1764" spans="1:10">
      <c r="A1764" s="382">
        <v>41290</v>
      </c>
      <c r="B1764" s="382"/>
      <c r="C1764" s="75" t="s">
        <v>1484</v>
      </c>
      <c r="D1764" s="75" t="s">
        <v>2963</v>
      </c>
      <c r="E1764" s="525">
        <v>12818</v>
      </c>
      <c r="F1764" s="103">
        <v>400</v>
      </c>
      <c r="I1764"/>
      <c r="J1764"/>
    </row>
    <row r="1765" spans="1:10">
      <c r="A1765" s="382">
        <v>41290</v>
      </c>
      <c r="B1765" s="382"/>
      <c r="C1765" s="75" t="s">
        <v>563</v>
      </c>
      <c r="D1765" s="75" t="s">
        <v>2963</v>
      </c>
      <c r="E1765" s="525">
        <v>12824</v>
      </c>
      <c r="F1765" s="103">
        <v>400</v>
      </c>
      <c r="I1765"/>
      <c r="J1765"/>
    </row>
    <row r="1766" spans="1:10">
      <c r="A1766" s="382">
        <v>41290</v>
      </c>
      <c r="B1766" s="382"/>
      <c r="C1766" s="75" t="s">
        <v>530</v>
      </c>
      <c r="D1766" s="75" t="s">
        <v>2963</v>
      </c>
      <c r="E1766" s="525">
        <v>12825</v>
      </c>
      <c r="F1766" s="103">
        <v>400</v>
      </c>
      <c r="I1766"/>
      <c r="J1766"/>
    </row>
    <row r="1767" spans="1:10">
      <c r="A1767" s="382">
        <v>41290</v>
      </c>
      <c r="B1767" s="382"/>
      <c r="C1767" s="75" t="s">
        <v>1707</v>
      </c>
      <c r="D1767" s="75" t="s">
        <v>2963</v>
      </c>
      <c r="E1767" s="525">
        <v>12814</v>
      </c>
      <c r="F1767" s="103">
        <v>480</v>
      </c>
      <c r="I1767"/>
      <c r="J1767"/>
    </row>
    <row r="1768" spans="1:10">
      <c r="A1768" s="382">
        <v>41290</v>
      </c>
      <c r="B1768" s="382"/>
      <c r="C1768" s="75" t="s">
        <v>2272</v>
      </c>
      <c r="D1768" s="75" t="s">
        <v>2963</v>
      </c>
      <c r="E1768" s="525">
        <v>12817</v>
      </c>
      <c r="F1768" s="103">
        <v>480</v>
      </c>
      <c r="I1768"/>
      <c r="J1768"/>
    </row>
    <row r="1769" spans="1:10">
      <c r="A1769" s="382">
        <v>41290</v>
      </c>
      <c r="B1769" s="382"/>
      <c r="C1769" s="75" t="s">
        <v>3015</v>
      </c>
      <c r="D1769" s="75" t="s">
        <v>2963</v>
      </c>
      <c r="E1769" s="525">
        <v>12822</v>
      </c>
      <c r="F1769" s="103">
        <v>480</v>
      </c>
      <c r="I1769"/>
      <c r="J1769"/>
    </row>
    <row r="1770" spans="1:10">
      <c r="A1770" s="382">
        <v>41292</v>
      </c>
      <c r="B1770" s="382">
        <v>41297</v>
      </c>
      <c r="C1770" s="75" t="s">
        <v>388</v>
      </c>
      <c r="D1770" s="75" t="s">
        <v>2936</v>
      </c>
      <c r="E1770" s="525">
        <v>12858</v>
      </c>
      <c r="F1770" s="103">
        <v>1000</v>
      </c>
      <c r="I1770"/>
      <c r="J1770"/>
    </row>
    <row r="1771" spans="1:10">
      <c r="F1771" s="370"/>
      <c r="I1771"/>
      <c r="J1771"/>
    </row>
    <row r="1772" spans="1:10">
      <c r="A1772" s="60">
        <v>41299</v>
      </c>
      <c r="I1772"/>
      <c r="J1772"/>
    </row>
    <row r="1773" spans="1:10">
      <c r="A1773" s="382">
        <v>41290</v>
      </c>
      <c r="B1773" s="382"/>
      <c r="C1773" s="75" t="s">
        <v>538</v>
      </c>
      <c r="D1773" s="75" t="s">
        <v>2963</v>
      </c>
      <c r="E1773" s="525">
        <v>12816</v>
      </c>
      <c r="F1773" s="103">
        <v>336</v>
      </c>
      <c r="I1773"/>
      <c r="J1773"/>
    </row>
    <row r="1774" spans="1:10">
      <c r="A1774" s="382">
        <v>41290</v>
      </c>
      <c r="B1774" s="382"/>
      <c r="C1774" s="75" t="s">
        <v>1170</v>
      </c>
      <c r="D1774" s="75" t="s">
        <v>3018</v>
      </c>
      <c r="E1774" s="525">
        <v>12784</v>
      </c>
      <c r="F1774" s="103">
        <v>180</v>
      </c>
      <c r="I1774"/>
      <c r="J1774"/>
    </row>
    <row r="1775" spans="1:10" ht="14.25" customHeight="1">
      <c r="A1775" s="382">
        <v>41290</v>
      </c>
      <c r="B1775" s="382"/>
      <c r="C1775" s="75" t="s">
        <v>528</v>
      </c>
      <c r="D1775" s="75" t="s">
        <v>3018</v>
      </c>
      <c r="E1775" s="525">
        <v>12797</v>
      </c>
      <c r="F1775" s="103">
        <v>200</v>
      </c>
      <c r="I1775"/>
      <c r="J1775"/>
    </row>
    <row r="1776" spans="1:10">
      <c r="A1776" s="382">
        <v>41292</v>
      </c>
      <c r="B1776" s="382"/>
      <c r="C1776" s="75" t="s">
        <v>168</v>
      </c>
      <c r="D1776" s="75" t="s">
        <v>2989</v>
      </c>
      <c r="E1776" s="525">
        <v>12856</v>
      </c>
      <c r="F1776" s="103">
        <v>243.84</v>
      </c>
      <c r="I1776"/>
      <c r="J1776"/>
    </row>
    <row r="1777" spans="1:10">
      <c r="A1777" s="382">
        <v>41297</v>
      </c>
      <c r="B1777" s="382"/>
      <c r="C1777" s="75" t="s">
        <v>3034</v>
      </c>
      <c r="D1777" s="75" t="s">
        <v>3033</v>
      </c>
      <c r="E1777" s="525">
        <v>12882</v>
      </c>
      <c r="F1777" s="103">
        <v>352.3</v>
      </c>
      <c r="I1777"/>
      <c r="J1777"/>
    </row>
    <row r="1778" spans="1:10">
      <c r="A1778" s="382">
        <v>41198</v>
      </c>
      <c r="B1778" s="382">
        <v>41262</v>
      </c>
      <c r="C1778" s="75" t="s">
        <v>130</v>
      </c>
      <c r="D1778" s="75" t="s">
        <v>3004</v>
      </c>
      <c r="E1778" s="525">
        <v>11572</v>
      </c>
      <c r="F1778" s="103">
        <v>7934.96</v>
      </c>
      <c r="J1778"/>
    </row>
    <row r="1779" spans="1:10">
      <c r="A1779" s="382">
        <v>41234</v>
      </c>
      <c r="B1779" s="382">
        <v>41264</v>
      </c>
      <c r="C1779" s="75" t="s">
        <v>130</v>
      </c>
      <c r="D1779" s="75" t="s">
        <v>3001</v>
      </c>
      <c r="E1779" s="525">
        <v>12100</v>
      </c>
      <c r="F1779" s="103">
        <v>8325</v>
      </c>
      <c r="J1779"/>
    </row>
    <row r="1780" spans="1:10" s="97" customFormat="1">
      <c r="A1780" s="209">
        <v>41290</v>
      </c>
      <c r="B1780" s="209"/>
      <c r="C1780" s="118" t="s">
        <v>3014</v>
      </c>
      <c r="D1780" s="118" t="s">
        <v>2963</v>
      </c>
      <c r="E1780" s="525">
        <v>12885</v>
      </c>
      <c r="F1780" s="103">
        <v>400</v>
      </c>
      <c r="G1780" s="700">
        <v>12810</v>
      </c>
      <c r="H1780" s="309"/>
      <c r="I1780" s="239"/>
    </row>
    <row r="1781" spans="1:10">
      <c r="A1781" s="382">
        <v>41290</v>
      </c>
      <c r="B1781" s="382"/>
      <c r="C1781" s="75" t="s">
        <v>1625</v>
      </c>
      <c r="D1781" s="75" t="s">
        <v>2963</v>
      </c>
      <c r="E1781" s="525">
        <v>12832</v>
      </c>
      <c r="F1781" s="103">
        <v>1440</v>
      </c>
      <c r="J1781"/>
    </row>
    <row r="1782" spans="1:10">
      <c r="A1782" s="382">
        <v>41290</v>
      </c>
      <c r="B1782" s="382"/>
      <c r="C1782" s="75" t="s">
        <v>372</v>
      </c>
      <c r="D1782" s="75" t="s">
        <v>3023</v>
      </c>
      <c r="E1782" s="525">
        <v>12866</v>
      </c>
      <c r="F1782" s="103">
        <v>2089.71</v>
      </c>
      <c r="J1782"/>
    </row>
    <row r="1783" spans="1:10">
      <c r="A1783" s="382"/>
      <c r="B1783" s="382"/>
      <c r="C1783" s="75" t="s">
        <v>372</v>
      </c>
      <c r="D1783" s="75" t="s">
        <v>3047</v>
      </c>
      <c r="E1783" s="525">
        <v>12872</v>
      </c>
      <c r="F1783" s="103">
        <v>114.51</v>
      </c>
      <c r="J1783"/>
    </row>
    <row r="1784" spans="1:10">
      <c r="A1784" s="382">
        <v>41290</v>
      </c>
      <c r="B1784" s="382"/>
      <c r="C1784" s="75" t="s">
        <v>2783</v>
      </c>
      <c r="D1784" s="75" t="s">
        <v>2963</v>
      </c>
      <c r="E1784" s="525">
        <v>12837</v>
      </c>
      <c r="F1784" s="103">
        <v>480</v>
      </c>
      <c r="J1784"/>
    </row>
    <row r="1785" spans="1:10">
      <c r="A1785" s="382">
        <v>41299</v>
      </c>
      <c r="B1785" s="382"/>
      <c r="C1785" s="75" t="s">
        <v>226</v>
      </c>
      <c r="D1785" s="75" t="s">
        <v>3039</v>
      </c>
      <c r="E1785" s="525">
        <v>12897</v>
      </c>
      <c r="F1785" s="103">
        <v>415.9</v>
      </c>
      <c r="J1785"/>
    </row>
    <row r="1786" spans="1:10">
      <c r="A1786" s="382">
        <v>41299</v>
      </c>
      <c r="B1786" s="382"/>
      <c r="C1786" s="75" t="s">
        <v>389</v>
      </c>
      <c r="D1786" s="75" t="s">
        <v>3038</v>
      </c>
      <c r="E1786" s="525">
        <v>12896</v>
      </c>
      <c r="F1786" s="103">
        <v>277</v>
      </c>
      <c r="J1786"/>
    </row>
    <row r="1787" spans="1:10">
      <c r="A1787" s="382">
        <v>41292</v>
      </c>
      <c r="B1787" s="382"/>
      <c r="C1787" s="75" t="s">
        <v>145</v>
      </c>
      <c r="D1787" s="75" t="s">
        <v>2996</v>
      </c>
      <c r="E1787" s="525">
        <v>12865</v>
      </c>
      <c r="F1787" s="103">
        <v>245</v>
      </c>
      <c r="J1787"/>
    </row>
    <row r="1788" spans="1:10">
      <c r="A1788" s="382">
        <v>41299</v>
      </c>
      <c r="B1788" s="382"/>
      <c r="C1788" s="75" t="s">
        <v>2288</v>
      </c>
      <c r="D1788" s="75" t="s">
        <v>3046</v>
      </c>
      <c r="E1788" s="525">
        <v>12884</v>
      </c>
      <c r="F1788" s="103">
        <v>40</v>
      </c>
      <c r="J1788"/>
    </row>
    <row r="1789" spans="1:10">
      <c r="A1789" s="382">
        <v>41299</v>
      </c>
      <c r="B1789" s="382"/>
      <c r="C1789" s="75" t="s">
        <v>2482</v>
      </c>
      <c r="D1789" s="75" t="s">
        <v>3044</v>
      </c>
      <c r="E1789" s="525">
        <v>12904</v>
      </c>
      <c r="F1789" s="103">
        <v>49.25</v>
      </c>
      <c r="J1789"/>
    </row>
    <row r="1790" spans="1:10">
      <c r="A1790" s="382">
        <v>41290</v>
      </c>
      <c r="B1790" s="382"/>
      <c r="C1790" s="75" t="s">
        <v>533</v>
      </c>
      <c r="D1790" s="75" t="s">
        <v>2963</v>
      </c>
      <c r="E1790" s="525">
        <v>12835</v>
      </c>
      <c r="F1790" s="103">
        <v>480</v>
      </c>
      <c r="J1790"/>
    </row>
    <row r="1791" spans="1:10">
      <c r="A1791" s="382">
        <v>41299</v>
      </c>
      <c r="B1791" s="382"/>
      <c r="C1791" s="75" t="s">
        <v>100</v>
      </c>
      <c r="D1791" s="75" t="s">
        <v>3042</v>
      </c>
      <c r="E1791" s="525">
        <v>12902</v>
      </c>
      <c r="F1791" s="103">
        <v>100</v>
      </c>
      <c r="J1791"/>
    </row>
    <row r="1792" spans="1:10">
      <c r="A1792" s="382">
        <v>41290</v>
      </c>
      <c r="B1792" s="382"/>
      <c r="C1792" s="75" t="s">
        <v>558</v>
      </c>
      <c r="D1792" s="75" t="s">
        <v>2963</v>
      </c>
      <c r="E1792" s="525">
        <v>12833</v>
      </c>
      <c r="F1792" s="103">
        <v>960</v>
      </c>
      <c r="J1792"/>
    </row>
    <row r="1793" spans="1:10" s="97" customFormat="1">
      <c r="A1793" s="209">
        <v>41290</v>
      </c>
      <c r="B1793" s="209"/>
      <c r="C1793" s="118" t="s">
        <v>523</v>
      </c>
      <c r="D1793" s="118" t="s">
        <v>3018</v>
      </c>
      <c r="E1793" s="520">
        <v>12905</v>
      </c>
      <c r="F1793" s="103">
        <v>320</v>
      </c>
      <c r="G1793" s="309">
        <v>12787</v>
      </c>
      <c r="H1793" s="309"/>
      <c r="I1793" s="239"/>
    </row>
    <row r="1794" spans="1:10">
      <c r="A1794" s="382">
        <v>41299</v>
      </c>
      <c r="B1794" s="382"/>
      <c r="C1794" s="75" t="s">
        <v>948</v>
      </c>
      <c r="D1794" s="75" t="s">
        <v>3050</v>
      </c>
      <c r="E1794" s="525">
        <v>12907</v>
      </c>
      <c r="F1794" s="103">
        <v>1617.27</v>
      </c>
      <c r="H1794" s="700"/>
      <c r="I1794"/>
      <c r="J1794"/>
    </row>
    <row r="1796" spans="1:10">
      <c r="A1796" s="60">
        <v>41302</v>
      </c>
      <c r="I1796"/>
      <c r="J1796"/>
    </row>
    <row r="1797" spans="1:10">
      <c r="A1797" s="382">
        <v>41290</v>
      </c>
      <c r="B1797" s="382"/>
      <c r="C1797" s="75" t="s">
        <v>369</v>
      </c>
      <c r="D1797" s="75" t="s">
        <v>2963</v>
      </c>
      <c r="E1797" s="525">
        <v>12836</v>
      </c>
      <c r="F1797" s="103">
        <v>720</v>
      </c>
      <c r="I1797"/>
      <c r="J1797"/>
    </row>
    <row r="1798" spans="1:10">
      <c r="A1798" s="382">
        <v>41290</v>
      </c>
      <c r="B1798" s="382"/>
      <c r="C1798" s="75" t="s">
        <v>3017</v>
      </c>
      <c r="D1798" s="75" t="s">
        <v>2963</v>
      </c>
      <c r="E1798" s="525">
        <v>12831</v>
      </c>
      <c r="F1798" s="103">
        <v>1560</v>
      </c>
      <c r="I1798"/>
      <c r="J1798"/>
    </row>
    <row r="1799" spans="1:10">
      <c r="A1799" s="382">
        <v>41290</v>
      </c>
      <c r="B1799" s="382"/>
      <c r="C1799" s="75" t="s">
        <v>2859</v>
      </c>
      <c r="D1799" s="75" t="s">
        <v>3022</v>
      </c>
      <c r="E1799" s="525">
        <v>12829</v>
      </c>
      <c r="F1799" s="103">
        <v>240</v>
      </c>
      <c r="I1799"/>
      <c r="J1799"/>
    </row>
    <row r="1800" spans="1:10">
      <c r="A1800" s="382">
        <v>41290</v>
      </c>
      <c r="B1800" s="382"/>
      <c r="C1800" s="75" t="s">
        <v>367</v>
      </c>
      <c r="D1800" s="75" t="s">
        <v>2963</v>
      </c>
      <c r="E1800" s="525">
        <v>12834</v>
      </c>
      <c r="F1800" s="103">
        <v>960</v>
      </c>
      <c r="I1800"/>
      <c r="J1800"/>
    </row>
    <row r="1801" spans="1:10">
      <c r="A1801" s="382">
        <v>41290</v>
      </c>
      <c r="B1801" s="382"/>
      <c r="C1801" s="75" t="s">
        <v>2970</v>
      </c>
      <c r="D1801" s="75" t="s">
        <v>2974</v>
      </c>
      <c r="E1801" s="525">
        <v>12840</v>
      </c>
      <c r="F1801" s="103">
        <v>552</v>
      </c>
      <c r="I1801"/>
      <c r="J1801"/>
    </row>
    <row r="1802" spans="1:10">
      <c r="A1802" s="382">
        <v>41297</v>
      </c>
      <c r="B1802" s="382"/>
      <c r="C1802" s="75" t="s">
        <v>3029</v>
      </c>
      <c r="D1802" s="75" t="s">
        <v>3032</v>
      </c>
      <c r="E1802" s="525">
        <v>12881</v>
      </c>
      <c r="F1802" s="103">
        <v>200</v>
      </c>
      <c r="I1802"/>
      <c r="J1802"/>
    </row>
    <row r="1804" spans="1:10">
      <c r="A1804" s="60">
        <v>41303</v>
      </c>
    </row>
    <row r="1805" spans="1:10">
      <c r="A1805" s="382">
        <v>41299</v>
      </c>
      <c r="B1805" s="382"/>
      <c r="C1805" s="75" t="s">
        <v>895</v>
      </c>
      <c r="D1805" s="75" t="s">
        <v>3041</v>
      </c>
      <c r="E1805" s="525">
        <v>12901</v>
      </c>
      <c r="F1805" s="103">
        <v>325.02999999999997</v>
      </c>
      <c r="I1805"/>
      <c r="J1805"/>
    </row>
    <row r="1806" spans="1:10">
      <c r="A1806" s="382">
        <v>41299</v>
      </c>
      <c r="B1806" s="382"/>
      <c r="C1806" s="75" t="s">
        <v>2206</v>
      </c>
      <c r="D1806" s="75" t="s">
        <v>3043</v>
      </c>
      <c r="E1806" s="525">
        <v>12903</v>
      </c>
      <c r="F1806" s="103">
        <v>28</v>
      </c>
      <c r="I1806"/>
      <c r="J1806"/>
    </row>
    <row r="1807" spans="1:10">
      <c r="A1807" s="382">
        <v>41290</v>
      </c>
      <c r="B1807" s="382"/>
      <c r="C1807" s="75" t="s">
        <v>560</v>
      </c>
      <c r="D1807" s="75" t="s">
        <v>3018</v>
      </c>
      <c r="E1807" s="525">
        <v>12792</v>
      </c>
      <c r="F1807" s="103">
        <v>200</v>
      </c>
      <c r="I1807"/>
      <c r="J1807"/>
    </row>
    <row r="1808" spans="1:10">
      <c r="A1808" s="382">
        <v>41299</v>
      </c>
      <c r="B1808" s="382">
        <v>41304</v>
      </c>
      <c r="C1808" s="75" t="s">
        <v>896</v>
      </c>
      <c r="D1808" s="75" t="s">
        <v>3059</v>
      </c>
      <c r="E1808" s="525">
        <v>12917</v>
      </c>
      <c r="F1808" s="103">
        <v>200</v>
      </c>
      <c r="I1808"/>
      <c r="J1808"/>
    </row>
    <row r="1809" spans="1:10">
      <c r="A1809" s="382">
        <v>41285</v>
      </c>
      <c r="B1809" s="382">
        <v>41304</v>
      </c>
      <c r="C1809" s="75" t="s">
        <v>347</v>
      </c>
      <c r="D1809" s="75" t="s">
        <v>2923</v>
      </c>
      <c r="E1809" s="525">
        <v>12713</v>
      </c>
      <c r="F1809" s="103">
        <v>250</v>
      </c>
      <c r="I1809"/>
      <c r="J1809"/>
    </row>
    <row r="1810" spans="1:10">
      <c r="A1810" s="382">
        <v>41299</v>
      </c>
      <c r="B1810" s="382"/>
      <c r="C1810" s="75" t="s">
        <v>168</v>
      </c>
      <c r="D1810" s="75" t="s">
        <v>3037</v>
      </c>
      <c r="E1810" s="525">
        <v>12895</v>
      </c>
      <c r="F1810" s="103">
        <v>312.42</v>
      </c>
      <c r="I1810"/>
      <c r="J1810"/>
    </row>
    <row r="1811" spans="1:10">
      <c r="A1811" s="382">
        <v>41299</v>
      </c>
      <c r="B1811" s="382"/>
      <c r="C1811" s="75" t="s">
        <v>2610</v>
      </c>
      <c r="D1811" s="75" t="s">
        <v>3067</v>
      </c>
      <c r="E1811" s="525">
        <v>12912</v>
      </c>
      <c r="F1811" s="103">
        <v>360</v>
      </c>
      <c r="I1811"/>
      <c r="J1811"/>
    </row>
    <row r="1812" spans="1:10">
      <c r="A1812" s="382">
        <v>41299</v>
      </c>
      <c r="B1812" s="382"/>
      <c r="C1812" s="75" t="s">
        <v>166</v>
      </c>
      <c r="D1812" s="75" t="s">
        <v>3036</v>
      </c>
      <c r="E1812" s="525">
        <v>12894</v>
      </c>
      <c r="F1812" s="103">
        <v>451.1</v>
      </c>
      <c r="I1812"/>
      <c r="J1812"/>
    </row>
    <row r="1813" spans="1:10">
      <c r="A1813" s="382">
        <v>41299</v>
      </c>
      <c r="B1813" s="382"/>
      <c r="C1813" s="75" t="s">
        <v>1871</v>
      </c>
      <c r="D1813" s="75" t="s">
        <v>3045</v>
      </c>
      <c r="E1813" s="525">
        <v>12906</v>
      </c>
      <c r="F1813" s="103">
        <v>664.46</v>
      </c>
      <c r="I1813"/>
      <c r="J1813"/>
    </row>
    <row r="1814" spans="1:10">
      <c r="A1814" s="382">
        <v>41289</v>
      </c>
      <c r="B1814" s="382">
        <v>41301</v>
      </c>
      <c r="C1814" s="75" t="s">
        <v>130</v>
      </c>
      <c r="D1814" s="75" t="s">
        <v>2758</v>
      </c>
      <c r="E1814" s="525">
        <v>12744</v>
      </c>
      <c r="F1814" s="103">
        <v>975</v>
      </c>
      <c r="I1814"/>
      <c r="J1814"/>
    </row>
    <row r="1815" spans="1:10">
      <c r="A1815" s="382">
        <v>41299</v>
      </c>
      <c r="B1815" s="382"/>
      <c r="C1815" s="75" t="s">
        <v>1524</v>
      </c>
      <c r="D1815" s="75" t="s">
        <v>3035</v>
      </c>
      <c r="E1815" s="525">
        <v>12892</v>
      </c>
      <c r="F1815" s="103">
        <v>1012</v>
      </c>
      <c r="I1815"/>
      <c r="J1815"/>
    </row>
    <row r="1816" spans="1:10">
      <c r="A1816" s="382">
        <v>41208</v>
      </c>
      <c r="B1816" s="382">
        <v>41269</v>
      </c>
      <c r="C1816" s="75" t="s">
        <v>1998</v>
      </c>
      <c r="D1816" s="75" t="s">
        <v>3066</v>
      </c>
      <c r="E1816" s="525">
        <v>11677</v>
      </c>
      <c r="F1816" s="103">
        <v>1700</v>
      </c>
      <c r="I1816"/>
      <c r="J1816"/>
    </row>
    <row r="1817" spans="1:10">
      <c r="A1817" s="382">
        <v>41303</v>
      </c>
      <c r="B1817" s="382"/>
      <c r="C1817" s="75" t="s">
        <v>410</v>
      </c>
      <c r="D1817" s="75" t="s">
        <v>3062</v>
      </c>
      <c r="E1817" s="525">
        <v>12920</v>
      </c>
      <c r="F1817" s="103">
        <v>1000</v>
      </c>
    </row>
    <row r="1818" spans="1:10">
      <c r="A1818" s="382">
        <v>41290</v>
      </c>
      <c r="B1818" s="382"/>
      <c r="C1818" s="75" t="s">
        <v>468</v>
      </c>
      <c r="D1818" s="75" t="s">
        <v>2963</v>
      </c>
      <c r="E1818" s="525">
        <v>12830</v>
      </c>
      <c r="F1818" s="103">
        <v>1680</v>
      </c>
      <c r="I1818"/>
      <c r="J1818"/>
    </row>
    <row r="1820" spans="1:10">
      <c r="A1820" s="60">
        <v>41304</v>
      </c>
      <c r="I1820"/>
      <c r="J1820"/>
    </row>
    <row r="1821" spans="1:10">
      <c r="A1821" s="382">
        <v>41303</v>
      </c>
      <c r="B1821" s="382"/>
      <c r="C1821" s="75" t="s">
        <v>895</v>
      </c>
      <c r="D1821" s="75" t="s">
        <v>3061</v>
      </c>
      <c r="E1821" s="525">
        <v>12919</v>
      </c>
      <c r="F1821" s="103">
        <v>212.87</v>
      </c>
      <c r="I1821"/>
      <c r="J1821"/>
    </row>
    <row r="1822" spans="1:10">
      <c r="A1822" s="382">
        <v>41299</v>
      </c>
      <c r="B1822" s="382">
        <v>41304</v>
      </c>
      <c r="C1822" s="75" t="s">
        <v>3049</v>
      </c>
      <c r="D1822" s="75" t="s">
        <v>3056</v>
      </c>
      <c r="E1822" s="525">
        <v>12914</v>
      </c>
      <c r="F1822" s="103">
        <v>114.81</v>
      </c>
      <c r="I1822"/>
      <c r="J1822"/>
    </row>
    <row r="1823" spans="1:10">
      <c r="A1823" s="382">
        <v>41299</v>
      </c>
      <c r="B1823" s="382">
        <v>41304</v>
      </c>
      <c r="C1823" s="75" t="s">
        <v>438</v>
      </c>
      <c r="D1823" s="75" t="s">
        <v>3054</v>
      </c>
      <c r="E1823" s="525">
        <v>12911</v>
      </c>
      <c r="F1823" s="103">
        <v>350</v>
      </c>
      <c r="I1823"/>
      <c r="J1823"/>
    </row>
    <row r="1824" spans="1:10">
      <c r="A1824" s="382">
        <v>41299</v>
      </c>
      <c r="B1824" s="382">
        <v>41304</v>
      </c>
      <c r="C1824" s="75" t="s">
        <v>1797</v>
      </c>
      <c r="D1824" s="75" t="s">
        <v>3058</v>
      </c>
      <c r="E1824" s="525">
        <v>12916</v>
      </c>
      <c r="F1824" s="103">
        <v>400</v>
      </c>
      <c r="I1824"/>
      <c r="J1824"/>
    </row>
    <row r="1825" spans="1:10">
      <c r="A1825" s="382">
        <v>41303</v>
      </c>
      <c r="B1825" s="382"/>
      <c r="C1825" s="75" t="s">
        <v>2206</v>
      </c>
      <c r="D1825" s="75" t="s">
        <v>3064</v>
      </c>
      <c r="E1825" s="525">
        <v>12922</v>
      </c>
      <c r="F1825" s="103">
        <v>695.65</v>
      </c>
      <c r="I1825"/>
      <c r="J1825"/>
    </row>
    <row r="1826" spans="1:10">
      <c r="A1826" s="382">
        <v>41303</v>
      </c>
      <c r="B1826" s="382"/>
      <c r="C1826" s="75" t="s">
        <v>561</v>
      </c>
      <c r="D1826" s="75" t="s">
        <v>3018</v>
      </c>
      <c r="E1826" s="525">
        <v>12925</v>
      </c>
      <c r="F1826" s="103">
        <v>140</v>
      </c>
      <c r="I1826"/>
      <c r="J1826"/>
    </row>
    <row r="1827" spans="1:10">
      <c r="A1827" s="382">
        <v>41304</v>
      </c>
      <c r="B1827" s="382"/>
      <c r="C1827" s="75" t="s">
        <v>226</v>
      </c>
      <c r="D1827" s="75" t="s">
        <v>3070</v>
      </c>
      <c r="E1827" s="525">
        <v>12936</v>
      </c>
      <c r="F1827" s="103">
        <v>475.35</v>
      </c>
      <c r="I1827"/>
      <c r="J1827"/>
    </row>
    <row r="1828" spans="1:10">
      <c r="A1828" s="382">
        <v>41304</v>
      </c>
      <c r="B1828" s="382"/>
      <c r="C1828" s="75" t="s">
        <v>2897</v>
      </c>
      <c r="D1828" s="75" t="s">
        <v>3071</v>
      </c>
      <c r="E1828" s="525">
        <v>12942</v>
      </c>
      <c r="F1828" s="103">
        <v>1000</v>
      </c>
      <c r="I1828"/>
      <c r="J1828"/>
    </row>
    <row r="1830" spans="1:10">
      <c r="A1830" s="60">
        <v>41305</v>
      </c>
      <c r="I1830"/>
      <c r="J1830"/>
    </row>
    <row r="1831" spans="1:10">
      <c r="A1831" s="382">
        <v>41299</v>
      </c>
      <c r="B1831" s="382">
        <v>41304</v>
      </c>
      <c r="C1831" s="75" t="s">
        <v>1270</v>
      </c>
      <c r="D1831" s="75" t="s">
        <v>3055</v>
      </c>
      <c r="E1831" s="525">
        <v>12913</v>
      </c>
      <c r="F1831" s="103">
        <v>64.010000000000005</v>
      </c>
      <c r="I1831"/>
      <c r="J1831"/>
    </row>
    <row r="1832" spans="1:10">
      <c r="A1832" s="382">
        <v>41303</v>
      </c>
      <c r="B1832" s="382"/>
      <c r="C1832" s="75" t="s">
        <v>1797</v>
      </c>
      <c r="D1832" s="75" t="s">
        <v>3069</v>
      </c>
      <c r="E1832" s="525">
        <v>12926</v>
      </c>
      <c r="F1832" s="103">
        <v>360.3</v>
      </c>
      <c r="I1832"/>
      <c r="J1832"/>
    </row>
    <row r="1833" spans="1:10">
      <c r="A1833" s="4">
        <v>41229</v>
      </c>
      <c r="B1833" s="4"/>
      <c r="C1833" s="7" t="s">
        <v>340</v>
      </c>
      <c r="D1833" s="7" t="s">
        <v>2538</v>
      </c>
      <c r="E1833" s="519">
        <v>12078</v>
      </c>
      <c r="F1833" s="103">
        <v>450</v>
      </c>
      <c r="I1833"/>
      <c r="J1833"/>
    </row>
    <row r="1834" spans="1:10">
      <c r="A1834" s="382">
        <v>41299</v>
      </c>
      <c r="B1834" s="382"/>
      <c r="C1834" s="75" t="s">
        <v>2206</v>
      </c>
      <c r="D1834" s="75" t="s">
        <v>3043</v>
      </c>
      <c r="E1834" s="525">
        <v>12883</v>
      </c>
      <c r="F1834" s="103">
        <v>695.65</v>
      </c>
      <c r="I1834"/>
      <c r="J1834"/>
    </row>
    <row r="1835" spans="1:10">
      <c r="A1835" s="382">
        <v>41303</v>
      </c>
      <c r="B1835" s="382"/>
      <c r="C1835" s="75" t="s">
        <v>3068</v>
      </c>
      <c r="D1835" s="75" t="s">
        <v>3009</v>
      </c>
      <c r="E1835" s="525">
        <v>12924</v>
      </c>
      <c r="F1835" s="103">
        <v>1250</v>
      </c>
      <c r="I1835"/>
      <c r="J1835"/>
    </row>
    <row r="1836" spans="1:10">
      <c r="A1836" s="382">
        <v>41305</v>
      </c>
      <c r="B1836" s="382"/>
      <c r="C1836" s="75" t="s">
        <v>145</v>
      </c>
      <c r="D1836" s="75" t="s">
        <v>3075</v>
      </c>
      <c r="E1836" s="525">
        <v>12951</v>
      </c>
      <c r="F1836" s="103">
        <v>173</v>
      </c>
      <c r="I1836"/>
      <c r="J1836"/>
    </row>
    <row r="1837" spans="1:10">
      <c r="A1837" s="382">
        <v>41303</v>
      </c>
      <c r="B1837" s="382"/>
      <c r="C1837" s="75" t="s">
        <v>545</v>
      </c>
      <c r="D1837" s="75" t="s">
        <v>3065</v>
      </c>
      <c r="E1837" s="525">
        <v>12923</v>
      </c>
      <c r="F1837" s="103">
        <v>228</v>
      </c>
      <c r="I1837"/>
      <c r="J1837"/>
    </row>
    <row r="1839" spans="1:10">
      <c r="A1839" s="60">
        <v>40940</v>
      </c>
      <c r="I1839"/>
      <c r="J1839"/>
    </row>
    <row r="1840" spans="1:10">
      <c r="A1840" s="382">
        <v>41303</v>
      </c>
      <c r="B1840" s="382"/>
      <c r="C1840" s="75" t="s">
        <v>3060</v>
      </c>
      <c r="D1840" s="75" t="s">
        <v>3063</v>
      </c>
      <c r="E1840" s="525">
        <v>12921</v>
      </c>
      <c r="F1840" s="103">
        <v>203.2</v>
      </c>
      <c r="I1840"/>
      <c r="J1840"/>
    </row>
    <row r="1841" spans="1:10">
      <c r="A1841" s="382">
        <v>41299</v>
      </c>
      <c r="B1841" s="382">
        <v>41304</v>
      </c>
      <c r="C1841" s="75" t="s">
        <v>3048</v>
      </c>
      <c r="D1841" s="75" t="s">
        <v>3052</v>
      </c>
      <c r="E1841" s="525">
        <v>12909</v>
      </c>
      <c r="F1841" s="103">
        <v>260</v>
      </c>
      <c r="I1841"/>
      <c r="J1841"/>
    </row>
    <row r="1842" spans="1:10">
      <c r="A1842" s="382">
        <v>41306</v>
      </c>
      <c r="B1842" s="382"/>
      <c r="C1842" s="75" t="s">
        <v>3101</v>
      </c>
      <c r="D1842" s="75" t="s">
        <v>3104</v>
      </c>
      <c r="E1842" s="525">
        <v>12982</v>
      </c>
      <c r="F1842" s="103">
        <v>426</v>
      </c>
      <c r="I1842"/>
      <c r="J1842"/>
    </row>
    <row r="1843" spans="1:10">
      <c r="A1843" s="382">
        <v>41306</v>
      </c>
      <c r="B1843" s="382"/>
      <c r="C1843" s="75" t="s">
        <v>761</v>
      </c>
      <c r="D1843" s="75" t="s">
        <v>3106</v>
      </c>
      <c r="E1843" s="525">
        <v>12984</v>
      </c>
      <c r="F1843" s="103">
        <v>59.86</v>
      </c>
      <c r="I1843"/>
      <c r="J1843"/>
    </row>
    <row r="1844" spans="1:10">
      <c r="A1844" s="382">
        <v>41306</v>
      </c>
      <c r="B1844" s="382"/>
      <c r="C1844" s="75" t="s">
        <v>200</v>
      </c>
      <c r="D1844" s="75" t="s">
        <v>3115</v>
      </c>
      <c r="E1844" s="525">
        <v>12961</v>
      </c>
      <c r="F1844" s="103">
        <v>194.63</v>
      </c>
      <c r="I1844"/>
      <c r="J1844"/>
    </row>
    <row r="1845" spans="1:10">
      <c r="A1845" s="382">
        <v>41306</v>
      </c>
      <c r="B1845" s="382"/>
      <c r="C1845" s="75" t="s">
        <v>681</v>
      </c>
      <c r="D1845" s="75" t="s">
        <v>3115</v>
      </c>
      <c r="E1845" s="525">
        <v>12960</v>
      </c>
      <c r="F1845" s="103">
        <v>194.63</v>
      </c>
      <c r="I1845"/>
      <c r="J1845"/>
    </row>
    <row r="1846" spans="1:10">
      <c r="A1846" s="382">
        <v>41306</v>
      </c>
      <c r="B1846" s="382"/>
      <c r="C1846" s="75" t="s">
        <v>100</v>
      </c>
      <c r="D1846" s="75" t="s">
        <v>3107</v>
      </c>
      <c r="E1846" s="525">
        <v>12985</v>
      </c>
      <c r="F1846" s="103">
        <v>150</v>
      </c>
      <c r="I1846"/>
      <c r="J1846"/>
    </row>
    <row r="1847" spans="1:10">
      <c r="A1847" s="382">
        <v>41306</v>
      </c>
      <c r="B1847" s="382"/>
      <c r="C1847" s="75" t="s">
        <v>100</v>
      </c>
      <c r="D1847" s="75" t="s">
        <v>3108</v>
      </c>
      <c r="E1847" s="525">
        <v>12986</v>
      </c>
      <c r="F1847" s="103">
        <v>1000</v>
      </c>
      <c r="I1847"/>
      <c r="J1847"/>
    </row>
    <row r="1848" spans="1:10">
      <c r="A1848" s="382">
        <v>41306</v>
      </c>
      <c r="B1848" s="382"/>
      <c r="C1848" s="75" t="s">
        <v>2958</v>
      </c>
      <c r="D1848" s="75" t="s">
        <v>3115</v>
      </c>
      <c r="E1848" s="525">
        <v>12962</v>
      </c>
      <c r="F1848" s="103">
        <v>161.07</v>
      </c>
      <c r="I1848"/>
      <c r="J1848"/>
    </row>
    <row r="1849" spans="1:10">
      <c r="A1849" s="382">
        <v>41306</v>
      </c>
      <c r="B1849" s="382"/>
      <c r="C1849" s="75" t="s">
        <v>3112</v>
      </c>
      <c r="D1849" s="75" t="s">
        <v>3115</v>
      </c>
      <c r="E1849" s="525">
        <v>12957</v>
      </c>
      <c r="F1849" s="103">
        <v>187.56</v>
      </c>
      <c r="I1849"/>
      <c r="J1849"/>
    </row>
    <row r="1850" spans="1:10">
      <c r="A1850" s="382">
        <v>41305</v>
      </c>
      <c r="B1850" s="382"/>
      <c r="C1850" s="75" t="s">
        <v>2520</v>
      </c>
      <c r="D1850" s="75" t="s">
        <v>3118</v>
      </c>
      <c r="E1850" s="525">
        <v>12972</v>
      </c>
      <c r="F1850" s="103">
        <v>184.44</v>
      </c>
    </row>
    <row r="1851" spans="1:10">
      <c r="A1851" s="382">
        <v>41306</v>
      </c>
      <c r="B1851" s="382"/>
      <c r="C1851" s="75" t="s">
        <v>3113</v>
      </c>
      <c r="D1851" s="75" t="s">
        <v>3115</v>
      </c>
      <c r="E1851" s="525">
        <v>12973</v>
      </c>
      <c r="F1851" s="103">
        <v>93.49</v>
      </c>
    </row>
    <row r="1852" spans="1:10">
      <c r="A1852" s="382"/>
      <c r="B1852" s="382"/>
      <c r="C1852" s="75" t="s">
        <v>635</v>
      </c>
      <c r="D1852" s="75" t="s">
        <v>3118</v>
      </c>
      <c r="E1852" s="525">
        <v>12968</v>
      </c>
      <c r="F1852" s="103">
        <v>188.74</v>
      </c>
    </row>
    <row r="1853" spans="1:10">
      <c r="A1853" s="382">
        <v>41306</v>
      </c>
      <c r="B1853" s="382"/>
      <c r="C1853" s="75" t="s">
        <v>678</v>
      </c>
      <c r="D1853" s="75" t="s">
        <v>3115</v>
      </c>
      <c r="E1853" s="525">
        <v>12955</v>
      </c>
      <c r="F1853" s="103">
        <v>230.02</v>
      </c>
    </row>
    <row r="1854" spans="1:10">
      <c r="A1854" s="382">
        <v>41306</v>
      </c>
      <c r="B1854" s="382"/>
      <c r="C1854" s="75" t="s">
        <v>2960</v>
      </c>
      <c r="D1854" s="75" t="s">
        <v>3115</v>
      </c>
      <c r="E1854" s="525">
        <v>12969</v>
      </c>
      <c r="F1854" s="103">
        <v>185.6</v>
      </c>
    </row>
    <row r="1855" spans="1:10">
      <c r="A1855" s="382">
        <v>41306</v>
      </c>
      <c r="B1855" s="382"/>
      <c r="C1855" s="75" t="s">
        <v>192</v>
      </c>
      <c r="D1855" s="75" t="s">
        <v>3115</v>
      </c>
      <c r="E1855" s="525">
        <v>12956</v>
      </c>
      <c r="F1855" s="103">
        <v>194.63</v>
      </c>
    </row>
    <row r="1856" spans="1:10">
      <c r="A1856" s="382">
        <v>41306</v>
      </c>
      <c r="B1856" s="382"/>
      <c r="C1856" s="75" t="s">
        <v>2152</v>
      </c>
      <c r="D1856" s="75" t="s">
        <v>3117</v>
      </c>
      <c r="E1856" s="525">
        <v>12971</v>
      </c>
      <c r="F1856" s="103">
        <v>184.44</v>
      </c>
    </row>
    <row r="1857" spans="1:10">
      <c r="A1857" s="382">
        <v>41306</v>
      </c>
      <c r="B1857" s="382"/>
      <c r="C1857" s="75" t="s">
        <v>173</v>
      </c>
      <c r="D1857" s="75" t="s">
        <v>3115</v>
      </c>
      <c r="E1857" s="525">
        <v>12965</v>
      </c>
      <c r="F1857" s="103">
        <v>266</v>
      </c>
    </row>
    <row r="1858" spans="1:10">
      <c r="A1858" s="382">
        <v>41306</v>
      </c>
      <c r="B1858" s="382"/>
      <c r="C1858" s="75" t="s">
        <v>633</v>
      </c>
      <c r="D1858" s="75" t="s">
        <v>3115</v>
      </c>
      <c r="E1858" s="525">
        <v>12964</v>
      </c>
      <c r="F1858" s="103">
        <v>194.63</v>
      </c>
    </row>
    <row r="1859" spans="1:10">
      <c r="A1859" s="382">
        <v>41306</v>
      </c>
      <c r="B1859" s="382"/>
      <c r="C1859" s="75" t="s">
        <v>632</v>
      </c>
      <c r="D1859" s="75" t="s">
        <v>3115</v>
      </c>
      <c r="E1859" s="525">
        <v>12963</v>
      </c>
      <c r="F1859" s="103">
        <v>188.74</v>
      </c>
    </row>
    <row r="1860" spans="1:10">
      <c r="A1860" s="382">
        <v>41306</v>
      </c>
      <c r="B1860" s="382"/>
      <c r="C1860" s="75" t="s">
        <v>492</v>
      </c>
      <c r="D1860" s="75" t="s">
        <v>3114</v>
      </c>
      <c r="E1860" s="525">
        <v>12954</v>
      </c>
      <c r="F1860" s="103">
        <v>218.23</v>
      </c>
    </row>
    <row r="1861" spans="1:10">
      <c r="A1861" s="382">
        <v>41306</v>
      </c>
      <c r="B1861" s="382"/>
      <c r="C1861" s="75" t="s">
        <v>2745</v>
      </c>
      <c r="D1861" s="75" t="s">
        <v>3116</v>
      </c>
      <c r="E1861" s="525">
        <v>12970</v>
      </c>
      <c r="F1861" s="103">
        <v>184.44</v>
      </c>
    </row>
    <row r="1863" spans="1:10">
      <c r="A1863" s="60">
        <v>41309</v>
      </c>
    </row>
    <row r="1864" spans="1:10">
      <c r="A1864" s="382">
        <v>41306</v>
      </c>
      <c r="B1864" s="382"/>
      <c r="C1864" s="75" t="s">
        <v>634</v>
      </c>
      <c r="D1864" s="75" t="s">
        <v>3115</v>
      </c>
      <c r="E1864" s="525">
        <v>12966</v>
      </c>
      <c r="F1864" s="103">
        <v>162.08000000000001</v>
      </c>
    </row>
    <row r="1865" spans="1:10">
      <c r="A1865" s="382">
        <v>41277</v>
      </c>
      <c r="B1865" s="382">
        <v>41305</v>
      </c>
      <c r="C1865" s="75" t="s">
        <v>158</v>
      </c>
      <c r="D1865" s="75" t="s">
        <v>2817</v>
      </c>
      <c r="E1865" s="525">
        <v>12565</v>
      </c>
      <c r="F1865" s="103">
        <v>4729.57</v>
      </c>
      <c r="I1865" s="383"/>
      <c r="J1865" s="383"/>
    </row>
    <row r="1866" spans="1:10">
      <c r="A1866" s="382">
        <v>41299</v>
      </c>
      <c r="B1866" s="382">
        <v>41304</v>
      </c>
      <c r="C1866" s="75" t="s">
        <v>437</v>
      </c>
      <c r="D1866" s="75" t="s">
        <v>3057</v>
      </c>
      <c r="E1866" s="525">
        <v>12915</v>
      </c>
      <c r="F1866" s="103">
        <v>230</v>
      </c>
      <c r="H1866" s="398"/>
      <c r="I1866"/>
      <c r="J1866"/>
    </row>
    <row r="1867" spans="1:10">
      <c r="A1867" s="382"/>
      <c r="B1867" s="382"/>
      <c r="C1867" s="75" t="s">
        <v>860</v>
      </c>
      <c r="D1867" s="75" t="s">
        <v>2542</v>
      </c>
      <c r="E1867" s="525">
        <v>11719</v>
      </c>
      <c r="F1867" s="103">
        <v>1620</v>
      </c>
      <c r="I1867"/>
      <c r="J1867"/>
    </row>
    <row r="1868" spans="1:10">
      <c r="A1868" s="382">
        <v>41304</v>
      </c>
      <c r="B1868" s="382"/>
      <c r="C1868" s="75" t="s">
        <v>3131</v>
      </c>
      <c r="D1868" s="75" t="s">
        <v>3132</v>
      </c>
      <c r="E1868" s="525">
        <v>12946</v>
      </c>
      <c r="F1868" s="103">
        <v>152.4</v>
      </c>
      <c r="I1868"/>
      <c r="J1868"/>
    </row>
    <row r="1869" spans="1:10">
      <c r="A1869" s="382">
        <v>41299</v>
      </c>
      <c r="B1869" s="382">
        <v>41304</v>
      </c>
      <c r="C1869" s="75" t="s">
        <v>439</v>
      </c>
      <c r="D1869" s="75" t="s">
        <v>3053</v>
      </c>
      <c r="E1869" s="525">
        <v>12910</v>
      </c>
      <c r="F1869" s="103">
        <v>362.46</v>
      </c>
      <c r="I1869"/>
      <c r="J1869"/>
    </row>
    <row r="1870" spans="1:10">
      <c r="A1870" s="382">
        <v>41299</v>
      </c>
      <c r="B1870" s="382"/>
      <c r="C1870" s="75" t="s">
        <v>3098</v>
      </c>
      <c r="D1870" s="75" t="s">
        <v>3097</v>
      </c>
      <c r="E1870" s="525">
        <v>12887</v>
      </c>
      <c r="F1870" s="103">
        <v>397.44</v>
      </c>
      <c r="I1870"/>
      <c r="J1870"/>
    </row>
    <row r="1871" spans="1:10">
      <c r="A1871" s="382">
        <v>41304</v>
      </c>
      <c r="B1871" s="382"/>
      <c r="C1871" s="75" t="s">
        <v>3077</v>
      </c>
      <c r="D1871" s="75" t="s">
        <v>3083</v>
      </c>
      <c r="E1871" s="525">
        <v>12939</v>
      </c>
      <c r="F1871" s="103">
        <v>419.52</v>
      </c>
      <c r="I1871"/>
      <c r="J1871"/>
    </row>
    <row r="1872" spans="1:10">
      <c r="A1872" s="382">
        <v>41305</v>
      </c>
      <c r="B1872" s="382"/>
      <c r="C1872" s="75" t="s">
        <v>120</v>
      </c>
      <c r="D1872" s="75" t="s">
        <v>3094</v>
      </c>
      <c r="E1872" s="525">
        <v>12974</v>
      </c>
      <c r="F1872" s="103">
        <v>452.75</v>
      </c>
      <c r="I1872"/>
      <c r="J1872"/>
    </row>
    <row r="1873" spans="1:10">
      <c r="A1873" s="382">
        <v>41297</v>
      </c>
      <c r="B1873" s="382">
        <v>41305</v>
      </c>
      <c r="C1873" s="75" t="s">
        <v>761</v>
      </c>
      <c r="D1873" s="75" t="s">
        <v>3030</v>
      </c>
      <c r="E1873" s="525">
        <v>12879</v>
      </c>
      <c r="F1873" s="103">
        <v>1442.93</v>
      </c>
      <c r="I1873"/>
      <c r="J1873"/>
    </row>
    <row r="1874" spans="1:10">
      <c r="A1874" s="382">
        <v>41305</v>
      </c>
      <c r="B1874" s="382"/>
      <c r="C1874" s="75" t="s">
        <v>941</v>
      </c>
      <c r="D1874" s="75" t="s">
        <v>3072</v>
      </c>
      <c r="E1874" s="525">
        <v>12947</v>
      </c>
      <c r="F1874" s="103">
        <v>1500</v>
      </c>
      <c r="I1874"/>
      <c r="J1874"/>
    </row>
    <row r="1875" spans="1:10">
      <c r="A1875" s="382">
        <v>41306</v>
      </c>
      <c r="B1875" s="382"/>
      <c r="C1875" s="75" t="s">
        <v>226</v>
      </c>
      <c r="D1875" s="75" t="s">
        <v>3119</v>
      </c>
      <c r="E1875" s="525">
        <v>12989</v>
      </c>
      <c r="F1875" s="103">
        <v>410.45</v>
      </c>
      <c r="I1875"/>
      <c r="J1875"/>
    </row>
    <row r="1876" spans="1:10">
      <c r="A1876" s="382">
        <v>41306</v>
      </c>
      <c r="B1876" s="382"/>
      <c r="C1876" s="75" t="s">
        <v>497</v>
      </c>
      <c r="D1876" s="75" t="s">
        <v>3115</v>
      </c>
      <c r="E1876" s="525">
        <v>12958</v>
      </c>
      <c r="F1876" s="103">
        <v>168.13</v>
      </c>
      <c r="I1876"/>
      <c r="J1876"/>
    </row>
    <row r="1877" spans="1:10">
      <c r="A1877" s="382">
        <v>41306</v>
      </c>
      <c r="B1877" s="382"/>
      <c r="C1877" s="75" t="s">
        <v>499</v>
      </c>
      <c r="D1877" s="75" t="s">
        <v>3115</v>
      </c>
      <c r="E1877" s="525">
        <v>12959</v>
      </c>
      <c r="F1877" s="103">
        <v>188.74</v>
      </c>
      <c r="I1877"/>
      <c r="J1877"/>
    </row>
    <row r="1878" spans="1:10">
      <c r="A1878" s="382">
        <v>41306</v>
      </c>
      <c r="B1878" s="382"/>
      <c r="C1878" s="75" t="s">
        <v>226</v>
      </c>
      <c r="D1878" s="75" t="s">
        <v>3110</v>
      </c>
      <c r="E1878" s="525">
        <v>12988</v>
      </c>
      <c r="F1878" s="103">
        <v>32.159999999999997</v>
      </c>
      <c r="I1878"/>
      <c r="J1878"/>
    </row>
    <row r="1879" spans="1:10">
      <c r="A1879" s="382">
        <v>41306</v>
      </c>
      <c r="B1879" s="382"/>
      <c r="C1879" s="75" t="s">
        <v>636</v>
      </c>
      <c r="D1879" s="75" t="s">
        <v>3115</v>
      </c>
      <c r="E1879" s="525">
        <v>12967</v>
      </c>
      <c r="F1879" s="103">
        <v>188.74</v>
      </c>
      <c r="I1879"/>
      <c r="J1879"/>
    </row>
    <row r="1880" spans="1:10">
      <c r="A1880" s="382">
        <v>41309</v>
      </c>
      <c r="B1880" s="382"/>
      <c r="C1880" s="75" t="s">
        <v>524</v>
      </c>
      <c r="D1880" s="75" t="s">
        <v>3145</v>
      </c>
      <c r="E1880" s="525">
        <v>13013</v>
      </c>
      <c r="F1880" s="103">
        <v>193.32</v>
      </c>
      <c r="I1880"/>
      <c r="J1880"/>
    </row>
    <row r="1881" spans="1:10">
      <c r="A1881" s="382">
        <v>41309</v>
      </c>
      <c r="B1881" s="382"/>
      <c r="C1881" s="75" t="s">
        <v>529</v>
      </c>
      <c r="D1881" s="75" t="s">
        <v>3145</v>
      </c>
      <c r="E1881" s="525">
        <v>13026</v>
      </c>
      <c r="F1881" s="103">
        <v>265.41000000000003</v>
      </c>
      <c r="I1881"/>
      <c r="J1881"/>
    </row>
    <row r="1882" spans="1:10">
      <c r="A1882" s="382">
        <v>41309</v>
      </c>
      <c r="B1882" s="382"/>
      <c r="C1882" s="75" t="s">
        <v>741</v>
      </c>
      <c r="D1882" s="75" t="s">
        <v>3145</v>
      </c>
      <c r="E1882" s="525">
        <v>13064</v>
      </c>
      <c r="F1882" s="103">
        <v>1971.32</v>
      </c>
      <c r="I1882"/>
      <c r="J1882"/>
    </row>
    <row r="1883" spans="1:10">
      <c r="A1883" s="382">
        <v>41309</v>
      </c>
      <c r="B1883" s="382"/>
      <c r="C1883" s="75" t="s">
        <v>468</v>
      </c>
      <c r="D1883" s="75" t="s">
        <v>3145</v>
      </c>
      <c r="E1883" s="525">
        <v>13054</v>
      </c>
      <c r="F1883" s="103">
        <v>693.23</v>
      </c>
      <c r="I1883"/>
      <c r="J1883"/>
    </row>
    <row r="1884" spans="1:10">
      <c r="A1884" s="382">
        <v>41309</v>
      </c>
      <c r="B1884" s="382"/>
      <c r="C1884" s="75" t="s">
        <v>372</v>
      </c>
      <c r="D1884" s="75" t="s">
        <v>3147</v>
      </c>
      <c r="E1884" s="525">
        <v>13063</v>
      </c>
      <c r="F1884" s="103">
        <v>3134.57</v>
      </c>
      <c r="I1884"/>
      <c r="J1884"/>
    </row>
    <row r="1885" spans="1:10">
      <c r="A1885" s="382">
        <v>41309</v>
      </c>
      <c r="B1885" s="382"/>
      <c r="C1885" s="75" t="s">
        <v>1734</v>
      </c>
      <c r="D1885" s="75" t="s">
        <v>3145</v>
      </c>
      <c r="E1885" s="525">
        <v>13016</v>
      </c>
      <c r="F1885" s="103">
        <v>200.93</v>
      </c>
      <c r="I1885"/>
      <c r="J1885"/>
    </row>
    <row r="1886" spans="1:10">
      <c r="A1886" s="382">
        <v>41309</v>
      </c>
      <c r="B1886" s="382"/>
      <c r="C1886" s="75" t="s">
        <v>559</v>
      </c>
      <c r="D1886" s="75" t="s">
        <v>3145</v>
      </c>
      <c r="E1886" s="525">
        <v>13011</v>
      </c>
      <c r="F1886" s="103">
        <v>235.09</v>
      </c>
      <c r="I1886"/>
      <c r="J1886"/>
    </row>
    <row r="1887" spans="1:10">
      <c r="A1887" s="382">
        <v>41309</v>
      </c>
      <c r="B1887" s="382"/>
      <c r="C1887" s="75" t="s">
        <v>520</v>
      </c>
      <c r="D1887" s="75" t="s">
        <v>3145</v>
      </c>
      <c r="E1887" s="525">
        <v>13008</v>
      </c>
      <c r="F1887" s="103">
        <v>235.92</v>
      </c>
      <c r="I1887"/>
      <c r="J1887"/>
    </row>
    <row r="1888" spans="1:10">
      <c r="A1888" s="382">
        <v>41309</v>
      </c>
      <c r="B1888" s="382"/>
      <c r="C1888" s="75" t="s">
        <v>2672</v>
      </c>
      <c r="D1888" s="75" t="s">
        <v>3145</v>
      </c>
      <c r="E1888" s="525">
        <v>13047</v>
      </c>
      <c r="F1888" s="103">
        <v>607.79999999999995</v>
      </c>
      <c r="I1888"/>
      <c r="J1888"/>
    </row>
    <row r="1889" spans="1:10">
      <c r="A1889" s="382">
        <v>41309</v>
      </c>
      <c r="B1889" s="382"/>
      <c r="C1889" s="75" t="s">
        <v>233</v>
      </c>
      <c r="D1889" s="75" t="s">
        <v>3145</v>
      </c>
      <c r="E1889" s="525">
        <v>13010</v>
      </c>
      <c r="F1889" s="103">
        <v>383.37</v>
      </c>
      <c r="I1889"/>
      <c r="J1889"/>
    </row>
    <row r="1890" spans="1:10">
      <c r="A1890" s="382">
        <v>41309</v>
      </c>
      <c r="B1890" s="382"/>
      <c r="C1890" s="75" t="s">
        <v>1483</v>
      </c>
      <c r="D1890" s="75" t="s">
        <v>3145</v>
      </c>
      <c r="E1890" s="525">
        <v>13033</v>
      </c>
      <c r="F1890" s="103">
        <v>557.15</v>
      </c>
      <c r="I1890"/>
      <c r="J1890"/>
    </row>
    <row r="1891" spans="1:10">
      <c r="A1891" s="382">
        <v>41309</v>
      </c>
      <c r="B1891" s="382"/>
      <c r="C1891" s="75" t="s">
        <v>30</v>
      </c>
      <c r="D1891" s="75" t="s">
        <v>3145</v>
      </c>
      <c r="E1891" s="525">
        <v>13020</v>
      </c>
      <c r="F1891" s="103">
        <v>235.92</v>
      </c>
      <c r="I1891"/>
      <c r="J1891"/>
    </row>
    <row r="1892" spans="1:10">
      <c r="A1892" s="382">
        <v>41309</v>
      </c>
      <c r="B1892" s="382"/>
      <c r="C1892" s="75" t="s">
        <v>265</v>
      </c>
      <c r="D1892" s="75" t="s">
        <v>3145</v>
      </c>
      <c r="E1892" s="525">
        <v>13025</v>
      </c>
      <c r="F1892" s="103">
        <v>177.28</v>
      </c>
      <c r="I1892"/>
      <c r="J1892"/>
    </row>
    <row r="1893" spans="1:10">
      <c r="A1893" s="382">
        <v>41309</v>
      </c>
      <c r="B1893" s="382"/>
      <c r="C1893" s="75" t="s">
        <v>1727</v>
      </c>
      <c r="D1893" s="75" t="s">
        <v>3145</v>
      </c>
      <c r="E1893" s="525">
        <v>13023</v>
      </c>
      <c r="F1893" s="103">
        <v>175.82</v>
      </c>
      <c r="I1893"/>
      <c r="J1893"/>
    </row>
    <row r="1894" spans="1:10">
      <c r="A1894" s="382">
        <v>41309</v>
      </c>
      <c r="B1894" s="382"/>
      <c r="C1894" s="75" t="s">
        <v>1307</v>
      </c>
      <c r="D1894" s="75" t="s">
        <v>3145</v>
      </c>
      <c r="E1894" s="525">
        <v>13037</v>
      </c>
      <c r="F1894" s="103">
        <v>607.79999999999995</v>
      </c>
      <c r="I1894"/>
      <c r="J1894"/>
    </row>
    <row r="1895" spans="1:10">
      <c r="A1895" s="382">
        <v>41309</v>
      </c>
      <c r="B1895" s="382"/>
      <c r="C1895" s="75" t="s">
        <v>2014</v>
      </c>
      <c r="D1895" s="75" t="s">
        <v>3145</v>
      </c>
      <c r="E1895" s="525">
        <v>13036</v>
      </c>
      <c r="F1895" s="103">
        <v>220.57</v>
      </c>
      <c r="I1895"/>
      <c r="J1895"/>
    </row>
    <row r="1896" spans="1:10">
      <c r="A1896" s="382">
        <v>41309</v>
      </c>
      <c r="B1896" s="382"/>
      <c r="C1896" s="75" t="s">
        <v>519</v>
      </c>
      <c r="D1896" s="75" t="s">
        <v>3145</v>
      </c>
      <c r="E1896" s="525">
        <v>13053</v>
      </c>
      <c r="F1896" s="103">
        <v>318.49</v>
      </c>
      <c r="I1896"/>
      <c r="J1896"/>
    </row>
    <row r="1897" spans="1:10">
      <c r="A1897" s="382">
        <v>41309</v>
      </c>
      <c r="B1897" s="382"/>
      <c r="C1897" s="75" t="s">
        <v>2013</v>
      </c>
      <c r="D1897" s="75" t="s">
        <v>3145</v>
      </c>
      <c r="E1897" s="525">
        <v>13034</v>
      </c>
      <c r="F1897" s="103">
        <v>506.5</v>
      </c>
      <c r="I1897"/>
      <c r="J1897"/>
    </row>
    <row r="1898" spans="1:10">
      <c r="A1898" s="382">
        <v>41309</v>
      </c>
      <c r="B1898" s="382"/>
      <c r="C1898" s="75" t="s">
        <v>1629</v>
      </c>
      <c r="D1898" s="75" t="s">
        <v>3145</v>
      </c>
      <c r="E1898" s="525">
        <v>13035</v>
      </c>
      <c r="F1898" s="103">
        <v>503.59</v>
      </c>
      <c r="I1898"/>
      <c r="J1898"/>
    </row>
    <row r="1899" spans="1:10">
      <c r="A1899" s="382">
        <v>41309</v>
      </c>
      <c r="B1899" s="382"/>
      <c r="C1899" s="75" t="s">
        <v>518</v>
      </c>
      <c r="D1899" s="75" t="s">
        <v>3145</v>
      </c>
      <c r="E1899" s="525">
        <v>13005</v>
      </c>
      <c r="F1899" s="103">
        <v>292.82</v>
      </c>
      <c r="I1899"/>
      <c r="J1899"/>
    </row>
    <row r="1900" spans="1:10">
      <c r="A1900" s="382">
        <v>41309</v>
      </c>
      <c r="B1900" s="382"/>
      <c r="C1900" s="75" t="s">
        <v>1707</v>
      </c>
      <c r="D1900" s="75" t="s">
        <v>3145</v>
      </c>
      <c r="E1900" s="525">
        <v>13039</v>
      </c>
      <c r="F1900" s="103">
        <v>607.79999999999995</v>
      </c>
      <c r="I1900"/>
      <c r="J1900"/>
    </row>
    <row r="1901" spans="1:10">
      <c r="A1901" s="382">
        <v>41309</v>
      </c>
      <c r="B1901" s="382"/>
      <c r="C1901" s="75" t="s">
        <v>356</v>
      </c>
      <c r="D1901" s="75" t="s">
        <v>3145</v>
      </c>
      <c r="E1901" s="525">
        <v>13028</v>
      </c>
      <c r="F1901" s="103">
        <v>233.14</v>
      </c>
      <c r="I1901"/>
      <c r="J1901"/>
    </row>
    <row r="1902" spans="1:10">
      <c r="A1902" s="382">
        <v>41309</v>
      </c>
      <c r="B1902" s="382"/>
      <c r="C1902" s="75" t="s">
        <v>1834</v>
      </c>
      <c r="D1902" s="75" t="s">
        <v>3145</v>
      </c>
      <c r="E1902" s="525">
        <v>13032</v>
      </c>
      <c r="F1902" s="103">
        <v>203.59</v>
      </c>
      <c r="I1902"/>
      <c r="J1902"/>
    </row>
    <row r="1903" spans="1:10">
      <c r="A1903" s="382">
        <v>41309</v>
      </c>
      <c r="B1903" s="382"/>
      <c r="C1903" s="75" t="s">
        <v>32</v>
      </c>
      <c r="D1903" s="75" t="s">
        <v>3145</v>
      </c>
      <c r="E1903" s="525">
        <v>13031</v>
      </c>
      <c r="F1903" s="103">
        <v>559.77</v>
      </c>
      <c r="I1903"/>
      <c r="J1903"/>
    </row>
    <row r="1904" spans="1:10">
      <c r="A1904" s="382">
        <v>41309</v>
      </c>
      <c r="B1904" s="382"/>
      <c r="C1904" s="75" t="s">
        <v>562</v>
      </c>
      <c r="D1904" s="75" t="s">
        <v>3145</v>
      </c>
      <c r="E1904" s="525">
        <v>13024</v>
      </c>
      <c r="F1904" s="103">
        <v>204.24</v>
      </c>
      <c r="I1904"/>
      <c r="J1904"/>
    </row>
    <row r="1905" spans="1:10">
      <c r="A1905" s="382">
        <v>41309</v>
      </c>
      <c r="B1905" s="382"/>
      <c r="C1905" s="75" t="s">
        <v>523</v>
      </c>
      <c r="D1905" s="75" t="s">
        <v>3145</v>
      </c>
      <c r="E1905" s="525">
        <v>13012</v>
      </c>
      <c r="F1905" s="103">
        <v>470.17</v>
      </c>
      <c r="I1905"/>
      <c r="J1905"/>
    </row>
    <row r="1906" spans="1:10">
      <c r="A1906" s="382">
        <v>41309</v>
      </c>
      <c r="B1906" s="382"/>
      <c r="C1906" s="75" t="s">
        <v>537</v>
      </c>
      <c r="D1906" s="75" t="s">
        <v>3145</v>
      </c>
      <c r="E1906" s="525">
        <v>13038</v>
      </c>
      <c r="F1906" s="103">
        <v>562.77</v>
      </c>
      <c r="I1906"/>
      <c r="J1906"/>
    </row>
    <row r="1907" spans="1:10">
      <c r="A1907" s="382">
        <v>41309</v>
      </c>
      <c r="B1907" s="382"/>
      <c r="C1907" s="75" t="s">
        <v>1170</v>
      </c>
      <c r="D1907" s="75" t="s">
        <v>3145</v>
      </c>
      <c r="E1907" s="525">
        <v>13009</v>
      </c>
      <c r="F1907" s="103">
        <v>226.36</v>
      </c>
      <c r="I1907"/>
      <c r="J1907"/>
    </row>
    <row r="1908" spans="1:10">
      <c r="A1908" s="382">
        <v>41309</v>
      </c>
      <c r="B1908" s="382"/>
      <c r="C1908" s="75" t="s">
        <v>531</v>
      </c>
      <c r="D1908" s="75" t="s">
        <v>3145</v>
      </c>
      <c r="E1908" s="525">
        <v>13030</v>
      </c>
      <c r="F1908" s="103">
        <v>565.11</v>
      </c>
      <c r="I1908"/>
      <c r="J1908"/>
    </row>
    <row r="1909" spans="1:10">
      <c r="A1909" s="382">
        <v>41309</v>
      </c>
      <c r="B1909" s="382"/>
      <c r="C1909" s="75" t="s">
        <v>1703</v>
      </c>
      <c r="D1909" s="75" t="s">
        <v>3145</v>
      </c>
      <c r="E1909" s="525">
        <v>13007</v>
      </c>
      <c r="F1909" s="103">
        <v>202.6</v>
      </c>
      <c r="I1909"/>
      <c r="J1909"/>
    </row>
    <row r="1910" spans="1:10">
      <c r="A1910" s="382">
        <v>41309</v>
      </c>
      <c r="B1910" s="382"/>
      <c r="C1910" s="75" t="s">
        <v>2147</v>
      </c>
      <c r="D1910" s="75" t="s">
        <v>3145</v>
      </c>
      <c r="E1910" s="525">
        <v>13014</v>
      </c>
      <c r="F1910" s="103">
        <v>198.71</v>
      </c>
      <c r="I1910"/>
      <c r="J1910"/>
    </row>
    <row r="1911" spans="1:10">
      <c r="A1911" s="382">
        <v>41309</v>
      </c>
      <c r="B1911" s="382"/>
      <c r="C1911" s="75" t="s">
        <v>1485</v>
      </c>
      <c r="D1911" s="75" t="s">
        <v>3145</v>
      </c>
      <c r="E1911" s="525">
        <v>13046</v>
      </c>
      <c r="F1911" s="103">
        <v>607.79999999999995</v>
      </c>
      <c r="I1911"/>
      <c r="J1911"/>
    </row>
    <row r="1913" spans="1:10">
      <c r="A1913" s="60">
        <v>41310</v>
      </c>
      <c r="I1913"/>
      <c r="J1913"/>
    </row>
    <row r="1914" spans="1:10">
      <c r="A1914" s="382">
        <v>41304</v>
      </c>
      <c r="B1914" s="382"/>
      <c r="C1914" s="75" t="s">
        <v>3076</v>
      </c>
      <c r="D1914" s="75" t="s">
        <v>3082</v>
      </c>
      <c r="E1914" s="525">
        <v>12938</v>
      </c>
      <c r="F1914" s="103">
        <v>552</v>
      </c>
      <c r="I1914"/>
      <c r="J1914"/>
    </row>
    <row r="1915" spans="1:10">
      <c r="A1915" s="382">
        <v>41299</v>
      </c>
      <c r="B1915" s="382">
        <v>41278</v>
      </c>
      <c r="C1915" s="75" t="s">
        <v>469</v>
      </c>
      <c r="D1915" s="75" t="s">
        <v>3051</v>
      </c>
      <c r="E1915" s="525">
        <v>12908</v>
      </c>
      <c r="F1915" s="103">
        <v>4892.16</v>
      </c>
      <c r="I1915"/>
      <c r="J1915"/>
    </row>
    <row r="1916" spans="1:10">
      <c r="A1916" s="382">
        <v>41305</v>
      </c>
      <c r="B1916" s="382"/>
      <c r="C1916" s="75" t="s">
        <v>3095</v>
      </c>
      <c r="D1916" s="75" t="s">
        <v>3096</v>
      </c>
      <c r="E1916" s="525">
        <v>12975</v>
      </c>
      <c r="F1916" s="103">
        <v>132.31</v>
      </c>
      <c r="I1916"/>
      <c r="J1916"/>
    </row>
    <row r="1917" spans="1:10">
      <c r="A1917" s="382">
        <v>41214</v>
      </c>
      <c r="B1917" s="382"/>
      <c r="C1917" s="75" t="s">
        <v>438</v>
      </c>
      <c r="D1917" s="75" t="s">
        <v>3122</v>
      </c>
      <c r="E1917" s="525">
        <v>12992</v>
      </c>
      <c r="F1917" s="103">
        <v>350</v>
      </c>
      <c r="I1917"/>
      <c r="J1917"/>
    </row>
    <row r="1918" spans="1:10">
      <c r="A1918" s="382">
        <v>41153</v>
      </c>
      <c r="B1918" s="382"/>
      <c r="C1918" s="75" t="s">
        <v>1288</v>
      </c>
      <c r="D1918" s="75" t="s">
        <v>3124</v>
      </c>
      <c r="E1918" s="525">
        <v>12994</v>
      </c>
      <c r="F1918" s="103">
        <v>400</v>
      </c>
      <c r="I1918"/>
      <c r="J1918"/>
    </row>
    <row r="1919" spans="1:10">
      <c r="A1919" s="382">
        <v>41309</v>
      </c>
      <c r="B1919" s="382"/>
      <c r="C1919" s="75" t="s">
        <v>3133</v>
      </c>
      <c r="D1919" s="75" t="s">
        <v>3140</v>
      </c>
      <c r="E1919" s="525">
        <v>13000</v>
      </c>
      <c r="F1919" s="103">
        <v>400</v>
      </c>
      <c r="I1919"/>
      <c r="J1919"/>
    </row>
    <row r="1920" spans="1:10">
      <c r="A1920" s="382">
        <v>41304</v>
      </c>
      <c r="B1920" s="382"/>
      <c r="C1920" s="75" t="s">
        <v>1462</v>
      </c>
      <c r="D1920" s="75" t="s">
        <v>3085</v>
      </c>
      <c r="E1920" s="525">
        <v>12944</v>
      </c>
      <c r="F1920" s="103">
        <v>552</v>
      </c>
      <c r="I1920"/>
      <c r="J1920"/>
    </row>
    <row r="1921" spans="1:10">
      <c r="A1921" s="382">
        <v>41306</v>
      </c>
      <c r="B1921" s="382"/>
      <c r="C1921" s="75" t="s">
        <v>166</v>
      </c>
      <c r="D1921" s="75" t="s">
        <v>3103</v>
      </c>
      <c r="E1921" s="525">
        <v>12981</v>
      </c>
      <c r="F1921" s="103">
        <v>583.17999999999995</v>
      </c>
      <c r="I1921"/>
      <c r="J1921"/>
    </row>
    <row r="1922" spans="1:10">
      <c r="A1922" s="382">
        <v>41306</v>
      </c>
      <c r="B1922" s="382"/>
      <c r="C1922" s="75" t="s">
        <v>168</v>
      </c>
      <c r="D1922" s="75" t="s">
        <v>3102</v>
      </c>
      <c r="E1922" s="525">
        <v>12980</v>
      </c>
      <c r="F1922" s="103">
        <v>633.98</v>
      </c>
      <c r="I1922"/>
      <c r="J1922"/>
    </row>
    <row r="1923" spans="1:10">
      <c r="A1923" s="382">
        <v>41305</v>
      </c>
      <c r="B1923" s="382"/>
      <c r="C1923" s="75" t="s">
        <v>2205</v>
      </c>
      <c r="D1923" s="75" t="s">
        <v>2281</v>
      </c>
      <c r="E1923" s="525">
        <v>12953</v>
      </c>
      <c r="F1923" s="103">
        <v>774.14</v>
      </c>
      <c r="I1923"/>
      <c r="J1923"/>
    </row>
    <row r="1924" spans="1:10">
      <c r="A1924" s="382">
        <v>41061</v>
      </c>
      <c r="B1924" s="382"/>
      <c r="C1924" s="75" t="s">
        <v>120</v>
      </c>
      <c r="D1924" s="75" t="s">
        <v>3127</v>
      </c>
      <c r="E1924" s="525">
        <v>12998</v>
      </c>
      <c r="F1924" s="103">
        <v>1000</v>
      </c>
      <c r="I1924"/>
      <c r="J1924"/>
    </row>
    <row r="1925" spans="1:10">
      <c r="A1925" s="382">
        <v>41309</v>
      </c>
      <c r="B1925" s="382"/>
      <c r="C1925" s="75" t="s">
        <v>538</v>
      </c>
      <c r="D1925" s="75" t="s">
        <v>3145</v>
      </c>
      <c r="E1925" s="525">
        <v>13041</v>
      </c>
      <c r="F1925" s="103">
        <v>495.43</v>
      </c>
      <c r="I1925"/>
      <c r="J1925"/>
    </row>
    <row r="1926" spans="1:10">
      <c r="A1926" s="382">
        <v>41309</v>
      </c>
      <c r="B1926" s="382"/>
      <c r="C1926" s="75" t="s">
        <v>1480</v>
      </c>
      <c r="D1926" s="75" t="s">
        <v>3145</v>
      </c>
      <c r="E1926" s="525">
        <v>13061</v>
      </c>
      <c r="F1926" s="103">
        <v>607.79999999999995</v>
      </c>
      <c r="I1926"/>
      <c r="J1926"/>
    </row>
    <row r="1927" spans="1:10">
      <c r="A1927" s="382">
        <v>41309</v>
      </c>
      <c r="B1927" s="382"/>
      <c r="C1927" s="75" t="s">
        <v>2272</v>
      </c>
      <c r="D1927" s="75" t="s">
        <v>3145</v>
      </c>
      <c r="E1927" s="525">
        <v>13042</v>
      </c>
      <c r="F1927" s="103">
        <v>607.79999999999995</v>
      </c>
      <c r="I1927"/>
      <c r="J1927"/>
    </row>
    <row r="1928" spans="1:10">
      <c r="A1928" s="382">
        <v>41309</v>
      </c>
      <c r="B1928" s="382"/>
      <c r="C1928" s="75" t="s">
        <v>1484</v>
      </c>
      <c r="D1928" s="75" t="s">
        <v>3145</v>
      </c>
      <c r="E1928" s="525">
        <v>13043</v>
      </c>
      <c r="F1928" s="103">
        <v>503.59</v>
      </c>
      <c r="I1928"/>
      <c r="J1928"/>
    </row>
    <row r="1929" spans="1:10">
      <c r="A1929" s="382">
        <v>41309</v>
      </c>
      <c r="B1929" s="382"/>
      <c r="C1929" s="75" t="s">
        <v>1482</v>
      </c>
      <c r="D1929" s="75" t="s">
        <v>3145</v>
      </c>
      <c r="E1929" s="525">
        <v>13027</v>
      </c>
      <c r="F1929" s="103">
        <v>177.28</v>
      </c>
      <c r="I1929"/>
      <c r="J1929"/>
    </row>
    <row r="1930" spans="1:10">
      <c r="A1930" s="382">
        <v>41309</v>
      </c>
      <c r="B1930" s="382"/>
      <c r="C1930" s="75" t="s">
        <v>1304</v>
      </c>
      <c r="D1930" s="75" t="s">
        <v>3145</v>
      </c>
      <c r="E1930" s="525">
        <v>13018</v>
      </c>
      <c r="F1930" s="103">
        <v>177.28</v>
      </c>
      <c r="I1930"/>
      <c r="J1930"/>
    </row>
    <row r="1931" spans="1:10">
      <c r="A1931" s="382">
        <v>41309</v>
      </c>
      <c r="B1931" s="382"/>
      <c r="C1931" s="75" t="s">
        <v>456</v>
      </c>
      <c r="D1931" s="75" t="s">
        <v>3145</v>
      </c>
      <c r="E1931" s="525">
        <v>13021</v>
      </c>
      <c r="F1931" s="103">
        <v>471.84</v>
      </c>
      <c r="I1931"/>
      <c r="J1931"/>
    </row>
    <row r="1932" spans="1:10">
      <c r="A1932" s="382">
        <v>41309</v>
      </c>
      <c r="B1932" s="382"/>
      <c r="C1932" s="75" t="s">
        <v>3139</v>
      </c>
      <c r="D1932" s="75" t="s">
        <v>3149</v>
      </c>
      <c r="E1932" s="525">
        <v>13067</v>
      </c>
      <c r="F1932" s="103">
        <v>500</v>
      </c>
      <c r="I1932"/>
      <c r="J1932"/>
    </row>
    <row r="1933" spans="1:10">
      <c r="A1933" s="382">
        <v>41309</v>
      </c>
      <c r="B1933" s="382"/>
      <c r="C1933" s="75" t="s">
        <v>561</v>
      </c>
      <c r="D1933" s="75" t="s">
        <v>3145</v>
      </c>
      <c r="E1933" s="525">
        <v>13019</v>
      </c>
      <c r="F1933" s="103">
        <v>206.43</v>
      </c>
      <c r="I1933"/>
      <c r="J1933"/>
    </row>
    <row r="1934" spans="1:10">
      <c r="A1934" s="382">
        <v>41309</v>
      </c>
      <c r="B1934" s="382"/>
      <c r="C1934" s="75" t="s">
        <v>539</v>
      </c>
      <c r="D1934" s="75" t="s">
        <v>3145</v>
      </c>
      <c r="E1934" s="525">
        <v>13045</v>
      </c>
      <c r="F1934" s="103">
        <v>557.11</v>
      </c>
      <c r="I1934"/>
      <c r="J1934"/>
    </row>
    <row r="1935" spans="1:10">
      <c r="A1935" s="382">
        <v>41310</v>
      </c>
      <c r="B1935" s="382"/>
      <c r="C1935" s="75" t="s">
        <v>545</v>
      </c>
      <c r="D1935" s="75" t="s">
        <v>3150</v>
      </c>
      <c r="E1935" s="525">
        <v>13068</v>
      </c>
      <c r="F1935" s="103">
        <v>228</v>
      </c>
      <c r="I1935"/>
      <c r="J1935"/>
    </row>
    <row r="1936" spans="1:10">
      <c r="A1936" s="382">
        <v>41310</v>
      </c>
      <c r="B1936" s="382"/>
      <c r="C1936" s="75" t="s">
        <v>3101</v>
      </c>
      <c r="D1936" s="75" t="s">
        <v>3151</v>
      </c>
      <c r="E1936" s="525">
        <v>13069</v>
      </c>
      <c r="F1936" s="103">
        <v>271</v>
      </c>
      <c r="I1936"/>
      <c r="J1936"/>
    </row>
    <row r="1938" spans="1:10">
      <c r="A1938" s="60">
        <v>41311</v>
      </c>
      <c r="I1938"/>
      <c r="J1938"/>
    </row>
    <row r="1939" spans="1:10">
      <c r="A1939" s="382">
        <v>41309</v>
      </c>
      <c r="B1939" s="382"/>
      <c r="C1939" s="75" t="s">
        <v>369</v>
      </c>
      <c r="D1939" s="75" t="s">
        <v>3145</v>
      </c>
      <c r="E1939" s="525">
        <v>13060</v>
      </c>
      <c r="F1939" s="103">
        <v>1036.55</v>
      </c>
      <c r="I1939"/>
      <c r="J1939"/>
    </row>
    <row r="1940" spans="1:10">
      <c r="A1940" s="382">
        <v>41309</v>
      </c>
      <c r="B1940" s="382"/>
      <c r="C1940" s="75" t="s">
        <v>525</v>
      </c>
      <c r="D1940" s="75" t="s">
        <v>3145</v>
      </c>
      <c r="E1940" s="525">
        <v>13017</v>
      </c>
      <c r="F1940" s="103">
        <v>292.82</v>
      </c>
      <c r="I1940"/>
      <c r="J1940"/>
    </row>
    <row r="1941" spans="1:10">
      <c r="A1941" s="382">
        <v>41309</v>
      </c>
      <c r="B1941" s="382"/>
      <c r="C1941" s="75" t="s">
        <v>3135</v>
      </c>
      <c r="D1941" s="75" t="s">
        <v>3145</v>
      </c>
      <c r="E1941" s="525">
        <v>13049</v>
      </c>
      <c r="F1941" s="103">
        <v>584.24</v>
      </c>
      <c r="I1941"/>
      <c r="J1941"/>
    </row>
    <row r="1942" spans="1:10">
      <c r="A1942" s="382">
        <v>41309</v>
      </c>
      <c r="B1942" s="382"/>
      <c r="C1942" s="75" t="s">
        <v>2563</v>
      </c>
      <c r="D1942" s="75" t="s">
        <v>3145</v>
      </c>
      <c r="E1942" s="525">
        <v>13052</v>
      </c>
      <c r="F1942" s="103">
        <v>232</v>
      </c>
      <c r="I1942"/>
      <c r="J1942"/>
    </row>
    <row r="1943" spans="1:10">
      <c r="A1943" s="382">
        <v>41309</v>
      </c>
      <c r="B1943" s="382"/>
      <c r="C1943" s="75" t="s">
        <v>558</v>
      </c>
      <c r="D1943" s="75" t="s">
        <v>3145</v>
      </c>
      <c r="E1943" s="525">
        <v>13057</v>
      </c>
      <c r="F1943" s="103">
        <v>1341.3</v>
      </c>
      <c r="I1943"/>
      <c r="J1943"/>
    </row>
    <row r="1944" spans="1:10">
      <c r="A1944" s="382">
        <v>41309</v>
      </c>
      <c r="B1944" s="382"/>
      <c r="C1944" s="75" t="s">
        <v>367</v>
      </c>
      <c r="D1944" s="75" t="s">
        <v>3145</v>
      </c>
      <c r="E1944" s="525">
        <v>13058</v>
      </c>
      <c r="F1944" s="103">
        <v>1332.55</v>
      </c>
      <c r="I1944"/>
      <c r="J1944"/>
    </row>
    <row r="1945" spans="1:10">
      <c r="A1945" s="382">
        <v>41309</v>
      </c>
      <c r="B1945" s="382"/>
      <c r="C1945" s="75" t="s">
        <v>354</v>
      </c>
      <c r="D1945" s="75" t="s">
        <v>3145</v>
      </c>
      <c r="E1945" s="525">
        <v>13055</v>
      </c>
      <c r="F1945" s="103">
        <v>2107.4699999999998</v>
      </c>
      <c r="I1945"/>
      <c r="J1945"/>
    </row>
    <row r="1946" spans="1:10">
      <c r="A1946" s="382">
        <v>41304</v>
      </c>
      <c r="B1946" s="382"/>
      <c r="C1946" s="75" t="s">
        <v>1768</v>
      </c>
      <c r="D1946" s="75" t="s">
        <v>3081</v>
      </c>
      <c r="E1946" s="525">
        <v>12937</v>
      </c>
      <c r="F1946" s="103">
        <v>552</v>
      </c>
      <c r="J1946"/>
    </row>
    <row r="1947" spans="1:10">
      <c r="A1947" s="382">
        <v>41309</v>
      </c>
      <c r="B1947" s="382"/>
      <c r="C1947" s="75" t="s">
        <v>1303</v>
      </c>
      <c r="D1947" s="75" t="s">
        <v>3145</v>
      </c>
      <c r="E1947" s="525">
        <v>13015</v>
      </c>
      <c r="F1947" s="103">
        <v>175.82</v>
      </c>
      <c r="J1947"/>
    </row>
    <row r="1948" spans="1:10">
      <c r="A1948" s="382">
        <v>41183</v>
      </c>
      <c r="B1948" s="382"/>
      <c r="C1948" s="75" t="s">
        <v>1797</v>
      </c>
      <c r="D1948" s="75" t="s">
        <v>3123</v>
      </c>
      <c r="E1948" s="525">
        <v>12993</v>
      </c>
      <c r="F1948" s="103">
        <v>400</v>
      </c>
      <c r="J1948"/>
    </row>
    <row r="1949" spans="1:10">
      <c r="A1949" s="382">
        <v>41309</v>
      </c>
      <c r="B1949" s="382"/>
      <c r="C1949" s="75" t="s">
        <v>3136</v>
      </c>
      <c r="D1949" s="75" t="s">
        <v>3146</v>
      </c>
      <c r="E1949" s="525">
        <v>13062</v>
      </c>
      <c r="F1949" s="103">
        <v>400</v>
      </c>
      <c r="J1949"/>
    </row>
    <row r="1950" spans="1:10">
      <c r="A1950" s="382">
        <v>41306</v>
      </c>
      <c r="B1950" s="382"/>
      <c r="C1950" s="75" t="s">
        <v>2346</v>
      </c>
      <c r="D1950" s="75" t="s">
        <v>3109</v>
      </c>
      <c r="E1950" s="525">
        <v>12987</v>
      </c>
      <c r="F1950" s="103">
        <v>570.24</v>
      </c>
      <c r="J1950"/>
    </row>
    <row r="1951" spans="1:10">
      <c r="A1951" s="382">
        <v>41309</v>
      </c>
      <c r="B1951" s="382"/>
      <c r="C1951" s="75" t="s">
        <v>1637</v>
      </c>
      <c r="D1951" s="75" t="s">
        <v>3145</v>
      </c>
      <c r="E1951" s="525">
        <v>13050</v>
      </c>
      <c r="F1951" s="103">
        <v>312</v>
      </c>
      <c r="J1951"/>
    </row>
    <row r="1952" spans="1:10">
      <c r="A1952" s="382">
        <v>41311</v>
      </c>
      <c r="B1952" s="382"/>
      <c r="C1952" s="75" t="s">
        <v>2897</v>
      </c>
      <c r="D1952" s="75" t="s">
        <v>3165</v>
      </c>
      <c r="E1952" s="525">
        <v>13077</v>
      </c>
      <c r="F1952" s="103">
        <v>6000</v>
      </c>
      <c r="J1952"/>
    </row>
    <row r="1953" spans="1:10">
      <c r="A1953" s="382">
        <v>41311</v>
      </c>
      <c r="B1953" s="382"/>
      <c r="C1953" s="75" t="s">
        <v>267</v>
      </c>
      <c r="D1953" s="75" t="s">
        <v>3166</v>
      </c>
      <c r="E1953" s="525">
        <v>13078</v>
      </c>
      <c r="F1953" s="103">
        <v>2000</v>
      </c>
      <c r="J1953"/>
    </row>
    <row r="1954" spans="1:10">
      <c r="A1954" s="382">
        <v>41309</v>
      </c>
      <c r="B1954" s="382"/>
      <c r="C1954" s="75" t="s">
        <v>3138</v>
      </c>
      <c r="D1954" s="75" t="s">
        <v>3145</v>
      </c>
      <c r="E1954" s="525">
        <v>13066</v>
      </c>
      <c r="F1954" s="103">
        <v>130.66999999999999</v>
      </c>
      <c r="J1954"/>
    </row>
    <row r="1955" spans="1:10">
      <c r="A1955" s="382">
        <v>41311</v>
      </c>
      <c r="B1955" s="382"/>
      <c r="C1955" s="75" t="s">
        <v>226</v>
      </c>
      <c r="D1955" s="75" t="s">
        <v>3173</v>
      </c>
      <c r="E1955" s="525">
        <v>13085</v>
      </c>
      <c r="F1955" s="103">
        <v>473.36</v>
      </c>
      <c r="J1955"/>
    </row>
    <row r="1956" spans="1:10">
      <c r="A1956" s="60">
        <v>41312</v>
      </c>
    </row>
    <row r="1957" spans="1:10">
      <c r="J1957"/>
    </row>
    <row r="1958" spans="1:10">
      <c r="A1958" s="382">
        <v>41309</v>
      </c>
      <c r="B1958" s="382"/>
      <c r="C1958" s="75" t="s">
        <v>164</v>
      </c>
      <c r="D1958" s="75" t="s">
        <v>3145</v>
      </c>
      <c r="E1958" s="525">
        <v>13048</v>
      </c>
      <c r="F1958" s="103">
        <v>695.4</v>
      </c>
      <c r="J1958"/>
    </row>
    <row r="1959" spans="1:10">
      <c r="A1959" s="382">
        <v>41309</v>
      </c>
      <c r="B1959" s="382"/>
      <c r="C1959" s="75" t="s">
        <v>528</v>
      </c>
      <c r="D1959" s="75" t="s">
        <v>3145</v>
      </c>
      <c r="E1959" s="525">
        <v>13022</v>
      </c>
      <c r="F1959" s="103">
        <v>294.89999999999998</v>
      </c>
      <c r="J1959"/>
    </row>
    <row r="1960" spans="1:10">
      <c r="A1960" s="382">
        <v>41310</v>
      </c>
      <c r="B1960" s="382"/>
      <c r="C1960" s="75" t="s">
        <v>1797</v>
      </c>
      <c r="D1960" s="75" t="s">
        <v>3153</v>
      </c>
      <c r="E1960" s="525">
        <v>13071</v>
      </c>
      <c r="F1960" s="103">
        <v>350</v>
      </c>
      <c r="J1960"/>
    </row>
    <row r="1961" spans="1:10" s="97" customFormat="1">
      <c r="A1961" s="382">
        <v>41290</v>
      </c>
      <c r="B1961" s="382"/>
      <c r="C1961" s="75" t="s">
        <v>1633</v>
      </c>
      <c r="D1961" s="75" t="s">
        <v>2963</v>
      </c>
      <c r="E1961" s="525">
        <v>12978</v>
      </c>
      <c r="F1961" s="103">
        <v>480</v>
      </c>
      <c r="G1961" s="309"/>
      <c r="H1961" s="309"/>
      <c r="I1961" s="239"/>
    </row>
    <row r="1962" spans="1:10">
      <c r="A1962" s="382">
        <v>41309</v>
      </c>
      <c r="B1962" s="382"/>
      <c r="C1962" s="75" t="s">
        <v>3134</v>
      </c>
      <c r="D1962" s="75" t="s">
        <v>3145</v>
      </c>
      <c r="E1962" s="525">
        <v>13029</v>
      </c>
      <c r="F1962" s="103">
        <v>589.79999999999995</v>
      </c>
      <c r="I1962"/>
      <c r="J1962"/>
    </row>
    <row r="1963" spans="1:10">
      <c r="A1963" s="382">
        <v>41309</v>
      </c>
      <c r="B1963" s="382"/>
      <c r="C1963" s="75" t="s">
        <v>1633</v>
      </c>
      <c r="D1963" s="75" t="s">
        <v>3145</v>
      </c>
      <c r="E1963" s="525">
        <v>13044</v>
      </c>
      <c r="F1963" s="103">
        <v>607.79999999999995</v>
      </c>
      <c r="I1963"/>
      <c r="J1963"/>
    </row>
    <row r="1964" spans="1:10">
      <c r="A1964" s="382">
        <v>41309</v>
      </c>
      <c r="B1964" s="382"/>
      <c r="C1964" s="75" t="s">
        <v>533</v>
      </c>
      <c r="D1964" s="75" t="s">
        <v>3145</v>
      </c>
      <c r="E1964" s="525">
        <v>13059</v>
      </c>
      <c r="F1964" s="103">
        <v>707.76</v>
      </c>
      <c r="I1964"/>
      <c r="J1964"/>
    </row>
    <row r="1965" spans="1:10">
      <c r="A1965" s="382">
        <v>41311</v>
      </c>
      <c r="B1965" s="382"/>
      <c r="C1965" s="75" t="s">
        <v>2288</v>
      </c>
      <c r="D1965" s="75" t="s">
        <v>3163</v>
      </c>
      <c r="E1965" s="525">
        <v>13075</v>
      </c>
      <c r="F1965" s="103">
        <v>100</v>
      </c>
      <c r="I1965"/>
      <c r="J1965"/>
    </row>
    <row r="1966" spans="1:10">
      <c r="A1966" s="382">
        <v>41289</v>
      </c>
      <c r="B1966" s="382"/>
      <c r="C1966" s="75" t="s">
        <v>2946</v>
      </c>
      <c r="D1966" s="75" t="s">
        <v>2953</v>
      </c>
      <c r="E1966" s="525">
        <v>12753</v>
      </c>
      <c r="F1966" s="103">
        <v>220.8</v>
      </c>
      <c r="I1966"/>
      <c r="J1966"/>
    </row>
    <row r="1967" spans="1:10">
      <c r="A1967" s="382">
        <v>41311</v>
      </c>
      <c r="B1967" s="382"/>
      <c r="C1967" s="75" t="s">
        <v>3157</v>
      </c>
      <c r="D1967" s="75" t="s">
        <v>3189</v>
      </c>
      <c r="E1967" s="525">
        <v>13104</v>
      </c>
      <c r="F1967" s="103">
        <v>10340</v>
      </c>
      <c r="I1967"/>
      <c r="J1967"/>
    </row>
    <row r="1968" spans="1:10">
      <c r="A1968" s="382">
        <v>41311</v>
      </c>
      <c r="B1968" s="382"/>
      <c r="C1968" s="75" t="s">
        <v>145</v>
      </c>
      <c r="D1968" s="75" t="s">
        <v>3162</v>
      </c>
      <c r="E1968" s="525">
        <v>13074</v>
      </c>
      <c r="F1968" s="103">
        <v>245</v>
      </c>
      <c r="I1968"/>
      <c r="J1968"/>
    </row>
    <row r="1969" spans="1:10">
      <c r="A1969" s="382">
        <v>41312</v>
      </c>
      <c r="B1969" s="382"/>
      <c r="C1969" s="75" t="s">
        <v>3157</v>
      </c>
      <c r="D1969" s="75" t="s">
        <v>3189</v>
      </c>
      <c r="E1969" s="525">
        <v>13107</v>
      </c>
      <c r="F1969" s="103">
        <v>408</v>
      </c>
      <c r="I1969"/>
      <c r="J1969"/>
    </row>
    <row r="1970" spans="1:10">
      <c r="A1970" s="382">
        <v>41312</v>
      </c>
      <c r="B1970" s="382"/>
      <c r="C1970" s="75" t="s">
        <v>145</v>
      </c>
      <c r="D1970" s="75" t="s">
        <v>3200</v>
      </c>
      <c r="E1970" s="525">
        <v>13112</v>
      </c>
      <c r="F1970" s="103">
        <v>126</v>
      </c>
      <c r="I1970"/>
      <c r="J1970"/>
    </row>
    <row r="1971" spans="1:10">
      <c r="A1971" s="382">
        <v>41312</v>
      </c>
      <c r="B1971" s="382"/>
      <c r="C1971" s="75" t="s">
        <v>3201</v>
      </c>
      <c r="D1971" s="75" t="s">
        <v>3202</v>
      </c>
      <c r="E1971" s="525">
        <v>13108</v>
      </c>
      <c r="F1971" s="103">
        <v>100</v>
      </c>
      <c r="I1971"/>
      <c r="J1971"/>
    </row>
    <row r="1973" spans="1:10">
      <c r="A1973" s="60">
        <v>41313</v>
      </c>
      <c r="F1973" s="443"/>
      <c r="I1973"/>
      <c r="J1973"/>
    </row>
    <row r="1974" spans="1:10">
      <c r="A1974" s="382">
        <v>41311</v>
      </c>
      <c r="B1974" s="382"/>
      <c r="C1974" s="75" t="s">
        <v>3154</v>
      </c>
      <c r="D1974" s="75" t="s">
        <v>3172</v>
      </c>
      <c r="E1974" s="525">
        <v>13084</v>
      </c>
      <c r="F1974" s="103">
        <v>500</v>
      </c>
      <c r="I1974"/>
      <c r="J1974"/>
    </row>
    <row r="1975" spans="1:10">
      <c r="A1975" s="382">
        <v>41311</v>
      </c>
      <c r="B1975" s="382"/>
      <c r="C1975" s="75" t="s">
        <v>3158</v>
      </c>
      <c r="D1975" s="75" t="s">
        <v>3190</v>
      </c>
      <c r="E1975" s="525">
        <v>13105</v>
      </c>
      <c r="F1975" s="103">
        <v>247.56</v>
      </c>
      <c r="I1975"/>
      <c r="J1975"/>
    </row>
    <row r="1976" spans="1:10">
      <c r="A1976" s="382">
        <v>41309</v>
      </c>
      <c r="B1976" s="382"/>
      <c r="C1976" s="75" t="s">
        <v>3137</v>
      </c>
      <c r="D1976" s="75" t="s">
        <v>3148</v>
      </c>
      <c r="E1976" s="525">
        <v>13065</v>
      </c>
      <c r="F1976" s="103">
        <v>260</v>
      </c>
      <c r="I1976"/>
      <c r="J1976"/>
    </row>
    <row r="1977" spans="1:10">
      <c r="A1977" s="382">
        <v>41311</v>
      </c>
      <c r="B1977" s="382"/>
      <c r="C1977" s="75" t="s">
        <v>3159</v>
      </c>
      <c r="D1977" s="75" t="s">
        <v>3191</v>
      </c>
      <c r="E1977" s="525">
        <v>13106</v>
      </c>
      <c r="F1977" s="103">
        <v>500</v>
      </c>
      <c r="I1977"/>
      <c r="J1977"/>
    </row>
    <row r="1979" spans="1:10">
      <c r="A1979" s="60">
        <v>41318</v>
      </c>
    </row>
    <row r="1980" spans="1:10">
      <c r="A1980" s="382"/>
      <c r="B1980" s="382"/>
      <c r="C1980" s="75" t="s">
        <v>100</v>
      </c>
      <c r="D1980" s="75" t="s">
        <v>1498</v>
      </c>
      <c r="E1980" s="525">
        <v>13111</v>
      </c>
      <c r="F1980" s="103">
        <v>1000</v>
      </c>
      <c r="I1980"/>
      <c r="J1980"/>
    </row>
    <row r="1981" spans="1:10">
      <c r="A1981" s="382">
        <v>41282</v>
      </c>
      <c r="B1981" s="382">
        <v>41313</v>
      </c>
      <c r="C1981" s="75" t="s">
        <v>133</v>
      </c>
      <c r="D1981" s="75" t="s">
        <v>2881</v>
      </c>
      <c r="E1981" s="525">
        <v>12672</v>
      </c>
      <c r="F1981" s="103">
        <v>632.70000000000005</v>
      </c>
      <c r="I1981"/>
      <c r="J1981"/>
    </row>
    <row r="1982" spans="1:10">
      <c r="A1982" s="382">
        <v>41299</v>
      </c>
      <c r="B1982" s="382"/>
      <c r="C1982" s="75" t="s">
        <v>3192</v>
      </c>
      <c r="D1982" s="75" t="s">
        <v>3193</v>
      </c>
      <c r="E1982" s="525">
        <v>12889</v>
      </c>
      <c r="F1982" s="103">
        <v>552</v>
      </c>
      <c r="I1982"/>
      <c r="J1982"/>
    </row>
    <row r="1983" spans="1:10">
      <c r="A1983" s="382">
        <v>41304</v>
      </c>
      <c r="B1983" s="382"/>
      <c r="C1983" s="75" t="s">
        <v>3080</v>
      </c>
      <c r="D1983" s="75" t="s">
        <v>3086</v>
      </c>
      <c r="E1983" s="525">
        <v>12945</v>
      </c>
      <c r="F1983" s="103">
        <v>552</v>
      </c>
      <c r="I1983"/>
      <c r="J1983"/>
    </row>
    <row r="1984" spans="1:10">
      <c r="A1984" s="382">
        <v>41247</v>
      </c>
      <c r="B1984" s="382">
        <v>41313</v>
      </c>
      <c r="C1984" s="75" t="s">
        <v>3206</v>
      </c>
      <c r="D1984" s="75" t="s">
        <v>3205</v>
      </c>
      <c r="E1984" s="525">
        <v>12268</v>
      </c>
      <c r="F1984" s="103">
        <v>1060</v>
      </c>
      <c r="I1984"/>
      <c r="J1984"/>
    </row>
    <row r="1985" spans="1:10">
      <c r="A1985" s="382">
        <v>41310</v>
      </c>
      <c r="B1985" s="382"/>
      <c r="C1985" s="75" t="s">
        <v>166</v>
      </c>
      <c r="D1985" s="75" t="s">
        <v>3152</v>
      </c>
      <c r="E1985" s="525">
        <v>13070</v>
      </c>
      <c r="F1985" s="103">
        <v>60.96</v>
      </c>
      <c r="I1985"/>
      <c r="J1985"/>
    </row>
    <row r="1986" spans="1:10">
      <c r="A1986" s="382">
        <v>41311</v>
      </c>
      <c r="B1986" s="382"/>
      <c r="C1986" s="75" t="s">
        <v>1982</v>
      </c>
      <c r="D1986" s="75" t="s">
        <v>3208</v>
      </c>
      <c r="E1986" s="525">
        <v>11386</v>
      </c>
      <c r="F1986" s="103">
        <v>400</v>
      </c>
      <c r="I1986"/>
      <c r="J1986"/>
    </row>
    <row r="1987" spans="1:10">
      <c r="A1987" s="382">
        <v>41299</v>
      </c>
      <c r="B1987" s="382"/>
      <c r="C1987" s="75" t="s">
        <v>2672</v>
      </c>
      <c r="D1987" s="75" t="s">
        <v>3194</v>
      </c>
      <c r="E1987" s="525">
        <v>12886</v>
      </c>
      <c r="F1987" s="103">
        <v>404.8</v>
      </c>
      <c r="I1987"/>
      <c r="J1987"/>
    </row>
    <row r="1988" spans="1:10">
      <c r="A1988" s="382">
        <v>41311</v>
      </c>
      <c r="B1988" s="382"/>
      <c r="C1988" s="75" t="s">
        <v>1393</v>
      </c>
      <c r="D1988" s="75" t="s">
        <v>3167</v>
      </c>
      <c r="E1988" s="525">
        <v>13079</v>
      </c>
      <c r="F1988" s="103">
        <v>552</v>
      </c>
      <c r="I1988"/>
      <c r="J1988"/>
    </row>
    <row r="1989" spans="1:10">
      <c r="A1989" s="382">
        <v>41311</v>
      </c>
      <c r="B1989" s="382"/>
      <c r="C1989" s="75" t="s">
        <v>1461</v>
      </c>
      <c r="D1989" s="75" t="s">
        <v>3168</v>
      </c>
      <c r="E1989" s="525">
        <v>13080</v>
      </c>
      <c r="F1989" s="103">
        <v>552</v>
      </c>
      <c r="I1989"/>
      <c r="J1989"/>
    </row>
    <row r="1990" spans="1:10">
      <c r="A1990" s="382"/>
      <c r="B1990" s="382"/>
      <c r="C1990" s="75" t="s">
        <v>120</v>
      </c>
      <c r="D1990" s="75" t="s">
        <v>1498</v>
      </c>
      <c r="E1990" s="525">
        <v>13109</v>
      </c>
      <c r="F1990" s="103">
        <v>1000</v>
      </c>
      <c r="I1990"/>
      <c r="J1990"/>
    </row>
    <row r="1991" spans="1:10">
      <c r="A1991" s="382">
        <v>41282</v>
      </c>
      <c r="B1991" s="382">
        <v>41313</v>
      </c>
      <c r="C1991" s="75" t="s">
        <v>3204</v>
      </c>
      <c r="D1991" s="75" t="s">
        <v>3203</v>
      </c>
      <c r="E1991" s="525">
        <v>12674</v>
      </c>
      <c r="F1991" s="103">
        <v>2000</v>
      </c>
      <c r="I1991"/>
      <c r="J1991"/>
    </row>
    <row r="1992" spans="1:10">
      <c r="A1992" s="382">
        <v>41318</v>
      </c>
      <c r="B1992" s="382"/>
      <c r="C1992" s="75" t="s">
        <v>545</v>
      </c>
      <c r="D1992" s="75" t="s">
        <v>3209</v>
      </c>
      <c r="E1992" s="525">
        <v>13117</v>
      </c>
      <c r="F1992" s="103">
        <v>228</v>
      </c>
      <c r="I1992"/>
      <c r="J1992"/>
    </row>
    <row r="1993" spans="1:10">
      <c r="A1993" s="382">
        <v>41318</v>
      </c>
      <c r="B1993" s="382"/>
      <c r="C1993" s="75" t="s">
        <v>3216</v>
      </c>
      <c r="D1993" s="75" t="s">
        <v>3217</v>
      </c>
      <c r="E1993" s="525">
        <v>13121</v>
      </c>
      <c r="F1993" s="103">
        <v>138</v>
      </c>
      <c r="I1993"/>
      <c r="J1993"/>
    </row>
    <row r="1994" spans="1:10">
      <c r="A1994" s="382">
        <v>41318</v>
      </c>
      <c r="B1994" s="382"/>
      <c r="C1994" s="75" t="s">
        <v>3214</v>
      </c>
      <c r="D1994" s="75" t="s">
        <v>3215</v>
      </c>
      <c r="E1994" s="525">
        <v>13120</v>
      </c>
      <c r="F1994" s="103">
        <v>6000</v>
      </c>
      <c r="I1994"/>
      <c r="J1994"/>
    </row>
    <row r="1996" spans="1:10">
      <c r="A1996" s="60">
        <v>41319</v>
      </c>
    </row>
    <row r="1997" spans="1:10">
      <c r="A1997" s="382">
        <v>41318</v>
      </c>
      <c r="B1997" s="382"/>
      <c r="C1997" s="75" t="s">
        <v>226</v>
      </c>
      <c r="D1997" s="75" t="s">
        <v>3218</v>
      </c>
      <c r="E1997" s="525">
        <v>13125</v>
      </c>
      <c r="F1997" s="103">
        <v>445.74</v>
      </c>
      <c r="I1997"/>
      <c r="J1997"/>
    </row>
    <row r="1998" spans="1:10">
      <c r="A1998" s="382">
        <v>41285</v>
      </c>
      <c r="B1998" s="382">
        <v>41316</v>
      </c>
      <c r="C1998" s="75" t="s">
        <v>133</v>
      </c>
      <c r="D1998" s="75" t="s">
        <v>2928</v>
      </c>
      <c r="E1998" s="525">
        <v>12718</v>
      </c>
      <c r="F1998" s="103">
        <v>364.08</v>
      </c>
      <c r="I1998"/>
      <c r="J1998"/>
    </row>
    <row r="1999" spans="1:10">
      <c r="A1999" s="382">
        <v>41311</v>
      </c>
      <c r="B1999" s="382"/>
      <c r="C1999" s="75" t="s">
        <v>622</v>
      </c>
      <c r="D1999" s="75" t="s">
        <v>3171</v>
      </c>
      <c r="E1999" s="525">
        <v>13083</v>
      </c>
      <c r="F1999" s="103">
        <v>588.79999999999995</v>
      </c>
      <c r="I1999"/>
      <c r="J1999"/>
    </row>
    <row r="2000" spans="1:10">
      <c r="A2000" s="382">
        <v>41311</v>
      </c>
      <c r="B2000" s="382"/>
      <c r="C2000" s="75" t="s">
        <v>1267</v>
      </c>
      <c r="D2000" s="75" t="s">
        <v>3174</v>
      </c>
      <c r="E2000" s="525">
        <v>13086</v>
      </c>
      <c r="F2000" s="103">
        <v>79.34</v>
      </c>
      <c r="I2000"/>
      <c r="J2000"/>
    </row>
    <row r="2001" spans="1:10">
      <c r="A2001" s="382">
        <v>41122</v>
      </c>
      <c r="B2001" s="382"/>
      <c r="C2001" s="75" t="s">
        <v>1594</v>
      </c>
      <c r="D2001" s="75" t="s">
        <v>3125</v>
      </c>
      <c r="E2001" s="525">
        <v>12995</v>
      </c>
      <c r="F2001" s="103">
        <v>210</v>
      </c>
      <c r="I2001"/>
      <c r="J2001"/>
    </row>
    <row r="2002" spans="1:10">
      <c r="A2002" s="382">
        <v>41311</v>
      </c>
      <c r="B2002" s="382"/>
      <c r="C2002" s="75" t="s">
        <v>2117</v>
      </c>
      <c r="D2002" s="75" t="s">
        <v>3181</v>
      </c>
      <c r="E2002" s="525">
        <v>13093</v>
      </c>
      <c r="F2002" s="103">
        <v>264.16000000000003</v>
      </c>
      <c r="I2002"/>
      <c r="J2002"/>
    </row>
    <row r="2003" spans="1:10">
      <c r="A2003" s="382">
        <v>41299</v>
      </c>
      <c r="B2003" s="382"/>
      <c r="C2003" s="75" t="s">
        <v>3195</v>
      </c>
      <c r="D2003" s="75" t="s">
        <v>3196</v>
      </c>
      <c r="E2003" s="525">
        <v>12893</v>
      </c>
      <c r="F2003" s="103">
        <v>294.39999999999998</v>
      </c>
      <c r="I2003"/>
      <c r="J2003"/>
    </row>
    <row r="2004" spans="1:10">
      <c r="A2004" s="382">
        <v>41311</v>
      </c>
      <c r="B2004" s="382"/>
      <c r="C2004" s="75" t="s">
        <v>896</v>
      </c>
      <c r="D2004" s="75" t="s">
        <v>3178</v>
      </c>
      <c r="E2004" s="525">
        <v>13090</v>
      </c>
      <c r="F2004" s="103">
        <v>300</v>
      </c>
      <c r="I2004"/>
      <c r="J2004"/>
    </row>
    <row r="2005" spans="1:10">
      <c r="A2005" s="382">
        <v>41311</v>
      </c>
      <c r="B2005" s="382"/>
      <c r="C2005" s="75" t="s">
        <v>1797</v>
      </c>
      <c r="D2005" s="75" t="s">
        <v>3175</v>
      </c>
      <c r="E2005" s="525">
        <v>13087</v>
      </c>
      <c r="F2005" s="103">
        <v>350</v>
      </c>
      <c r="I2005"/>
      <c r="J2005"/>
    </row>
    <row r="2006" spans="1:10">
      <c r="A2006" s="382">
        <v>41311</v>
      </c>
      <c r="B2006" s="382"/>
      <c r="C2006" s="75" t="s">
        <v>438</v>
      </c>
      <c r="D2006" s="75" t="s">
        <v>3182</v>
      </c>
      <c r="E2006" s="525">
        <v>13094</v>
      </c>
      <c r="F2006" s="103">
        <v>400</v>
      </c>
      <c r="I2006"/>
      <c r="J2006"/>
    </row>
    <row r="2007" spans="1:10">
      <c r="A2007" s="382">
        <v>41313</v>
      </c>
      <c r="B2007" s="382"/>
      <c r="C2007" s="75" t="s">
        <v>2237</v>
      </c>
      <c r="D2007" s="75" t="s">
        <v>3207</v>
      </c>
      <c r="E2007" s="525">
        <v>13114</v>
      </c>
      <c r="F2007" s="103">
        <v>550.54999999999995</v>
      </c>
      <c r="I2007"/>
      <c r="J2007"/>
    </row>
    <row r="2008" spans="1:10">
      <c r="A2008" s="382">
        <v>41311</v>
      </c>
      <c r="B2008" s="382"/>
      <c r="C2008" s="75" t="s">
        <v>1600</v>
      </c>
      <c r="D2008" s="75" t="s">
        <v>3169</v>
      </c>
      <c r="E2008" s="525">
        <v>13081</v>
      </c>
      <c r="F2008" s="103">
        <v>552</v>
      </c>
      <c r="I2008"/>
      <c r="J2008"/>
    </row>
    <row r="2009" spans="1:10">
      <c r="A2009" s="382">
        <v>41299</v>
      </c>
      <c r="B2009" s="382"/>
      <c r="C2009" s="75" t="s">
        <v>3197</v>
      </c>
      <c r="D2009" s="75" t="s">
        <v>3198</v>
      </c>
      <c r="E2009" s="525">
        <v>12890</v>
      </c>
      <c r="F2009" s="103">
        <v>588.79999999999995</v>
      </c>
      <c r="I2009"/>
      <c r="J2009"/>
    </row>
    <row r="2010" spans="1:10">
      <c r="A2010" s="382">
        <v>41304</v>
      </c>
      <c r="B2010" s="382"/>
      <c r="C2010" s="75" t="s">
        <v>3079</v>
      </c>
      <c r="D2010" s="75" t="s">
        <v>2606</v>
      </c>
      <c r="E2010" s="525">
        <v>12943</v>
      </c>
      <c r="F2010" s="103">
        <v>588.79999999999995</v>
      </c>
    </row>
    <row r="2011" spans="1:10">
      <c r="A2011" s="382">
        <v>41304</v>
      </c>
      <c r="B2011" s="382">
        <v>41318</v>
      </c>
      <c r="C2011" s="75" t="s">
        <v>130</v>
      </c>
      <c r="D2011" s="75" t="s">
        <v>2504</v>
      </c>
      <c r="E2011" s="525">
        <v>12933</v>
      </c>
      <c r="F2011" s="103">
        <v>1500</v>
      </c>
    </row>
    <row r="2012" spans="1:10">
      <c r="A2012" s="382">
        <v>41305</v>
      </c>
      <c r="B2012" s="382">
        <v>41314</v>
      </c>
      <c r="C2012" s="75" t="s">
        <v>130</v>
      </c>
      <c r="D2012" s="75" t="s">
        <v>3073</v>
      </c>
      <c r="E2012" s="525">
        <v>12948</v>
      </c>
      <c r="F2012" s="103">
        <v>1850</v>
      </c>
    </row>
    <row r="2013" spans="1:10">
      <c r="A2013" s="382">
        <v>41275</v>
      </c>
      <c r="B2013" s="382"/>
      <c r="C2013" s="75" t="s">
        <v>3129</v>
      </c>
      <c r="D2013" s="75" t="s">
        <v>3120</v>
      </c>
      <c r="E2013" s="525">
        <v>12990</v>
      </c>
      <c r="F2013" s="103">
        <v>1964.5</v>
      </c>
      <c r="J2013" s="389"/>
    </row>
    <row r="2014" spans="1:10">
      <c r="A2014" s="382">
        <v>41290</v>
      </c>
      <c r="B2014" s="382"/>
      <c r="C2014" s="75" t="s">
        <v>3016</v>
      </c>
      <c r="D2014" s="75" t="s">
        <v>3020</v>
      </c>
      <c r="E2014" s="525">
        <v>13113</v>
      </c>
      <c r="F2014" s="103">
        <v>200</v>
      </c>
    </row>
    <row r="2015" spans="1:10">
      <c r="A2015" s="382">
        <v>41319</v>
      </c>
      <c r="B2015" s="382"/>
      <c r="C2015" s="75" t="s">
        <v>1762</v>
      </c>
      <c r="D2015" s="75" t="s">
        <v>3227</v>
      </c>
      <c r="E2015" s="525">
        <v>13138</v>
      </c>
      <c r="F2015" s="103">
        <v>250</v>
      </c>
      <c r="I2015"/>
      <c r="J2015"/>
    </row>
    <row r="2016" spans="1:10">
      <c r="A2016" s="382">
        <v>41319</v>
      </c>
      <c r="B2016" s="382"/>
      <c r="C2016" s="75" t="s">
        <v>2541</v>
      </c>
      <c r="D2016" s="75" t="s">
        <v>2546</v>
      </c>
      <c r="E2016" s="525">
        <v>13137</v>
      </c>
      <c r="F2016" s="103">
        <v>1000</v>
      </c>
      <c r="I2016"/>
      <c r="J2016"/>
    </row>
    <row r="2017" spans="1:10">
      <c r="A2017" s="382">
        <v>41319</v>
      </c>
      <c r="B2017" s="382"/>
      <c r="C2017" s="75" t="s">
        <v>2541</v>
      </c>
      <c r="D2017" s="75" t="s">
        <v>2542</v>
      </c>
      <c r="E2017" s="525">
        <v>13126</v>
      </c>
      <c r="F2017" s="103">
        <v>6000</v>
      </c>
      <c r="I2017"/>
      <c r="J2017"/>
    </row>
    <row r="2019" spans="1:10">
      <c r="A2019" s="60">
        <v>41320</v>
      </c>
    </row>
    <row r="2020" spans="1:10">
      <c r="A2020" s="382">
        <v>41319</v>
      </c>
      <c r="B2020" s="382"/>
      <c r="C2020" s="75" t="s">
        <v>133</v>
      </c>
      <c r="D2020" s="75" t="s">
        <v>2938</v>
      </c>
      <c r="E2020" s="525">
        <v>12733</v>
      </c>
      <c r="F2020" s="103">
        <v>159.84</v>
      </c>
    </row>
    <row r="2021" spans="1:10">
      <c r="A2021" s="382">
        <v>41311</v>
      </c>
      <c r="B2021" s="382"/>
      <c r="C2021" s="75" t="s">
        <v>2218</v>
      </c>
      <c r="D2021" s="75" t="s">
        <v>3185</v>
      </c>
      <c r="E2021" s="525">
        <v>13097</v>
      </c>
      <c r="F2021" s="103">
        <v>95.12</v>
      </c>
      <c r="I2021"/>
      <c r="J2021"/>
    </row>
    <row r="2022" spans="1:10">
      <c r="A2022" s="382">
        <v>41091</v>
      </c>
      <c r="B2022" s="382"/>
      <c r="C2022" s="75" t="s">
        <v>348</v>
      </c>
      <c r="D2022" s="75" t="s">
        <v>3126</v>
      </c>
      <c r="E2022" s="525">
        <v>12996</v>
      </c>
      <c r="F2022" s="103">
        <v>200</v>
      </c>
      <c r="I2022"/>
      <c r="J2022"/>
    </row>
    <row r="2023" spans="1:10">
      <c r="A2023" s="382">
        <v>41311</v>
      </c>
      <c r="B2023" s="382"/>
      <c r="C2023" s="75" t="s">
        <v>99</v>
      </c>
      <c r="D2023" s="75" t="s">
        <v>3179</v>
      </c>
      <c r="E2023" s="525">
        <v>13091</v>
      </c>
      <c r="F2023" s="103">
        <v>243.03</v>
      </c>
      <c r="I2023"/>
      <c r="J2023"/>
    </row>
    <row r="2024" spans="1:10">
      <c r="A2024" s="382">
        <v>41311</v>
      </c>
      <c r="B2024" s="382"/>
      <c r="C2024" s="75" t="s">
        <v>3156</v>
      </c>
      <c r="D2024" s="75" t="s">
        <v>3188</v>
      </c>
      <c r="E2024" s="525">
        <v>13100</v>
      </c>
      <c r="F2024" s="103">
        <v>250</v>
      </c>
      <c r="I2024"/>
      <c r="J2024"/>
    </row>
    <row r="2025" spans="1:10">
      <c r="A2025" s="382">
        <v>41311</v>
      </c>
      <c r="B2025" s="382"/>
      <c r="C2025" s="75" t="s">
        <v>919</v>
      </c>
      <c r="D2025" s="75" t="s">
        <v>3180</v>
      </c>
      <c r="E2025" s="525">
        <v>13092</v>
      </c>
      <c r="F2025" s="103">
        <v>273.55</v>
      </c>
      <c r="I2025"/>
      <c r="J2025"/>
    </row>
    <row r="2026" spans="1:10">
      <c r="A2026" s="382">
        <v>41311</v>
      </c>
      <c r="B2026" s="382"/>
      <c r="C2026" s="75" t="s">
        <v>1124</v>
      </c>
      <c r="D2026" s="75" t="s">
        <v>3184</v>
      </c>
      <c r="E2026" s="525">
        <v>13096</v>
      </c>
      <c r="F2026" s="103">
        <v>308.52</v>
      </c>
      <c r="I2026"/>
      <c r="J2026"/>
    </row>
    <row r="2027" spans="1:10">
      <c r="A2027" s="382">
        <v>41318</v>
      </c>
      <c r="B2027" s="382"/>
      <c r="C2027" s="75" t="s">
        <v>3229</v>
      </c>
      <c r="D2027" s="75" t="s">
        <v>3228</v>
      </c>
      <c r="E2027" s="525">
        <v>13122</v>
      </c>
      <c r="F2027" s="103">
        <v>361.13</v>
      </c>
    </row>
    <row r="2028" spans="1:10">
      <c r="A2028" s="382">
        <v>41318</v>
      </c>
      <c r="B2028" s="382"/>
      <c r="C2028" s="75" t="s">
        <v>130</v>
      </c>
      <c r="D2028" s="75" t="s">
        <v>3210</v>
      </c>
      <c r="E2028" s="525">
        <v>13116</v>
      </c>
      <c r="F2028" s="103">
        <v>375</v>
      </c>
      <c r="I2028"/>
      <c r="J2028"/>
    </row>
    <row r="2029" spans="1:10">
      <c r="A2029" s="382">
        <v>41311</v>
      </c>
      <c r="B2029" s="382"/>
      <c r="C2029" s="75" t="s">
        <v>1122</v>
      </c>
      <c r="D2029" s="75" t="s">
        <v>3186</v>
      </c>
      <c r="E2029" s="525">
        <v>13098</v>
      </c>
      <c r="F2029" s="103">
        <v>400</v>
      </c>
      <c r="I2029"/>
      <c r="J2029"/>
    </row>
    <row r="2030" spans="1:10">
      <c r="A2030" s="382">
        <v>41309</v>
      </c>
      <c r="B2030" s="382"/>
      <c r="C2030" s="75" t="s">
        <v>2273</v>
      </c>
      <c r="D2030" s="75" t="s">
        <v>3145</v>
      </c>
      <c r="E2030" s="525">
        <v>13051</v>
      </c>
      <c r="F2030" s="103">
        <v>312</v>
      </c>
      <c r="I2030"/>
      <c r="J2030"/>
    </row>
    <row r="2031" spans="1:10">
      <c r="A2031" s="382">
        <v>41320</v>
      </c>
      <c r="B2031" s="382"/>
      <c r="C2031" s="75" t="s">
        <v>1483</v>
      </c>
      <c r="D2031" s="75" t="s">
        <v>3235</v>
      </c>
      <c r="E2031" s="525">
        <v>13151</v>
      </c>
      <c r="F2031" s="103">
        <v>440</v>
      </c>
      <c r="I2031"/>
      <c r="J2031"/>
    </row>
    <row r="2032" spans="1:10">
      <c r="A2032" s="382">
        <v>41320</v>
      </c>
      <c r="B2032" s="382"/>
      <c r="C2032" s="75" t="s">
        <v>1483</v>
      </c>
      <c r="D2032" s="75" t="s">
        <v>3244</v>
      </c>
      <c r="E2032" s="525">
        <v>13224</v>
      </c>
      <c r="F2032" s="103">
        <v>557.15</v>
      </c>
      <c r="I2032"/>
      <c r="J2032"/>
    </row>
    <row r="2033" spans="1:10">
      <c r="A2033" s="382">
        <v>41320</v>
      </c>
      <c r="B2033" s="382"/>
      <c r="C2033" s="75" t="s">
        <v>2520</v>
      </c>
      <c r="D2033" s="75" t="s">
        <v>3234</v>
      </c>
      <c r="E2033" s="525">
        <v>13159</v>
      </c>
      <c r="F2033" s="103">
        <v>127.2</v>
      </c>
      <c r="I2033"/>
      <c r="J2033"/>
    </row>
    <row r="2034" spans="1:10">
      <c r="A2034" s="382">
        <v>41320</v>
      </c>
      <c r="B2034" s="382"/>
      <c r="C2034" s="75" t="s">
        <v>3232</v>
      </c>
      <c r="D2034" s="75" t="s">
        <v>3234</v>
      </c>
      <c r="E2034" s="525">
        <v>13142</v>
      </c>
      <c r="F2034" s="103">
        <v>132</v>
      </c>
      <c r="I2034"/>
      <c r="J2034"/>
    </row>
    <row r="2035" spans="1:10">
      <c r="A2035" s="382">
        <v>41320</v>
      </c>
      <c r="B2035" s="382"/>
      <c r="C2035" s="75" t="s">
        <v>635</v>
      </c>
      <c r="D2035" s="75" t="s">
        <v>3234</v>
      </c>
      <c r="E2035" s="525">
        <v>13155</v>
      </c>
      <c r="F2035" s="103">
        <v>128</v>
      </c>
      <c r="I2035"/>
      <c r="J2035"/>
    </row>
    <row r="2036" spans="1:10">
      <c r="A2036" s="382">
        <v>41320</v>
      </c>
      <c r="B2036" s="382"/>
      <c r="C2036" s="75" t="s">
        <v>2958</v>
      </c>
      <c r="D2036" s="75" t="s">
        <v>3234</v>
      </c>
      <c r="E2036" s="525">
        <v>13148</v>
      </c>
      <c r="F2036" s="103">
        <v>127.2</v>
      </c>
      <c r="I2036"/>
      <c r="J2036"/>
    </row>
    <row r="2037" spans="1:10">
      <c r="A2037" s="382">
        <v>41320</v>
      </c>
      <c r="B2037" s="382"/>
      <c r="C2037" s="75" t="s">
        <v>2745</v>
      </c>
      <c r="D2037" s="75" t="s">
        <v>3237</v>
      </c>
      <c r="E2037" s="525">
        <v>13158</v>
      </c>
      <c r="F2037" s="103">
        <v>127.2</v>
      </c>
      <c r="I2037"/>
      <c r="J2037"/>
    </row>
    <row r="2038" spans="1:10">
      <c r="A2038" s="382">
        <v>41320</v>
      </c>
      <c r="B2038" s="382"/>
      <c r="C2038" s="75" t="s">
        <v>173</v>
      </c>
      <c r="D2038" s="75" t="s">
        <v>3234</v>
      </c>
      <c r="E2038" s="525">
        <v>13152</v>
      </c>
      <c r="F2038" s="103">
        <v>180.4</v>
      </c>
      <c r="I2038"/>
      <c r="J2038"/>
    </row>
    <row r="2039" spans="1:10">
      <c r="A2039" s="382">
        <v>41320</v>
      </c>
      <c r="B2039" s="382"/>
      <c r="C2039" s="75" t="s">
        <v>633</v>
      </c>
      <c r="D2039" s="75" t="s">
        <v>3234</v>
      </c>
      <c r="E2039" s="525">
        <v>13150</v>
      </c>
      <c r="F2039" s="103">
        <v>132</v>
      </c>
      <c r="I2039"/>
      <c r="J2039"/>
    </row>
    <row r="2040" spans="1:10">
      <c r="A2040" s="382">
        <v>41320</v>
      </c>
      <c r="B2040" s="382"/>
      <c r="C2040" s="75" t="s">
        <v>145</v>
      </c>
      <c r="D2040" s="75" t="s">
        <v>3247</v>
      </c>
      <c r="E2040" s="525">
        <v>13226</v>
      </c>
      <c r="F2040" s="103">
        <v>125</v>
      </c>
      <c r="I2040"/>
      <c r="J2040"/>
    </row>
    <row r="2041" spans="1:10">
      <c r="A2041" s="382">
        <v>41320</v>
      </c>
      <c r="B2041" s="382"/>
      <c r="C2041" s="75" t="s">
        <v>634</v>
      </c>
      <c r="D2041" s="75" t="s">
        <v>3234</v>
      </c>
      <c r="E2041" s="525">
        <v>13153</v>
      </c>
      <c r="F2041" s="103">
        <v>128</v>
      </c>
      <c r="I2041"/>
      <c r="J2041"/>
    </row>
    <row r="2042" spans="1:10">
      <c r="A2042" s="382">
        <v>41320</v>
      </c>
      <c r="B2042" s="382"/>
      <c r="C2042" s="75" t="s">
        <v>200</v>
      </c>
      <c r="D2042" s="75" t="s">
        <v>3234</v>
      </c>
      <c r="E2042" s="525">
        <v>13147</v>
      </c>
      <c r="F2042" s="103">
        <v>132</v>
      </c>
      <c r="I2042"/>
      <c r="J2042"/>
    </row>
    <row r="2044" spans="1:10">
      <c r="A2044" s="60">
        <v>41323</v>
      </c>
    </row>
    <row r="2045" spans="1:10">
      <c r="A2045" s="382">
        <v>41320</v>
      </c>
      <c r="B2045" s="382"/>
      <c r="C2045" s="75" t="s">
        <v>632</v>
      </c>
      <c r="D2045" s="75" t="s">
        <v>3234</v>
      </c>
      <c r="E2045" s="525">
        <v>13149</v>
      </c>
      <c r="F2045" s="103">
        <v>128</v>
      </c>
      <c r="I2045"/>
      <c r="J2045"/>
    </row>
    <row r="2046" spans="1:10">
      <c r="A2046" s="382">
        <v>41320</v>
      </c>
      <c r="B2046" s="382"/>
      <c r="C2046" s="75" t="s">
        <v>3245</v>
      </c>
      <c r="D2046" s="75" t="s">
        <v>3249</v>
      </c>
      <c r="E2046" s="525">
        <v>13229</v>
      </c>
      <c r="F2046" s="103">
        <v>110.24</v>
      </c>
      <c r="I2046"/>
      <c r="J2046"/>
    </row>
    <row r="2047" spans="1:10">
      <c r="A2047" s="382">
        <v>41320</v>
      </c>
      <c r="B2047" s="382"/>
      <c r="C2047" s="75" t="s">
        <v>2152</v>
      </c>
      <c r="D2047" s="75" t="s">
        <v>3236</v>
      </c>
      <c r="E2047" s="525">
        <v>13157</v>
      </c>
      <c r="F2047" s="103">
        <v>127.2</v>
      </c>
      <c r="I2047"/>
      <c r="J2047"/>
    </row>
    <row r="2048" spans="1:10">
      <c r="A2048" s="382">
        <v>41320</v>
      </c>
      <c r="B2048" s="382"/>
      <c r="C2048" s="75" t="s">
        <v>1029</v>
      </c>
      <c r="D2048" s="75" t="s">
        <v>3234</v>
      </c>
      <c r="E2048" s="525">
        <v>13143</v>
      </c>
      <c r="F2048" s="103">
        <v>127.2</v>
      </c>
      <c r="I2048"/>
      <c r="J2048"/>
    </row>
    <row r="2049" spans="1:10">
      <c r="A2049" s="382">
        <v>41320</v>
      </c>
      <c r="B2049" s="382"/>
      <c r="C2049" s="75" t="s">
        <v>3233</v>
      </c>
      <c r="D2049" s="75" t="s">
        <v>3234</v>
      </c>
      <c r="E2049" s="525">
        <v>13156</v>
      </c>
      <c r="F2049" s="103">
        <v>160</v>
      </c>
      <c r="I2049"/>
      <c r="J2049"/>
    </row>
    <row r="2050" spans="1:10">
      <c r="A2050" s="382">
        <v>41320</v>
      </c>
      <c r="B2050" s="382"/>
      <c r="C2050" s="75" t="s">
        <v>497</v>
      </c>
      <c r="D2050" s="75" t="s">
        <v>3234</v>
      </c>
      <c r="E2050" s="525">
        <v>13144</v>
      </c>
      <c r="F2050" s="103">
        <v>127.2</v>
      </c>
      <c r="I2050"/>
      <c r="J2050"/>
    </row>
    <row r="2051" spans="1:10">
      <c r="A2051" s="382">
        <v>41319</v>
      </c>
      <c r="B2051" s="382"/>
      <c r="C2051" s="75" t="s">
        <v>2738</v>
      </c>
      <c r="D2051" s="75" t="s">
        <v>3223</v>
      </c>
      <c r="E2051" s="525">
        <v>13127</v>
      </c>
      <c r="F2051" s="103">
        <v>300</v>
      </c>
      <c r="I2051"/>
      <c r="J2051"/>
    </row>
    <row r="2052" spans="1:10">
      <c r="A2052" s="382">
        <v>41311</v>
      </c>
      <c r="B2052" s="382"/>
      <c r="C2052" s="75" t="s">
        <v>3155</v>
      </c>
      <c r="D2052" s="75" t="s">
        <v>3187</v>
      </c>
      <c r="E2052" s="525">
        <v>13099</v>
      </c>
      <c r="F2052" s="103">
        <v>76.88</v>
      </c>
      <c r="I2052"/>
      <c r="J2052"/>
    </row>
    <row r="2053" spans="1:10">
      <c r="A2053" s="382">
        <v>41320</v>
      </c>
      <c r="B2053" s="382"/>
      <c r="C2053" s="75" t="s">
        <v>372</v>
      </c>
      <c r="D2053" s="75" t="s">
        <v>3240</v>
      </c>
      <c r="E2053" s="525">
        <v>13219</v>
      </c>
      <c r="F2053" s="103">
        <v>348.27</v>
      </c>
      <c r="I2053"/>
      <c r="J2053"/>
    </row>
    <row r="2054" spans="1:10">
      <c r="A2054" s="382">
        <v>41320</v>
      </c>
      <c r="B2054" s="382"/>
      <c r="C2054" s="75" t="s">
        <v>3238</v>
      </c>
      <c r="D2054" s="75" t="s">
        <v>3241</v>
      </c>
      <c r="E2054" s="525">
        <v>13220</v>
      </c>
      <c r="F2054" s="103">
        <v>460</v>
      </c>
      <c r="I2054"/>
      <c r="J2054"/>
    </row>
    <row r="2055" spans="1:10">
      <c r="A2055" s="382">
        <v>41288</v>
      </c>
      <c r="B2055" s="382"/>
      <c r="C2055" s="75" t="s">
        <v>1762</v>
      </c>
      <c r="D2055" s="75" t="s">
        <v>3219</v>
      </c>
      <c r="E2055" s="525">
        <v>12728</v>
      </c>
      <c r="F2055" s="103">
        <v>500</v>
      </c>
      <c r="I2055"/>
      <c r="J2055"/>
    </row>
    <row r="2056" spans="1:10">
      <c r="A2056" s="382">
        <v>41304</v>
      </c>
      <c r="B2056" s="382"/>
      <c r="C2056" s="75" t="s">
        <v>3078</v>
      </c>
      <c r="D2056" s="75" t="s">
        <v>3084</v>
      </c>
      <c r="E2056" s="525">
        <v>12941</v>
      </c>
      <c r="F2056" s="103">
        <v>552</v>
      </c>
      <c r="I2056"/>
      <c r="J2056"/>
    </row>
    <row r="2057" spans="1:10">
      <c r="A2057" s="382">
        <v>41299</v>
      </c>
      <c r="B2057" s="382"/>
      <c r="C2057" s="75" t="s">
        <v>3099</v>
      </c>
      <c r="D2057" s="75" t="s">
        <v>3100</v>
      </c>
      <c r="E2057" s="525">
        <v>12891</v>
      </c>
      <c r="F2057" s="103">
        <v>690</v>
      </c>
      <c r="I2057"/>
      <c r="J2057"/>
    </row>
    <row r="2058" spans="1:10">
      <c r="A2058" s="382">
        <v>41304</v>
      </c>
      <c r="B2058" s="382">
        <v>41321</v>
      </c>
      <c r="C2058" s="75" t="s">
        <v>130</v>
      </c>
      <c r="D2058" s="75" t="s">
        <v>3254</v>
      </c>
      <c r="E2058" s="525">
        <v>12934</v>
      </c>
      <c r="F2058" s="103">
        <v>975</v>
      </c>
    </row>
    <row r="2059" spans="1:10">
      <c r="A2059" s="382">
        <v>41320</v>
      </c>
      <c r="B2059" s="382"/>
      <c r="C2059" s="75" t="s">
        <v>492</v>
      </c>
      <c r="D2059" s="75" t="s">
        <v>3234</v>
      </c>
      <c r="E2059" s="525">
        <v>13167</v>
      </c>
      <c r="F2059" s="103">
        <v>148</v>
      </c>
      <c r="I2059"/>
      <c r="J2059"/>
    </row>
    <row r="2060" spans="1:10">
      <c r="A2060" s="382">
        <v>41320</v>
      </c>
      <c r="B2060" s="382"/>
      <c r="C2060" s="75" t="s">
        <v>678</v>
      </c>
      <c r="D2060" s="75" t="s">
        <v>3234</v>
      </c>
      <c r="E2060" s="525">
        <v>13141</v>
      </c>
      <c r="F2060" s="103">
        <v>156</v>
      </c>
      <c r="I2060"/>
      <c r="J2060"/>
    </row>
    <row r="2061" spans="1:10">
      <c r="A2061" s="382">
        <v>41320</v>
      </c>
      <c r="B2061" s="382"/>
      <c r="C2061" s="75" t="s">
        <v>681</v>
      </c>
      <c r="D2061" s="75" t="s">
        <v>3234</v>
      </c>
      <c r="E2061" s="525">
        <v>13146</v>
      </c>
      <c r="F2061" s="103">
        <v>132</v>
      </c>
      <c r="I2061"/>
      <c r="J2061"/>
    </row>
    <row r="2062" spans="1:10">
      <c r="A2062" s="382">
        <v>41320</v>
      </c>
      <c r="B2062" s="382"/>
      <c r="C2062" s="75" t="s">
        <v>626</v>
      </c>
      <c r="D2062" s="75" t="s">
        <v>3234</v>
      </c>
      <c r="E2062" s="525">
        <v>13145</v>
      </c>
      <c r="F2062" s="103">
        <v>128</v>
      </c>
      <c r="I2062"/>
      <c r="J2062"/>
    </row>
    <row r="2063" spans="1:10">
      <c r="A2063" s="382">
        <v>41323</v>
      </c>
      <c r="B2063" s="382"/>
      <c r="C2063" s="75" t="s">
        <v>1762</v>
      </c>
      <c r="D2063" s="75" t="s">
        <v>3257</v>
      </c>
      <c r="E2063" s="525">
        <v>13238</v>
      </c>
      <c r="F2063" s="103">
        <v>69.209999999999994</v>
      </c>
    </row>
    <row r="2064" spans="1:10">
      <c r="A2064" s="382">
        <v>41292</v>
      </c>
      <c r="B2064" s="382">
        <v>41323</v>
      </c>
      <c r="C2064" s="75" t="s">
        <v>2985</v>
      </c>
      <c r="D2064" s="75" t="s">
        <v>2993</v>
      </c>
      <c r="E2064" s="525">
        <v>12862</v>
      </c>
      <c r="F2064" s="103">
        <v>1252.96</v>
      </c>
    </row>
    <row r="2065" spans="1:10">
      <c r="A2065" s="382">
        <v>41311</v>
      </c>
      <c r="B2065" s="382"/>
      <c r="C2065" s="75" t="s">
        <v>1395</v>
      </c>
      <c r="D2065" s="75" t="s">
        <v>3170</v>
      </c>
      <c r="E2065" s="525">
        <v>13082</v>
      </c>
      <c r="F2065" s="103">
        <v>552</v>
      </c>
      <c r="I2065"/>
      <c r="J2065"/>
    </row>
    <row r="2066" spans="1:10">
      <c r="A2066" s="382">
        <v>41319</v>
      </c>
      <c r="B2066" s="382"/>
      <c r="C2066" s="75" t="s">
        <v>492</v>
      </c>
      <c r="D2066" s="75" t="s">
        <v>3234</v>
      </c>
      <c r="E2066" s="525">
        <v>13167</v>
      </c>
      <c r="F2066" s="103">
        <v>148</v>
      </c>
      <c r="I2066"/>
      <c r="J2066"/>
    </row>
    <row r="2067" spans="1:10">
      <c r="A2067" s="60">
        <v>41324</v>
      </c>
    </row>
    <row r="2068" spans="1:10">
      <c r="A2068" s="382">
        <v>41244</v>
      </c>
      <c r="B2068" s="382"/>
      <c r="C2068" s="75" t="s">
        <v>3048</v>
      </c>
      <c r="D2068" s="75" t="s">
        <v>3121</v>
      </c>
      <c r="E2068" s="525">
        <v>12991</v>
      </c>
      <c r="F2068" s="103">
        <v>127.96</v>
      </c>
      <c r="I2068"/>
      <c r="J2068"/>
    </row>
    <row r="2069" spans="1:10">
      <c r="A2069" s="382">
        <v>41319</v>
      </c>
      <c r="B2069" s="382"/>
      <c r="C2069" s="75" t="s">
        <v>3221</v>
      </c>
      <c r="D2069" s="75" t="s">
        <v>3225</v>
      </c>
      <c r="E2069" s="525">
        <v>13130</v>
      </c>
      <c r="F2069" s="103">
        <v>174.55</v>
      </c>
      <c r="I2069"/>
      <c r="J2069"/>
    </row>
    <row r="2070" spans="1:10">
      <c r="A2070" s="382">
        <v>41311</v>
      </c>
      <c r="B2070" s="382"/>
      <c r="C2070" s="75" t="s">
        <v>347</v>
      </c>
      <c r="D2070" s="75" t="s">
        <v>3177</v>
      </c>
      <c r="E2070" s="525">
        <v>13089</v>
      </c>
      <c r="F2070" s="103">
        <v>261.89999999999998</v>
      </c>
      <c r="I2070"/>
      <c r="J2070"/>
    </row>
    <row r="2071" spans="1:10">
      <c r="A2071" s="382">
        <v>41319</v>
      </c>
      <c r="B2071" s="382"/>
      <c r="C2071" s="75" t="s">
        <v>3220</v>
      </c>
      <c r="D2071" s="75" t="s">
        <v>3224</v>
      </c>
      <c r="E2071" s="525">
        <v>13128</v>
      </c>
      <c r="F2071" s="103">
        <v>271.73</v>
      </c>
      <c r="I2071"/>
      <c r="J2071"/>
    </row>
    <row r="2072" spans="1:10">
      <c r="A2072" s="382">
        <v>41320</v>
      </c>
      <c r="B2072" s="382"/>
      <c r="C2072" s="75" t="s">
        <v>438</v>
      </c>
      <c r="D2072" s="75" t="s">
        <v>3253</v>
      </c>
      <c r="E2072" s="525">
        <v>13233</v>
      </c>
      <c r="F2072" s="103">
        <v>350</v>
      </c>
      <c r="I2072"/>
      <c r="J2072"/>
    </row>
    <row r="2073" spans="1:10">
      <c r="A2073" s="382">
        <v>41320</v>
      </c>
      <c r="B2073" s="382"/>
      <c r="C2073" s="75" t="s">
        <v>1797</v>
      </c>
      <c r="D2073" s="75" t="s">
        <v>3248</v>
      </c>
      <c r="E2073" s="525">
        <v>13227</v>
      </c>
      <c r="F2073" s="103">
        <v>406.9</v>
      </c>
      <c r="I2073"/>
      <c r="J2073"/>
    </row>
    <row r="2074" spans="1:10">
      <c r="A2074" s="382">
        <v>41288</v>
      </c>
      <c r="B2074" s="382">
        <v>41322</v>
      </c>
      <c r="C2074" s="75" t="s">
        <v>1837</v>
      </c>
      <c r="D2074" s="75" t="s">
        <v>3255</v>
      </c>
      <c r="E2074" s="525">
        <v>12724</v>
      </c>
      <c r="F2074" s="103">
        <v>1200</v>
      </c>
      <c r="I2074"/>
      <c r="J2074"/>
    </row>
    <row r="2075" spans="1:10">
      <c r="A2075" s="382">
        <v>41318</v>
      </c>
      <c r="B2075" s="382"/>
      <c r="C2075" s="75" t="s">
        <v>3230</v>
      </c>
      <c r="D2075" s="75" t="s">
        <v>3231</v>
      </c>
      <c r="E2075" s="525">
        <v>13124</v>
      </c>
      <c r="F2075" s="103">
        <v>1617.27</v>
      </c>
      <c r="I2075"/>
      <c r="J2075"/>
    </row>
    <row r="2076" spans="1:10">
      <c r="A2076" s="382">
        <v>41289</v>
      </c>
      <c r="B2076" s="382">
        <v>41323</v>
      </c>
      <c r="C2076" s="75" t="s">
        <v>130</v>
      </c>
      <c r="D2076" s="75" t="s">
        <v>3256</v>
      </c>
      <c r="E2076" s="525">
        <v>12737</v>
      </c>
      <c r="F2076" s="103">
        <v>8510</v>
      </c>
      <c r="I2076"/>
      <c r="J2076"/>
    </row>
    <row r="2077" spans="1:10">
      <c r="A2077" s="382">
        <v>41320</v>
      </c>
      <c r="B2077" s="382"/>
      <c r="C2077" s="75" t="s">
        <v>145</v>
      </c>
      <c r="D2077" s="75" t="s">
        <v>3243</v>
      </c>
      <c r="E2077" s="525">
        <v>13223</v>
      </c>
      <c r="F2077" s="103">
        <v>60</v>
      </c>
      <c r="I2077"/>
      <c r="J2077"/>
    </row>
    <row r="2078" spans="1:10">
      <c r="A2078" s="382">
        <v>41319</v>
      </c>
      <c r="B2078" s="382"/>
      <c r="C2078" s="75" t="s">
        <v>562</v>
      </c>
      <c r="D2078" s="75" t="s">
        <v>3265</v>
      </c>
      <c r="E2078" s="525">
        <v>13180</v>
      </c>
      <c r="F2078" s="103">
        <v>140</v>
      </c>
      <c r="I2078"/>
      <c r="J2078"/>
    </row>
    <row r="2079" spans="1:10">
      <c r="A2079" s="382">
        <v>41319</v>
      </c>
      <c r="B2079" s="382"/>
      <c r="C2079" s="75" t="s">
        <v>356</v>
      </c>
      <c r="D2079" s="75" t="s">
        <v>3265</v>
      </c>
      <c r="E2079" s="525">
        <v>13184</v>
      </c>
      <c r="F2079" s="103">
        <v>160</v>
      </c>
      <c r="I2079"/>
      <c r="J2079"/>
    </row>
    <row r="2080" spans="1:10">
      <c r="A2080" s="382">
        <v>41319</v>
      </c>
      <c r="B2080" s="382"/>
      <c r="C2080" s="75" t="s">
        <v>519</v>
      </c>
      <c r="D2080" s="75" t="s">
        <v>3234</v>
      </c>
      <c r="E2080" s="525">
        <v>13161</v>
      </c>
      <c r="F2080" s="103">
        <v>216</v>
      </c>
      <c r="I2080"/>
      <c r="J2080"/>
    </row>
    <row r="2081" spans="1:10">
      <c r="A2081" s="382">
        <v>41319</v>
      </c>
      <c r="B2081" s="382"/>
      <c r="C2081" s="75" t="s">
        <v>233</v>
      </c>
      <c r="D2081" s="75" t="s">
        <v>3234</v>
      </c>
      <c r="E2081" s="525">
        <v>13165</v>
      </c>
      <c r="F2081" s="103">
        <v>260</v>
      </c>
      <c r="I2081"/>
      <c r="J2081"/>
    </row>
    <row r="2082" spans="1:10">
      <c r="A2082" s="382">
        <v>41319</v>
      </c>
      <c r="B2082" s="382"/>
      <c r="C2082" s="75" t="s">
        <v>3263</v>
      </c>
      <c r="D2082" s="75" t="s">
        <v>3265</v>
      </c>
      <c r="E2082" s="525">
        <v>13186</v>
      </c>
      <c r="F2082" s="103">
        <v>384</v>
      </c>
      <c r="I2082"/>
      <c r="J2082"/>
    </row>
    <row r="2083" spans="1:10">
      <c r="A2083" s="382">
        <v>41319</v>
      </c>
      <c r="B2083" s="382"/>
      <c r="C2083" s="75" t="s">
        <v>2147</v>
      </c>
      <c r="D2083" s="75" t="s">
        <v>3234</v>
      </c>
      <c r="E2083" s="525">
        <v>13170</v>
      </c>
      <c r="F2083" s="103">
        <v>160</v>
      </c>
      <c r="I2083"/>
      <c r="J2083"/>
    </row>
    <row r="2084" spans="1:10">
      <c r="A2084" s="382">
        <v>41319</v>
      </c>
      <c r="B2084" s="382"/>
      <c r="C2084" s="75" t="s">
        <v>1703</v>
      </c>
      <c r="D2084" s="75" t="s">
        <v>3234</v>
      </c>
      <c r="E2084" s="525">
        <v>13162</v>
      </c>
      <c r="F2084" s="103">
        <v>160</v>
      </c>
      <c r="I2084"/>
      <c r="J2084"/>
    </row>
    <row r="2085" spans="1:10">
      <c r="A2085" s="382">
        <v>41319</v>
      </c>
      <c r="B2085" s="382"/>
      <c r="C2085" s="75" t="s">
        <v>1727</v>
      </c>
      <c r="D2085" s="75" t="s">
        <v>3265</v>
      </c>
      <c r="E2085" s="525">
        <v>13179</v>
      </c>
      <c r="F2085" s="103">
        <v>140</v>
      </c>
      <c r="I2085"/>
      <c r="J2085"/>
    </row>
    <row r="2087" spans="1:10">
      <c r="A2087" s="60">
        <v>41325</v>
      </c>
    </row>
    <row r="2088" spans="1:10">
      <c r="A2088" s="382">
        <v>41319</v>
      </c>
      <c r="B2088" s="382"/>
      <c r="C2088" s="75" t="s">
        <v>537</v>
      </c>
      <c r="D2088" s="75" t="s">
        <v>3265</v>
      </c>
      <c r="E2088" s="525">
        <v>13193</v>
      </c>
      <c r="F2088" s="103">
        <v>384</v>
      </c>
      <c r="I2088"/>
      <c r="J2088"/>
    </row>
    <row r="2089" spans="1:10">
      <c r="A2089" s="382">
        <v>41319</v>
      </c>
      <c r="B2089" s="382"/>
      <c r="C2089" s="75" t="s">
        <v>1304</v>
      </c>
      <c r="D2089" s="75" t="s">
        <v>3264</v>
      </c>
      <c r="E2089" s="525">
        <v>13174</v>
      </c>
      <c r="F2089" s="103">
        <v>140</v>
      </c>
      <c r="I2089"/>
      <c r="J2089"/>
    </row>
    <row r="2090" spans="1:10">
      <c r="A2090" s="382">
        <v>41319</v>
      </c>
      <c r="B2090" s="382"/>
      <c r="C2090" s="75" t="s">
        <v>265</v>
      </c>
      <c r="D2090" s="75" t="s">
        <v>3265</v>
      </c>
      <c r="E2090" s="525">
        <v>13181</v>
      </c>
      <c r="F2090" s="103">
        <v>140</v>
      </c>
      <c r="I2090"/>
      <c r="J2090"/>
    </row>
    <row r="2091" spans="1:10">
      <c r="A2091" s="382">
        <v>41319</v>
      </c>
      <c r="B2091" s="382"/>
      <c r="C2091" s="75" t="s">
        <v>523</v>
      </c>
      <c r="D2091" s="75" t="s">
        <v>3234</v>
      </c>
      <c r="E2091" s="525">
        <v>13168</v>
      </c>
      <c r="F2091" s="103">
        <v>320</v>
      </c>
      <c r="I2091"/>
      <c r="J2091"/>
    </row>
    <row r="2092" spans="1:10">
      <c r="A2092" s="382">
        <v>41319</v>
      </c>
      <c r="B2092" s="382"/>
      <c r="C2092" s="75" t="s">
        <v>1170</v>
      </c>
      <c r="D2092" s="75" t="s">
        <v>3234</v>
      </c>
      <c r="E2092" s="525">
        <v>13164</v>
      </c>
      <c r="F2092" s="103">
        <v>180</v>
      </c>
      <c r="I2092"/>
      <c r="J2092"/>
    </row>
    <row r="2093" spans="1:10">
      <c r="A2093" s="382">
        <v>41319</v>
      </c>
      <c r="B2093" s="382"/>
      <c r="C2093" s="75" t="s">
        <v>2014</v>
      </c>
      <c r="D2093" s="75" t="s">
        <v>3265</v>
      </c>
      <c r="E2093" s="525">
        <v>13191</v>
      </c>
      <c r="F2093" s="103">
        <v>240</v>
      </c>
      <c r="I2093"/>
      <c r="J2093"/>
    </row>
    <row r="2094" spans="1:10">
      <c r="A2094" s="382">
        <v>41319</v>
      </c>
      <c r="B2094" s="382"/>
      <c r="C2094" s="75" t="s">
        <v>2860</v>
      </c>
      <c r="D2094" s="75" t="s">
        <v>3265</v>
      </c>
      <c r="E2094" s="525">
        <v>13207</v>
      </c>
      <c r="F2094" s="103">
        <v>160</v>
      </c>
      <c r="I2094"/>
      <c r="J2094"/>
    </row>
    <row r="2095" spans="1:10">
      <c r="A2095" s="382">
        <v>41286</v>
      </c>
      <c r="B2095" s="382">
        <v>41319</v>
      </c>
      <c r="C2095" s="75" t="s">
        <v>133</v>
      </c>
      <c r="D2095" s="75" t="s">
        <v>2929</v>
      </c>
      <c r="E2095" s="525">
        <v>12719</v>
      </c>
      <c r="F2095" s="103">
        <v>826.95</v>
      </c>
    </row>
    <row r="2096" spans="1:10">
      <c r="A2096" s="382">
        <v>41320</v>
      </c>
      <c r="B2096" s="382"/>
      <c r="C2096" s="75" t="s">
        <v>166</v>
      </c>
      <c r="D2096" s="75" t="s">
        <v>3242</v>
      </c>
      <c r="E2096" s="525">
        <v>13222</v>
      </c>
      <c r="F2096" s="103">
        <v>79.25</v>
      </c>
      <c r="I2096"/>
      <c r="J2096"/>
    </row>
    <row r="2097" spans="1:10">
      <c r="A2097" s="382">
        <v>41319</v>
      </c>
      <c r="B2097" s="382"/>
      <c r="C2097" s="75" t="s">
        <v>1303</v>
      </c>
      <c r="D2097" s="75" t="s">
        <v>3264</v>
      </c>
      <c r="E2097" s="525">
        <v>13171</v>
      </c>
      <c r="F2097" s="103">
        <v>140</v>
      </c>
      <c r="I2097"/>
      <c r="J2097"/>
    </row>
    <row r="2098" spans="1:10">
      <c r="A2098" s="382">
        <v>41319</v>
      </c>
      <c r="B2098" s="382"/>
      <c r="C2098" s="75" t="s">
        <v>3222</v>
      </c>
      <c r="D2098" s="75" t="s">
        <v>3226</v>
      </c>
      <c r="E2098" s="525">
        <v>13131</v>
      </c>
      <c r="F2098" s="103">
        <v>223.78</v>
      </c>
      <c r="I2098"/>
      <c r="J2098"/>
    </row>
    <row r="2099" spans="1:10">
      <c r="A2099" s="382">
        <v>41262</v>
      </c>
      <c r="B2099" s="382">
        <v>41324</v>
      </c>
      <c r="C2099" s="75" t="s">
        <v>2343</v>
      </c>
      <c r="D2099" s="75" t="s">
        <v>3258</v>
      </c>
      <c r="E2099" s="525">
        <v>12527</v>
      </c>
      <c r="F2099" s="103">
        <v>11800</v>
      </c>
      <c r="I2099"/>
      <c r="J2099"/>
    </row>
    <row r="2100" spans="1:10">
      <c r="A2100" s="382">
        <v>41319</v>
      </c>
      <c r="B2100" s="382"/>
      <c r="C2100" s="75" t="s">
        <v>559</v>
      </c>
      <c r="D2100" s="75" t="s">
        <v>3234</v>
      </c>
      <c r="E2100" s="525">
        <v>13166</v>
      </c>
      <c r="F2100" s="103">
        <v>160</v>
      </c>
      <c r="I2100"/>
      <c r="J2100"/>
    </row>
    <row r="2101" spans="1:10">
      <c r="A2101" s="382">
        <v>41319</v>
      </c>
      <c r="B2101" s="382"/>
      <c r="C2101" s="75" t="s">
        <v>1482</v>
      </c>
      <c r="D2101" s="75" t="s">
        <v>3265</v>
      </c>
      <c r="E2101" s="525">
        <v>13183</v>
      </c>
      <c r="F2101" s="103">
        <v>140</v>
      </c>
      <c r="I2101"/>
      <c r="J2101"/>
    </row>
    <row r="2102" spans="1:10">
      <c r="A2102" s="382">
        <v>41319</v>
      </c>
      <c r="B2102" s="382"/>
      <c r="C2102" s="75" t="s">
        <v>3262</v>
      </c>
      <c r="D2102" s="75" t="s">
        <v>3265</v>
      </c>
      <c r="E2102" s="525">
        <v>13185</v>
      </c>
      <c r="F2102" s="103">
        <v>400</v>
      </c>
      <c r="I2102"/>
      <c r="J2102"/>
    </row>
    <row r="2103" spans="1:10">
      <c r="A2103" s="382">
        <v>41319</v>
      </c>
      <c r="B2103" s="382"/>
      <c r="C2103" s="75" t="s">
        <v>1307</v>
      </c>
      <c r="D2103" s="75" t="s">
        <v>3265</v>
      </c>
      <c r="E2103" s="525">
        <v>13192</v>
      </c>
      <c r="F2103" s="103">
        <v>480</v>
      </c>
      <c r="I2103"/>
      <c r="J2103"/>
    </row>
    <row r="2104" spans="1:10">
      <c r="A2104" s="382">
        <v>41319</v>
      </c>
      <c r="B2104" s="382"/>
      <c r="C2104" s="75" t="s">
        <v>32</v>
      </c>
      <c r="D2104" s="75" t="s">
        <v>3265</v>
      </c>
      <c r="E2104" s="525">
        <v>13187</v>
      </c>
      <c r="F2104" s="103">
        <v>384</v>
      </c>
      <c r="I2104"/>
      <c r="J2104"/>
    </row>
    <row r="2105" spans="1:10">
      <c r="A2105" s="382">
        <v>41319</v>
      </c>
      <c r="B2105" s="382"/>
      <c r="C2105" s="75" t="s">
        <v>2762</v>
      </c>
      <c r="D2105" s="75" t="s">
        <v>3234</v>
      </c>
      <c r="E2105" s="525">
        <v>13160</v>
      </c>
      <c r="F2105" s="103">
        <v>200</v>
      </c>
      <c r="I2105"/>
      <c r="J2105"/>
    </row>
    <row r="2106" spans="1:10">
      <c r="A2106" s="382">
        <v>41319</v>
      </c>
      <c r="B2106" s="382"/>
      <c r="C2106" s="75" t="s">
        <v>3260</v>
      </c>
      <c r="D2106" s="75" t="s">
        <v>3265</v>
      </c>
      <c r="E2106" s="525">
        <v>13175</v>
      </c>
      <c r="F2106" s="103">
        <v>140</v>
      </c>
      <c r="I2106"/>
      <c r="J2106"/>
    </row>
    <row r="2107" spans="1:10">
      <c r="A2107" s="382">
        <v>41319</v>
      </c>
      <c r="B2107" s="382"/>
      <c r="C2107" s="75" t="s">
        <v>1734</v>
      </c>
      <c r="D2107" s="75" t="s">
        <v>3264</v>
      </c>
      <c r="E2107" s="525">
        <v>13172</v>
      </c>
      <c r="F2107" s="103">
        <v>160</v>
      </c>
      <c r="I2107"/>
      <c r="J2107"/>
    </row>
    <row r="2108" spans="1:10">
      <c r="A2108" s="382">
        <v>41319</v>
      </c>
      <c r="B2108" s="382"/>
      <c r="C2108" s="75" t="s">
        <v>1834</v>
      </c>
      <c r="D2108" s="75" t="s">
        <v>3265</v>
      </c>
      <c r="E2108" s="525">
        <v>13188</v>
      </c>
      <c r="F2108" s="103">
        <v>400</v>
      </c>
      <c r="I2108"/>
      <c r="J2108"/>
    </row>
    <row r="2109" spans="1:10">
      <c r="A2109" s="382">
        <v>41319</v>
      </c>
      <c r="B2109" s="382"/>
      <c r="C2109" s="75" t="s">
        <v>30</v>
      </c>
      <c r="D2109" s="75" t="s">
        <v>3265</v>
      </c>
      <c r="E2109" s="525">
        <v>13176</v>
      </c>
      <c r="F2109" s="103">
        <v>160</v>
      </c>
      <c r="I2109"/>
      <c r="J2109"/>
    </row>
    <row r="2110" spans="1:10">
      <c r="A2110" s="382">
        <v>41319</v>
      </c>
      <c r="B2110" s="382"/>
      <c r="C2110" s="75" t="s">
        <v>3261</v>
      </c>
      <c r="D2110" s="75" t="s">
        <v>3265</v>
      </c>
      <c r="E2110" s="525">
        <v>13182</v>
      </c>
      <c r="F2110" s="103">
        <v>180</v>
      </c>
      <c r="I2110"/>
      <c r="J2110"/>
    </row>
    <row r="2111" spans="1:10">
      <c r="A2111" s="382">
        <v>41319</v>
      </c>
      <c r="B2111" s="382"/>
      <c r="C2111" s="75" t="s">
        <v>3259</v>
      </c>
      <c r="D2111" s="75" t="s">
        <v>3234</v>
      </c>
      <c r="E2111" s="525">
        <v>13169</v>
      </c>
      <c r="F2111" s="103">
        <v>148.4</v>
      </c>
      <c r="I2111"/>
      <c r="J2111"/>
    </row>
    <row r="2112" spans="1:10">
      <c r="A2112" s="382">
        <v>41320</v>
      </c>
      <c r="B2112" s="382"/>
      <c r="C2112" s="75" t="s">
        <v>636</v>
      </c>
      <c r="D2112" s="75" t="s">
        <v>3234</v>
      </c>
      <c r="E2112" s="525">
        <v>13154</v>
      </c>
      <c r="F2112" s="103">
        <v>128</v>
      </c>
      <c r="I2112"/>
      <c r="J2112"/>
    </row>
    <row r="2113" spans="1:10">
      <c r="A2113" s="382">
        <v>41319</v>
      </c>
      <c r="B2113" s="382"/>
      <c r="C2113" s="75" t="s">
        <v>520</v>
      </c>
      <c r="D2113" s="75" t="s">
        <v>3234</v>
      </c>
      <c r="E2113" s="525">
        <v>13163</v>
      </c>
      <c r="F2113" s="103">
        <v>160</v>
      </c>
      <c r="I2113"/>
      <c r="J2113"/>
    </row>
    <row r="2114" spans="1:10">
      <c r="A2114" s="382">
        <v>41319</v>
      </c>
      <c r="B2114" s="382"/>
      <c r="C2114" s="75" t="s">
        <v>2013</v>
      </c>
      <c r="D2114" s="75" t="s">
        <v>3265</v>
      </c>
      <c r="E2114" s="525">
        <v>13189</v>
      </c>
      <c r="F2114" s="103">
        <v>400</v>
      </c>
      <c r="I2114"/>
      <c r="J2114"/>
    </row>
    <row r="2115" spans="1:10">
      <c r="A2115" s="382">
        <v>41319</v>
      </c>
      <c r="B2115" s="382"/>
      <c r="C2115" s="75" t="s">
        <v>2671</v>
      </c>
      <c r="D2115" s="75" t="s">
        <v>3265</v>
      </c>
      <c r="E2115" s="525">
        <v>13200</v>
      </c>
      <c r="F2115" s="103">
        <v>480</v>
      </c>
      <c r="I2115"/>
      <c r="J2115"/>
    </row>
    <row r="2116" spans="1:10">
      <c r="A2116" s="382">
        <v>41319</v>
      </c>
      <c r="B2116" s="382"/>
      <c r="C2116" s="75" t="s">
        <v>2272</v>
      </c>
      <c r="D2116" s="75" t="s">
        <v>3265</v>
      </c>
      <c r="E2116" s="525">
        <v>13196</v>
      </c>
      <c r="F2116" s="103">
        <v>480</v>
      </c>
      <c r="I2116"/>
      <c r="J2116"/>
    </row>
    <row r="2117" spans="1:10">
      <c r="A2117" s="382">
        <v>41319</v>
      </c>
      <c r="B2117" s="382"/>
      <c r="C2117" s="75" t="s">
        <v>3015</v>
      </c>
      <c r="D2117" s="75" t="s">
        <v>3265</v>
      </c>
      <c r="E2117" s="525">
        <v>13201</v>
      </c>
      <c r="F2117" s="103">
        <v>480</v>
      </c>
      <c r="I2117"/>
      <c r="J2117"/>
    </row>
    <row r="2118" spans="1:10">
      <c r="A2118" s="382"/>
      <c r="B2118" s="382"/>
      <c r="C2118" s="75" t="s">
        <v>545</v>
      </c>
      <c r="D2118" s="75" t="s">
        <v>3269</v>
      </c>
      <c r="E2118" s="525">
        <v>13241</v>
      </c>
      <c r="F2118" s="103">
        <v>300</v>
      </c>
      <c r="I2118"/>
      <c r="J2118"/>
    </row>
    <row r="2119" spans="1:10">
      <c r="A2119" s="382">
        <v>41319</v>
      </c>
      <c r="B2119" s="382"/>
      <c r="C2119" s="75" t="s">
        <v>164</v>
      </c>
      <c r="D2119" s="75" t="s">
        <v>3265</v>
      </c>
      <c r="E2119" s="525">
        <v>13202</v>
      </c>
      <c r="F2119" s="103">
        <v>480</v>
      </c>
      <c r="I2119"/>
      <c r="J2119"/>
    </row>
    <row r="2120" spans="1:10">
      <c r="A2120" s="382"/>
      <c r="B2120" s="382"/>
      <c r="C2120" s="75" t="s">
        <v>226</v>
      </c>
      <c r="D2120" s="75" t="s">
        <v>3270</v>
      </c>
      <c r="E2120" s="525">
        <v>13242</v>
      </c>
      <c r="F2120" s="103">
        <v>463.75</v>
      </c>
      <c r="I2120"/>
      <c r="J2120"/>
    </row>
    <row r="2121" spans="1:10">
      <c r="A2121" s="382">
        <v>41319</v>
      </c>
      <c r="B2121" s="382"/>
      <c r="C2121" s="75" t="s">
        <v>563</v>
      </c>
      <c r="D2121" s="75" t="s">
        <v>3265</v>
      </c>
      <c r="E2121" s="525">
        <v>13203</v>
      </c>
      <c r="F2121" s="103">
        <v>400</v>
      </c>
      <c r="I2121"/>
      <c r="J2121"/>
    </row>
    <row r="2122" spans="1:10">
      <c r="A2122" s="60">
        <v>41326</v>
      </c>
      <c r="F2122" s="370"/>
    </row>
    <row r="2123" spans="1:10">
      <c r="A2123" s="382">
        <v>41319</v>
      </c>
      <c r="B2123" s="382"/>
      <c r="C2123" s="75" t="s">
        <v>528</v>
      </c>
      <c r="D2123" s="75" t="s">
        <v>3265</v>
      </c>
      <c r="E2123" s="525">
        <v>13177</v>
      </c>
      <c r="F2123" s="103">
        <v>200</v>
      </c>
    </row>
    <row r="2124" spans="1:10">
      <c r="A2124" s="382">
        <v>41311</v>
      </c>
      <c r="B2124" s="382"/>
      <c r="C2124" s="75" t="s">
        <v>1459</v>
      </c>
      <c r="D2124" s="75" t="s">
        <v>3176</v>
      </c>
      <c r="E2124" s="525">
        <v>13088</v>
      </c>
      <c r="F2124" s="103">
        <v>212.72</v>
      </c>
      <c r="I2124"/>
      <c r="J2124"/>
    </row>
    <row r="2125" spans="1:10">
      <c r="A2125" s="382">
        <v>41320</v>
      </c>
      <c r="B2125" s="382"/>
      <c r="C2125" s="75" t="s">
        <v>1288</v>
      </c>
      <c r="D2125" s="75" t="s">
        <v>3252</v>
      </c>
      <c r="E2125" s="525">
        <v>13232</v>
      </c>
      <c r="F2125" s="103">
        <v>300</v>
      </c>
      <c r="I2125"/>
      <c r="J2125"/>
    </row>
    <row r="2126" spans="1:10">
      <c r="A2126" s="382">
        <v>41319</v>
      </c>
      <c r="B2126" s="382"/>
      <c r="C2126" s="75" t="s">
        <v>538</v>
      </c>
      <c r="D2126" s="75" t="s">
        <v>3265</v>
      </c>
      <c r="E2126" s="525">
        <v>13195</v>
      </c>
      <c r="F2126" s="103">
        <v>336</v>
      </c>
      <c r="I2126"/>
      <c r="J2126"/>
    </row>
    <row r="2127" spans="1:10">
      <c r="A2127" s="382">
        <v>41319</v>
      </c>
      <c r="B2127" s="382"/>
      <c r="C2127" s="75" t="s">
        <v>539</v>
      </c>
      <c r="D2127" s="75" t="s">
        <v>3265</v>
      </c>
      <c r="E2127" s="525">
        <v>13199</v>
      </c>
      <c r="F2127" s="103">
        <v>384</v>
      </c>
      <c r="I2127"/>
      <c r="J2127"/>
    </row>
    <row r="2128" spans="1:10">
      <c r="A2128" s="382">
        <v>41319</v>
      </c>
      <c r="B2128" s="382"/>
      <c r="C2128" s="75" t="s">
        <v>1484</v>
      </c>
      <c r="D2128" s="75" t="s">
        <v>3265</v>
      </c>
      <c r="E2128" s="525">
        <v>13197</v>
      </c>
      <c r="F2128" s="103">
        <v>400</v>
      </c>
      <c r="I2128"/>
      <c r="J2128"/>
    </row>
    <row r="2129" spans="1:10">
      <c r="A2129" s="382">
        <v>41319</v>
      </c>
      <c r="B2129" s="382"/>
      <c r="C2129" s="75" t="s">
        <v>3138</v>
      </c>
      <c r="D2129" s="75" t="s">
        <v>3265</v>
      </c>
      <c r="E2129" s="525">
        <v>13208</v>
      </c>
      <c r="F2129" s="103">
        <v>160</v>
      </c>
      <c r="I2129"/>
      <c r="J2129"/>
    </row>
    <row r="2130" spans="1:10">
      <c r="A2130" s="382">
        <v>41319</v>
      </c>
      <c r="B2130" s="382"/>
      <c r="C2130" s="75" t="s">
        <v>533</v>
      </c>
      <c r="D2130" s="75" t="s">
        <v>3267</v>
      </c>
      <c r="E2130" s="525">
        <v>13214</v>
      </c>
      <c r="F2130" s="103">
        <v>480</v>
      </c>
      <c r="I2130"/>
      <c r="J2130"/>
    </row>
    <row r="2131" spans="1:10">
      <c r="I2131"/>
      <c r="J2131"/>
    </row>
    <row r="2132" spans="1:10">
      <c r="A2132" s="60">
        <v>41327</v>
      </c>
    </row>
    <row r="2133" spans="1:10">
      <c r="A2133" s="382">
        <v>41319</v>
      </c>
      <c r="B2133" s="382"/>
      <c r="C2133" s="75" t="s">
        <v>369</v>
      </c>
      <c r="D2133" s="75" t="s">
        <v>3267</v>
      </c>
      <c r="E2133" s="525">
        <v>13215</v>
      </c>
      <c r="F2133" s="103">
        <v>720</v>
      </c>
    </row>
    <row r="2134" spans="1:10">
      <c r="A2134" s="382">
        <v>41319</v>
      </c>
      <c r="B2134" s="382"/>
      <c r="C2134" s="75" t="s">
        <v>525</v>
      </c>
      <c r="D2134" s="75" t="s">
        <v>3264</v>
      </c>
      <c r="E2134" s="525">
        <v>13173</v>
      </c>
      <c r="F2134" s="103">
        <v>200</v>
      </c>
      <c r="I2134"/>
      <c r="J2134"/>
    </row>
    <row r="2135" spans="1:10">
      <c r="A2135" s="382">
        <v>41306</v>
      </c>
      <c r="B2135" s="382"/>
      <c r="C2135" s="75" t="s">
        <v>1758</v>
      </c>
      <c r="D2135" s="75" t="s">
        <v>3105</v>
      </c>
      <c r="E2135" s="525">
        <v>12983</v>
      </c>
      <c r="F2135" s="103">
        <v>129.25</v>
      </c>
      <c r="I2135"/>
      <c r="J2135"/>
    </row>
    <row r="2136" spans="1:10">
      <c r="A2136" s="382">
        <v>41319</v>
      </c>
      <c r="B2136" s="382"/>
      <c r="C2136" s="75" t="s">
        <v>3137</v>
      </c>
      <c r="D2136" s="75" t="s">
        <v>3266</v>
      </c>
      <c r="E2136" s="525">
        <v>13206</v>
      </c>
      <c r="F2136" s="103">
        <v>200</v>
      </c>
      <c r="I2136"/>
      <c r="J2136"/>
    </row>
    <row r="2137" spans="1:10">
      <c r="A2137" s="382">
        <v>41320</v>
      </c>
      <c r="B2137" s="382"/>
      <c r="C2137" s="75" t="s">
        <v>1402</v>
      </c>
      <c r="D2137" s="75" t="s">
        <v>3250</v>
      </c>
      <c r="E2137" s="525">
        <v>13230</v>
      </c>
      <c r="F2137" s="103">
        <v>132</v>
      </c>
      <c r="I2137"/>
      <c r="J2137"/>
    </row>
    <row r="2138" spans="1:10">
      <c r="A2138" s="382">
        <v>41318</v>
      </c>
      <c r="B2138" s="382"/>
      <c r="C2138" s="75" t="s">
        <v>25</v>
      </c>
      <c r="D2138" s="75" t="s">
        <v>3211</v>
      </c>
      <c r="E2138" s="525">
        <v>13118</v>
      </c>
      <c r="F2138" s="103">
        <v>350</v>
      </c>
      <c r="I2138"/>
      <c r="J2138"/>
    </row>
    <row r="2139" spans="1:10">
      <c r="A2139" s="382"/>
      <c r="B2139" s="382"/>
      <c r="C2139" s="75" t="s">
        <v>1797</v>
      </c>
      <c r="D2139" s="75" t="s">
        <v>3271</v>
      </c>
      <c r="E2139" s="525">
        <v>13243</v>
      </c>
      <c r="F2139" s="103">
        <v>400</v>
      </c>
      <c r="I2139"/>
      <c r="J2139"/>
    </row>
    <row r="2140" spans="1:10">
      <c r="A2140" s="382">
        <v>41319</v>
      </c>
      <c r="B2140" s="382"/>
      <c r="C2140" s="75" t="s">
        <v>1480</v>
      </c>
      <c r="D2140" s="75" t="s">
        <v>3267</v>
      </c>
      <c r="E2140" s="525">
        <v>13216</v>
      </c>
      <c r="F2140" s="103">
        <v>480</v>
      </c>
      <c r="I2140"/>
      <c r="J2140"/>
    </row>
    <row r="2141" spans="1:10">
      <c r="A2141" s="382">
        <v>41319</v>
      </c>
      <c r="B2141" s="382"/>
      <c r="C2141" s="75" t="s">
        <v>2273</v>
      </c>
      <c r="D2141" s="75" t="s">
        <v>3265</v>
      </c>
      <c r="E2141" s="525">
        <v>13205</v>
      </c>
      <c r="F2141" s="103">
        <v>240</v>
      </c>
      <c r="I2141"/>
      <c r="J2141"/>
    </row>
    <row r="2142" spans="1:10">
      <c r="A2142" s="382">
        <v>41319</v>
      </c>
      <c r="B2142" s="382"/>
      <c r="C2142" s="75" t="s">
        <v>1637</v>
      </c>
      <c r="D2142" s="75" t="s">
        <v>3268</v>
      </c>
      <c r="E2142" s="525">
        <v>13234</v>
      </c>
      <c r="F2142" s="103">
        <v>240</v>
      </c>
      <c r="I2142"/>
      <c r="J2142"/>
    </row>
    <row r="2143" spans="1:10">
      <c r="A2143" s="382">
        <v>41326</v>
      </c>
      <c r="B2143" s="382"/>
      <c r="C2143" s="75" t="s">
        <v>2288</v>
      </c>
      <c r="D2143" s="75" t="s">
        <v>3273</v>
      </c>
      <c r="E2143" s="525">
        <v>13244</v>
      </c>
      <c r="F2143" s="103">
        <v>50</v>
      </c>
      <c r="I2143"/>
      <c r="J2143"/>
    </row>
    <row r="2144" spans="1:10">
      <c r="A2144" s="382">
        <v>41327</v>
      </c>
      <c r="B2144" s="382"/>
      <c r="C2144" s="75" t="s">
        <v>145</v>
      </c>
      <c r="D2144" s="75" t="s">
        <v>3284</v>
      </c>
      <c r="E2144" s="525">
        <v>13253</v>
      </c>
      <c r="F2144" s="103">
        <v>307</v>
      </c>
      <c r="I2144"/>
      <c r="J2144"/>
    </row>
    <row r="2145" spans="1:10">
      <c r="A2145" s="382">
        <v>41319</v>
      </c>
      <c r="B2145" s="382"/>
      <c r="C2145" s="75" t="s">
        <v>366</v>
      </c>
      <c r="D2145" s="75" t="s">
        <v>3267</v>
      </c>
      <c r="E2145" s="525">
        <v>13212</v>
      </c>
      <c r="F2145" s="103">
        <v>960</v>
      </c>
      <c r="I2145"/>
      <c r="J2145"/>
    </row>
    <row r="2146" spans="1:10">
      <c r="A2146" s="382">
        <v>41319</v>
      </c>
      <c r="B2146" s="382"/>
      <c r="C2146" s="75" t="s">
        <v>456</v>
      </c>
      <c r="D2146" s="75" t="s">
        <v>3265</v>
      </c>
      <c r="E2146" s="525">
        <v>13178</v>
      </c>
      <c r="F2146" s="103">
        <v>320</v>
      </c>
      <c r="I2146"/>
      <c r="J2146"/>
    </row>
    <row r="2147" spans="1:10">
      <c r="A2147" s="382">
        <v>41320</v>
      </c>
      <c r="B2147" s="382"/>
      <c r="C2147" s="75" t="s">
        <v>1076</v>
      </c>
      <c r="D2147" s="75" t="s">
        <v>3239</v>
      </c>
      <c r="E2147" s="525">
        <v>13218</v>
      </c>
      <c r="F2147" s="103">
        <v>100</v>
      </c>
      <c r="I2147"/>
      <c r="J2147"/>
    </row>
    <row r="2148" spans="1:10">
      <c r="A2148" s="382">
        <v>41327</v>
      </c>
      <c r="B2148" s="382"/>
      <c r="C2148" s="75" t="s">
        <v>468</v>
      </c>
      <c r="D2148" s="75" t="s">
        <v>3285</v>
      </c>
      <c r="E2148" s="525">
        <v>13255</v>
      </c>
      <c r="F2148" s="103">
        <v>1500</v>
      </c>
      <c r="I2148"/>
      <c r="J2148"/>
    </row>
    <row r="2149" spans="1:10">
      <c r="I2149"/>
      <c r="J2149"/>
    </row>
    <row r="2150" spans="1:10">
      <c r="A2150" s="60">
        <v>41330</v>
      </c>
    </row>
    <row r="2151" spans="1:10">
      <c r="A2151" s="382">
        <v>41327</v>
      </c>
      <c r="B2151" s="382"/>
      <c r="C2151" s="75" t="s">
        <v>2176</v>
      </c>
      <c r="D2151" s="75" t="s">
        <v>3280</v>
      </c>
      <c r="E2151" s="525">
        <v>13248</v>
      </c>
      <c r="F2151" s="103">
        <v>55</v>
      </c>
    </row>
    <row r="2152" spans="1:10">
      <c r="A2152" s="382">
        <v>41319</v>
      </c>
      <c r="B2152" s="382"/>
      <c r="C2152" s="75" t="s">
        <v>1629</v>
      </c>
      <c r="D2152" s="75" t="s">
        <v>3265</v>
      </c>
      <c r="E2152" s="525">
        <v>13190</v>
      </c>
      <c r="F2152" s="103">
        <v>400</v>
      </c>
      <c r="I2152"/>
      <c r="J2152"/>
    </row>
    <row r="2153" spans="1:10">
      <c r="A2153" s="382">
        <v>41319</v>
      </c>
      <c r="B2153" s="382"/>
      <c r="C2153" s="75" t="s">
        <v>367</v>
      </c>
      <c r="D2153" s="75" t="s">
        <v>3267</v>
      </c>
      <c r="E2153" s="525">
        <v>13213</v>
      </c>
      <c r="F2153" s="103">
        <v>960</v>
      </c>
      <c r="I2153"/>
      <c r="J2153"/>
    </row>
    <row r="2154" spans="1:10">
      <c r="A2154" s="382">
        <v>41327</v>
      </c>
      <c r="B2154" s="382">
        <v>41327</v>
      </c>
      <c r="C2154" s="75" t="s">
        <v>2502</v>
      </c>
      <c r="D2154" s="75" t="s">
        <v>3275</v>
      </c>
      <c r="E2154" s="525">
        <v>13254</v>
      </c>
      <c r="F2154" s="103">
        <v>300</v>
      </c>
      <c r="I2154"/>
      <c r="J2154"/>
    </row>
    <row r="2155" spans="1:10">
      <c r="A2155" s="382">
        <v>41320</v>
      </c>
      <c r="B2155" s="382"/>
      <c r="C2155" s="75" t="s">
        <v>340</v>
      </c>
      <c r="D2155" s="75" t="s">
        <v>3251</v>
      </c>
      <c r="E2155" s="525">
        <v>13231</v>
      </c>
      <c r="F2155" s="103">
        <v>300</v>
      </c>
      <c r="I2155"/>
      <c r="J2155"/>
    </row>
    <row r="2156" spans="1:10">
      <c r="A2156" s="382">
        <v>41319</v>
      </c>
      <c r="B2156" s="382"/>
      <c r="C2156" s="75" t="s">
        <v>1633</v>
      </c>
      <c r="D2156" s="75" t="s">
        <v>3265</v>
      </c>
      <c r="E2156" s="525">
        <v>13198</v>
      </c>
      <c r="F2156" s="103">
        <v>480</v>
      </c>
      <c r="I2156"/>
      <c r="J2156"/>
    </row>
    <row r="2157" spans="1:10">
      <c r="A2157" s="382">
        <v>41311</v>
      </c>
      <c r="B2157" s="382">
        <v>41313</v>
      </c>
      <c r="C2157" s="75" t="s">
        <v>387</v>
      </c>
      <c r="D2157" s="75" t="s">
        <v>3161</v>
      </c>
      <c r="E2157" s="525">
        <v>13073</v>
      </c>
      <c r="F2157" s="103">
        <v>1000</v>
      </c>
      <c r="I2157"/>
      <c r="J2157"/>
    </row>
    <row r="2158" spans="1:10">
      <c r="A2158" s="382">
        <v>41326</v>
      </c>
      <c r="B2158" s="382"/>
      <c r="C2158" s="75" t="s">
        <v>1563</v>
      </c>
      <c r="D2158" s="75" t="s">
        <v>3274</v>
      </c>
      <c r="E2158" s="525">
        <v>13246</v>
      </c>
      <c r="F2158" s="103">
        <v>1000</v>
      </c>
      <c r="I2158"/>
      <c r="J2158"/>
    </row>
    <row r="2159" spans="1:10">
      <c r="A2159" s="382">
        <v>41297</v>
      </c>
      <c r="B2159" s="382">
        <v>41327</v>
      </c>
      <c r="C2159" s="75" t="s">
        <v>761</v>
      </c>
      <c r="D2159" s="75" t="s">
        <v>3031</v>
      </c>
      <c r="E2159" s="525">
        <v>12880</v>
      </c>
      <c r="F2159" s="103">
        <v>1401.27</v>
      </c>
      <c r="I2159"/>
      <c r="J2159"/>
    </row>
    <row r="2160" spans="1:10">
      <c r="A2160" s="382">
        <v>41330</v>
      </c>
      <c r="B2160" s="382"/>
      <c r="C2160" s="75" t="s">
        <v>226</v>
      </c>
      <c r="D2160" s="75" t="s">
        <v>3295</v>
      </c>
      <c r="E2160" s="525">
        <v>13269</v>
      </c>
      <c r="F2160" s="103">
        <v>482.72</v>
      </c>
      <c r="I2160"/>
      <c r="J2160"/>
    </row>
    <row r="2161" spans="1:10">
      <c r="A2161" s="382">
        <v>41330</v>
      </c>
      <c r="B2161" s="382"/>
      <c r="C2161" s="75" t="s">
        <v>468</v>
      </c>
      <c r="D2161" s="75" t="s">
        <v>3292</v>
      </c>
      <c r="E2161" s="525">
        <v>13263</v>
      </c>
      <c r="F2161" s="103">
        <v>1180</v>
      </c>
      <c r="I2161"/>
      <c r="J2161"/>
    </row>
    <row r="2162" spans="1:10">
      <c r="A2162" s="382">
        <v>41330</v>
      </c>
      <c r="B2162" s="382"/>
      <c r="C2162" s="75" t="s">
        <v>741</v>
      </c>
      <c r="D2162" s="75" t="s">
        <v>3292</v>
      </c>
      <c r="E2162" s="525">
        <v>13265</v>
      </c>
      <c r="F2162" s="103">
        <v>940</v>
      </c>
      <c r="I2162"/>
      <c r="J2162"/>
    </row>
    <row r="2163" spans="1:10">
      <c r="A2163" s="383"/>
      <c r="I2163"/>
      <c r="J2163"/>
    </row>
    <row r="2164" spans="1:10">
      <c r="A2164" s="60">
        <v>41331</v>
      </c>
      <c r="B2164" s="383"/>
      <c r="C2164" s="384"/>
      <c r="D2164" s="384"/>
      <c r="E2164" s="543"/>
      <c r="F2164" s="125"/>
      <c r="I2164"/>
      <c r="J2164"/>
    </row>
    <row r="2165" spans="1:10">
      <c r="A2165" s="382">
        <v>41327</v>
      </c>
      <c r="B2165" s="382">
        <v>41331</v>
      </c>
      <c r="C2165" s="75" t="s">
        <v>738</v>
      </c>
      <c r="D2165" s="75" t="s">
        <v>3281</v>
      </c>
      <c r="E2165" s="525">
        <v>13249</v>
      </c>
      <c r="F2165" s="103">
        <v>184.91</v>
      </c>
    </row>
    <row r="2166" spans="1:10">
      <c r="A2166" s="382">
        <v>41327</v>
      </c>
      <c r="B2166" s="382"/>
      <c r="C2166" s="75" t="s">
        <v>348</v>
      </c>
      <c r="D2166" s="75" t="s">
        <v>3288</v>
      </c>
      <c r="E2166" s="525">
        <v>13252</v>
      </c>
      <c r="F2166" s="103">
        <v>250</v>
      </c>
      <c r="I2166"/>
      <c r="J2166"/>
    </row>
    <row r="2167" spans="1:10">
      <c r="A2167" s="382">
        <v>41318</v>
      </c>
      <c r="B2167" s="382"/>
      <c r="C2167" s="75" t="s">
        <v>3212</v>
      </c>
      <c r="D2167" s="75" t="s">
        <v>3213</v>
      </c>
      <c r="E2167" s="525">
        <v>13119</v>
      </c>
      <c r="F2167" s="103">
        <v>350</v>
      </c>
      <c r="I2167"/>
      <c r="J2167"/>
    </row>
    <row r="2168" spans="1:10">
      <c r="A2168" s="382">
        <v>41327</v>
      </c>
      <c r="B2168" s="382">
        <v>41331</v>
      </c>
      <c r="C2168" s="75" t="s">
        <v>166</v>
      </c>
      <c r="D2168" s="75" t="s">
        <v>3282</v>
      </c>
      <c r="E2168" s="525">
        <v>13250</v>
      </c>
      <c r="F2168" s="103">
        <v>510.03</v>
      </c>
      <c r="I2168"/>
      <c r="J2168"/>
    </row>
    <row r="2169" spans="1:10">
      <c r="A2169" s="382">
        <v>41330</v>
      </c>
      <c r="B2169" s="382"/>
      <c r="C2169" s="75" t="s">
        <v>3287</v>
      </c>
      <c r="D2169" s="75" t="s">
        <v>3290</v>
      </c>
      <c r="E2169" s="525">
        <v>13259</v>
      </c>
      <c r="F2169" s="103">
        <v>600</v>
      </c>
      <c r="I2169"/>
      <c r="J2169"/>
    </row>
    <row r="2170" spans="1:10">
      <c r="A2170" s="382">
        <v>41330</v>
      </c>
      <c r="B2170" s="382"/>
      <c r="C2170" s="75" t="s">
        <v>354</v>
      </c>
      <c r="D2170" s="75" t="s">
        <v>3292</v>
      </c>
      <c r="E2170" s="525">
        <v>13264</v>
      </c>
      <c r="F2170" s="103">
        <v>1060</v>
      </c>
      <c r="I2170"/>
      <c r="J2170"/>
    </row>
    <row r="2171" spans="1:10">
      <c r="A2171" s="382">
        <v>41331</v>
      </c>
      <c r="B2171" s="382"/>
      <c r="C2171" s="75" t="s">
        <v>120</v>
      </c>
      <c r="D2171" s="75" t="s">
        <v>3296</v>
      </c>
      <c r="E2171" s="525">
        <v>13270</v>
      </c>
      <c r="F2171" s="103">
        <v>2000</v>
      </c>
      <c r="I2171"/>
      <c r="J2171"/>
    </row>
    <row r="2172" spans="1:10">
      <c r="A2172" s="382">
        <v>41331</v>
      </c>
      <c r="B2172" s="382"/>
      <c r="C2172" s="75" t="s">
        <v>2206</v>
      </c>
      <c r="D2172" s="75" t="s">
        <v>3298</v>
      </c>
      <c r="E2172" s="525">
        <v>13272</v>
      </c>
      <c r="F2172" s="103">
        <v>493.88</v>
      </c>
    </row>
    <row r="2173" spans="1:10">
      <c r="A2173" s="382">
        <v>41319</v>
      </c>
      <c r="B2173" s="382"/>
      <c r="C2173" s="75" t="s">
        <v>1707</v>
      </c>
      <c r="D2173" s="75" t="s">
        <v>3265</v>
      </c>
      <c r="E2173" s="525">
        <v>13194</v>
      </c>
      <c r="F2173" s="103">
        <v>480</v>
      </c>
    </row>
    <row r="2174" spans="1:10">
      <c r="A2174" s="382">
        <v>41331</v>
      </c>
      <c r="B2174" s="382"/>
      <c r="C2174" s="75" t="s">
        <v>545</v>
      </c>
      <c r="D2174" s="75" t="s">
        <v>3303</v>
      </c>
      <c r="E2174" s="525">
        <v>13278</v>
      </c>
      <c r="F2174" s="103">
        <v>264</v>
      </c>
      <c r="I2174"/>
      <c r="J2174"/>
    </row>
    <row r="2175" spans="1:10">
      <c r="A2175" s="382">
        <v>41331</v>
      </c>
      <c r="B2175" s="382"/>
      <c r="C2175" s="75" t="s">
        <v>3289</v>
      </c>
      <c r="D2175" s="75" t="s">
        <v>3301</v>
      </c>
      <c r="E2175" s="525">
        <v>13276</v>
      </c>
      <c r="F2175" s="103">
        <v>200</v>
      </c>
    </row>
    <row r="2177" spans="1:10">
      <c r="A2177" s="60">
        <v>41332</v>
      </c>
    </row>
    <row r="2178" spans="1:10">
      <c r="A2178" s="382">
        <v>41327</v>
      </c>
      <c r="B2178" s="382">
        <v>41331</v>
      </c>
      <c r="C2178" s="75" t="s">
        <v>168</v>
      </c>
      <c r="D2178" s="75" t="s">
        <v>3283</v>
      </c>
      <c r="E2178" s="525">
        <v>13251</v>
      </c>
      <c r="F2178" s="103">
        <v>379.48</v>
      </c>
    </row>
    <row r="2179" spans="1:10">
      <c r="A2179" s="382">
        <v>41330</v>
      </c>
      <c r="B2179" s="382"/>
      <c r="C2179" s="75" t="s">
        <v>1797</v>
      </c>
      <c r="D2179" s="75" t="s">
        <v>3293</v>
      </c>
      <c r="E2179" s="525">
        <v>13267</v>
      </c>
      <c r="F2179" s="103">
        <v>400</v>
      </c>
      <c r="I2179"/>
      <c r="J2179"/>
    </row>
    <row r="2180" spans="1:10">
      <c r="A2180" s="382">
        <v>41304</v>
      </c>
      <c r="B2180" s="382">
        <v>41331</v>
      </c>
      <c r="C2180" s="75" t="s">
        <v>602</v>
      </c>
      <c r="D2180" s="75" t="s">
        <v>2613</v>
      </c>
      <c r="E2180" s="525">
        <v>12930</v>
      </c>
      <c r="F2180" s="103">
        <v>1275</v>
      </c>
      <c r="I2180"/>
      <c r="J2180"/>
    </row>
    <row r="2181" spans="1:10">
      <c r="A2181" s="382">
        <v>41309</v>
      </c>
      <c r="B2181" s="382">
        <v>41358</v>
      </c>
      <c r="C2181" s="75" t="s">
        <v>1615</v>
      </c>
      <c r="D2181" s="75" t="s">
        <v>3142</v>
      </c>
      <c r="E2181" s="525">
        <v>13002</v>
      </c>
      <c r="F2181" s="103">
        <v>3500</v>
      </c>
    </row>
    <row r="2182" spans="1:10" ht="15" customHeight="1">
      <c r="A2182" s="382">
        <v>41319</v>
      </c>
      <c r="B2182" s="382"/>
      <c r="C2182" s="75" t="s">
        <v>372</v>
      </c>
      <c r="D2182" s="75" t="s">
        <v>3267</v>
      </c>
      <c r="E2182" s="525">
        <v>13217</v>
      </c>
      <c r="F2182" s="103">
        <v>2089.71</v>
      </c>
      <c r="I2182"/>
      <c r="J2182"/>
    </row>
    <row r="2183" spans="1:10">
      <c r="A2183" s="382">
        <v>41332</v>
      </c>
      <c r="B2183" s="382"/>
      <c r="C2183" s="75" t="s">
        <v>2206</v>
      </c>
      <c r="D2183" s="75" t="s">
        <v>3309</v>
      </c>
      <c r="E2183" s="525">
        <v>13284</v>
      </c>
      <c r="F2183" s="103">
        <v>327.58</v>
      </c>
      <c r="I2183"/>
      <c r="J2183"/>
    </row>
    <row r="2184" spans="1:10" s="444" customFormat="1">
      <c r="A2184" s="382">
        <v>41332</v>
      </c>
      <c r="B2184" s="382"/>
      <c r="C2184" s="75" t="s">
        <v>2288</v>
      </c>
      <c r="D2184" s="75" t="s">
        <v>3310</v>
      </c>
      <c r="E2184" s="525">
        <v>13286</v>
      </c>
      <c r="F2184" s="103">
        <v>50</v>
      </c>
      <c r="G2184" s="309"/>
      <c r="H2184" s="309"/>
      <c r="I2184" s="24"/>
      <c r="J2184" s="2"/>
    </row>
    <row r="2185" spans="1:10" s="444" customFormat="1">
      <c r="A2185"/>
      <c r="G2185" s="309"/>
      <c r="H2185" s="309"/>
      <c r="I2185" s="24"/>
      <c r="J2185" s="2"/>
    </row>
    <row r="2186" spans="1:10">
      <c r="A2186" s="60">
        <v>41333</v>
      </c>
    </row>
    <row r="2187" spans="1:10">
      <c r="A2187" s="382">
        <v>41311</v>
      </c>
      <c r="B2187" s="382"/>
      <c r="C2187" s="75" t="s">
        <v>941</v>
      </c>
      <c r="D2187" s="75" t="s">
        <v>3183</v>
      </c>
      <c r="E2187" s="525">
        <v>13095</v>
      </c>
      <c r="F2187" s="103">
        <v>1500</v>
      </c>
    </row>
    <row r="2188" spans="1:10">
      <c r="A2188" s="382">
        <v>41331</v>
      </c>
      <c r="B2188" s="382"/>
      <c r="C2188" s="75" t="s">
        <v>468</v>
      </c>
      <c r="D2188" s="75" t="s">
        <v>3297</v>
      </c>
      <c r="E2188" s="525">
        <v>13271</v>
      </c>
      <c r="F2188" s="103">
        <v>148.34</v>
      </c>
      <c r="I2188"/>
      <c r="J2188"/>
    </row>
    <row r="2189" spans="1:10">
      <c r="A2189" s="382">
        <v>41331</v>
      </c>
      <c r="B2189" s="382"/>
      <c r="C2189" s="75" t="s">
        <v>2346</v>
      </c>
      <c r="D2189" s="75" t="s">
        <v>3299</v>
      </c>
      <c r="E2189" s="525">
        <v>13273</v>
      </c>
      <c r="F2189" s="103">
        <v>285.12</v>
      </c>
    </row>
    <row r="2190" spans="1:10">
      <c r="A2190" s="382">
        <v>41330</v>
      </c>
      <c r="B2190" s="382"/>
      <c r="C2190" s="75" t="s">
        <v>438</v>
      </c>
      <c r="D2190" s="75" t="s">
        <v>3294</v>
      </c>
      <c r="E2190" s="525">
        <v>13268</v>
      </c>
      <c r="F2190" s="103">
        <v>350</v>
      </c>
    </row>
    <row r="2191" spans="1:10">
      <c r="A2191" s="382">
        <v>41304</v>
      </c>
      <c r="B2191" s="382">
        <v>41332</v>
      </c>
      <c r="C2191" s="75" t="s">
        <v>130</v>
      </c>
      <c r="D2191" s="75" t="s">
        <v>3304</v>
      </c>
      <c r="E2191" s="525">
        <v>12935</v>
      </c>
      <c r="F2191" s="103">
        <v>975</v>
      </c>
      <c r="I2191"/>
      <c r="J2191"/>
    </row>
    <row r="2192" spans="1:10">
      <c r="A2192" s="382">
        <v>41330</v>
      </c>
      <c r="B2192" s="382"/>
      <c r="C2192" s="75" t="s">
        <v>410</v>
      </c>
      <c r="D2192" s="75" t="s">
        <v>3291</v>
      </c>
      <c r="E2192" s="525">
        <v>13262</v>
      </c>
      <c r="F2192" s="103">
        <v>2500</v>
      </c>
    </row>
    <row r="2193" spans="1:10">
      <c r="A2193" s="382">
        <v>41332</v>
      </c>
      <c r="B2193" s="382"/>
      <c r="C2193" s="75" t="s">
        <v>130</v>
      </c>
      <c r="D2193" s="75" t="s">
        <v>2546</v>
      </c>
      <c r="E2193" s="525">
        <v>13285</v>
      </c>
      <c r="F2193" s="103">
        <v>6000</v>
      </c>
      <c r="I2193"/>
      <c r="J2193"/>
    </row>
    <row r="2194" spans="1:10" s="444" customFormat="1">
      <c r="A2194" s="382">
        <v>41332</v>
      </c>
      <c r="B2194" s="382"/>
      <c r="C2194" s="75" t="s">
        <v>130</v>
      </c>
      <c r="D2194" s="75" t="s">
        <v>2546</v>
      </c>
      <c r="E2194" s="525">
        <v>13291</v>
      </c>
      <c r="F2194" s="103">
        <v>1000</v>
      </c>
      <c r="G2194" s="309"/>
      <c r="H2194" s="309"/>
      <c r="I2194" s="24"/>
      <c r="J2194" s="2"/>
    </row>
    <row r="2195" spans="1:10" s="444" customFormat="1">
      <c r="A2195" s="382">
        <v>41331</v>
      </c>
      <c r="B2195" s="382"/>
      <c r="C2195" s="75" t="s">
        <v>820</v>
      </c>
      <c r="D2195" s="75" t="s">
        <v>3302</v>
      </c>
      <c r="E2195" s="525">
        <v>13277</v>
      </c>
      <c r="F2195" s="103">
        <v>500</v>
      </c>
      <c r="G2195" s="309"/>
      <c r="H2195" s="309"/>
      <c r="I2195" s="24"/>
      <c r="J2195" s="2"/>
    </row>
    <row r="2196" spans="1:10">
      <c r="A2196" s="382">
        <v>41331</v>
      </c>
      <c r="B2196" s="382">
        <v>41346</v>
      </c>
      <c r="C2196" s="75" t="s">
        <v>1864</v>
      </c>
      <c r="D2196" s="75" t="s">
        <v>3300</v>
      </c>
      <c r="E2196" s="525">
        <v>13279</v>
      </c>
      <c r="F2196" s="103">
        <v>95.91</v>
      </c>
    </row>
    <row r="2198" spans="1:10">
      <c r="A2198" s="60">
        <v>41334</v>
      </c>
    </row>
    <row r="2199" spans="1:10">
      <c r="A2199" s="382">
        <v>41333</v>
      </c>
      <c r="B2199" s="382"/>
      <c r="C2199" s="75" t="s">
        <v>3068</v>
      </c>
      <c r="D2199" s="75" t="s">
        <v>3337</v>
      </c>
      <c r="E2199" s="525">
        <v>13292</v>
      </c>
      <c r="F2199" s="103">
        <v>1250</v>
      </c>
    </row>
    <row r="2200" spans="1:10">
      <c r="A2200" s="382">
        <v>41332</v>
      </c>
      <c r="B2200" s="382"/>
      <c r="C2200" s="75" t="s">
        <v>100</v>
      </c>
      <c r="D2200" s="75" t="s">
        <v>3312</v>
      </c>
      <c r="E2200" s="525">
        <v>13287</v>
      </c>
      <c r="F2200" s="103">
        <v>92</v>
      </c>
    </row>
    <row r="2201" spans="1:10" s="444" customFormat="1">
      <c r="A2201" s="382">
        <v>41334</v>
      </c>
      <c r="B2201" s="382">
        <v>41334</v>
      </c>
      <c r="C2201" s="75" t="s">
        <v>120</v>
      </c>
      <c r="D2201" s="75" t="s">
        <v>3364</v>
      </c>
      <c r="E2201" s="525">
        <v>13330</v>
      </c>
      <c r="F2201" s="103">
        <v>3000</v>
      </c>
      <c r="G2201" s="309"/>
      <c r="H2201" s="309"/>
      <c r="I2201" s="24"/>
      <c r="J2201" s="2"/>
    </row>
    <row r="2202" spans="1:10" s="444" customFormat="1">
      <c r="A2202" s="382">
        <v>41334</v>
      </c>
      <c r="B2202" s="382"/>
      <c r="C2202" s="75" t="s">
        <v>678</v>
      </c>
      <c r="D2202" s="75" t="s">
        <v>3244</v>
      </c>
      <c r="E2202" s="525">
        <v>13301</v>
      </c>
      <c r="F2202" s="103">
        <v>230.02</v>
      </c>
      <c r="G2202" s="309"/>
      <c r="H2202" s="309"/>
      <c r="I2202" s="24"/>
      <c r="J2202" s="2"/>
    </row>
    <row r="2203" spans="1:10" s="444" customFormat="1">
      <c r="A2203" s="382">
        <v>41334</v>
      </c>
      <c r="B2203" s="382"/>
      <c r="C2203" s="75" t="s">
        <v>226</v>
      </c>
      <c r="D2203" s="75" t="s">
        <v>3341</v>
      </c>
      <c r="E2203" s="525">
        <v>13299</v>
      </c>
      <c r="F2203" s="103">
        <v>494.98</v>
      </c>
      <c r="G2203" s="309"/>
      <c r="H2203" s="309"/>
      <c r="I2203" s="24"/>
      <c r="J2203" s="2"/>
    </row>
    <row r="2204" spans="1:10" s="444" customFormat="1">
      <c r="A2204" s="382">
        <v>41333</v>
      </c>
      <c r="B2204" s="382"/>
      <c r="C2204" s="75" t="s">
        <v>145</v>
      </c>
      <c r="D2204" s="75" t="s">
        <v>3354</v>
      </c>
      <c r="E2204" s="525">
        <v>13297</v>
      </c>
      <c r="F2204" s="103">
        <v>285</v>
      </c>
      <c r="G2204" s="309"/>
      <c r="H2204" s="309"/>
      <c r="I2204" s="24"/>
      <c r="J2204" s="2"/>
    </row>
    <row r="2205" spans="1:10" s="444" customFormat="1">
      <c r="A2205" s="382">
        <v>41334</v>
      </c>
      <c r="B2205" s="382"/>
      <c r="C2205" s="75" t="s">
        <v>200</v>
      </c>
      <c r="D2205" s="75" t="s">
        <v>3244</v>
      </c>
      <c r="E2205" s="525">
        <v>13307</v>
      </c>
      <c r="F2205" s="103">
        <v>194.63</v>
      </c>
      <c r="G2205" s="309"/>
      <c r="H2205" s="309"/>
      <c r="I2205" s="24"/>
      <c r="J2205" s="2"/>
    </row>
    <row r="2206" spans="1:10" s="444" customFormat="1">
      <c r="A2206" s="382">
        <v>41334</v>
      </c>
      <c r="B2206" s="382"/>
      <c r="C2206" s="75" t="s">
        <v>2397</v>
      </c>
      <c r="D2206" s="75" t="s">
        <v>3244</v>
      </c>
      <c r="E2206" s="525">
        <v>13308</v>
      </c>
      <c r="F2206" s="103">
        <v>161.07</v>
      </c>
      <c r="G2206" s="309"/>
      <c r="H2206" s="309"/>
      <c r="I2206" s="24"/>
      <c r="J2206" s="2"/>
    </row>
    <row r="2207" spans="1:10" s="444" customFormat="1">
      <c r="A2207" s="382">
        <v>41334</v>
      </c>
      <c r="B2207" s="382"/>
      <c r="C2207" s="75" t="s">
        <v>635</v>
      </c>
      <c r="D2207" s="75" t="s">
        <v>3244</v>
      </c>
      <c r="E2207" s="525">
        <v>13314</v>
      </c>
      <c r="F2207" s="103">
        <v>188.74</v>
      </c>
      <c r="G2207" s="309"/>
      <c r="H2207" s="309"/>
      <c r="I2207" s="24"/>
      <c r="J2207" s="2"/>
    </row>
    <row r="2208" spans="1:10" s="444" customFormat="1">
      <c r="A2208" s="382">
        <v>41334</v>
      </c>
      <c r="B2208" s="382"/>
      <c r="C2208" s="75" t="s">
        <v>192</v>
      </c>
      <c r="D2208" s="75" t="s">
        <v>3244</v>
      </c>
      <c r="E2208" s="525">
        <v>13302</v>
      </c>
      <c r="F2208" s="103">
        <v>194.63</v>
      </c>
      <c r="G2208" s="309"/>
      <c r="H2208" s="309"/>
      <c r="I2208" s="24"/>
      <c r="J2208" s="2"/>
    </row>
    <row r="2209" spans="1:10" s="444" customFormat="1">
      <c r="A2209" s="382">
        <v>41334</v>
      </c>
      <c r="B2209" s="382"/>
      <c r="C2209" s="75" t="s">
        <v>500</v>
      </c>
      <c r="D2209" s="75" t="s">
        <v>3244</v>
      </c>
      <c r="E2209" s="525">
        <v>13306</v>
      </c>
      <c r="F2209" s="103">
        <v>194.63</v>
      </c>
      <c r="G2209" s="309"/>
      <c r="H2209" s="309"/>
      <c r="I2209" s="24"/>
      <c r="J2209" s="2"/>
    </row>
    <row r="2210" spans="1:10" s="444" customFormat="1">
      <c r="A2210" s="382">
        <v>41334</v>
      </c>
      <c r="B2210" s="382"/>
      <c r="C2210" s="75" t="s">
        <v>3340</v>
      </c>
      <c r="D2210" s="75" t="s">
        <v>3345</v>
      </c>
      <c r="E2210" s="525">
        <v>13319</v>
      </c>
      <c r="F2210" s="103">
        <v>184.44</v>
      </c>
      <c r="G2210" s="309"/>
      <c r="H2210" s="309"/>
      <c r="I2210" s="24"/>
      <c r="J2210" s="2"/>
    </row>
    <row r="2211" spans="1:10" s="444" customFormat="1">
      <c r="A2211" s="382">
        <v>41334</v>
      </c>
      <c r="B2211" s="382"/>
      <c r="C2211" s="75" t="s">
        <v>497</v>
      </c>
      <c r="D2211" s="75" t="s">
        <v>3244</v>
      </c>
      <c r="E2211" s="525">
        <v>13304</v>
      </c>
      <c r="F2211" s="103">
        <v>187.56</v>
      </c>
      <c r="G2211" s="309"/>
      <c r="H2211" s="309"/>
      <c r="I2211" s="24"/>
      <c r="J2211" s="2"/>
    </row>
    <row r="2212" spans="1:10" s="444" customFormat="1">
      <c r="A2212" s="382">
        <v>41334</v>
      </c>
      <c r="B2212" s="382"/>
      <c r="C2212" s="75" t="s">
        <v>1029</v>
      </c>
      <c r="D2212" s="75" t="s">
        <v>3244</v>
      </c>
      <c r="E2212" s="525">
        <v>13303</v>
      </c>
      <c r="F2212" s="103">
        <v>187.56</v>
      </c>
      <c r="G2212" s="309"/>
      <c r="H2212" s="309"/>
      <c r="I2212" s="24"/>
      <c r="J2212" s="2"/>
    </row>
    <row r="2213" spans="1:10" s="444" customFormat="1">
      <c r="A2213" s="382">
        <v>41334</v>
      </c>
      <c r="B2213" s="382"/>
      <c r="C2213" s="75" t="s">
        <v>634</v>
      </c>
      <c r="D2213" s="75" t="s">
        <v>3244</v>
      </c>
      <c r="E2213" s="525">
        <v>13312</v>
      </c>
      <c r="F2213" s="103">
        <v>182.52</v>
      </c>
      <c r="G2213" s="309"/>
      <c r="H2213" s="309"/>
      <c r="I2213" s="24"/>
      <c r="J2213" s="2"/>
    </row>
    <row r="2214" spans="1:10" s="444" customFormat="1">
      <c r="A2214" s="382">
        <v>41334</v>
      </c>
      <c r="B2214" s="382"/>
      <c r="C2214" s="75" t="s">
        <v>492</v>
      </c>
      <c r="D2214" s="75" t="s">
        <v>3244</v>
      </c>
      <c r="E2214" s="525">
        <v>13300</v>
      </c>
      <c r="F2214" s="103">
        <v>218.23</v>
      </c>
      <c r="G2214" s="309"/>
      <c r="H2214" s="309"/>
      <c r="I2214" s="24"/>
      <c r="J2214" s="2"/>
    </row>
    <row r="2215" spans="1:10" s="444" customFormat="1">
      <c r="A2215" s="382">
        <v>41334</v>
      </c>
      <c r="B2215" s="382"/>
      <c r="C2215" s="75" t="s">
        <v>632</v>
      </c>
      <c r="D2215" s="75" t="s">
        <v>3244</v>
      </c>
      <c r="E2215" s="525">
        <v>13309</v>
      </c>
      <c r="F2215" s="103">
        <v>188.74</v>
      </c>
      <c r="G2215" s="309"/>
      <c r="H2215" s="309"/>
      <c r="I2215" s="24"/>
      <c r="J2215" s="2"/>
    </row>
    <row r="2216" spans="1:10" s="444" customFormat="1">
      <c r="A2216" s="382">
        <v>41334</v>
      </c>
      <c r="B2216" s="382"/>
      <c r="C2216" s="75" t="s">
        <v>3339</v>
      </c>
      <c r="D2216" s="75" t="s">
        <v>3244</v>
      </c>
      <c r="E2216" s="525">
        <v>13317</v>
      </c>
      <c r="F2216" s="103">
        <v>159.85</v>
      </c>
      <c r="G2216" s="309"/>
      <c r="H2216" s="309"/>
      <c r="I2216" s="24"/>
      <c r="J2216" s="2"/>
    </row>
    <row r="2217" spans="1:10" s="444" customFormat="1">
      <c r="A2217" s="382">
        <v>41334</v>
      </c>
      <c r="B2217" s="382"/>
      <c r="C2217" s="75" t="s">
        <v>2745</v>
      </c>
      <c r="D2217" s="75" t="s">
        <v>3344</v>
      </c>
      <c r="E2217" s="525">
        <v>13318</v>
      </c>
      <c r="F2217" s="103">
        <v>184.44</v>
      </c>
      <c r="G2217" s="309"/>
      <c r="H2217" s="309"/>
      <c r="I2217" s="24"/>
      <c r="J2217" s="2"/>
    </row>
    <row r="2218" spans="1:10" s="444" customFormat="1">
      <c r="A2218"/>
      <c r="G2218" s="309"/>
      <c r="H2218" s="309"/>
      <c r="I2218" s="24"/>
      <c r="J2218" s="2"/>
    </row>
    <row r="2219" spans="1:10">
      <c r="A2219" s="60">
        <v>41337</v>
      </c>
    </row>
    <row r="2220" spans="1:10">
      <c r="A2220" s="382">
        <v>41334</v>
      </c>
      <c r="B2220" s="382"/>
      <c r="C2220" s="75" t="s">
        <v>3338</v>
      </c>
      <c r="D2220" s="75" t="s">
        <v>3342</v>
      </c>
      <c r="E2220" s="525">
        <v>13315</v>
      </c>
      <c r="F2220" s="103">
        <v>232</v>
      </c>
    </row>
    <row r="2221" spans="1:10" s="444" customFormat="1">
      <c r="A2221" s="382">
        <v>41332</v>
      </c>
      <c r="B2221" s="382"/>
      <c r="C2221" s="75" t="s">
        <v>158</v>
      </c>
      <c r="D2221" s="75" t="s">
        <v>3355</v>
      </c>
      <c r="E2221" s="525">
        <v>13288</v>
      </c>
      <c r="F2221" s="103">
        <v>4729.57</v>
      </c>
      <c r="G2221" s="309"/>
      <c r="H2221" s="309"/>
      <c r="I2221" s="24"/>
      <c r="J2221" s="2"/>
    </row>
    <row r="2222" spans="1:10" s="444" customFormat="1">
      <c r="A2222" s="382">
        <v>41334</v>
      </c>
      <c r="B2222" s="382">
        <v>41334</v>
      </c>
      <c r="C2222" s="75" t="s">
        <v>120</v>
      </c>
      <c r="D2222" s="75" t="s">
        <v>3094</v>
      </c>
      <c r="E2222" s="525">
        <v>13331</v>
      </c>
      <c r="F2222" s="103">
        <v>452.75</v>
      </c>
      <c r="G2222" s="309"/>
      <c r="H2222" s="309"/>
      <c r="I2222" s="24"/>
      <c r="J2222" s="2"/>
    </row>
    <row r="2223" spans="1:10" s="444" customFormat="1">
      <c r="A2223" s="382">
        <v>41332</v>
      </c>
      <c r="B2223" s="382"/>
      <c r="C2223" s="75" t="s">
        <v>1267</v>
      </c>
      <c r="D2223" s="75" t="s">
        <v>3307</v>
      </c>
      <c r="E2223" s="525">
        <v>13280</v>
      </c>
      <c r="F2223" s="103">
        <v>491.7</v>
      </c>
      <c r="G2223" s="309"/>
      <c r="H2223" s="309"/>
      <c r="I2223" s="24"/>
      <c r="J2223" s="2"/>
    </row>
    <row r="2224" spans="1:10" s="444" customFormat="1">
      <c r="A2224" s="382">
        <v>41334</v>
      </c>
      <c r="B2224" s="382">
        <v>41339</v>
      </c>
      <c r="C2224" s="75" t="s">
        <v>3289</v>
      </c>
      <c r="D2224" s="75" t="s">
        <v>3361</v>
      </c>
      <c r="E2224" s="525">
        <v>13326</v>
      </c>
      <c r="F2224" s="103">
        <v>200</v>
      </c>
      <c r="G2224" s="309"/>
      <c r="H2224" s="309"/>
      <c r="I2224" s="24"/>
      <c r="J2224" s="2"/>
    </row>
    <row r="2225" spans="1:10" s="444" customFormat="1">
      <c r="A2225" s="382">
        <v>41334</v>
      </c>
      <c r="B2225" s="382"/>
      <c r="C2225" s="75" t="s">
        <v>633</v>
      </c>
      <c r="D2225" s="75" t="s">
        <v>3244</v>
      </c>
      <c r="E2225" s="525">
        <v>13310</v>
      </c>
      <c r="F2225" s="103">
        <v>194.63</v>
      </c>
      <c r="G2225" s="309"/>
      <c r="H2225" s="309"/>
      <c r="I2225" s="24"/>
      <c r="J2225" s="2"/>
    </row>
    <row r="2226" spans="1:10" s="444" customFormat="1">
      <c r="A2226" s="382">
        <v>41334</v>
      </c>
      <c r="B2226" s="382"/>
      <c r="C2226" s="75" t="s">
        <v>173</v>
      </c>
      <c r="D2226" s="75" t="s">
        <v>3244</v>
      </c>
      <c r="E2226" s="525">
        <v>13311</v>
      </c>
      <c r="F2226" s="103">
        <v>266</v>
      </c>
      <c r="G2226" s="309"/>
      <c r="H2226" s="309"/>
      <c r="I2226" s="24"/>
      <c r="J2226" s="2"/>
    </row>
    <row r="2227" spans="1:10" s="444" customFormat="1">
      <c r="A2227" s="382">
        <v>41334</v>
      </c>
      <c r="B2227" s="382"/>
      <c r="C2227" s="75" t="s">
        <v>626</v>
      </c>
      <c r="D2227" s="75" t="s">
        <v>3244</v>
      </c>
      <c r="E2227" s="525">
        <v>13305</v>
      </c>
      <c r="F2227" s="103">
        <v>188.74</v>
      </c>
      <c r="G2227" s="309"/>
      <c r="H2227" s="309"/>
      <c r="I2227" s="24"/>
      <c r="J2227" s="2"/>
    </row>
    <row r="2228" spans="1:10" s="444" customFormat="1">
      <c r="A2228" s="382">
        <v>41334</v>
      </c>
      <c r="B2228" s="382"/>
      <c r="C2228" s="75" t="s">
        <v>2152</v>
      </c>
      <c r="D2228" s="75" t="s">
        <v>3343</v>
      </c>
      <c r="E2228" s="525">
        <v>13316</v>
      </c>
      <c r="F2228" s="103">
        <v>184.44</v>
      </c>
      <c r="G2228" s="309"/>
      <c r="H2228" s="309"/>
      <c r="I2228" s="24"/>
      <c r="J2228" s="2"/>
    </row>
    <row r="2229" spans="1:10" s="444" customFormat="1">
      <c r="A2229" s="382">
        <v>41337</v>
      </c>
      <c r="B2229" s="382"/>
      <c r="C2229" s="75" t="s">
        <v>523</v>
      </c>
      <c r="D2229" s="75" t="s">
        <v>3370</v>
      </c>
      <c r="E2229" s="525">
        <v>13341</v>
      </c>
      <c r="F2229" s="103">
        <v>471.84</v>
      </c>
      <c r="G2229" s="309"/>
      <c r="H2229" s="309"/>
      <c r="I2229" s="24"/>
      <c r="J2229" s="2"/>
    </row>
    <row r="2230" spans="1:10" s="444" customFormat="1">
      <c r="A2230" s="382">
        <v>41337</v>
      </c>
      <c r="B2230" s="382"/>
      <c r="C2230" s="75" t="s">
        <v>792</v>
      </c>
      <c r="D2230" s="75" t="s">
        <v>3244</v>
      </c>
      <c r="E2230" s="525">
        <v>13335</v>
      </c>
      <c r="F2230" s="103">
        <v>318.49</v>
      </c>
      <c r="G2230" s="309"/>
      <c r="H2230" s="309"/>
      <c r="I2230" s="24"/>
      <c r="J2230" s="2"/>
    </row>
    <row r="2231" spans="1:10" s="444" customFormat="1">
      <c r="A2231" s="382">
        <v>41337</v>
      </c>
      <c r="B2231" s="382"/>
      <c r="C2231" s="75" t="s">
        <v>1734</v>
      </c>
      <c r="D2231" s="75" t="s">
        <v>3370</v>
      </c>
      <c r="E2231" s="525">
        <v>13345</v>
      </c>
      <c r="F2231" s="103">
        <v>200.93</v>
      </c>
      <c r="G2231" s="309"/>
      <c r="H2231" s="309"/>
      <c r="I2231" s="24"/>
      <c r="J2231" s="2"/>
    </row>
    <row r="2232" spans="1:10" s="444" customFormat="1">
      <c r="A2232" s="382">
        <v>41337</v>
      </c>
      <c r="B2232" s="382"/>
      <c r="C2232" s="75" t="s">
        <v>2147</v>
      </c>
      <c r="D2232" s="75" t="s">
        <v>3370</v>
      </c>
      <c r="E2232" s="525">
        <v>13343</v>
      </c>
      <c r="F2232" s="103">
        <v>200.66</v>
      </c>
      <c r="G2232" s="309"/>
      <c r="H2232" s="309"/>
      <c r="I2232" s="24"/>
      <c r="J2232" s="2"/>
    </row>
    <row r="2233" spans="1:10" s="444" customFormat="1">
      <c r="A2233" s="382">
        <v>41337</v>
      </c>
      <c r="B2233" s="382"/>
      <c r="C2233" s="75" t="s">
        <v>524</v>
      </c>
      <c r="D2233" s="75" t="s">
        <v>3370</v>
      </c>
      <c r="E2233" s="525">
        <v>13342</v>
      </c>
      <c r="F2233" s="103">
        <v>193.32</v>
      </c>
      <c r="G2233" s="309"/>
      <c r="H2233" s="309"/>
      <c r="I2233" s="24"/>
      <c r="J2233" s="2"/>
    </row>
    <row r="2234" spans="1:10" s="444" customFormat="1">
      <c r="A2234" s="382">
        <v>41337</v>
      </c>
      <c r="B2234" s="382"/>
      <c r="C2234" s="75" t="s">
        <v>529</v>
      </c>
      <c r="D2234" s="75" t="s">
        <v>3370</v>
      </c>
      <c r="E2234" s="525">
        <v>13355</v>
      </c>
      <c r="F2234" s="103">
        <v>265.41000000000003</v>
      </c>
      <c r="G2234" s="309"/>
      <c r="H2234" s="309"/>
      <c r="I2234" s="24"/>
      <c r="J2234" s="2"/>
    </row>
    <row r="2235" spans="1:10" s="444" customFormat="1">
      <c r="A2235" s="382">
        <v>41337</v>
      </c>
      <c r="B2235" s="382"/>
      <c r="C2235" s="75" t="s">
        <v>518</v>
      </c>
      <c r="D2235" s="75" t="s">
        <v>3244</v>
      </c>
      <c r="E2235" s="525">
        <v>13328</v>
      </c>
      <c r="F2235" s="103">
        <v>294.89999999999998</v>
      </c>
      <c r="G2235" s="309"/>
      <c r="H2235" s="309"/>
      <c r="I2235" s="24"/>
      <c r="J2235" s="2"/>
    </row>
    <row r="2236" spans="1:10" s="444" customFormat="1">
      <c r="A2236" s="382">
        <v>41337</v>
      </c>
      <c r="B2236" s="382"/>
      <c r="C2236" s="75" t="s">
        <v>1727</v>
      </c>
      <c r="D2236" s="75" t="s">
        <v>3370</v>
      </c>
      <c r="E2236" s="525">
        <v>13352</v>
      </c>
      <c r="F2236" s="103">
        <v>175.14</v>
      </c>
      <c r="G2236" s="309"/>
      <c r="H2236" s="309"/>
      <c r="I2236" s="24"/>
      <c r="J2236" s="2"/>
    </row>
    <row r="2237" spans="1:10" s="444" customFormat="1">
      <c r="A2237" s="382">
        <v>41337</v>
      </c>
      <c r="B2237" s="382"/>
      <c r="C2237" s="75" t="s">
        <v>356</v>
      </c>
      <c r="D2237" s="75" t="s">
        <v>3370</v>
      </c>
      <c r="E2237" s="525">
        <v>13356</v>
      </c>
      <c r="F2237" s="103">
        <v>232.31</v>
      </c>
      <c r="G2237" s="309"/>
      <c r="H2237" s="309"/>
      <c r="I2237" s="24"/>
      <c r="J2237" s="2"/>
    </row>
    <row r="2238" spans="1:10" s="444" customFormat="1">
      <c r="A2238" s="382">
        <v>41337</v>
      </c>
      <c r="B2238" s="382"/>
      <c r="C2238" s="75" t="s">
        <v>265</v>
      </c>
      <c r="D2238" s="75" t="s">
        <v>3370</v>
      </c>
      <c r="E2238" s="525">
        <v>13354</v>
      </c>
      <c r="F2238" s="103">
        <v>177.28</v>
      </c>
      <c r="G2238" s="309"/>
      <c r="H2238" s="309"/>
      <c r="I2238" s="24"/>
      <c r="J2238" s="2"/>
    </row>
    <row r="2239" spans="1:10" s="444" customFormat="1">
      <c r="A2239" s="382">
        <v>41337</v>
      </c>
      <c r="B2239" s="382"/>
      <c r="C2239" s="75" t="s">
        <v>456</v>
      </c>
      <c r="D2239" s="75" t="s">
        <v>3370</v>
      </c>
      <c r="E2239" s="525">
        <v>13350</v>
      </c>
      <c r="F2239" s="103">
        <v>471.84</v>
      </c>
      <c r="G2239" s="309"/>
      <c r="H2239" s="309"/>
      <c r="I2239" s="24"/>
      <c r="J2239" s="2"/>
    </row>
    <row r="2240" spans="1:10" s="444" customFormat="1">
      <c r="A2240" s="382">
        <v>41337</v>
      </c>
      <c r="B2240" s="382"/>
      <c r="C2240" s="75" t="s">
        <v>1485</v>
      </c>
      <c r="D2240" s="75" t="s">
        <v>3370</v>
      </c>
      <c r="E2240" s="525">
        <v>13373</v>
      </c>
      <c r="F2240" s="103">
        <v>607.79999999999995</v>
      </c>
      <c r="G2240" s="309"/>
      <c r="H2240" s="309"/>
      <c r="I2240" s="24"/>
      <c r="J2240" s="2"/>
    </row>
    <row r="2241" spans="1:10" s="444" customFormat="1">
      <c r="A2241" s="382">
        <v>41337</v>
      </c>
      <c r="B2241" s="382"/>
      <c r="C2241" s="75" t="s">
        <v>2672</v>
      </c>
      <c r="D2241" s="75" t="s">
        <v>3370</v>
      </c>
      <c r="E2241" s="525">
        <v>13374</v>
      </c>
      <c r="F2241" s="103">
        <v>607.79999999999995</v>
      </c>
      <c r="G2241" s="309"/>
      <c r="H2241" s="309"/>
      <c r="I2241" s="24"/>
      <c r="J2241" s="2"/>
    </row>
    <row r="2242" spans="1:10" s="444" customFormat="1">
      <c r="A2242" s="382">
        <v>41337</v>
      </c>
      <c r="B2242" s="382"/>
      <c r="C2242" s="75" t="s">
        <v>3369</v>
      </c>
      <c r="D2242" s="75" t="s">
        <v>2281</v>
      </c>
      <c r="E2242" s="525">
        <v>13394</v>
      </c>
      <c r="F2242" s="103">
        <v>437.88</v>
      </c>
      <c r="G2242" s="309"/>
      <c r="H2242" s="309"/>
      <c r="I2242" s="24"/>
      <c r="J2242" s="2"/>
    </row>
    <row r="2243" spans="1:10" s="444" customFormat="1">
      <c r="A2243" s="382">
        <v>41337</v>
      </c>
      <c r="B2243" s="382"/>
      <c r="C2243" s="75" t="s">
        <v>2205</v>
      </c>
      <c r="D2243" s="75" t="s">
        <v>2281</v>
      </c>
      <c r="E2243" s="525">
        <v>13395</v>
      </c>
      <c r="F2243" s="103">
        <v>774.14</v>
      </c>
      <c r="G2243" s="309"/>
      <c r="H2243" s="309"/>
      <c r="I2243" s="24"/>
      <c r="J2243" s="2"/>
    </row>
    <row r="2244" spans="1:10" s="444" customFormat="1">
      <c r="A2244" s="382">
        <v>41337</v>
      </c>
      <c r="B2244" s="382"/>
      <c r="C2244" s="75" t="s">
        <v>520</v>
      </c>
      <c r="D2244" s="75" t="s">
        <v>3244</v>
      </c>
      <c r="E2244" s="525">
        <v>13337</v>
      </c>
      <c r="F2244" s="103">
        <v>235.92</v>
      </c>
      <c r="G2244" s="309"/>
      <c r="H2244" s="309"/>
      <c r="I2244" s="24"/>
      <c r="J2244" s="2"/>
    </row>
    <row r="2245" spans="1:10" s="444" customFormat="1">
      <c r="A2245" s="382">
        <v>41337</v>
      </c>
      <c r="B2245" s="382"/>
      <c r="C2245" s="75" t="s">
        <v>1483</v>
      </c>
      <c r="D2245" s="75" t="s">
        <v>3370</v>
      </c>
      <c r="E2245" s="525">
        <v>13361</v>
      </c>
      <c r="F2245" s="103">
        <v>270.45</v>
      </c>
      <c r="G2245" s="309"/>
      <c r="H2245" s="309"/>
      <c r="I2245" s="24"/>
      <c r="J2245" s="2"/>
    </row>
    <row r="2246" spans="1:10" s="444" customFormat="1">
      <c r="A2246" s="382">
        <v>41337</v>
      </c>
      <c r="B2246" s="382"/>
      <c r="C2246" s="75" t="s">
        <v>30</v>
      </c>
      <c r="D2246" s="75" t="s">
        <v>3370</v>
      </c>
      <c r="E2246" s="525">
        <v>13349</v>
      </c>
      <c r="F2246" s="103">
        <v>234.53</v>
      </c>
      <c r="G2246" s="309"/>
      <c r="H2246" s="309"/>
      <c r="I2246" s="24"/>
      <c r="J2246" s="2"/>
    </row>
    <row r="2247" spans="1:10" s="444" customFormat="1">
      <c r="A2247" s="382">
        <v>41337</v>
      </c>
      <c r="B2247" s="382"/>
      <c r="C2247" s="75" t="s">
        <v>3367</v>
      </c>
      <c r="D2247" s="75" t="s">
        <v>3244</v>
      </c>
      <c r="E2247" s="525">
        <v>13339</v>
      </c>
      <c r="F2247" s="103">
        <v>383.37</v>
      </c>
      <c r="G2247" s="309"/>
      <c r="H2247" s="309"/>
      <c r="I2247" s="24"/>
      <c r="J2247" s="2"/>
    </row>
    <row r="2248" spans="1:10" s="444" customFormat="1">
      <c r="A2248" s="382">
        <v>41337</v>
      </c>
      <c r="B2248" s="382"/>
      <c r="C2248" s="75" t="s">
        <v>558</v>
      </c>
      <c r="D2248" s="75" t="s">
        <v>3376</v>
      </c>
      <c r="E2248" s="525">
        <v>13386</v>
      </c>
      <c r="F2248" s="103">
        <v>1322.21</v>
      </c>
      <c r="G2248" s="309"/>
      <c r="H2248" s="309"/>
      <c r="I2248" s="24"/>
      <c r="J2248" s="2"/>
    </row>
    <row r="2249" spans="1:10" s="444" customFormat="1">
      <c r="A2249" s="382">
        <v>41337</v>
      </c>
      <c r="B2249" s="382"/>
      <c r="C2249" s="75" t="s">
        <v>531</v>
      </c>
      <c r="D2249" s="75" t="s">
        <v>3370</v>
      </c>
      <c r="E2249" s="525">
        <v>13358</v>
      </c>
      <c r="F2249" s="103">
        <v>565.11</v>
      </c>
      <c r="G2249" s="309"/>
      <c r="H2249" s="309"/>
      <c r="I2249" s="24"/>
      <c r="J2249" s="2"/>
    </row>
    <row r="2250" spans="1:10" s="444" customFormat="1">
      <c r="A2250" s="382">
        <v>41337</v>
      </c>
      <c r="B2250" s="382"/>
      <c r="C2250" s="75" t="s">
        <v>537</v>
      </c>
      <c r="D2250" s="75" t="s">
        <v>3370</v>
      </c>
      <c r="E2250" s="525">
        <v>13366</v>
      </c>
      <c r="F2250" s="103">
        <v>565.11</v>
      </c>
      <c r="G2250" s="309"/>
      <c r="H2250" s="309"/>
      <c r="I2250" s="24"/>
      <c r="J2250" s="2"/>
    </row>
    <row r="2251" spans="1:10" s="444" customFormat="1">
      <c r="A2251"/>
      <c r="G2251" s="309"/>
      <c r="H2251" s="309"/>
      <c r="I2251" s="24"/>
      <c r="J2251" s="2"/>
    </row>
    <row r="2252" spans="1:10">
      <c r="A2252" s="60">
        <v>41338</v>
      </c>
    </row>
    <row r="2253" spans="1:10">
      <c r="A2253" s="382">
        <v>41337</v>
      </c>
      <c r="B2253" s="382"/>
      <c r="C2253" s="75" t="s">
        <v>562</v>
      </c>
      <c r="D2253" s="75" t="s">
        <v>3370</v>
      </c>
      <c r="E2253" s="525">
        <v>13353</v>
      </c>
      <c r="F2253" s="103">
        <v>206.43</v>
      </c>
    </row>
    <row r="2254" spans="1:10" s="444" customFormat="1">
      <c r="A2254" s="382">
        <v>41327</v>
      </c>
      <c r="B2254" s="382">
        <v>41331</v>
      </c>
      <c r="C2254" s="75" t="s">
        <v>2933</v>
      </c>
      <c r="D2254" s="75" t="s">
        <v>3279</v>
      </c>
      <c r="E2254" s="525">
        <v>13247</v>
      </c>
      <c r="F2254" s="103">
        <v>1155</v>
      </c>
      <c r="G2254" s="309"/>
      <c r="H2254" s="309"/>
      <c r="I2254" s="24"/>
      <c r="J2254" s="2"/>
    </row>
    <row r="2255" spans="1:10">
      <c r="A2255" s="382">
        <v>41305</v>
      </c>
      <c r="B2255" s="382">
        <v>41336</v>
      </c>
      <c r="C2255" s="75" t="s">
        <v>133</v>
      </c>
      <c r="D2255" s="75" t="s">
        <v>3074</v>
      </c>
      <c r="E2255" s="525">
        <v>12949</v>
      </c>
      <c r="F2255" s="103">
        <v>1070.04</v>
      </c>
      <c r="I2255"/>
      <c r="J2255"/>
    </row>
    <row r="2256" spans="1:10">
      <c r="A2256" s="382">
        <v>41337</v>
      </c>
      <c r="B2256" s="382"/>
      <c r="C2256" s="75" t="s">
        <v>1303</v>
      </c>
      <c r="D2256" s="75" t="s">
        <v>3370</v>
      </c>
      <c r="E2256" s="525">
        <v>13344</v>
      </c>
      <c r="F2256" s="103">
        <v>174.84</v>
      </c>
      <c r="I2256"/>
      <c r="J2256"/>
    </row>
    <row r="2257" spans="1:10" s="444" customFormat="1">
      <c r="A2257" s="382">
        <v>41333</v>
      </c>
      <c r="B2257" s="382">
        <v>41338</v>
      </c>
      <c r="C2257" s="75" t="s">
        <v>168</v>
      </c>
      <c r="D2257" s="75" t="s">
        <v>3353</v>
      </c>
      <c r="E2257" s="525">
        <v>13296</v>
      </c>
      <c r="F2257" s="103">
        <v>365.76</v>
      </c>
      <c r="G2257" s="309"/>
      <c r="H2257" s="309"/>
      <c r="I2257" s="24"/>
      <c r="J2257" s="2"/>
    </row>
    <row r="2258" spans="1:10" s="444" customFormat="1">
      <c r="A2258" s="382">
        <v>41334</v>
      </c>
      <c r="B2258" s="382">
        <v>41339</v>
      </c>
      <c r="C2258" s="75" t="s">
        <v>1797</v>
      </c>
      <c r="D2258" s="75" t="s">
        <v>3346</v>
      </c>
      <c r="E2258" s="525">
        <v>13320</v>
      </c>
      <c r="F2258" s="103">
        <v>400</v>
      </c>
      <c r="G2258" s="309"/>
      <c r="H2258" s="309"/>
      <c r="I2258" s="24"/>
      <c r="J2258" s="2"/>
    </row>
    <row r="2259" spans="1:10" s="444" customFormat="1">
      <c r="A2259" s="382">
        <v>41334</v>
      </c>
      <c r="B2259" s="382">
        <v>41339</v>
      </c>
      <c r="C2259" s="75" t="s">
        <v>1288</v>
      </c>
      <c r="D2259" s="75" t="s">
        <v>3359</v>
      </c>
      <c r="E2259" s="525">
        <v>13323</v>
      </c>
      <c r="F2259" s="103">
        <v>400</v>
      </c>
      <c r="G2259" s="309"/>
      <c r="H2259" s="309"/>
      <c r="I2259" s="24"/>
      <c r="J2259" s="2"/>
    </row>
    <row r="2260" spans="1:10" s="444" customFormat="1">
      <c r="A2260" s="382">
        <v>41334</v>
      </c>
      <c r="B2260" s="382"/>
      <c r="C2260" s="75" t="s">
        <v>2205</v>
      </c>
      <c r="D2260" s="75" t="s">
        <v>3366</v>
      </c>
      <c r="E2260" s="525">
        <v>13334</v>
      </c>
      <c r="F2260" s="103">
        <v>425.86</v>
      </c>
      <c r="G2260" s="309"/>
      <c r="H2260" s="309"/>
      <c r="I2260" s="24"/>
      <c r="J2260" s="2"/>
    </row>
    <row r="2261" spans="1:10" s="444" customFormat="1">
      <c r="A2261" s="382">
        <v>41333</v>
      </c>
      <c r="B2261" s="382">
        <v>41338</v>
      </c>
      <c r="C2261" s="75" t="s">
        <v>166</v>
      </c>
      <c r="D2261" s="75" t="s">
        <v>3352</v>
      </c>
      <c r="E2261" s="525">
        <v>13295</v>
      </c>
      <c r="F2261" s="103">
        <v>611.63</v>
      </c>
      <c r="G2261" s="309"/>
      <c r="H2261" s="309"/>
      <c r="I2261" s="24"/>
      <c r="J2261" s="2"/>
    </row>
    <row r="2262" spans="1:10" s="444" customFormat="1">
      <c r="A2262" s="382">
        <v>41332</v>
      </c>
      <c r="B2262" s="382"/>
      <c r="C2262" s="75" t="s">
        <v>3311</v>
      </c>
      <c r="D2262" s="75" t="s">
        <v>3308</v>
      </c>
      <c r="E2262" s="525">
        <v>13282</v>
      </c>
      <c r="F2262" s="103">
        <v>772.8</v>
      </c>
      <c r="G2262" s="309"/>
      <c r="H2262" s="309"/>
      <c r="I2262" s="24"/>
      <c r="J2262" s="2"/>
    </row>
    <row r="2263" spans="1:10" s="444" customFormat="1">
      <c r="A2263" s="382">
        <v>41327</v>
      </c>
      <c r="B2263" s="382">
        <v>41331</v>
      </c>
      <c r="C2263" s="75" t="s">
        <v>3286</v>
      </c>
      <c r="D2263" s="75" t="s">
        <v>3278</v>
      </c>
      <c r="E2263" s="525">
        <v>13245</v>
      </c>
      <c r="F2263" s="103">
        <v>1591.31</v>
      </c>
      <c r="G2263" s="309"/>
      <c r="H2263" s="309"/>
      <c r="I2263" s="24"/>
      <c r="J2263" s="2"/>
    </row>
    <row r="2264" spans="1:10">
      <c r="A2264" s="382">
        <v>41333</v>
      </c>
      <c r="B2264" s="382"/>
      <c r="C2264" s="75" t="s">
        <v>948</v>
      </c>
      <c r="D2264" s="75" t="s">
        <v>3349</v>
      </c>
      <c r="E2264" s="525">
        <v>13289</v>
      </c>
      <c r="F2264" s="103">
        <v>1617.27</v>
      </c>
      <c r="I2264"/>
      <c r="J2264"/>
    </row>
    <row r="2265" spans="1:10" s="444" customFormat="1">
      <c r="A2265" s="382">
        <v>41334</v>
      </c>
      <c r="B2265" s="382"/>
      <c r="C2265" s="75" t="s">
        <v>940</v>
      </c>
      <c r="D2265" s="75" t="s">
        <v>2636</v>
      </c>
      <c r="E2265" s="525">
        <v>13298</v>
      </c>
      <c r="F2265" s="103">
        <v>2000</v>
      </c>
      <c r="G2265" s="309"/>
      <c r="H2265" s="309"/>
      <c r="I2265" s="24"/>
      <c r="J2265" s="2"/>
    </row>
    <row r="2266" spans="1:10" s="444" customFormat="1">
      <c r="A2266" s="382">
        <v>41337</v>
      </c>
      <c r="B2266" s="382"/>
      <c r="C2266" s="75" t="s">
        <v>602</v>
      </c>
      <c r="D2266" s="75" t="s">
        <v>2752</v>
      </c>
      <c r="E2266" s="525">
        <v>12927</v>
      </c>
      <c r="F2266" s="103">
        <v>4216.67</v>
      </c>
      <c r="G2266" s="309"/>
      <c r="H2266" s="309"/>
      <c r="I2266" s="24"/>
      <c r="J2266" s="2"/>
    </row>
    <row r="2267" spans="1:10" s="444" customFormat="1">
      <c r="A2267" s="382">
        <v>41337</v>
      </c>
      <c r="B2267" s="382"/>
      <c r="C2267" s="75" t="s">
        <v>367</v>
      </c>
      <c r="D2267" s="75" t="s">
        <v>3376</v>
      </c>
      <c r="E2267" s="525">
        <v>13387</v>
      </c>
      <c r="F2267" s="103">
        <v>1321.65</v>
      </c>
      <c r="G2267" s="309"/>
      <c r="H2267" s="309"/>
      <c r="I2267" s="24"/>
      <c r="J2267" s="2"/>
    </row>
    <row r="2268" spans="1:10" s="444" customFormat="1">
      <c r="A2268" s="382">
        <v>41337</v>
      </c>
      <c r="B2268" s="382"/>
      <c r="C2268" s="75" t="s">
        <v>533</v>
      </c>
      <c r="D2268" s="75" t="s">
        <v>3376</v>
      </c>
      <c r="E2268" s="525">
        <v>13388</v>
      </c>
      <c r="F2268" s="103">
        <v>707.76</v>
      </c>
      <c r="G2268" s="309"/>
      <c r="H2268" s="309"/>
      <c r="I2268" s="24"/>
      <c r="J2268" s="2"/>
    </row>
    <row r="2269" spans="1:10" s="444" customFormat="1">
      <c r="A2269" s="382">
        <v>41337</v>
      </c>
      <c r="B2269" s="382"/>
      <c r="C2269" s="75" t="s">
        <v>538</v>
      </c>
      <c r="D2269" s="75" t="s">
        <v>3370</v>
      </c>
      <c r="E2269" s="525">
        <v>13368</v>
      </c>
      <c r="F2269" s="103">
        <v>495.43</v>
      </c>
      <c r="G2269" s="309"/>
      <c r="H2269" s="309"/>
      <c r="I2269" s="24"/>
      <c r="J2269" s="2"/>
    </row>
    <row r="2270" spans="1:10" s="444" customFormat="1">
      <c r="A2270" s="382">
        <v>41337</v>
      </c>
      <c r="B2270" s="382"/>
      <c r="C2270" s="75" t="s">
        <v>1703</v>
      </c>
      <c r="D2270" s="75" t="s">
        <v>3244</v>
      </c>
      <c r="E2270" s="525">
        <v>13336</v>
      </c>
      <c r="F2270" s="103">
        <v>202.6</v>
      </c>
      <c r="G2270" s="309"/>
      <c r="H2270" s="309"/>
      <c r="I2270" s="24"/>
      <c r="J2270" s="2"/>
    </row>
    <row r="2271" spans="1:10" s="444" customFormat="1">
      <c r="A2271" s="382">
        <v>41337</v>
      </c>
      <c r="B2271" s="382"/>
      <c r="C2271" s="75" t="s">
        <v>559</v>
      </c>
      <c r="D2271" s="75" t="s">
        <v>3244</v>
      </c>
      <c r="E2271" s="525">
        <v>13340</v>
      </c>
      <c r="F2271" s="103">
        <v>235.92</v>
      </c>
      <c r="G2271" s="309"/>
      <c r="H2271" s="309"/>
      <c r="I2271" s="24"/>
      <c r="J2271" s="2"/>
    </row>
    <row r="2272" spans="1:10" s="444" customFormat="1">
      <c r="A2272" s="382">
        <v>41337</v>
      </c>
      <c r="B2272" s="382"/>
      <c r="C2272" s="75" t="s">
        <v>1480</v>
      </c>
      <c r="D2272" s="75" t="s">
        <v>3376</v>
      </c>
      <c r="E2272" s="525">
        <v>13390</v>
      </c>
      <c r="F2272" s="103">
        <v>594.30999999999995</v>
      </c>
      <c r="G2272" s="309"/>
      <c r="H2272" s="309"/>
      <c r="I2272" s="24"/>
      <c r="J2272" s="2"/>
    </row>
    <row r="2273" spans="1:10" s="444" customFormat="1">
      <c r="A2273" s="382">
        <v>41337</v>
      </c>
      <c r="B2273" s="382"/>
      <c r="C2273" s="75" t="s">
        <v>2771</v>
      </c>
      <c r="D2273" s="75" t="s">
        <v>3371</v>
      </c>
      <c r="E2273" s="525">
        <v>13377</v>
      </c>
      <c r="F2273" s="103">
        <v>312</v>
      </c>
      <c r="G2273" s="309"/>
      <c r="H2273" s="309"/>
      <c r="I2273" s="24"/>
      <c r="J2273" s="2"/>
    </row>
    <row r="2274" spans="1:10" s="444" customFormat="1">
      <c r="A2274" s="382">
        <v>41337</v>
      </c>
      <c r="B2274" s="382"/>
      <c r="C2274" s="75" t="s">
        <v>1307</v>
      </c>
      <c r="D2274" s="75" t="s">
        <v>3370</v>
      </c>
      <c r="E2274" s="525">
        <v>13365</v>
      </c>
      <c r="F2274" s="103">
        <v>607.79999999999995</v>
      </c>
      <c r="G2274" s="309"/>
      <c r="H2274" s="309"/>
      <c r="I2274" s="24"/>
      <c r="J2274" s="2"/>
    </row>
    <row r="2275" spans="1:10" s="444" customFormat="1">
      <c r="A2275" s="382">
        <v>41337</v>
      </c>
      <c r="B2275" s="382"/>
      <c r="C2275" s="75" t="s">
        <v>1629</v>
      </c>
      <c r="D2275" s="75" t="s">
        <v>3370</v>
      </c>
      <c r="E2275" s="525">
        <v>13363</v>
      </c>
      <c r="F2275" s="103">
        <v>503.59</v>
      </c>
      <c r="G2275" s="309"/>
      <c r="H2275" s="309"/>
      <c r="I2275" s="24"/>
      <c r="J2275" s="2"/>
    </row>
    <row r="2276" spans="1:10" s="444" customFormat="1">
      <c r="A2276" s="382">
        <v>41337</v>
      </c>
      <c r="B2276" s="382"/>
      <c r="C2276" s="75" t="s">
        <v>2014</v>
      </c>
      <c r="D2276" s="75" t="s">
        <v>3370</v>
      </c>
      <c r="E2276" s="525">
        <v>13364</v>
      </c>
      <c r="F2276" s="103">
        <v>220.57</v>
      </c>
      <c r="G2276" s="309"/>
      <c r="H2276" s="309"/>
      <c r="I2276" s="24"/>
      <c r="J2276" s="2"/>
    </row>
    <row r="2277" spans="1:10" s="444" customFormat="1">
      <c r="A2277" s="382">
        <v>41337</v>
      </c>
      <c r="B2277" s="382"/>
      <c r="C2277" s="75" t="s">
        <v>2013</v>
      </c>
      <c r="D2277" s="75" t="s">
        <v>3370</v>
      </c>
      <c r="E2277" s="525">
        <v>13362</v>
      </c>
      <c r="F2277" s="103">
        <v>506.5</v>
      </c>
      <c r="G2277" s="309"/>
      <c r="H2277" s="309"/>
      <c r="I2277" s="24"/>
      <c r="J2277" s="2"/>
    </row>
    <row r="2278" spans="1:10" s="444" customFormat="1">
      <c r="A2278" s="382">
        <v>41337</v>
      </c>
      <c r="B2278" s="382"/>
      <c r="C2278" s="75" t="s">
        <v>539</v>
      </c>
      <c r="D2278" s="75" t="s">
        <v>3370</v>
      </c>
      <c r="E2278" s="525">
        <v>13372</v>
      </c>
      <c r="F2278" s="103">
        <v>561.77</v>
      </c>
      <c r="G2278" s="309"/>
      <c r="H2278" s="309"/>
      <c r="I2278" s="24"/>
      <c r="J2278" s="2"/>
    </row>
    <row r="2279" spans="1:10" s="444" customFormat="1">
      <c r="A2279" s="382">
        <v>41337</v>
      </c>
      <c r="B2279" s="382"/>
      <c r="C2279" s="75" t="s">
        <v>1484</v>
      </c>
      <c r="D2279" s="75" t="s">
        <v>3370</v>
      </c>
      <c r="E2279" s="525">
        <v>13370</v>
      </c>
      <c r="F2279" s="103">
        <v>503.59</v>
      </c>
      <c r="G2279" s="309"/>
      <c r="H2279" s="309"/>
      <c r="I2279" s="24"/>
      <c r="J2279" s="2"/>
    </row>
    <row r="2280" spans="1:10" s="444" customFormat="1">
      <c r="A2280" s="382">
        <v>41337</v>
      </c>
      <c r="B2280" s="382"/>
      <c r="C2280" s="75" t="s">
        <v>164</v>
      </c>
      <c r="D2280" s="75" t="s">
        <v>3370</v>
      </c>
      <c r="E2280" s="525">
        <v>13375</v>
      </c>
      <c r="F2280" s="103">
        <v>695.4</v>
      </c>
      <c r="G2280" s="309"/>
      <c r="H2280" s="309"/>
      <c r="I2280" s="24"/>
      <c r="J2280" s="2"/>
    </row>
    <row r="2281" spans="1:10" s="444" customFormat="1">
      <c r="A2281" s="382">
        <v>41337</v>
      </c>
      <c r="B2281" s="382"/>
      <c r="C2281" s="75" t="s">
        <v>741</v>
      </c>
      <c r="D2281" s="75" t="s">
        <v>3376</v>
      </c>
      <c r="E2281" s="525">
        <v>13385</v>
      </c>
      <c r="F2281" s="103">
        <v>1971.32</v>
      </c>
      <c r="G2281" s="309"/>
      <c r="H2281" s="309"/>
      <c r="I2281" s="24"/>
      <c r="J2281" s="2"/>
    </row>
    <row r="2282" spans="1:10" s="444" customFormat="1">
      <c r="A2282" s="382">
        <v>41337</v>
      </c>
      <c r="B2282" s="382"/>
      <c r="C2282" s="75" t="s">
        <v>372</v>
      </c>
      <c r="D2282" s="75" t="s">
        <v>3377</v>
      </c>
      <c r="E2282" s="525">
        <v>13391</v>
      </c>
      <c r="F2282" s="103">
        <v>3134.57</v>
      </c>
      <c r="G2282" s="309"/>
      <c r="H2282" s="309"/>
      <c r="I2282" s="24"/>
      <c r="J2282" s="2"/>
    </row>
    <row r="2283" spans="1:10" s="444" customFormat="1">
      <c r="A2283" s="382">
        <v>41337</v>
      </c>
      <c r="B2283" s="382"/>
      <c r="C2283" s="75" t="s">
        <v>468</v>
      </c>
      <c r="D2283" s="75" t="s">
        <v>3376</v>
      </c>
      <c r="E2283" s="525">
        <v>13383</v>
      </c>
      <c r="F2283" s="103">
        <v>734.89</v>
      </c>
      <c r="G2283" s="309"/>
      <c r="H2283" s="309"/>
      <c r="I2283" s="24"/>
      <c r="J2283" s="2"/>
    </row>
    <row r="2284" spans="1:10" s="444" customFormat="1">
      <c r="A2284" s="382">
        <v>41337</v>
      </c>
      <c r="B2284" s="382"/>
      <c r="C2284" s="75" t="s">
        <v>3368</v>
      </c>
      <c r="D2284" s="75" t="s">
        <v>3374</v>
      </c>
      <c r="E2284" s="525">
        <v>13380</v>
      </c>
      <c r="F2284" s="103">
        <v>102.9</v>
      </c>
      <c r="G2284" s="309"/>
      <c r="H2284" s="309"/>
      <c r="I2284" s="24"/>
      <c r="J2284" s="2"/>
    </row>
    <row r="2285" spans="1:10" s="444" customFormat="1">
      <c r="A2285" s="382">
        <v>41337</v>
      </c>
      <c r="B2285" s="382"/>
      <c r="C2285" s="75" t="s">
        <v>3138</v>
      </c>
      <c r="D2285" s="75" t="s">
        <v>3375</v>
      </c>
      <c r="E2285" s="525">
        <v>13381</v>
      </c>
      <c r="F2285" s="103">
        <v>232</v>
      </c>
      <c r="G2285" s="309"/>
      <c r="H2285" s="309"/>
      <c r="I2285" s="24"/>
      <c r="J2285" s="2"/>
    </row>
    <row r="2286" spans="1:10" s="444" customFormat="1">
      <c r="A2286" s="382">
        <v>41337</v>
      </c>
      <c r="B2286" s="382"/>
      <c r="C2286" s="75" t="s">
        <v>1834</v>
      </c>
      <c r="D2286" s="75" t="s">
        <v>3370</v>
      </c>
      <c r="E2286" s="525">
        <v>13360</v>
      </c>
      <c r="F2286" s="103">
        <v>503.59</v>
      </c>
      <c r="G2286" s="309"/>
      <c r="H2286" s="309"/>
      <c r="I2286" s="24"/>
      <c r="J2286" s="2"/>
    </row>
    <row r="2287" spans="1:10" s="444" customFormat="1">
      <c r="A2287" s="382">
        <v>41337</v>
      </c>
      <c r="B2287" s="382"/>
      <c r="C2287" s="75" t="s">
        <v>1707</v>
      </c>
      <c r="D2287" s="75" t="s">
        <v>3370</v>
      </c>
      <c r="E2287" s="525">
        <v>13367</v>
      </c>
      <c r="F2287" s="103">
        <v>594.30999999999995</v>
      </c>
      <c r="G2287" s="309"/>
      <c r="H2287" s="309"/>
      <c r="I2287" s="24"/>
      <c r="J2287" s="2"/>
    </row>
    <row r="2288" spans="1:10" s="444" customFormat="1">
      <c r="A2288" s="382">
        <v>41337</v>
      </c>
      <c r="B2288" s="382"/>
      <c r="C2288" s="75" t="s">
        <v>1304</v>
      </c>
      <c r="D2288" s="75" t="s">
        <v>3370</v>
      </c>
      <c r="E2288" s="525">
        <v>13347</v>
      </c>
      <c r="F2288" s="103">
        <v>177.28</v>
      </c>
      <c r="G2288" s="309"/>
      <c r="H2288" s="309"/>
      <c r="I2288" s="24"/>
      <c r="J2288" s="2"/>
    </row>
    <row r="2289" spans="1:10" s="444" customFormat="1">
      <c r="A2289" s="382">
        <v>41337</v>
      </c>
      <c r="B2289" s="382"/>
      <c r="C2289" s="75" t="s">
        <v>32</v>
      </c>
      <c r="D2289" s="75" t="s">
        <v>3370</v>
      </c>
      <c r="E2289" s="525">
        <v>13359</v>
      </c>
      <c r="F2289" s="103">
        <v>565.11</v>
      </c>
      <c r="G2289" s="309"/>
      <c r="H2289" s="309"/>
      <c r="I2289" s="24"/>
      <c r="J2289" s="2"/>
    </row>
    <row r="2290" spans="1:10" s="444" customFormat="1">
      <c r="A2290" s="382">
        <v>41338</v>
      </c>
      <c r="B2290" s="382"/>
      <c r="C2290" s="75" t="s">
        <v>3380</v>
      </c>
      <c r="D2290" s="75" t="s">
        <v>3244</v>
      </c>
      <c r="E2290" s="525">
        <v>13396</v>
      </c>
      <c r="F2290" s="103">
        <v>607.79999999999995</v>
      </c>
      <c r="G2290" s="309"/>
      <c r="H2290" s="309"/>
      <c r="I2290" s="24"/>
      <c r="J2290" s="2"/>
    </row>
    <row r="2291" spans="1:10" s="444" customFormat="1">
      <c r="A2291"/>
      <c r="G2291" s="309"/>
      <c r="H2291" s="309"/>
      <c r="I2291" s="24"/>
      <c r="J2291" s="2"/>
    </row>
    <row r="2292" spans="1:10">
      <c r="A2292" s="60">
        <v>41339</v>
      </c>
    </row>
    <row r="2293" spans="1:10">
      <c r="A2293" s="382">
        <v>41337</v>
      </c>
      <c r="B2293" s="382"/>
      <c r="C2293" s="75" t="s">
        <v>369</v>
      </c>
      <c r="D2293" s="75" t="s">
        <v>3376</v>
      </c>
      <c r="E2293" s="525">
        <v>13389</v>
      </c>
      <c r="F2293" s="103">
        <v>1036.55</v>
      </c>
    </row>
    <row r="2294" spans="1:10" s="444" customFormat="1">
      <c r="A2294" s="382">
        <v>41337</v>
      </c>
      <c r="B2294" s="382"/>
      <c r="C2294" s="75" t="s">
        <v>525</v>
      </c>
      <c r="D2294" s="75" t="s">
        <v>3370</v>
      </c>
      <c r="E2294" s="525">
        <v>13346</v>
      </c>
      <c r="F2294" s="103">
        <v>294.89999999999998</v>
      </c>
      <c r="G2294" s="309"/>
      <c r="H2294" s="309"/>
      <c r="I2294" s="24"/>
      <c r="J2294" s="2"/>
    </row>
    <row r="2295" spans="1:10" s="444" customFormat="1">
      <c r="A2295" s="382">
        <v>41337</v>
      </c>
      <c r="B2295" s="382"/>
      <c r="C2295" s="75" t="s">
        <v>1170</v>
      </c>
      <c r="D2295" s="75" t="s">
        <v>3244</v>
      </c>
      <c r="E2295" s="525">
        <v>13338</v>
      </c>
      <c r="F2295" s="103">
        <v>227.93</v>
      </c>
      <c r="G2295" s="309"/>
      <c r="H2295" s="309"/>
      <c r="I2295" s="24"/>
      <c r="J2295" s="2"/>
    </row>
    <row r="2296" spans="1:10" s="444" customFormat="1">
      <c r="A2296" s="382">
        <v>41337</v>
      </c>
      <c r="B2296" s="382"/>
      <c r="C2296" s="75" t="s">
        <v>528</v>
      </c>
      <c r="D2296" s="75" t="s">
        <v>3370</v>
      </c>
      <c r="E2296" s="525">
        <v>13351</v>
      </c>
      <c r="F2296" s="103">
        <v>294.89999999999998</v>
      </c>
      <c r="G2296" s="309"/>
      <c r="H2296" s="309"/>
      <c r="I2296" s="24"/>
      <c r="J2296" s="2"/>
    </row>
    <row r="2297" spans="1:10" s="444" customFormat="1">
      <c r="A2297" s="382">
        <v>41334</v>
      </c>
      <c r="B2297" s="382">
        <v>41339</v>
      </c>
      <c r="C2297" s="75" t="s">
        <v>438</v>
      </c>
      <c r="D2297" s="75" t="s">
        <v>3348</v>
      </c>
      <c r="E2297" s="525">
        <v>13322</v>
      </c>
      <c r="F2297" s="103">
        <v>400</v>
      </c>
      <c r="G2297" s="309"/>
      <c r="H2297" s="309"/>
      <c r="I2297" s="24"/>
      <c r="J2297" s="2"/>
    </row>
    <row r="2298" spans="1:10" s="444" customFormat="1">
      <c r="A2298" s="382">
        <v>41337</v>
      </c>
      <c r="B2298" s="382"/>
      <c r="C2298" s="75" t="s">
        <v>3134</v>
      </c>
      <c r="D2298" s="75" t="s">
        <v>3370</v>
      </c>
      <c r="E2298" s="525">
        <v>13357</v>
      </c>
      <c r="F2298" s="103">
        <v>589.79999999999995</v>
      </c>
      <c r="G2298" s="309"/>
      <c r="H2298" s="309"/>
      <c r="I2298" s="24"/>
      <c r="J2298" s="2"/>
    </row>
    <row r="2299" spans="1:10" s="444" customFormat="1">
      <c r="A2299" s="382"/>
      <c r="B2299" s="382"/>
      <c r="C2299" s="75" t="s">
        <v>2343</v>
      </c>
      <c r="D2299" s="75" t="s">
        <v>3379</v>
      </c>
      <c r="E2299" s="525">
        <v>12528</v>
      </c>
      <c r="F2299" s="103">
        <v>11800</v>
      </c>
      <c r="G2299" s="309"/>
      <c r="H2299" s="309"/>
      <c r="I2299" s="24"/>
      <c r="J2299" s="2"/>
    </row>
    <row r="2300" spans="1:10" s="444" customFormat="1">
      <c r="A2300" s="382">
        <v>41337</v>
      </c>
      <c r="B2300" s="382"/>
      <c r="C2300" s="75" t="s">
        <v>354</v>
      </c>
      <c r="D2300" s="75" t="s">
        <v>3376</v>
      </c>
      <c r="E2300" s="525">
        <v>13384</v>
      </c>
      <c r="F2300" s="103">
        <v>2107.4699999999998</v>
      </c>
      <c r="G2300" s="309"/>
      <c r="H2300" s="309"/>
      <c r="I2300" s="24"/>
      <c r="J2300" s="2"/>
    </row>
    <row r="2301" spans="1:10" s="444" customFormat="1">
      <c r="A2301" s="382">
        <v>41339</v>
      </c>
      <c r="B2301" s="382"/>
      <c r="C2301" s="75" t="s">
        <v>120</v>
      </c>
      <c r="D2301" s="75" t="s">
        <v>1498</v>
      </c>
      <c r="E2301" s="525">
        <v>13421</v>
      </c>
      <c r="F2301" s="103">
        <v>2000</v>
      </c>
      <c r="G2301" s="309"/>
      <c r="H2301" s="309"/>
      <c r="I2301" s="24"/>
      <c r="J2301" s="2"/>
    </row>
    <row r="2302" spans="1:10" s="444" customFormat="1">
      <c r="A2302" s="382">
        <v>41339</v>
      </c>
      <c r="B2302" s="382"/>
      <c r="C2302" s="75" t="s">
        <v>120</v>
      </c>
      <c r="D2302" s="75" t="s">
        <v>3400</v>
      </c>
      <c r="E2302" s="525">
        <v>13425</v>
      </c>
      <c r="F2302" s="103">
        <v>260</v>
      </c>
      <c r="G2302" s="309"/>
      <c r="H2302" s="309"/>
      <c r="I2302" s="24"/>
      <c r="J2302" s="2"/>
    </row>
    <row r="2303" spans="1:10" s="444" customFormat="1">
      <c r="A2303" s="382">
        <v>41339</v>
      </c>
      <c r="B2303" s="382"/>
      <c r="C2303" s="75" t="s">
        <v>2206</v>
      </c>
      <c r="D2303" s="75" t="s">
        <v>3399</v>
      </c>
      <c r="E2303" s="525">
        <v>13424</v>
      </c>
      <c r="F2303" s="103">
        <v>413.77</v>
      </c>
      <c r="G2303" s="309"/>
      <c r="H2303" s="309"/>
      <c r="I2303" s="24"/>
      <c r="J2303" s="2"/>
    </row>
    <row r="2304" spans="1:10" s="444" customFormat="1">
      <c r="A2304" s="382">
        <v>41337</v>
      </c>
      <c r="B2304" s="382"/>
      <c r="C2304" s="75" t="s">
        <v>2860</v>
      </c>
      <c r="D2304" s="75" t="s">
        <v>3373</v>
      </c>
      <c r="E2304" s="525">
        <v>13379</v>
      </c>
      <c r="F2304" s="103">
        <v>232</v>
      </c>
      <c r="G2304" s="309"/>
      <c r="H2304" s="309"/>
      <c r="I2304" s="24"/>
      <c r="J2304" s="2"/>
    </row>
    <row r="2305" spans="1:10" s="444" customFormat="1">
      <c r="A2305" s="382">
        <v>41337</v>
      </c>
      <c r="B2305" s="382"/>
      <c r="C2305" s="75" t="s">
        <v>561</v>
      </c>
      <c r="D2305" s="75" t="s">
        <v>3370</v>
      </c>
      <c r="E2305" s="525">
        <v>13348</v>
      </c>
      <c r="F2305" s="103">
        <v>206.43</v>
      </c>
      <c r="G2305" s="309"/>
      <c r="H2305" s="309"/>
      <c r="I2305" s="24"/>
      <c r="J2305" s="2"/>
    </row>
    <row r="2306" spans="1:10" s="444" customFormat="1">
      <c r="A2306" s="382">
        <v>41337</v>
      </c>
      <c r="B2306" s="382"/>
      <c r="C2306" s="75" t="s">
        <v>3137</v>
      </c>
      <c r="D2306" s="75" t="s">
        <v>3372</v>
      </c>
      <c r="E2306" s="525">
        <v>13378</v>
      </c>
      <c r="F2306" s="103">
        <v>260</v>
      </c>
      <c r="G2306" s="309"/>
      <c r="H2306" s="309"/>
      <c r="I2306" s="24"/>
      <c r="J2306" s="2"/>
    </row>
    <row r="2307" spans="1:10" s="444" customFormat="1">
      <c r="A2307" s="382">
        <v>41334</v>
      </c>
      <c r="B2307" s="382"/>
      <c r="C2307" s="75" t="s">
        <v>636</v>
      </c>
      <c r="D2307" s="75" t="s">
        <v>3244</v>
      </c>
      <c r="E2307" s="525">
        <v>13313</v>
      </c>
      <c r="F2307" s="103">
        <v>188.74</v>
      </c>
      <c r="G2307" s="309"/>
      <c r="H2307" s="309"/>
      <c r="I2307" s="24"/>
      <c r="J2307" s="2"/>
    </row>
    <row r="2308" spans="1:10" s="444" customFormat="1">
      <c r="A2308"/>
      <c r="G2308" s="309"/>
      <c r="H2308" s="309"/>
      <c r="I2308" s="24"/>
      <c r="J2308" s="2"/>
    </row>
    <row r="2309" spans="1:10">
      <c r="A2309" s="60">
        <v>41340</v>
      </c>
    </row>
    <row r="2310" spans="1:10">
      <c r="A2310" s="382">
        <v>41339</v>
      </c>
      <c r="B2310" s="382"/>
      <c r="C2310" s="75" t="s">
        <v>226</v>
      </c>
      <c r="D2310" s="75" t="s">
        <v>3405</v>
      </c>
      <c r="E2310" s="525">
        <v>13431</v>
      </c>
      <c r="F2310" s="103">
        <v>274.06</v>
      </c>
    </row>
    <row r="2311" spans="1:10" s="444" customFormat="1">
      <c r="A2311" s="382">
        <v>41337</v>
      </c>
      <c r="B2311" s="382"/>
      <c r="C2311" s="75" t="s">
        <v>563</v>
      </c>
      <c r="D2311" s="75" t="s">
        <v>3370</v>
      </c>
      <c r="E2311" s="525">
        <v>13376</v>
      </c>
      <c r="F2311" s="103">
        <v>589.79999999999995</v>
      </c>
      <c r="G2311" s="309"/>
      <c r="H2311" s="309"/>
      <c r="I2311" s="24"/>
      <c r="J2311" s="2"/>
    </row>
    <row r="2312" spans="1:10" s="444" customFormat="1">
      <c r="A2312" s="382">
        <v>41339</v>
      </c>
      <c r="B2312" s="382"/>
      <c r="C2312" s="75" t="s">
        <v>2482</v>
      </c>
      <c r="D2312" s="75" t="s">
        <v>3127</v>
      </c>
      <c r="E2312" s="525">
        <v>13432</v>
      </c>
      <c r="F2312" s="103">
        <v>120</v>
      </c>
      <c r="G2312" s="309"/>
      <c r="H2312" s="309"/>
      <c r="I2312" s="24"/>
      <c r="J2312" s="2"/>
    </row>
    <row r="2313" spans="1:10" s="444" customFormat="1">
      <c r="A2313" s="382">
        <v>41311</v>
      </c>
      <c r="B2313" s="382">
        <v>41331</v>
      </c>
      <c r="C2313" s="75" t="s">
        <v>469</v>
      </c>
      <c r="D2313" s="75" t="s">
        <v>3164</v>
      </c>
      <c r="E2313" s="525">
        <v>13076</v>
      </c>
      <c r="F2313" s="103">
        <v>4892.16</v>
      </c>
      <c r="G2313" s="309"/>
      <c r="H2313" s="309"/>
      <c r="I2313" s="24"/>
      <c r="J2313" s="2"/>
    </row>
    <row r="2314" spans="1:10">
      <c r="A2314" s="382">
        <v>41334</v>
      </c>
      <c r="B2314" s="382">
        <v>41339</v>
      </c>
      <c r="C2314" s="75" t="s">
        <v>662</v>
      </c>
      <c r="D2314" s="75" t="s">
        <v>3360</v>
      </c>
      <c r="E2314" s="525">
        <v>13325</v>
      </c>
      <c r="F2314" s="103">
        <v>175.7</v>
      </c>
      <c r="I2314"/>
      <c r="J2314"/>
    </row>
    <row r="2315" spans="1:10" s="444" customFormat="1">
      <c r="A2315" s="382">
        <v>41333</v>
      </c>
      <c r="B2315" s="382"/>
      <c r="C2315" s="75" t="s">
        <v>3222</v>
      </c>
      <c r="D2315" s="75" t="s">
        <v>3350</v>
      </c>
      <c r="E2315" s="525">
        <v>13293</v>
      </c>
      <c r="F2315" s="103">
        <v>223.78</v>
      </c>
      <c r="G2315" s="309"/>
      <c r="H2315" s="309"/>
      <c r="I2315" s="24"/>
      <c r="J2315" s="2"/>
    </row>
    <row r="2316" spans="1:10" s="444" customFormat="1">
      <c r="A2316" s="382">
        <v>41338</v>
      </c>
      <c r="B2316" s="382">
        <v>41341</v>
      </c>
      <c r="C2316" s="75" t="s">
        <v>2878</v>
      </c>
      <c r="D2316" s="75" t="s">
        <v>3395</v>
      </c>
      <c r="E2316" s="525">
        <v>13410</v>
      </c>
      <c r="F2316" s="103">
        <v>404.8</v>
      </c>
      <c r="G2316" s="309"/>
      <c r="H2316" s="309"/>
      <c r="I2316" s="24"/>
      <c r="J2316" s="2"/>
    </row>
    <row r="2317" spans="1:10" s="444" customFormat="1">
      <c r="A2317" s="382">
        <v>41337</v>
      </c>
      <c r="B2317" s="382"/>
      <c r="C2317" s="75" t="s">
        <v>1633</v>
      </c>
      <c r="D2317" s="75" t="s">
        <v>3370</v>
      </c>
      <c r="E2317" s="525">
        <v>13371</v>
      </c>
      <c r="F2317" s="103">
        <v>594.30999999999995</v>
      </c>
      <c r="G2317" s="309"/>
      <c r="H2317" s="309"/>
      <c r="I2317" s="24"/>
      <c r="J2317" s="2"/>
    </row>
    <row r="2318" spans="1:10" s="444" customFormat="1">
      <c r="A2318" s="382">
        <v>41338</v>
      </c>
      <c r="B2318" s="382">
        <v>41341</v>
      </c>
      <c r="C2318" s="75" t="s">
        <v>2218</v>
      </c>
      <c r="D2318" s="75" t="s">
        <v>3393</v>
      </c>
      <c r="E2318" s="525">
        <v>13408</v>
      </c>
      <c r="F2318" s="103">
        <v>1303.57</v>
      </c>
      <c r="G2318" s="309"/>
      <c r="H2318" s="309"/>
      <c r="I2318" s="24"/>
      <c r="J2318" s="2"/>
    </row>
    <row r="2319" spans="1:10" s="444" customFormat="1">
      <c r="A2319" s="382">
        <v>41338</v>
      </c>
      <c r="B2319" s="382">
        <v>41341</v>
      </c>
      <c r="C2319" s="75" t="s">
        <v>1694</v>
      </c>
      <c r="D2319" s="75" t="s">
        <v>3389</v>
      </c>
      <c r="E2319" s="525">
        <v>13404</v>
      </c>
      <c r="F2319" s="103">
        <v>1619.2</v>
      </c>
      <c r="G2319" s="309"/>
      <c r="H2319" s="309"/>
      <c r="I2319" s="24"/>
      <c r="J2319" s="2"/>
    </row>
    <row r="2320" spans="1:10" s="444" customFormat="1">
      <c r="A2320" s="382">
        <v>41339</v>
      </c>
      <c r="B2320" s="382"/>
      <c r="C2320" s="75" t="s">
        <v>100</v>
      </c>
      <c r="D2320" s="75" t="s">
        <v>3404</v>
      </c>
      <c r="E2320" s="525">
        <v>13430</v>
      </c>
      <c r="F2320" s="103">
        <v>92</v>
      </c>
      <c r="G2320" s="309"/>
      <c r="H2320" s="309"/>
      <c r="I2320" s="24"/>
      <c r="J2320" s="2"/>
    </row>
    <row r="2321" spans="1:10" s="444" customFormat="1">
      <c r="A2321" s="382">
        <v>41339</v>
      </c>
      <c r="C2321" s="75" t="s">
        <v>100</v>
      </c>
      <c r="D2321" s="75" t="s">
        <v>1498</v>
      </c>
      <c r="E2321" s="525">
        <v>13423</v>
      </c>
      <c r="F2321" s="103">
        <v>1000</v>
      </c>
      <c r="G2321" s="309"/>
      <c r="H2321" s="309"/>
      <c r="I2321" s="24"/>
      <c r="J2321" s="2"/>
    </row>
    <row r="2322" spans="1:10" s="444" customFormat="1">
      <c r="A2322" s="382">
        <v>41340</v>
      </c>
      <c r="B2322" s="382"/>
      <c r="C2322" s="75" t="s">
        <v>848</v>
      </c>
      <c r="D2322" s="75" t="s">
        <v>3409</v>
      </c>
      <c r="E2322" s="525">
        <v>13435</v>
      </c>
      <c r="F2322" s="103">
        <v>200</v>
      </c>
      <c r="G2322" s="309"/>
      <c r="H2322" s="309"/>
      <c r="I2322" s="24"/>
      <c r="J2322" s="2"/>
    </row>
    <row r="2323" spans="1:10" s="444" customFormat="1">
      <c r="A2323"/>
      <c r="G2323" s="309"/>
      <c r="H2323" s="309"/>
      <c r="I2323" s="24"/>
      <c r="J2323" s="2"/>
    </row>
    <row r="2324" spans="1:10">
      <c r="A2324" s="60">
        <v>41341</v>
      </c>
    </row>
    <row r="2325" spans="1:10">
      <c r="A2325" s="382">
        <v>41334</v>
      </c>
      <c r="B2325" s="382">
        <v>41339</v>
      </c>
      <c r="C2325" s="75" t="s">
        <v>3357</v>
      </c>
      <c r="D2325" s="75" t="s">
        <v>3362</v>
      </c>
      <c r="E2325" s="525">
        <v>13327</v>
      </c>
      <c r="F2325" s="103">
        <v>30</v>
      </c>
    </row>
    <row r="2326" spans="1:10" s="444" customFormat="1">
      <c r="A2326" s="382"/>
      <c r="B2326" s="382"/>
      <c r="C2326" s="75" t="s">
        <v>3204</v>
      </c>
      <c r="D2326" s="75" t="s">
        <v>3412</v>
      </c>
      <c r="E2326" s="525">
        <v>12675</v>
      </c>
      <c r="F2326" s="103">
        <v>2000</v>
      </c>
      <c r="G2326" s="309"/>
      <c r="H2326" s="309"/>
      <c r="I2326" s="24"/>
      <c r="J2326" s="2"/>
    </row>
    <row r="2327" spans="1:10" s="444" customFormat="1">
      <c r="A2327" s="382">
        <v>41340</v>
      </c>
      <c r="B2327" s="382"/>
      <c r="C2327" s="75" t="s">
        <v>226</v>
      </c>
      <c r="D2327" s="75" t="s">
        <v>3410</v>
      </c>
      <c r="E2327" s="525">
        <v>13436</v>
      </c>
      <c r="F2327" s="103">
        <v>124.8</v>
      </c>
      <c r="G2327" s="309"/>
      <c r="H2327" s="309"/>
      <c r="I2327" s="24"/>
      <c r="J2327" s="2"/>
    </row>
    <row r="2328" spans="1:10" s="444" customFormat="1">
      <c r="A2328" s="382">
        <v>41340</v>
      </c>
      <c r="B2328" s="382"/>
      <c r="C2328" s="75" t="s">
        <v>761</v>
      </c>
      <c r="D2328" s="75" t="s">
        <v>3407</v>
      </c>
      <c r="E2328" s="525">
        <v>13433</v>
      </c>
      <c r="F2328" s="103">
        <v>65.19</v>
      </c>
      <c r="G2328" s="309"/>
      <c r="H2328" s="309"/>
      <c r="I2328" s="24"/>
      <c r="J2328" s="2"/>
    </row>
    <row r="2329" spans="1:10" s="444" customFormat="1">
      <c r="A2329" s="382">
        <v>41338</v>
      </c>
      <c r="B2329" s="382"/>
      <c r="C2329" s="75" t="s">
        <v>545</v>
      </c>
      <c r="D2329" s="75" t="s">
        <v>3383</v>
      </c>
      <c r="E2329" s="525">
        <v>13397</v>
      </c>
      <c r="F2329" s="103">
        <v>264</v>
      </c>
      <c r="G2329" s="309"/>
      <c r="H2329" s="309"/>
      <c r="I2329" s="24"/>
      <c r="J2329" s="2"/>
    </row>
    <row r="2330" spans="1:10" s="444" customFormat="1">
      <c r="A2330" s="382">
        <v>41341</v>
      </c>
      <c r="B2330" s="382"/>
      <c r="C2330" s="75" t="s">
        <v>145</v>
      </c>
      <c r="D2330" s="75" t="s">
        <v>3429</v>
      </c>
      <c r="E2330" s="525">
        <v>13439</v>
      </c>
      <c r="F2330" s="103">
        <v>270</v>
      </c>
      <c r="G2330" s="309"/>
      <c r="H2330" s="309"/>
      <c r="I2330" s="24"/>
      <c r="J2330" s="2"/>
    </row>
    <row r="2331" spans="1:10" s="444" customFormat="1">
      <c r="A2331" s="382">
        <v>41341</v>
      </c>
      <c r="B2331" s="382"/>
      <c r="C2331" s="75" t="s">
        <v>3101</v>
      </c>
      <c r="D2331" s="75" t="s">
        <v>3435</v>
      </c>
      <c r="E2331" s="525">
        <v>13446</v>
      </c>
      <c r="F2331" s="103">
        <v>185</v>
      </c>
      <c r="G2331" s="309"/>
      <c r="H2331" s="309"/>
      <c r="I2331" s="24"/>
      <c r="J2331" s="2"/>
    </row>
    <row r="2332" spans="1:10" s="444" customFormat="1">
      <c r="A2332"/>
      <c r="G2332" s="309"/>
      <c r="H2332" s="309"/>
      <c r="I2332" s="24"/>
      <c r="J2332" s="2"/>
    </row>
    <row r="2333" spans="1:10">
      <c r="A2333" s="60">
        <v>41344</v>
      </c>
    </row>
    <row r="2334" spans="1:10">
      <c r="A2334" s="382">
        <v>41339</v>
      </c>
      <c r="B2334" s="382">
        <v>41341</v>
      </c>
      <c r="C2334" s="75" t="s">
        <v>1797</v>
      </c>
      <c r="D2334" s="75" t="s">
        <v>3401</v>
      </c>
      <c r="E2334" s="525">
        <v>13426</v>
      </c>
      <c r="F2334" s="103">
        <v>500</v>
      </c>
    </row>
    <row r="2335" spans="1:10" s="444" customFormat="1">
      <c r="A2335" s="382">
        <v>41341</v>
      </c>
      <c r="B2335" s="382"/>
      <c r="C2335" s="75" t="s">
        <v>3413</v>
      </c>
      <c r="D2335" s="75" t="s">
        <v>3433</v>
      </c>
      <c r="E2335" s="525">
        <v>13444</v>
      </c>
      <c r="F2335" s="103">
        <v>500</v>
      </c>
      <c r="G2335" s="309"/>
      <c r="H2335" s="309"/>
      <c r="I2335" s="24"/>
      <c r="J2335" s="2"/>
    </row>
    <row r="2336" spans="1:10" s="444" customFormat="1">
      <c r="A2336" s="382">
        <v>41341</v>
      </c>
      <c r="B2336" s="382"/>
      <c r="C2336" s="75" t="s">
        <v>3415</v>
      </c>
      <c r="D2336" s="75" t="s">
        <v>3444</v>
      </c>
      <c r="E2336" s="525">
        <v>13460</v>
      </c>
      <c r="F2336" s="103">
        <v>515.20000000000005</v>
      </c>
      <c r="G2336" s="309"/>
      <c r="H2336" s="309"/>
      <c r="I2336" s="24"/>
      <c r="J2336" s="2"/>
    </row>
    <row r="2337" spans="1:10" s="444" customFormat="1">
      <c r="A2337" s="382">
        <v>41339</v>
      </c>
      <c r="B2337" s="382"/>
      <c r="C2337" s="75" t="s">
        <v>767</v>
      </c>
      <c r="D2337" s="75" t="s">
        <v>3402</v>
      </c>
      <c r="E2337" s="525">
        <v>13428</v>
      </c>
      <c r="F2337" s="103">
        <v>550.54999999999995</v>
      </c>
      <c r="G2337" s="309"/>
      <c r="H2337" s="309"/>
      <c r="I2337" s="24"/>
      <c r="J2337" s="2"/>
    </row>
    <row r="2338" spans="1:10" s="444" customFormat="1">
      <c r="A2338" s="382">
        <v>41338</v>
      </c>
      <c r="B2338" s="382">
        <v>41341</v>
      </c>
      <c r="C2338" s="75" t="s">
        <v>387</v>
      </c>
      <c r="D2338" s="75" t="s">
        <v>3386</v>
      </c>
      <c r="E2338" s="525">
        <v>13400</v>
      </c>
      <c r="F2338" s="103">
        <v>1000</v>
      </c>
      <c r="G2338" s="309"/>
      <c r="H2338" s="309"/>
      <c r="I2338" s="24"/>
      <c r="J2338" s="2"/>
    </row>
    <row r="2339" spans="1:10" s="444" customFormat="1">
      <c r="A2339" s="382">
        <v>41339</v>
      </c>
      <c r="B2339" s="382"/>
      <c r="C2339" s="75" t="s">
        <v>2288</v>
      </c>
      <c r="D2339" s="75" t="s">
        <v>3403</v>
      </c>
      <c r="E2339" s="525">
        <v>13429</v>
      </c>
      <c r="F2339" s="103">
        <v>50</v>
      </c>
      <c r="G2339" s="309"/>
      <c r="H2339" s="309"/>
      <c r="I2339" s="24"/>
      <c r="J2339" s="2"/>
    </row>
    <row r="2340" spans="1:10" s="444" customFormat="1">
      <c r="A2340" s="382">
        <v>41341</v>
      </c>
      <c r="B2340" s="382"/>
      <c r="C2340" s="75" t="s">
        <v>2970</v>
      </c>
      <c r="D2340" s="75" t="s">
        <v>3448</v>
      </c>
      <c r="E2340" s="525">
        <v>13464</v>
      </c>
      <c r="F2340" s="103">
        <v>552</v>
      </c>
      <c r="G2340" s="309"/>
      <c r="H2340" s="309"/>
      <c r="I2340" s="24"/>
      <c r="J2340" s="2"/>
    </row>
    <row r="2341" spans="1:10" s="444" customFormat="1">
      <c r="A2341" s="382">
        <v>41341</v>
      </c>
      <c r="B2341" s="382">
        <v>41346</v>
      </c>
      <c r="C2341" s="75" t="s">
        <v>3465</v>
      </c>
      <c r="D2341" s="75" t="s">
        <v>3466</v>
      </c>
      <c r="E2341" s="525">
        <v>13453</v>
      </c>
      <c r="F2341" s="103">
        <v>300</v>
      </c>
      <c r="G2341" s="309"/>
      <c r="H2341" s="309"/>
      <c r="I2341" s="24"/>
      <c r="J2341" s="2"/>
    </row>
    <row r="2342" spans="1:10" s="444" customFormat="1">
      <c r="A2342"/>
      <c r="G2342" s="309"/>
      <c r="H2342" s="309"/>
      <c r="I2342" s="24"/>
      <c r="J2342" s="2"/>
    </row>
    <row r="2343" spans="1:10">
      <c r="A2343" s="60">
        <v>41345</v>
      </c>
    </row>
    <row r="2344" spans="1:10">
      <c r="A2344" s="382">
        <v>41341</v>
      </c>
      <c r="B2344" s="382">
        <v>41344</v>
      </c>
      <c r="C2344" s="75" t="s">
        <v>166</v>
      </c>
      <c r="D2344" s="75" t="s">
        <v>3427</v>
      </c>
      <c r="E2344" s="525">
        <v>13437</v>
      </c>
      <c r="F2344" s="103">
        <v>172.72</v>
      </c>
    </row>
    <row r="2345" spans="1:10" s="444" customFormat="1">
      <c r="A2345" s="382">
        <v>41341</v>
      </c>
      <c r="B2345" s="382"/>
      <c r="C2345" s="75" t="s">
        <v>2945</v>
      </c>
      <c r="D2345" s="75" t="s">
        <v>3445</v>
      </c>
      <c r="E2345" s="525">
        <v>13461</v>
      </c>
      <c r="F2345" s="103">
        <v>248.4</v>
      </c>
      <c r="G2345" s="309"/>
      <c r="H2345" s="309"/>
      <c r="I2345" s="24"/>
      <c r="J2345" s="2"/>
    </row>
    <row r="2346" spans="1:10" s="444" customFormat="1">
      <c r="A2346" s="382">
        <v>41341</v>
      </c>
      <c r="B2346" s="382"/>
      <c r="C2346" s="75" t="s">
        <v>3416</v>
      </c>
      <c r="D2346" s="75" t="s">
        <v>3446</v>
      </c>
      <c r="E2346" s="525">
        <v>13462</v>
      </c>
      <c r="F2346" s="103">
        <v>294.39999999999998</v>
      </c>
      <c r="G2346" s="309"/>
      <c r="H2346" s="309"/>
      <c r="I2346" s="24"/>
      <c r="J2346" s="2"/>
    </row>
    <row r="2347" spans="1:10" s="444" customFormat="1">
      <c r="A2347" s="382">
        <v>41311</v>
      </c>
      <c r="B2347" s="382">
        <v>41340</v>
      </c>
      <c r="C2347" s="75" t="s">
        <v>1982</v>
      </c>
      <c r="D2347" s="75" t="s">
        <v>3160</v>
      </c>
      <c r="E2347" s="525">
        <v>13072</v>
      </c>
      <c r="F2347" s="103">
        <v>400</v>
      </c>
      <c r="G2347" s="309"/>
      <c r="H2347" s="309"/>
      <c r="I2347" s="24"/>
      <c r="J2347" s="2"/>
    </row>
    <row r="2348" spans="1:10" ht="13.5" customHeight="1">
      <c r="A2348" s="382">
        <v>41341</v>
      </c>
      <c r="B2348" s="382"/>
      <c r="C2348" s="75" t="s">
        <v>3424</v>
      </c>
      <c r="D2348" s="75" t="s">
        <v>3460</v>
      </c>
      <c r="E2348" s="525">
        <v>13476</v>
      </c>
      <c r="F2348" s="103">
        <v>402.24</v>
      </c>
      <c r="I2348"/>
      <c r="J2348"/>
    </row>
    <row r="2349" spans="1:10" s="444" customFormat="1">
      <c r="A2349" s="382">
        <v>41338</v>
      </c>
      <c r="B2349" s="382">
        <v>41341</v>
      </c>
      <c r="C2349" s="75" t="s">
        <v>2876</v>
      </c>
      <c r="D2349" s="75" t="s">
        <v>3391</v>
      </c>
      <c r="E2349" s="525">
        <v>13406</v>
      </c>
      <c r="F2349" s="103">
        <v>404.8</v>
      </c>
      <c r="G2349" s="309"/>
      <c r="H2349" s="309"/>
      <c r="I2349" s="24"/>
      <c r="J2349" s="2"/>
    </row>
    <row r="2350" spans="1:10" s="444" customFormat="1">
      <c r="A2350" s="382">
        <v>41341</v>
      </c>
      <c r="B2350" s="382">
        <v>41346</v>
      </c>
      <c r="C2350" s="75" t="s">
        <v>1797</v>
      </c>
      <c r="D2350" s="75" t="s">
        <v>3436</v>
      </c>
      <c r="E2350" s="525">
        <v>13447</v>
      </c>
      <c r="F2350" s="103">
        <v>500</v>
      </c>
      <c r="G2350" s="309"/>
      <c r="H2350" s="309"/>
      <c r="I2350" s="24"/>
      <c r="J2350" s="2"/>
    </row>
    <row r="2351" spans="1:10" s="444" customFormat="1">
      <c r="A2351" s="382">
        <v>41341</v>
      </c>
      <c r="B2351" s="382"/>
      <c r="C2351" s="75" t="s">
        <v>2973</v>
      </c>
      <c r="D2351" s="75" t="s">
        <v>3449</v>
      </c>
      <c r="E2351" s="525">
        <v>13465</v>
      </c>
      <c r="F2351" s="103">
        <v>552</v>
      </c>
      <c r="G2351" s="309"/>
      <c r="H2351" s="309"/>
      <c r="I2351" s="24"/>
      <c r="J2351" s="2"/>
    </row>
    <row r="2352" spans="1:10" s="444" customFormat="1">
      <c r="A2352" s="382">
        <v>41338</v>
      </c>
      <c r="B2352" s="382">
        <v>41341</v>
      </c>
      <c r="C2352" s="75" t="s">
        <v>2875</v>
      </c>
      <c r="D2352" s="75" t="s">
        <v>3390</v>
      </c>
      <c r="E2352" s="525">
        <v>13405</v>
      </c>
      <c r="F2352" s="103">
        <v>809.6</v>
      </c>
      <c r="G2352" s="309"/>
      <c r="H2352" s="309"/>
      <c r="I2352" s="24"/>
      <c r="J2352" s="2"/>
    </row>
    <row r="2353" spans="1:10" s="444" customFormat="1">
      <c r="A2353" s="382">
        <v>41338</v>
      </c>
      <c r="B2353" s="382">
        <v>41341</v>
      </c>
      <c r="C2353" s="75" t="s">
        <v>2877</v>
      </c>
      <c r="D2353" s="75" t="s">
        <v>3392</v>
      </c>
      <c r="E2353" s="525">
        <v>13407</v>
      </c>
      <c r="F2353" s="103">
        <v>809.6</v>
      </c>
      <c r="G2353" s="309"/>
      <c r="H2353" s="309"/>
      <c r="I2353" s="24"/>
      <c r="J2353" s="2"/>
    </row>
    <row r="2354" spans="1:10" s="444" customFormat="1">
      <c r="A2354" s="382">
        <v>41338</v>
      </c>
      <c r="B2354" s="382">
        <v>41341</v>
      </c>
      <c r="C2354" s="75" t="s">
        <v>3382</v>
      </c>
      <c r="D2354" s="75" t="s">
        <v>3396</v>
      </c>
      <c r="E2354" s="525">
        <v>13411</v>
      </c>
      <c r="F2354" s="103">
        <v>809.6</v>
      </c>
      <c r="G2354" s="309"/>
      <c r="H2354" s="309"/>
      <c r="I2354" s="24"/>
      <c r="J2354" s="2"/>
    </row>
    <row r="2355" spans="1:10" s="444" customFormat="1">
      <c r="A2355" s="382">
        <v>41344</v>
      </c>
      <c r="B2355" s="382"/>
      <c r="C2355" s="75" t="s">
        <v>545</v>
      </c>
      <c r="D2355" s="75" t="s">
        <v>2588</v>
      </c>
      <c r="E2355" s="525">
        <v>13482</v>
      </c>
      <c r="F2355" s="103">
        <v>264</v>
      </c>
      <c r="G2355" s="309"/>
      <c r="H2355" s="309"/>
      <c r="I2355" s="24"/>
      <c r="J2355" s="2"/>
    </row>
    <row r="2356" spans="1:10" s="444" customFormat="1">
      <c r="A2356" s="382">
        <v>41345</v>
      </c>
      <c r="B2356" s="382"/>
      <c r="C2356" s="75" t="s">
        <v>100</v>
      </c>
      <c r="D2356" s="75" t="s">
        <v>3476</v>
      </c>
      <c r="E2356" s="525">
        <v>13511</v>
      </c>
      <c r="F2356" s="103">
        <v>1200</v>
      </c>
      <c r="G2356" s="309"/>
      <c r="H2356" s="309"/>
      <c r="I2356" s="24"/>
      <c r="J2356" s="2"/>
    </row>
    <row r="2357" spans="1:10" s="444" customFormat="1">
      <c r="A2357" s="382">
        <v>41345</v>
      </c>
      <c r="B2357" s="382"/>
      <c r="C2357" s="75" t="s">
        <v>226</v>
      </c>
      <c r="D2357" s="75" t="s">
        <v>3477</v>
      </c>
      <c r="E2357" s="525">
        <v>13545</v>
      </c>
      <c r="F2357" s="103">
        <v>481.76</v>
      </c>
      <c r="G2357" s="309"/>
      <c r="H2357" s="309"/>
      <c r="I2357" s="24"/>
      <c r="J2357" s="2"/>
    </row>
    <row r="2358" spans="1:10" s="444" customFormat="1">
      <c r="A2358"/>
      <c r="G2358" s="309"/>
      <c r="H2358" s="309"/>
      <c r="I2358" s="24"/>
      <c r="J2358" s="2"/>
    </row>
    <row r="2359" spans="1:10">
      <c r="A2359" s="60">
        <v>41346</v>
      </c>
    </row>
    <row r="2360" spans="1:10">
      <c r="A2360" s="382">
        <v>41341</v>
      </c>
      <c r="B2360" s="382"/>
      <c r="C2360" s="75" t="s">
        <v>1358</v>
      </c>
      <c r="D2360" s="75" t="s">
        <v>3451</v>
      </c>
      <c r="E2360" s="525">
        <v>13467</v>
      </c>
      <c r="F2360" s="103">
        <v>552</v>
      </c>
    </row>
    <row r="2361" spans="1:10" s="444" customFormat="1">
      <c r="A2361" s="382"/>
      <c r="B2361" s="382"/>
      <c r="C2361" s="75" t="s">
        <v>860</v>
      </c>
      <c r="D2361" s="75" t="s">
        <v>3411</v>
      </c>
      <c r="E2361" s="525">
        <v>12269</v>
      </c>
      <c r="F2361" s="103">
        <v>1060</v>
      </c>
      <c r="G2361" s="309"/>
      <c r="H2361" s="309"/>
      <c r="I2361" s="24"/>
      <c r="J2361" s="2"/>
    </row>
    <row r="2362" spans="1:10" s="444" customFormat="1">
      <c r="A2362" s="382">
        <v>41344</v>
      </c>
      <c r="B2362" s="382"/>
      <c r="C2362" s="75" t="s">
        <v>3475</v>
      </c>
      <c r="D2362" s="75" t="s">
        <v>3474</v>
      </c>
      <c r="E2362" s="525">
        <v>13481</v>
      </c>
      <c r="F2362" s="103">
        <v>4000</v>
      </c>
      <c r="G2362" s="309"/>
      <c r="H2362" s="309"/>
      <c r="I2362" s="24"/>
      <c r="J2362" s="2"/>
    </row>
    <row r="2363" spans="1:10" s="444" customFormat="1">
      <c r="A2363" s="382">
        <v>41338</v>
      </c>
      <c r="B2363" s="382">
        <v>41341</v>
      </c>
      <c r="C2363" s="75" t="s">
        <v>3381</v>
      </c>
      <c r="D2363" s="75" t="s">
        <v>3394</v>
      </c>
      <c r="E2363" s="525">
        <v>13409</v>
      </c>
      <c r="F2363" s="103">
        <v>1214.4000000000001</v>
      </c>
      <c r="G2363" s="309"/>
      <c r="H2363" s="309"/>
      <c r="I2363" s="24"/>
      <c r="J2363" s="2"/>
    </row>
    <row r="2364" spans="1:10" s="444" customFormat="1">
      <c r="A2364" s="382">
        <v>41341</v>
      </c>
      <c r="B2364" s="382">
        <v>41344</v>
      </c>
      <c r="C2364" s="75" t="s">
        <v>168</v>
      </c>
      <c r="D2364" s="75" t="s">
        <v>3428</v>
      </c>
      <c r="E2364" s="525">
        <v>13438</v>
      </c>
      <c r="F2364" s="103">
        <v>338.33</v>
      </c>
      <c r="G2364" s="309"/>
      <c r="H2364" s="309"/>
      <c r="I2364" s="24"/>
      <c r="J2364" s="2"/>
    </row>
    <row r="2365" spans="1:10" s="444" customFormat="1">
      <c r="A2365" s="382">
        <v>41341</v>
      </c>
      <c r="B2365" s="382"/>
      <c r="C2365" s="75" t="s">
        <v>3420</v>
      </c>
      <c r="D2365" s="75" t="s">
        <v>3454</v>
      </c>
      <c r="E2365" s="525">
        <v>13470</v>
      </c>
      <c r="F2365" s="103">
        <v>552</v>
      </c>
      <c r="G2365" s="309"/>
      <c r="H2365" s="309"/>
      <c r="I2365" s="24"/>
      <c r="J2365" s="2"/>
    </row>
    <row r="2366" spans="1:10" s="444" customFormat="1">
      <c r="A2366" s="382">
        <v>41338</v>
      </c>
      <c r="B2366" s="382">
        <v>41342</v>
      </c>
      <c r="C2366" s="75" t="s">
        <v>130</v>
      </c>
      <c r="D2366" s="75" t="s">
        <v>3073</v>
      </c>
      <c r="E2366" s="525">
        <v>13401</v>
      </c>
      <c r="F2366" s="103">
        <v>1850</v>
      </c>
      <c r="G2366" s="309"/>
      <c r="H2366" s="309"/>
      <c r="I2366" s="24"/>
      <c r="J2366" s="2"/>
    </row>
    <row r="2367" spans="1:10" s="444" customFormat="1">
      <c r="A2367" s="382">
        <v>41341</v>
      </c>
      <c r="B2367" s="382"/>
      <c r="C2367" s="75" t="s">
        <v>2299</v>
      </c>
      <c r="D2367" s="75" t="s">
        <v>3453</v>
      </c>
      <c r="E2367" s="525">
        <v>13469</v>
      </c>
      <c r="F2367" s="103">
        <v>552</v>
      </c>
      <c r="G2367" s="309"/>
      <c r="H2367" s="309"/>
      <c r="I2367" s="24"/>
      <c r="J2367" s="2"/>
    </row>
    <row r="2368" spans="1:10" s="444" customFormat="1">
      <c r="A2368" s="382">
        <v>41345</v>
      </c>
      <c r="B2368" s="382"/>
      <c r="C2368" s="75" t="s">
        <v>537</v>
      </c>
      <c r="D2368" s="75" t="s">
        <v>3481</v>
      </c>
      <c r="E2368" s="525">
        <v>13605</v>
      </c>
      <c r="F2368" s="103">
        <v>318</v>
      </c>
      <c r="G2368" s="309"/>
      <c r="H2368" s="309"/>
      <c r="I2368" s="24"/>
      <c r="J2368" s="2"/>
    </row>
    <row r="2369" spans="1:10" s="444" customFormat="1">
      <c r="A2369" s="382">
        <v>41345</v>
      </c>
      <c r="B2369" s="382"/>
      <c r="C2369" s="75" t="s">
        <v>173</v>
      </c>
      <c r="D2369" s="75" t="s">
        <v>3482</v>
      </c>
      <c r="E2369" s="525">
        <v>13569</v>
      </c>
      <c r="F2369" s="103">
        <v>318</v>
      </c>
      <c r="G2369" s="309"/>
      <c r="H2369" s="309"/>
      <c r="I2369" s="24"/>
      <c r="J2369" s="2"/>
    </row>
    <row r="2370" spans="1:10" s="444" customFormat="1">
      <c r="A2370" s="382">
        <v>41345</v>
      </c>
      <c r="B2370" s="382"/>
      <c r="C2370" s="75" t="s">
        <v>265</v>
      </c>
      <c r="D2370" s="75" t="s">
        <v>3481</v>
      </c>
      <c r="E2370" s="525">
        <v>13593</v>
      </c>
      <c r="F2370" s="103">
        <v>185.5</v>
      </c>
      <c r="G2370" s="309"/>
      <c r="H2370" s="309"/>
      <c r="I2370" s="24"/>
      <c r="J2370" s="2"/>
    </row>
    <row r="2371" spans="1:10" s="444" customFormat="1">
      <c r="A2371" s="382">
        <v>41345</v>
      </c>
      <c r="B2371" s="382"/>
      <c r="C2371" s="75" t="s">
        <v>369</v>
      </c>
      <c r="D2371" s="75" t="s">
        <v>3482</v>
      </c>
      <c r="E2371" s="525">
        <v>13556</v>
      </c>
      <c r="F2371" s="103">
        <v>318</v>
      </c>
      <c r="G2371" s="309"/>
      <c r="H2371" s="309"/>
      <c r="I2371" s="24"/>
      <c r="J2371" s="2"/>
    </row>
    <row r="2372" spans="1:10" s="444" customFormat="1">
      <c r="A2372" s="382">
        <v>41345</v>
      </c>
      <c r="B2372" s="382"/>
      <c r="C2372" s="75" t="s">
        <v>492</v>
      </c>
      <c r="D2372" s="75" t="s">
        <v>3482</v>
      </c>
      <c r="E2372" s="525">
        <v>13558</v>
      </c>
      <c r="F2372" s="103">
        <v>318</v>
      </c>
      <c r="G2372" s="309"/>
      <c r="H2372" s="309"/>
      <c r="I2372" s="24"/>
      <c r="J2372" s="2"/>
    </row>
    <row r="2373" spans="1:10" s="444" customFormat="1">
      <c r="A2373" s="382">
        <v>41345</v>
      </c>
      <c r="B2373" s="382"/>
      <c r="C2373" s="75" t="s">
        <v>635</v>
      </c>
      <c r="D2373" s="75" t="s">
        <v>3482</v>
      </c>
      <c r="E2373" s="525">
        <v>13572</v>
      </c>
      <c r="F2373" s="103">
        <v>318</v>
      </c>
      <c r="G2373" s="309"/>
      <c r="H2373" s="309"/>
      <c r="I2373" s="24"/>
      <c r="J2373" s="2"/>
    </row>
    <row r="2374" spans="1:10" s="444" customFormat="1">
      <c r="A2374" s="382">
        <v>41345</v>
      </c>
      <c r="B2374" s="382"/>
      <c r="C2374" s="75" t="s">
        <v>529</v>
      </c>
      <c r="D2374" s="75" t="s">
        <v>3481</v>
      </c>
      <c r="E2374" s="525">
        <v>13594</v>
      </c>
      <c r="F2374" s="103">
        <v>318</v>
      </c>
      <c r="G2374" s="309"/>
      <c r="H2374" s="309"/>
      <c r="I2374" s="24"/>
      <c r="J2374" s="2"/>
    </row>
    <row r="2375" spans="1:10" s="444" customFormat="1">
      <c r="A2375" s="382">
        <v>41345</v>
      </c>
      <c r="B2375" s="382"/>
      <c r="C2375" s="75" t="s">
        <v>562</v>
      </c>
      <c r="D2375" s="75" t="s">
        <v>3481</v>
      </c>
      <c r="E2375" s="525">
        <v>13592</v>
      </c>
      <c r="F2375" s="103">
        <v>318</v>
      </c>
      <c r="G2375" s="309"/>
      <c r="H2375" s="309"/>
      <c r="I2375" s="24"/>
      <c r="J2375" s="2"/>
    </row>
    <row r="2376" spans="1:10" s="444" customFormat="1">
      <c r="A2376" s="382">
        <v>41345</v>
      </c>
      <c r="B2376" s="382"/>
      <c r="C2376" s="75" t="s">
        <v>523</v>
      </c>
      <c r="D2376" s="75" t="s">
        <v>3482</v>
      </c>
      <c r="E2376" s="525">
        <v>13580</v>
      </c>
      <c r="F2376" s="103">
        <v>318</v>
      </c>
      <c r="G2376" s="309"/>
      <c r="H2376" s="309"/>
      <c r="I2376" s="24"/>
      <c r="J2376" s="2"/>
    </row>
    <row r="2377" spans="1:10" s="444" customFormat="1">
      <c r="A2377" s="382">
        <v>41346</v>
      </c>
      <c r="B2377" s="382"/>
      <c r="C2377" s="75" t="s">
        <v>130</v>
      </c>
      <c r="D2377" s="75" t="s">
        <v>3478</v>
      </c>
      <c r="E2377" s="525">
        <v>13623</v>
      </c>
      <c r="F2377" s="103">
        <v>2700</v>
      </c>
      <c r="G2377" s="309"/>
      <c r="H2377" s="309"/>
      <c r="I2377" s="24"/>
      <c r="J2377" s="2"/>
    </row>
    <row r="2378" spans="1:10" s="444" customFormat="1">
      <c r="A2378" s="382">
        <v>41346</v>
      </c>
      <c r="B2378" s="382"/>
      <c r="C2378" s="75" t="s">
        <v>130</v>
      </c>
      <c r="D2378" s="75" t="s">
        <v>3478</v>
      </c>
      <c r="E2378" s="525">
        <v>13624</v>
      </c>
      <c r="F2378" s="103">
        <v>800</v>
      </c>
      <c r="G2378" s="309"/>
      <c r="H2378" s="309"/>
      <c r="I2378" s="24"/>
      <c r="J2378" s="2"/>
    </row>
    <row r="2379" spans="1:10" s="444" customFormat="1">
      <c r="A2379" s="382">
        <v>41345</v>
      </c>
      <c r="B2379" s="382"/>
      <c r="C2379" s="75" t="s">
        <v>741</v>
      </c>
      <c r="D2379" s="75" t="s">
        <v>3482</v>
      </c>
      <c r="E2379" s="525">
        <v>13552</v>
      </c>
      <c r="F2379" s="103">
        <v>318</v>
      </c>
      <c r="G2379" s="309"/>
      <c r="H2379" s="309"/>
      <c r="I2379" s="24"/>
      <c r="J2379" s="2"/>
    </row>
    <row r="2380" spans="1:10" s="444" customFormat="1">
      <c r="A2380" s="382">
        <v>41345</v>
      </c>
      <c r="B2380" s="382"/>
      <c r="C2380" s="75" t="s">
        <v>468</v>
      </c>
      <c r="D2380" s="75" t="s">
        <v>3481</v>
      </c>
      <c r="E2380" s="525">
        <v>13550</v>
      </c>
      <c r="F2380" s="103">
        <v>318</v>
      </c>
      <c r="G2380" s="309"/>
      <c r="H2380" s="309"/>
      <c r="I2380" s="24"/>
      <c r="J2380" s="2"/>
    </row>
    <row r="2381" spans="1:10" s="444" customFormat="1">
      <c r="A2381" s="382">
        <v>41346</v>
      </c>
      <c r="B2381" s="382"/>
      <c r="C2381" s="75" t="s">
        <v>130</v>
      </c>
      <c r="D2381" s="75" t="s">
        <v>3478</v>
      </c>
      <c r="E2381" s="525">
        <v>13618</v>
      </c>
      <c r="F2381" s="103">
        <v>3500</v>
      </c>
      <c r="G2381" s="309"/>
      <c r="H2381" s="309"/>
      <c r="I2381" s="24"/>
      <c r="J2381" s="2"/>
    </row>
    <row r="2382" spans="1:10" s="444" customFormat="1">
      <c r="A2382" s="382">
        <v>41345</v>
      </c>
      <c r="B2382" s="382"/>
      <c r="C2382" s="75" t="s">
        <v>1170</v>
      </c>
      <c r="D2382" s="75" t="s">
        <v>3482</v>
      </c>
      <c r="E2382" s="525">
        <v>13577</v>
      </c>
      <c r="F2382" s="103">
        <v>247.33</v>
      </c>
      <c r="G2382" s="309"/>
      <c r="H2382" s="309"/>
      <c r="I2382" s="24"/>
      <c r="J2382" s="2"/>
    </row>
    <row r="2383" spans="1:10" s="444" customFormat="1">
      <c r="A2383" s="382">
        <v>41345</v>
      </c>
      <c r="B2383" s="382"/>
      <c r="C2383" s="75" t="s">
        <v>922</v>
      </c>
      <c r="D2383" s="75" t="s">
        <v>3476</v>
      </c>
      <c r="E2383" s="525">
        <v>13512</v>
      </c>
      <c r="F2383" s="103">
        <v>2000</v>
      </c>
      <c r="G2383" s="309"/>
      <c r="H2383" s="309"/>
      <c r="I2383" s="24"/>
      <c r="J2383" s="2"/>
    </row>
    <row r="2384" spans="1:10" s="444" customFormat="1">
      <c r="A2384" s="382">
        <v>41345</v>
      </c>
      <c r="B2384" s="382"/>
      <c r="C2384" s="75" t="s">
        <v>192</v>
      </c>
      <c r="D2384" s="75" t="s">
        <v>3482</v>
      </c>
      <c r="E2384" s="525">
        <v>13560</v>
      </c>
      <c r="F2384" s="103">
        <v>318</v>
      </c>
      <c r="G2384" s="309"/>
      <c r="H2384" s="309"/>
      <c r="I2384" s="24"/>
      <c r="J2384" s="2"/>
    </row>
    <row r="2385" spans="1:10" s="444" customFormat="1">
      <c r="A2385" s="382">
        <v>41345</v>
      </c>
      <c r="B2385" s="382"/>
      <c r="C2385" s="75" t="s">
        <v>1483</v>
      </c>
      <c r="D2385" s="75" t="s">
        <v>3481</v>
      </c>
      <c r="E2385" s="525">
        <v>13600</v>
      </c>
      <c r="F2385" s="103">
        <v>223.48</v>
      </c>
      <c r="G2385" s="309"/>
      <c r="H2385" s="309"/>
      <c r="I2385" s="24"/>
      <c r="J2385" s="2"/>
    </row>
    <row r="2386" spans="1:10" s="444" customFormat="1">
      <c r="A2386" s="382">
        <v>41345</v>
      </c>
      <c r="B2386" s="382"/>
      <c r="C2386" s="75" t="s">
        <v>30</v>
      </c>
      <c r="D2386" s="75" t="s">
        <v>3482</v>
      </c>
      <c r="E2386" s="525">
        <v>13588</v>
      </c>
      <c r="F2386" s="103">
        <v>318</v>
      </c>
      <c r="G2386" s="309"/>
      <c r="H2386" s="309"/>
      <c r="I2386" s="24"/>
      <c r="J2386" s="2"/>
    </row>
    <row r="2387" spans="1:10" s="444" customFormat="1">
      <c r="A2387" s="382">
        <v>41346</v>
      </c>
      <c r="B2387" s="382"/>
      <c r="C2387" s="75" t="s">
        <v>130</v>
      </c>
      <c r="D2387" s="75" t="s">
        <v>3478</v>
      </c>
      <c r="E2387" s="525">
        <v>13621</v>
      </c>
      <c r="F2387" s="103">
        <v>2800</v>
      </c>
      <c r="G2387" s="309"/>
      <c r="H2387" s="309"/>
      <c r="I2387" s="24"/>
      <c r="J2387" s="2"/>
    </row>
    <row r="2388" spans="1:10" s="444" customFormat="1">
      <c r="A2388" s="382">
        <v>41345</v>
      </c>
      <c r="B2388" s="382"/>
      <c r="C2388" s="75" t="s">
        <v>233</v>
      </c>
      <c r="D2388" s="75" t="s">
        <v>3482</v>
      </c>
      <c r="E2388" s="525">
        <v>13578</v>
      </c>
      <c r="F2388" s="103">
        <v>318</v>
      </c>
      <c r="G2388" s="309"/>
      <c r="H2388" s="309"/>
      <c r="I2388" s="24"/>
      <c r="J2388" s="2"/>
    </row>
    <row r="2389" spans="1:10" s="444" customFormat="1">
      <c r="A2389" s="382">
        <v>41346</v>
      </c>
      <c r="B2389" s="382"/>
      <c r="C2389" s="75" t="s">
        <v>130</v>
      </c>
      <c r="D2389" s="75" t="s">
        <v>3478</v>
      </c>
      <c r="E2389" s="525">
        <v>13620</v>
      </c>
      <c r="F2389" s="103">
        <v>4200</v>
      </c>
      <c r="G2389" s="309"/>
      <c r="H2389" s="309"/>
      <c r="I2389" s="24"/>
      <c r="J2389" s="2"/>
    </row>
    <row r="2390" spans="1:10" s="444" customFormat="1">
      <c r="A2390" s="382">
        <v>41345</v>
      </c>
      <c r="B2390" s="382"/>
      <c r="C2390" s="75" t="s">
        <v>632</v>
      </c>
      <c r="D2390" s="75" t="s">
        <v>3482</v>
      </c>
      <c r="E2390" s="525">
        <v>13567</v>
      </c>
      <c r="F2390" s="103">
        <v>318</v>
      </c>
      <c r="G2390" s="309"/>
      <c r="H2390" s="309"/>
      <c r="I2390" s="24"/>
      <c r="J2390" s="2"/>
    </row>
    <row r="2391" spans="1:10" s="444" customFormat="1">
      <c r="A2391" s="382">
        <v>41345</v>
      </c>
      <c r="B2391" s="382"/>
      <c r="C2391" s="75" t="s">
        <v>1304</v>
      </c>
      <c r="D2391" s="75" t="s">
        <v>3482</v>
      </c>
      <c r="E2391" s="525">
        <v>13586</v>
      </c>
      <c r="F2391" s="103">
        <v>294.14999999999998</v>
      </c>
      <c r="G2391" s="309"/>
      <c r="H2391" s="309"/>
      <c r="I2391" s="24"/>
      <c r="J2391" s="2"/>
    </row>
    <row r="2392" spans="1:10" s="444" customFormat="1">
      <c r="A2392" s="382">
        <v>41345</v>
      </c>
      <c r="B2392" s="382"/>
      <c r="C2392" s="75" t="s">
        <v>32</v>
      </c>
      <c r="D2392" s="75" t="s">
        <v>3481</v>
      </c>
      <c r="E2392" s="525">
        <v>13598</v>
      </c>
      <c r="F2392" s="103">
        <v>318</v>
      </c>
      <c r="G2392" s="309"/>
      <c r="H2392" s="309"/>
      <c r="I2392" s="24"/>
      <c r="J2392" s="2"/>
    </row>
    <row r="2393" spans="1:10" s="444" customFormat="1">
      <c r="A2393" s="382">
        <v>41345</v>
      </c>
      <c r="B2393" s="382"/>
      <c r="C2393" s="75" t="s">
        <v>2013</v>
      </c>
      <c r="D2393" s="75" t="s">
        <v>3481</v>
      </c>
      <c r="E2393" s="525">
        <v>13601</v>
      </c>
      <c r="F2393" s="103">
        <v>172.25</v>
      </c>
      <c r="G2393" s="309"/>
      <c r="H2393" s="309"/>
      <c r="I2393" s="24"/>
      <c r="J2393" s="2"/>
    </row>
    <row r="2394" spans="1:10" s="444" customFormat="1">
      <c r="A2394" s="382">
        <v>41345</v>
      </c>
      <c r="B2394" s="382"/>
      <c r="C2394" s="75" t="s">
        <v>678</v>
      </c>
      <c r="D2394" s="75" t="s">
        <v>3482</v>
      </c>
      <c r="E2394" s="525">
        <v>13559</v>
      </c>
      <c r="F2394" s="103">
        <v>318</v>
      </c>
      <c r="G2394" s="309"/>
      <c r="H2394" s="309"/>
      <c r="I2394" s="24"/>
      <c r="J2394" s="2"/>
    </row>
    <row r="2395" spans="1:10" s="444" customFormat="1">
      <c r="A2395" s="382">
        <v>41345</v>
      </c>
      <c r="B2395" s="382"/>
      <c r="C2395" s="75" t="s">
        <v>533</v>
      </c>
      <c r="D2395" s="75" t="s">
        <v>3482</v>
      </c>
      <c r="E2395" s="525">
        <v>13555</v>
      </c>
      <c r="F2395" s="103">
        <v>318</v>
      </c>
      <c r="G2395" s="309"/>
      <c r="H2395" s="309"/>
      <c r="I2395" s="24"/>
      <c r="J2395" s="2"/>
    </row>
    <row r="2396" spans="1:10" s="444" customFormat="1">
      <c r="A2396" s="382">
        <v>41345</v>
      </c>
      <c r="B2396" s="382"/>
      <c r="C2396" s="75" t="s">
        <v>531</v>
      </c>
      <c r="D2396" s="75" t="s">
        <v>3481</v>
      </c>
      <c r="E2396" s="525">
        <v>13597</v>
      </c>
      <c r="F2396" s="103">
        <v>318</v>
      </c>
      <c r="G2396" s="309"/>
      <c r="H2396" s="309"/>
      <c r="I2396" s="24"/>
      <c r="J2396" s="2"/>
    </row>
    <row r="2397" spans="1:10" s="444" customFormat="1">
      <c r="A2397" s="382">
        <v>41345</v>
      </c>
      <c r="B2397" s="382"/>
      <c r="C2397" s="75" t="s">
        <v>367</v>
      </c>
      <c r="D2397" s="75" t="s">
        <v>3482</v>
      </c>
      <c r="E2397" s="525">
        <v>13554</v>
      </c>
      <c r="F2397" s="103">
        <v>318</v>
      </c>
      <c r="G2397" s="309"/>
      <c r="H2397" s="309"/>
      <c r="I2397" s="24"/>
      <c r="J2397" s="2"/>
    </row>
    <row r="2398" spans="1:10" s="444" customFormat="1">
      <c r="A2398" s="382">
        <v>41345</v>
      </c>
      <c r="B2398" s="382"/>
      <c r="C2398" s="75" t="s">
        <v>200</v>
      </c>
      <c r="D2398" s="75" t="s">
        <v>3482</v>
      </c>
      <c r="E2398" s="525">
        <v>13565</v>
      </c>
      <c r="F2398" s="103">
        <v>318</v>
      </c>
      <c r="G2398" s="309"/>
      <c r="H2398" s="309"/>
      <c r="I2398" s="24"/>
      <c r="J2398" s="2"/>
    </row>
    <row r="2399" spans="1:10" s="444" customFormat="1">
      <c r="A2399" s="382">
        <v>41345</v>
      </c>
      <c r="B2399" s="382"/>
      <c r="C2399" s="75" t="s">
        <v>633</v>
      </c>
      <c r="D2399" s="75" t="s">
        <v>3482</v>
      </c>
      <c r="E2399" s="525">
        <v>13568</v>
      </c>
      <c r="F2399" s="103">
        <v>318</v>
      </c>
      <c r="G2399" s="309"/>
      <c r="H2399" s="309"/>
      <c r="I2399" s="24"/>
      <c r="J2399" s="2"/>
    </row>
    <row r="2400" spans="1:10" s="444" customFormat="1">
      <c r="A2400" s="382">
        <v>41345</v>
      </c>
      <c r="B2400" s="382"/>
      <c r="C2400" s="75" t="s">
        <v>1703</v>
      </c>
      <c r="D2400" s="75" t="s">
        <v>3482</v>
      </c>
      <c r="E2400" s="525">
        <v>13575</v>
      </c>
      <c r="F2400" s="103">
        <v>192.57</v>
      </c>
      <c r="G2400" s="309"/>
      <c r="H2400" s="309"/>
      <c r="I2400" s="24"/>
      <c r="J2400" s="2"/>
    </row>
    <row r="2401" spans="1:10" s="444" customFormat="1">
      <c r="A2401" s="382">
        <v>41345</v>
      </c>
      <c r="B2401" s="382"/>
      <c r="C2401" s="75" t="s">
        <v>2147</v>
      </c>
      <c r="D2401" s="75" t="s">
        <v>3482</v>
      </c>
      <c r="E2401" s="525">
        <v>13582</v>
      </c>
      <c r="F2401" s="103">
        <v>172.25</v>
      </c>
      <c r="G2401" s="309"/>
      <c r="H2401" s="309"/>
      <c r="I2401" s="24"/>
      <c r="J2401" s="2"/>
    </row>
    <row r="2402" spans="1:10" s="444" customFormat="1">
      <c r="A2402" s="382">
        <v>41345</v>
      </c>
      <c r="B2402" s="382"/>
      <c r="C2402" s="75" t="s">
        <v>1734</v>
      </c>
      <c r="D2402" s="75" t="s">
        <v>3482</v>
      </c>
      <c r="E2402" s="525">
        <v>13584</v>
      </c>
      <c r="F2402" s="103">
        <v>172.25</v>
      </c>
      <c r="G2402" s="309"/>
      <c r="H2402" s="309"/>
      <c r="I2402" s="24"/>
      <c r="J2402" s="2"/>
    </row>
    <row r="2403" spans="1:10" s="444" customFormat="1">
      <c r="A2403" s="382">
        <v>41345</v>
      </c>
      <c r="B2403" s="382"/>
      <c r="C2403" s="75" t="s">
        <v>681</v>
      </c>
      <c r="D2403" s="75" t="s">
        <v>3482</v>
      </c>
      <c r="E2403" s="525">
        <v>13564</v>
      </c>
      <c r="F2403" s="103">
        <v>318</v>
      </c>
      <c r="G2403" s="309"/>
      <c r="H2403" s="309"/>
      <c r="I2403" s="24"/>
      <c r="J2403" s="2"/>
    </row>
    <row r="2404" spans="1:10" s="444" customFormat="1">
      <c r="A2404" s="382">
        <v>41345</v>
      </c>
      <c r="B2404" s="382"/>
      <c r="C2404" s="75" t="s">
        <v>2014</v>
      </c>
      <c r="D2404" s="75" t="s">
        <v>3481</v>
      </c>
      <c r="E2404" s="525">
        <v>13603</v>
      </c>
      <c r="F2404" s="103">
        <v>227.02</v>
      </c>
      <c r="G2404" s="309"/>
      <c r="H2404" s="309"/>
      <c r="I2404" s="24"/>
      <c r="J2404" s="2"/>
    </row>
    <row r="2405" spans="1:10" s="444" customFormat="1">
      <c r="A2405" s="382">
        <v>41345</v>
      </c>
      <c r="B2405" s="382"/>
      <c r="C2405" s="75" t="s">
        <v>1629</v>
      </c>
      <c r="D2405" s="75" t="s">
        <v>3481</v>
      </c>
      <c r="E2405" s="525">
        <v>13602</v>
      </c>
      <c r="F2405" s="103">
        <v>211.12</v>
      </c>
      <c r="G2405" s="309"/>
      <c r="H2405" s="309"/>
      <c r="I2405" s="24"/>
      <c r="J2405" s="2"/>
    </row>
    <row r="2406" spans="1:10" s="444" customFormat="1">
      <c r="A2406" s="382">
        <v>41345</v>
      </c>
      <c r="B2406" s="382"/>
      <c r="C2406" s="75" t="s">
        <v>1307</v>
      </c>
      <c r="D2406" s="75" t="s">
        <v>3481</v>
      </c>
      <c r="E2406" s="525">
        <v>13604</v>
      </c>
      <c r="F2406" s="103">
        <v>229.67</v>
      </c>
      <c r="G2406" s="309"/>
      <c r="H2406" s="309"/>
      <c r="I2406" s="24"/>
      <c r="J2406" s="2"/>
    </row>
    <row r="2407" spans="1:10" s="444" customFormat="1">
      <c r="A2407" s="382">
        <v>41345</v>
      </c>
      <c r="B2407" s="382"/>
      <c r="C2407" s="75" t="s">
        <v>559</v>
      </c>
      <c r="D2407" s="75" t="s">
        <v>3482</v>
      </c>
      <c r="E2407" s="525">
        <v>13579</v>
      </c>
      <c r="F2407" s="103">
        <v>318</v>
      </c>
      <c r="G2407" s="309"/>
      <c r="H2407" s="309"/>
      <c r="I2407" s="24"/>
      <c r="J2407" s="2"/>
    </row>
    <row r="2408" spans="1:10" s="444" customFormat="1">
      <c r="A2408" s="382">
        <v>41345</v>
      </c>
      <c r="B2408" s="382"/>
      <c r="C2408" s="75" t="s">
        <v>520</v>
      </c>
      <c r="D2408" s="75" t="s">
        <v>3482</v>
      </c>
      <c r="E2408" s="525">
        <v>13576</v>
      </c>
      <c r="F2408" s="103">
        <v>318</v>
      </c>
      <c r="G2408" s="309"/>
      <c r="H2408" s="309"/>
      <c r="I2408" s="24"/>
      <c r="J2408" s="2"/>
    </row>
    <row r="2409" spans="1:10" s="444" customFormat="1">
      <c r="A2409" s="382">
        <v>41345</v>
      </c>
      <c r="B2409" s="382"/>
      <c r="C2409" s="75" t="s">
        <v>561</v>
      </c>
      <c r="D2409" s="75" t="s">
        <v>3482</v>
      </c>
      <c r="E2409" s="525">
        <v>13587</v>
      </c>
      <c r="F2409" s="103">
        <v>318</v>
      </c>
      <c r="G2409" s="309"/>
      <c r="H2409" s="309"/>
      <c r="I2409" s="24"/>
      <c r="J2409" s="2"/>
    </row>
    <row r="2410" spans="1:10" s="444" customFormat="1">
      <c r="A2410" s="382">
        <v>41345</v>
      </c>
      <c r="B2410" s="382"/>
      <c r="C2410" s="75" t="s">
        <v>356</v>
      </c>
      <c r="D2410" s="75" t="s">
        <v>3481</v>
      </c>
      <c r="E2410" s="525">
        <v>13595</v>
      </c>
      <c r="F2410" s="103">
        <v>318</v>
      </c>
      <c r="G2410" s="309"/>
      <c r="H2410" s="309"/>
      <c r="I2410" s="24"/>
      <c r="J2410" s="2"/>
    </row>
    <row r="2411" spans="1:10" s="444" customFormat="1">
      <c r="A2411" s="382">
        <v>41345</v>
      </c>
      <c r="B2411" s="382"/>
      <c r="C2411" s="75" t="s">
        <v>518</v>
      </c>
      <c r="D2411" s="75" t="s">
        <v>3482</v>
      </c>
      <c r="E2411" s="525">
        <v>13573</v>
      </c>
      <c r="F2411" s="103">
        <v>318</v>
      </c>
      <c r="G2411" s="309"/>
      <c r="H2411" s="309"/>
      <c r="I2411" s="24"/>
      <c r="J2411" s="2"/>
    </row>
    <row r="2412" spans="1:10" s="444" customFormat="1">
      <c r="A2412" s="382">
        <v>41345</v>
      </c>
      <c r="B2412" s="382"/>
      <c r="C2412" s="75" t="s">
        <v>497</v>
      </c>
      <c r="D2412" s="75" t="s">
        <v>3482</v>
      </c>
      <c r="E2412" s="525">
        <v>13562</v>
      </c>
      <c r="F2412" s="103">
        <v>318</v>
      </c>
      <c r="G2412" s="309"/>
      <c r="H2412" s="309"/>
      <c r="I2412" s="24"/>
      <c r="J2412" s="2"/>
    </row>
    <row r="2413" spans="1:10" s="444" customFormat="1">
      <c r="A2413" s="382">
        <v>41345</v>
      </c>
      <c r="B2413" s="382"/>
      <c r="C2413" s="75" t="s">
        <v>3480</v>
      </c>
      <c r="D2413" s="75" t="s">
        <v>3481</v>
      </c>
      <c r="E2413" s="525">
        <v>13613</v>
      </c>
      <c r="F2413" s="103">
        <v>83.92</v>
      </c>
      <c r="G2413" s="309"/>
      <c r="H2413" s="309"/>
      <c r="I2413" s="24"/>
      <c r="J2413" s="2"/>
    </row>
    <row r="2414" spans="1:10" s="444" customFormat="1">
      <c r="A2414" s="382">
        <v>41345</v>
      </c>
      <c r="B2414" s="382"/>
      <c r="C2414" s="75" t="s">
        <v>1485</v>
      </c>
      <c r="D2414" s="75" t="s">
        <v>3481</v>
      </c>
      <c r="E2414" s="525">
        <v>13612</v>
      </c>
      <c r="F2414" s="103">
        <v>217.3</v>
      </c>
      <c r="G2414" s="309"/>
      <c r="H2414" s="309"/>
      <c r="I2414" s="24"/>
      <c r="J2414" s="2"/>
    </row>
    <row r="2415" spans="1:10" s="444" customFormat="1">
      <c r="A2415" s="382">
        <v>41345</v>
      </c>
      <c r="B2415" s="382"/>
      <c r="C2415" s="75" t="s">
        <v>2288</v>
      </c>
      <c r="D2415" s="75" t="s">
        <v>3496</v>
      </c>
      <c r="E2415" s="525">
        <v>13644</v>
      </c>
      <c r="F2415" s="103">
        <v>50</v>
      </c>
      <c r="G2415" s="309"/>
      <c r="H2415" s="309"/>
      <c r="I2415" s="24"/>
      <c r="J2415" s="2"/>
    </row>
    <row r="2416" spans="1:10" s="444" customFormat="1">
      <c r="A2416" s="382">
        <v>41345</v>
      </c>
      <c r="B2416" s="382"/>
      <c r="C2416" s="75" t="s">
        <v>1727</v>
      </c>
      <c r="D2416" s="75" t="s">
        <v>3481</v>
      </c>
      <c r="E2416" s="525">
        <v>13591</v>
      </c>
      <c r="F2416" s="103">
        <v>192.57</v>
      </c>
      <c r="G2416" s="309"/>
      <c r="H2416" s="309"/>
      <c r="I2416" s="24"/>
      <c r="J2416" s="2"/>
    </row>
    <row r="2417" spans="1:10" s="444" customFormat="1">
      <c r="A2417" s="382">
        <v>41345</v>
      </c>
      <c r="B2417" s="382"/>
      <c r="C2417" s="75" t="s">
        <v>634</v>
      </c>
      <c r="D2417" s="75" t="s">
        <v>3482</v>
      </c>
      <c r="E2417" s="525">
        <v>13570</v>
      </c>
      <c r="F2417" s="103">
        <v>318</v>
      </c>
      <c r="G2417" s="309"/>
      <c r="H2417" s="309"/>
      <c r="I2417" s="24"/>
      <c r="J2417" s="2"/>
    </row>
    <row r="2418" spans="1:10" s="444" customFormat="1">
      <c r="A2418" s="382">
        <v>41345</v>
      </c>
      <c r="B2418" s="382"/>
      <c r="C2418" s="75" t="s">
        <v>1480</v>
      </c>
      <c r="D2418" s="75" t="s">
        <v>3482</v>
      </c>
      <c r="E2418" s="525">
        <v>13557</v>
      </c>
      <c r="F2418" s="103">
        <v>226.13</v>
      </c>
      <c r="G2418" s="309"/>
      <c r="H2418" s="309"/>
      <c r="I2418" s="24"/>
      <c r="J2418" s="2"/>
    </row>
    <row r="2419" spans="1:10" s="444" customFormat="1">
      <c r="A2419"/>
      <c r="G2419" s="309"/>
      <c r="H2419" s="309"/>
      <c r="I2419" s="24"/>
      <c r="J2419" s="2"/>
    </row>
    <row r="2420" spans="1:10">
      <c r="A2420" s="60">
        <v>41347</v>
      </c>
    </row>
    <row r="2421" spans="1:10">
      <c r="A2421" s="382">
        <v>41345</v>
      </c>
      <c r="B2421" s="382"/>
      <c r="C2421" s="75" t="s">
        <v>519</v>
      </c>
      <c r="D2421" s="75" t="s">
        <v>3482</v>
      </c>
      <c r="E2421" s="525">
        <v>13574</v>
      </c>
      <c r="F2421" s="103">
        <v>318</v>
      </c>
    </row>
    <row r="2422" spans="1:10" s="444" customFormat="1">
      <c r="A2422" s="382">
        <v>41341</v>
      </c>
      <c r="B2422" s="382"/>
      <c r="C2422" s="75" t="s">
        <v>3423</v>
      </c>
      <c r="D2422" s="75" t="s">
        <v>3459</v>
      </c>
      <c r="E2422" s="525">
        <v>13475</v>
      </c>
      <c r="F2422" s="103">
        <v>588.79999999999995</v>
      </c>
      <c r="G2422" s="309"/>
      <c r="H2422" s="309"/>
      <c r="I2422" s="24"/>
      <c r="J2422" s="2"/>
    </row>
    <row r="2423" spans="1:10" s="444" customFormat="1">
      <c r="A2423" s="382">
        <v>41341</v>
      </c>
      <c r="B2423" s="382"/>
      <c r="C2423" s="75" t="s">
        <v>2646</v>
      </c>
      <c r="D2423" s="75" t="s">
        <v>3458</v>
      </c>
      <c r="E2423" s="525">
        <v>13474</v>
      </c>
      <c r="F2423" s="103">
        <v>570</v>
      </c>
      <c r="G2423" s="309"/>
      <c r="H2423" s="309"/>
      <c r="I2423" s="24"/>
      <c r="J2423" s="2"/>
    </row>
    <row r="2424" spans="1:10" s="444" customFormat="1">
      <c r="A2424" s="382">
        <v>41333</v>
      </c>
      <c r="B2424" s="382"/>
      <c r="C2424" s="75" t="s">
        <v>3221</v>
      </c>
      <c r="D2424" s="75" t="s">
        <v>3225</v>
      </c>
      <c r="E2424" s="525">
        <v>13290</v>
      </c>
      <c r="F2424" s="103">
        <v>174.55</v>
      </c>
      <c r="G2424" s="309"/>
      <c r="H2424" s="309"/>
      <c r="I2424" s="24"/>
      <c r="J2424" s="2"/>
    </row>
    <row r="2425" spans="1:10" s="444" customFormat="1">
      <c r="A2425" s="382">
        <v>41345</v>
      </c>
      <c r="B2425" s="382"/>
      <c r="C2425" s="75" t="s">
        <v>1303</v>
      </c>
      <c r="D2425" s="75" t="s">
        <v>3482</v>
      </c>
      <c r="E2425" s="525">
        <v>13583</v>
      </c>
      <c r="F2425" s="103">
        <v>238.5</v>
      </c>
      <c r="G2425" s="309"/>
      <c r="H2425" s="309"/>
      <c r="I2425" s="24"/>
      <c r="J2425" s="2"/>
    </row>
    <row r="2426" spans="1:10" s="444" customFormat="1">
      <c r="A2426" s="382">
        <v>41341</v>
      </c>
      <c r="B2426" s="382">
        <v>41346</v>
      </c>
      <c r="C2426" s="75" t="s">
        <v>348</v>
      </c>
      <c r="D2426" s="75" t="s">
        <v>3437</v>
      </c>
      <c r="E2426" s="525">
        <v>13448</v>
      </c>
      <c r="F2426" s="103">
        <v>250</v>
      </c>
      <c r="G2426" s="309"/>
      <c r="H2426" s="309"/>
      <c r="I2426" s="24"/>
      <c r="J2426" s="2"/>
    </row>
    <row r="2427" spans="1:10" s="444" customFormat="1">
      <c r="A2427" s="382">
        <v>41341</v>
      </c>
      <c r="B2427" s="382"/>
      <c r="C2427" s="75" t="s">
        <v>3419</v>
      </c>
      <c r="D2427" s="75" t="s">
        <v>3452</v>
      </c>
      <c r="E2427" s="525">
        <v>13468</v>
      </c>
      <c r="F2427" s="103">
        <v>294.39999999999998</v>
      </c>
      <c r="G2427" s="309"/>
      <c r="H2427" s="309"/>
      <c r="I2427" s="24"/>
      <c r="J2427" s="2"/>
    </row>
    <row r="2428" spans="1:10" s="444" customFormat="1">
      <c r="A2428" s="382">
        <v>41341</v>
      </c>
      <c r="B2428" s="382">
        <v>41346</v>
      </c>
      <c r="C2428" s="75" t="s">
        <v>3470</v>
      </c>
      <c r="D2428" s="75" t="s">
        <v>3469</v>
      </c>
      <c r="E2428" s="525">
        <v>13455</v>
      </c>
      <c r="F2428" s="103">
        <v>300</v>
      </c>
      <c r="G2428" s="309"/>
      <c r="H2428" s="309"/>
      <c r="I2428" s="24"/>
      <c r="J2428" s="2"/>
    </row>
    <row r="2429" spans="1:10" s="444" customFormat="1">
      <c r="A2429" s="382">
        <v>41345</v>
      </c>
      <c r="B2429" s="382"/>
      <c r="C2429" s="75" t="s">
        <v>528</v>
      </c>
      <c r="D2429" s="75" t="s">
        <v>3481</v>
      </c>
      <c r="E2429" s="525">
        <v>13590</v>
      </c>
      <c r="F2429" s="103">
        <v>318</v>
      </c>
      <c r="G2429" s="309"/>
      <c r="H2429" s="309"/>
      <c r="I2429" s="24"/>
      <c r="J2429" s="2"/>
    </row>
    <row r="2430" spans="1:10" s="444" customFormat="1">
      <c r="A2430" s="382">
        <v>41345</v>
      </c>
      <c r="B2430" s="382"/>
      <c r="C2430" s="75" t="s">
        <v>530</v>
      </c>
      <c r="D2430" s="75" t="s">
        <v>3481</v>
      </c>
      <c r="E2430" s="525">
        <v>13596</v>
      </c>
      <c r="F2430" s="103">
        <v>318</v>
      </c>
      <c r="G2430" s="309"/>
      <c r="H2430" s="309"/>
      <c r="I2430" s="24"/>
      <c r="J2430" s="2"/>
    </row>
    <row r="2431" spans="1:10" s="444" customFormat="1">
      <c r="A2431" s="382">
        <v>41341</v>
      </c>
      <c r="B2431" s="382"/>
      <c r="C2431" s="75" t="s">
        <v>2644</v>
      </c>
      <c r="D2431" s="75" t="s">
        <v>3456</v>
      </c>
      <c r="E2431" s="525">
        <v>13472</v>
      </c>
      <c r="F2431" s="103">
        <v>332.32</v>
      </c>
      <c r="G2431" s="309"/>
      <c r="H2431" s="309"/>
      <c r="I2431" s="24"/>
      <c r="J2431" s="2"/>
    </row>
    <row r="2432" spans="1:10" s="444" customFormat="1">
      <c r="A2432" s="382">
        <v>41338</v>
      </c>
      <c r="B2432" s="382">
        <v>41346</v>
      </c>
      <c r="C2432" s="75" t="s">
        <v>130</v>
      </c>
      <c r="D2432" s="75" t="s">
        <v>3397</v>
      </c>
      <c r="E2432" s="525">
        <v>11570</v>
      </c>
      <c r="F2432" s="103">
        <v>375</v>
      </c>
      <c r="G2432" s="309"/>
      <c r="H2432" s="309"/>
      <c r="I2432" s="24"/>
      <c r="J2432" s="2"/>
    </row>
    <row r="2433" spans="1:10" s="444" customFormat="1">
      <c r="A2433" s="382">
        <v>41341</v>
      </c>
      <c r="B2433" s="382"/>
      <c r="C2433" s="75" t="s">
        <v>3425</v>
      </c>
      <c r="D2433" s="75" t="s">
        <v>3461</v>
      </c>
      <c r="E2433" s="525">
        <v>13477</v>
      </c>
      <c r="F2433" s="103">
        <v>382.72</v>
      </c>
      <c r="G2433" s="309"/>
      <c r="H2433" s="309"/>
      <c r="I2433" s="24"/>
      <c r="J2433" s="2"/>
    </row>
    <row r="2434" spans="1:10" s="444" customFormat="1">
      <c r="A2434" s="382">
        <v>41341</v>
      </c>
      <c r="B2434" s="382">
        <v>41346</v>
      </c>
      <c r="C2434" s="75" t="s">
        <v>2610</v>
      </c>
      <c r="D2434" s="75" t="s">
        <v>3471</v>
      </c>
      <c r="E2434" s="525">
        <v>13456</v>
      </c>
      <c r="F2434" s="103">
        <v>400</v>
      </c>
      <c r="G2434" s="309"/>
      <c r="H2434" s="309"/>
      <c r="I2434" s="24"/>
      <c r="J2434" s="2"/>
    </row>
    <row r="2435" spans="1:10" s="444" customFormat="1">
      <c r="A2435" s="382">
        <v>41341</v>
      </c>
      <c r="B2435" s="382">
        <v>41346</v>
      </c>
      <c r="C2435" s="75" t="s">
        <v>2073</v>
      </c>
      <c r="D2435" s="75" t="s">
        <v>3472</v>
      </c>
      <c r="E2435" s="525">
        <v>13457</v>
      </c>
      <c r="F2435" s="103">
        <v>400</v>
      </c>
      <c r="G2435" s="309"/>
      <c r="H2435" s="309"/>
      <c r="I2435" s="24"/>
      <c r="J2435" s="2"/>
    </row>
    <row r="2436" spans="1:10" s="444" customFormat="1">
      <c r="A2436" s="382">
        <v>41346</v>
      </c>
      <c r="B2436" s="382"/>
      <c r="C2436" s="75" t="s">
        <v>3498</v>
      </c>
      <c r="D2436" s="75" t="s">
        <v>3497</v>
      </c>
      <c r="E2436" s="525">
        <v>13643</v>
      </c>
      <c r="F2436" s="103">
        <v>400</v>
      </c>
      <c r="G2436" s="309"/>
      <c r="H2436" s="309"/>
      <c r="I2436" s="24"/>
      <c r="J2436" s="2"/>
    </row>
    <row r="2437" spans="1:10" s="444" customFormat="1">
      <c r="A2437" s="382">
        <v>41341</v>
      </c>
      <c r="B2437" s="382"/>
      <c r="C2437" s="75" t="s">
        <v>1761</v>
      </c>
      <c r="D2437" s="75" t="s">
        <v>3462</v>
      </c>
      <c r="E2437" s="525">
        <v>13478</v>
      </c>
      <c r="F2437" s="103">
        <v>542.64</v>
      </c>
      <c r="G2437" s="309"/>
      <c r="H2437" s="309"/>
      <c r="I2437" s="24"/>
      <c r="J2437" s="2"/>
    </row>
    <row r="2438" spans="1:10" s="444" customFormat="1">
      <c r="A2438" s="382">
        <v>41341</v>
      </c>
      <c r="B2438" s="382"/>
      <c r="C2438" s="75" t="s">
        <v>3418</v>
      </c>
      <c r="D2438" s="75" t="s">
        <v>3450</v>
      </c>
      <c r="E2438" s="525">
        <v>13466</v>
      </c>
      <c r="F2438" s="103">
        <v>552</v>
      </c>
      <c r="G2438" s="309"/>
      <c r="H2438" s="309"/>
      <c r="I2438" s="24"/>
      <c r="J2438" s="2"/>
    </row>
    <row r="2439" spans="1:10" s="444" customFormat="1" ht="16.5" customHeight="1">
      <c r="A2439" s="382">
        <v>41339</v>
      </c>
      <c r="B2439" s="382">
        <v>41346</v>
      </c>
      <c r="C2439" s="75" t="s">
        <v>130</v>
      </c>
      <c r="D2439" s="75" t="s">
        <v>2504</v>
      </c>
      <c r="E2439" s="525">
        <v>13416</v>
      </c>
      <c r="F2439" s="103">
        <v>1500</v>
      </c>
      <c r="G2439" s="309"/>
      <c r="H2439" s="309"/>
      <c r="I2439" s="24"/>
      <c r="J2439" s="2"/>
    </row>
    <row r="2440" spans="1:10" s="444" customFormat="1">
      <c r="A2440" s="382"/>
      <c r="B2440" s="382"/>
      <c r="C2440" s="75" t="s">
        <v>130</v>
      </c>
      <c r="D2440" s="75" t="s">
        <v>3500</v>
      </c>
      <c r="E2440" s="525">
        <v>11569</v>
      </c>
      <c r="F2440" s="103">
        <v>5000</v>
      </c>
      <c r="G2440" s="309"/>
      <c r="H2440" s="309"/>
      <c r="I2440" s="24"/>
      <c r="J2440" s="2"/>
    </row>
    <row r="2441" spans="1:10">
      <c r="A2441" s="382">
        <v>41345</v>
      </c>
      <c r="B2441" s="382"/>
      <c r="C2441" s="75" t="s">
        <v>558</v>
      </c>
      <c r="D2441" s="75" t="s">
        <v>3482</v>
      </c>
      <c r="E2441" s="525">
        <v>13553</v>
      </c>
      <c r="F2441" s="103">
        <v>318</v>
      </c>
    </row>
    <row r="2442" spans="1:10" s="444" customFormat="1">
      <c r="A2442" s="382">
        <v>41345</v>
      </c>
      <c r="B2442" s="382"/>
      <c r="C2442" s="75" t="s">
        <v>354</v>
      </c>
      <c r="D2442" s="75" t="s">
        <v>3481</v>
      </c>
      <c r="E2442" s="525">
        <v>13551</v>
      </c>
      <c r="F2442" s="103">
        <v>318</v>
      </c>
      <c r="G2442" s="309"/>
      <c r="H2442" s="309"/>
      <c r="I2442" s="24"/>
      <c r="J2442" s="2"/>
    </row>
    <row r="2443" spans="1:10" s="444" customFormat="1">
      <c r="A2443" s="382">
        <v>41345</v>
      </c>
      <c r="B2443" s="382"/>
      <c r="C2443" s="75" t="s">
        <v>525</v>
      </c>
      <c r="D2443" s="75" t="s">
        <v>3482</v>
      </c>
      <c r="E2443" s="525">
        <v>13585</v>
      </c>
      <c r="F2443" s="103">
        <v>318</v>
      </c>
      <c r="G2443" s="309"/>
      <c r="H2443" s="309"/>
      <c r="I2443" s="24"/>
      <c r="J2443" s="2"/>
    </row>
    <row r="2444" spans="1:10" s="444" customFormat="1">
      <c r="A2444" s="382">
        <v>41345</v>
      </c>
      <c r="B2444" s="382"/>
      <c r="C2444" s="75" t="s">
        <v>1029</v>
      </c>
      <c r="D2444" s="75" t="s">
        <v>3482</v>
      </c>
      <c r="E2444" s="525">
        <v>13561</v>
      </c>
      <c r="F2444" s="103">
        <v>318</v>
      </c>
      <c r="G2444" s="309"/>
      <c r="H2444" s="309"/>
      <c r="I2444" s="24"/>
      <c r="J2444" s="2"/>
    </row>
    <row r="2445" spans="1:10" s="444" customFormat="1">
      <c r="A2445" s="382">
        <v>41345</v>
      </c>
      <c r="B2445" s="382"/>
      <c r="C2445" s="75" t="s">
        <v>2397</v>
      </c>
      <c r="D2445" s="75" t="s">
        <v>3482</v>
      </c>
      <c r="E2445" s="525">
        <v>13642</v>
      </c>
      <c r="F2445" s="103">
        <v>107.77</v>
      </c>
      <c r="G2445" s="309"/>
      <c r="H2445" s="309"/>
      <c r="I2445" s="24"/>
      <c r="J2445" s="2"/>
    </row>
    <row r="2446" spans="1:10" s="444" customFormat="1">
      <c r="A2446" s="382">
        <v>41345</v>
      </c>
      <c r="B2446" s="382"/>
      <c r="C2446" s="75" t="s">
        <v>539</v>
      </c>
      <c r="D2446" s="75" t="s">
        <v>3481</v>
      </c>
      <c r="E2446" s="525">
        <v>13611</v>
      </c>
      <c r="F2446" s="103">
        <v>318</v>
      </c>
      <c r="G2446" s="309"/>
      <c r="H2446" s="309"/>
      <c r="I2446" s="24"/>
      <c r="J2446" s="2"/>
    </row>
    <row r="2447" spans="1:10" s="444" customFormat="1">
      <c r="A2447" s="382">
        <v>41345</v>
      </c>
      <c r="B2447" s="382"/>
      <c r="C2447" s="75" t="s">
        <v>1484</v>
      </c>
      <c r="D2447" s="75" t="s">
        <v>3481</v>
      </c>
      <c r="E2447" s="525">
        <v>13609</v>
      </c>
      <c r="F2447" s="103">
        <v>226.13</v>
      </c>
      <c r="G2447" s="309"/>
      <c r="H2447" s="309"/>
      <c r="I2447" s="24"/>
      <c r="J2447" s="2"/>
    </row>
    <row r="2448" spans="1:10" s="444" customFormat="1">
      <c r="A2448" s="382">
        <v>41345</v>
      </c>
      <c r="B2448" s="382"/>
      <c r="C2448" s="75" t="s">
        <v>1834</v>
      </c>
      <c r="D2448" s="75" t="s">
        <v>3481</v>
      </c>
      <c r="E2448" s="525">
        <v>13599</v>
      </c>
      <c r="F2448" s="103">
        <v>186.38</v>
      </c>
      <c r="G2448" s="309"/>
      <c r="H2448" s="309"/>
      <c r="I2448" s="24"/>
      <c r="J2448" s="2"/>
    </row>
    <row r="2449" spans="1:10" s="444" customFormat="1">
      <c r="A2449" s="382">
        <v>41345</v>
      </c>
      <c r="B2449" s="382"/>
      <c r="C2449" s="75" t="s">
        <v>563</v>
      </c>
      <c r="D2449" s="75" t="s">
        <v>3481</v>
      </c>
      <c r="E2449" s="525">
        <v>13615</v>
      </c>
      <c r="F2449" s="103">
        <v>318</v>
      </c>
      <c r="G2449" s="309"/>
      <c r="H2449" s="309"/>
      <c r="I2449" s="24"/>
      <c r="J2449" s="2"/>
    </row>
    <row r="2450" spans="1:10" s="444" customFormat="1">
      <c r="A2450" s="382">
        <v>41347</v>
      </c>
      <c r="B2450" s="382"/>
      <c r="C2450" s="75" t="s">
        <v>1864</v>
      </c>
      <c r="D2450" s="75" t="s">
        <v>3504</v>
      </c>
      <c r="E2450" s="525">
        <v>13648</v>
      </c>
      <c r="F2450" s="103">
        <v>139.62</v>
      </c>
      <c r="G2450" s="309"/>
      <c r="H2450" s="309"/>
      <c r="I2450" s="24"/>
      <c r="J2450" s="2"/>
    </row>
    <row r="2451" spans="1:10" s="444" customFormat="1">
      <c r="A2451" s="382">
        <v>41347</v>
      </c>
      <c r="B2451" s="382"/>
      <c r="C2451" s="75" t="s">
        <v>524</v>
      </c>
      <c r="D2451" s="75" t="s">
        <v>3481</v>
      </c>
      <c r="E2451" s="525">
        <v>13664</v>
      </c>
      <c r="F2451" s="103">
        <v>318</v>
      </c>
      <c r="G2451" s="309"/>
      <c r="H2451" s="309"/>
      <c r="I2451" s="24"/>
      <c r="J2451" s="2"/>
    </row>
    <row r="2452" spans="1:10" s="444" customFormat="1">
      <c r="A2452"/>
      <c r="G2452" s="309"/>
      <c r="H2452" s="309"/>
      <c r="I2452" s="24"/>
      <c r="J2452" s="2"/>
    </row>
    <row r="2453" spans="1:10">
      <c r="A2453" s="60">
        <v>41348</v>
      </c>
    </row>
    <row r="2454" spans="1:10">
      <c r="A2454" s="382">
        <v>41030</v>
      </c>
      <c r="B2454" s="382">
        <v>41334</v>
      </c>
      <c r="C2454" s="75" t="s">
        <v>3130</v>
      </c>
      <c r="D2454" s="75" t="s">
        <v>3128</v>
      </c>
      <c r="E2454" s="525">
        <v>12999</v>
      </c>
      <c r="F2454" s="103">
        <v>560.62</v>
      </c>
    </row>
    <row r="2455" spans="1:10">
      <c r="A2455" s="382">
        <v>41345</v>
      </c>
      <c r="B2455" s="382"/>
      <c r="C2455" s="75" t="s">
        <v>164</v>
      </c>
      <c r="D2455" s="75" t="s">
        <v>3481</v>
      </c>
      <c r="E2455" s="525">
        <v>13614</v>
      </c>
      <c r="F2455" s="103">
        <v>318</v>
      </c>
      <c r="I2455"/>
      <c r="J2455"/>
    </row>
    <row r="2456" spans="1:10" s="444" customFormat="1">
      <c r="A2456" s="382">
        <v>41345</v>
      </c>
      <c r="B2456" s="382"/>
      <c r="C2456" s="75" t="s">
        <v>1633</v>
      </c>
      <c r="D2456" s="75" t="s">
        <v>3481</v>
      </c>
      <c r="E2456" s="525">
        <v>13610</v>
      </c>
      <c r="F2456" s="103">
        <v>204.93</v>
      </c>
      <c r="G2456" s="309"/>
      <c r="H2456" s="309"/>
      <c r="I2456" s="24"/>
      <c r="J2456" s="2"/>
    </row>
    <row r="2457" spans="1:10" s="444" customFormat="1">
      <c r="A2457" s="382">
        <v>41341</v>
      </c>
      <c r="B2457" s="382"/>
      <c r="C2457" s="75" t="s">
        <v>3422</v>
      </c>
      <c r="D2457" s="75" t="s">
        <v>3457</v>
      </c>
      <c r="E2457" s="525">
        <v>13473</v>
      </c>
      <c r="F2457" s="103">
        <v>211.6</v>
      </c>
      <c r="G2457" s="309"/>
      <c r="H2457" s="309"/>
      <c r="I2457" s="24"/>
      <c r="J2457" s="2"/>
    </row>
    <row r="2458" spans="1:10" s="444" customFormat="1">
      <c r="A2458" s="382">
        <v>41341</v>
      </c>
      <c r="B2458" s="382"/>
      <c r="C2458" s="75" t="s">
        <v>3421</v>
      </c>
      <c r="D2458" s="75" t="s">
        <v>3455</v>
      </c>
      <c r="E2458" s="525">
        <v>13471</v>
      </c>
      <c r="F2458" s="103">
        <v>552</v>
      </c>
      <c r="G2458" s="309"/>
      <c r="H2458" s="309"/>
      <c r="I2458" s="24"/>
      <c r="J2458" s="2"/>
    </row>
    <row r="2459" spans="1:10" s="444" customFormat="1">
      <c r="A2459" s="382">
        <v>41341</v>
      </c>
      <c r="B2459" s="382"/>
      <c r="C2459" s="75" t="s">
        <v>3417</v>
      </c>
      <c r="D2459" s="75" t="s">
        <v>3447</v>
      </c>
      <c r="E2459" s="525">
        <v>13463</v>
      </c>
      <c r="F2459" s="103">
        <v>690</v>
      </c>
      <c r="G2459" s="309"/>
      <c r="H2459" s="309"/>
      <c r="I2459" s="24"/>
      <c r="J2459" s="2"/>
    </row>
    <row r="2460" spans="1:10" s="444" customFormat="1">
      <c r="A2460" s="382">
        <v>41347</v>
      </c>
      <c r="B2460" s="382"/>
      <c r="C2460" s="75" t="s">
        <v>545</v>
      </c>
      <c r="D2460" s="75" t="s">
        <v>3505</v>
      </c>
      <c r="E2460" s="525">
        <v>13649</v>
      </c>
      <c r="F2460" s="103">
        <v>228</v>
      </c>
      <c r="G2460" s="309"/>
      <c r="H2460" s="309"/>
      <c r="I2460" s="24"/>
      <c r="J2460" s="2"/>
    </row>
    <row r="2461" spans="1:10" s="444" customFormat="1">
      <c r="A2461" s="382">
        <v>41345</v>
      </c>
      <c r="B2461" s="382"/>
      <c r="C2461" s="75" t="s">
        <v>538</v>
      </c>
      <c r="D2461" s="75" t="s">
        <v>3481</v>
      </c>
      <c r="E2461" s="525">
        <v>13607</v>
      </c>
      <c r="F2461" s="103">
        <v>318</v>
      </c>
      <c r="G2461" s="309"/>
      <c r="H2461" s="309"/>
      <c r="I2461" s="24"/>
      <c r="J2461" s="2"/>
    </row>
    <row r="2462" spans="1:10" s="444" customFormat="1">
      <c r="A2462" s="382">
        <v>41347</v>
      </c>
      <c r="B2462" s="382"/>
      <c r="C2462" s="75" t="s">
        <v>145</v>
      </c>
      <c r="D2462" s="75" t="s">
        <v>3509</v>
      </c>
      <c r="E2462" s="525">
        <v>13655</v>
      </c>
      <c r="F2462" s="103">
        <v>317</v>
      </c>
      <c r="G2462" s="309"/>
      <c r="H2462" s="309"/>
      <c r="I2462" s="24"/>
      <c r="J2462" s="2"/>
    </row>
    <row r="2463" spans="1:10" s="444" customFormat="1">
      <c r="A2463" s="382">
        <v>41347</v>
      </c>
      <c r="B2463" s="382"/>
      <c r="C2463" s="75" t="s">
        <v>948</v>
      </c>
      <c r="D2463" s="75" t="s">
        <v>3506</v>
      </c>
      <c r="E2463" s="525">
        <v>13652</v>
      </c>
      <c r="F2463" s="103">
        <v>325.23</v>
      </c>
      <c r="G2463" s="309"/>
      <c r="H2463" s="309"/>
      <c r="I2463" s="24"/>
      <c r="J2463" s="2"/>
    </row>
    <row r="2464" spans="1:10" s="444" customFormat="1">
      <c r="A2464" s="382">
        <v>41345</v>
      </c>
      <c r="B2464" s="382"/>
      <c r="C2464" s="75" t="s">
        <v>626</v>
      </c>
      <c r="D2464" s="75" t="s">
        <v>3482</v>
      </c>
      <c r="E2464" s="525">
        <v>13563</v>
      </c>
      <c r="F2464" s="103">
        <v>318</v>
      </c>
      <c r="G2464" s="309"/>
      <c r="H2464" s="309"/>
      <c r="I2464" s="24"/>
      <c r="J2464" s="2"/>
    </row>
    <row r="2465" spans="1:10" s="444" customFormat="1">
      <c r="A2465" s="382">
        <v>41347</v>
      </c>
      <c r="B2465" s="382"/>
      <c r="C2465" s="75" t="s">
        <v>1992</v>
      </c>
      <c r="D2465" s="75" t="s">
        <v>3520</v>
      </c>
      <c r="E2465" s="525">
        <v>13493</v>
      </c>
      <c r="F2465" s="103">
        <v>156</v>
      </c>
      <c r="G2465" s="309"/>
      <c r="H2465" s="309"/>
      <c r="I2465" s="24"/>
      <c r="J2465" s="2"/>
    </row>
    <row r="2466" spans="1:10" s="444" customFormat="1">
      <c r="A2466" s="382">
        <v>41347</v>
      </c>
      <c r="B2466" s="382"/>
      <c r="C2466" s="75" t="s">
        <v>2960</v>
      </c>
      <c r="D2466" s="75" t="s">
        <v>3523</v>
      </c>
      <c r="E2466" s="525">
        <v>13510</v>
      </c>
      <c r="F2466" s="103">
        <v>160</v>
      </c>
      <c r="G2466" s="309"/>
      <c r="H2466" s="309"/>
      <c r="I2466" s="24"/>
      <c r="J2466" s="2"/>
    </row>
    <row r="2467" spans="1:10" s="444" customFormat="1">
      <c r="A2467" s="382">
        <v>41347</v>
      </c>
      <c r="B2467" s="382"/>
      <c r="C2467" s="75" t="s">
        <v>2013</v>
      </c>
      <c r="D2467" s="75" t="s">
        <v>3526</v>
      </c>
      <c r="E2467" s="525">
        <v>13543</v>
      </c>
      <c r="F2467" s="103">
        <v>400</v>
      </c>
      <c r="G2467" s="309"/>
      <c r="H2467" s="309"/>
      <c r="I2467" s="24"/>
      <c r="J2467" s="2"/>
    </row>
    <row r="2468" spans="1:10" s="444" customFormat="1">
      <c r="A2468" s="382">
        <v>41347</v>
      </c>
      <c r="B2468" s="382"/>
      <c r="C2468" s="75" t="s">
        <v>2014</v>
      </c>
      <c r="D2468" s="75" t="s">
        <v>3526</v>
      </c>
      <c r="E2468" s="525">
        <v>13546</v>
      </c>
      <c r="F2468" s="103">
        <v>240</v>
      </c>
      <c r="G2468" s="309"/>
      <c r="H2468" s="309"/>
      <c r="I2468" s="24"/>
      <c r="J2468" s="2"/>
    </row>
    <row r="2469" spans="1:10" s="444" customFormat="1">
      <c r="A2469" s="382">
        <v>41347</v>
      </c>
      <c r="B2469" s="382"/>
      <c r="C2469" s="75" t="s">
        <v>492</v>
      </c>
      <c r="D2469" s="75" t="s">
        <v>3520</v>
      </c>
      <c r="E2469" s="525">
        <v>13492</v>
      </c>
      <c r="F2469" s="103">
        <v>148</v>
      </c>
      <c r="G2469" s="309"/>
      <c r="H2469" s="309"/>
      <c r="I2469" s="24"/>
      <c r="J2469" s="2"/>
    </row>
    <row r="2470" spans="1:10" s="444" customFormat="1">
      <c r="A2470" s="382">
        <v>41347</v>
      </c>
      <c r="B2470" s="382"/>
      <c r="C2470" s="75" t="s">
        <v>529</v>
      </c>
      <c r="D2470" s="75" t="s">
        <v>3526</v>
      </c>
      <c r="E2470" s="525">
        <v>13536</v>
      </c>
      <c r="F2470" s="103">
        <v>180</v>
      </c>
      <c r="G2470" s="309"/>
      <c r="H2470" s="309"/>
      <c r="I2470" s="24"/>
      <c r="J2470" s="2"/>
    </row>
    <row r="2471" spans="1:10" s="444" customFormat="1">
      <c r="A2471" s="382">
        <v>41347</v>
      </c>
      <c r="B2471" s="382"/>
      <c r="C2471" s="75" t="s">
        <v>3502</v>
      </c>
      <c r="D2471" s="75" t="s">
        <v>3510</v>
      </c>
      <c r="E2471" s="525">
        <v>13657</v>
      </c>
      <c r="F2471" s="103">
        <v>300</v>
      </c>
      <c r="G2471" s="309"/>
      <c r="H2471" s="309"/>
      <c r="I2471" s="24"/>
      <c r="J2471" s="2"/>
    </row>
    <row r="2472" spans="1:10" s="444" customFormat="1">
      <c r="A2472" s="382">
        <v>41347</v>
      </c>
      <c r="B2472" s="382"/>
      <c r="C2472" s="75" t="s">
        <v>562</v>
      </c>
      <c r="D2472" s="75" t="s">
        <v>3526</v>
      </c>
      <c r="E2472" s="525">
        <v>13534</v>
      </c>
      <c r="F2472" s="103">
        <v>140</v>
      </c>
      <c r="G2472" s="309"/>
      <c r="H2472" s="309"/>
      <c r="I2472" s="24"/>
      <c r="J2472" s="2"/>
    </row>
    <row r="2473" spans="1:10" s="444" customFormat="1">
      <c r="A2473" s="382">
        <v>41278</v>
      </c>
      <c r="B2473" s="382"/>
      <c r="C2473" s="75" t="s">
        <v>1032</v>
      </c>
      <c r="D2473" s="75" t="s">
        <v>2837</v>
      </c>
      <c r="E2473" s="525">
        <v>13257</v>
      </c>
      <c r="F2473" s="103">
        <v>202.6</v>
      </c>
      <c r="G2473" s="309"/>
      <c r="H2473" s="309"/>
      <c r="I2473" s="24"/>
      <c r="J2473" s="2"/>
    </row>
    <row r="2474" spans="1:10">
      <c r="A2474" s="382">
        <v>41345</v>
      </c>
      <c r="B2474" s="382"/>
      <c r="C2474" s="75" t="s">
        <v>2272</v>
      </c>
      <c r="D2474" s="75" t="s">
        <v>3481</v>
      </c>
      <c r="E2474" s="525">
        <v>13608</v>
      </c>
      <c r="F2474" s="103">
        <v>131.62</v>
      </c>
    </row>
    <row r="2475" spans="1:10" s="444" customFormat="1">
      <c r="A2475" s="382">
        <v>41347</v>
      </c>
      <c r="B2475" s="382"/>
      <c r="C2475" s="75" t="s">
        <v>32</v>
      </c>
      <c r="D2475" s="75" t="s">
        <v>3526</v>
      </c>
      <c r="E2475" s="525">
        <v>13540</v>
      </c>
      <c r="F2475" s="103">
        <v>384</v>
      </c>
      <c r="G2475" s="309"/>
      <c r="H2475" s="309"/>
      <c r="I2475" s="24"/>
      <c r="J2475" s="2"/>
    </row>
    <row r="2476" spans="1:10" s="444" customFormat="1">
      <c r="A2476" s="382">
        <v>41347</v>
      </c>
      <c r="B2476" s="382"/>
      <c r="C2476" s="75" t="s">
        <v>1304</v>
      </c>
      <c r="D2476" s="75" t="s">
        <v>3526</v>
      </c>
      <c r="E2476" s="525">
        <v>13528</v>
      </c>
      <c r="F2476" s="103">
        <v>140</v>
      </c>
      <c r="G2476" s="309"/>
      <c r="H2476" s="309"/>
      <c r="I2476" s="24"/>
      <c r="J2476" s="2"/>
    </row>
    <row r="2477" spans="1:10" s="444" customFormat="1">
      <c r="A2477" s="382">
        <v>41347</v>
      </c>
      <c r="B2477" s="382"/>
      <c r="C2477" s="75" t="s">
        <v>356</v>
      </c>
      <c r="D2477" s="75" t="s">
        <v>3526</v>
      </c>
      <c r="E2477" s="525">
        <v>13537</v>
      </c>
      <c r="F2477" s="103">
        <v>160</v>
      </c>
      <c r="G2477" s="309"/>
      <c r="H2477" s="309"/>
      <c r="I2477" s="24"/>
      <c r="J2477" s="2"/>
    </row>
    <row r="2478" spans="1:10" s="444" customFormat="1">
      <c r="A2478" s="382">
        <v>41347</v>
      </c>
      <c r="B2478" s="382"/>
      <c r="C2478" s="75" t="s">
        <v>681</v>
      </c>
      <c r="D2478" s="75" t="s">
        <v>3520</v>
      </c>
      <c r="E2478" s="525">
        <v>13498</v>
      </c>
      <c r="F2478" s="103">
        <v>132</v>
      </c>
      <c r="G2478" s="309"/>
      <c r="H2478" s="309"/>
      <c r="I2478" s="24"/>
      <c r="J2478" s="2"/>
    </row>
    <row r="2479" spans="1:10" s="444" customFormat="1">
      <c r="A2479" s="382">
        <v>41347</v>
      </c>
      <c r="B2479" s="382"/>
      <c r="C2479" s="75" t="s">
        <v>1480</v>
      </c>
      <c r="D2479" s="75" t="s">
        <v>3520</v>
      </c>
      <c r="E2479" s="525">
        <v>13490</v>
      </c>
      <c r="F2479" s="103">
        <v>480</v>
      </c>
      <c r="G2479" s="309"/>
      <c r="H2479" s="309"/>
      <c r="I2479" s="24"/>
      <c r="J2479" s="2"/>
    </row>
    <row r="2480" spans="1:10" s="444" customFormat="1">
      <c r="A2480" s="382">
        <v>41347</v>
      </c>
      <c r="B2480" s="382"/>
      <c r="C2480" s="75" t="s">
        <v>519</v>
      </c>
      <c r="D2480" s="75" t="s">
        <v>3525</v>
      </c>
      <c r="E2480" s="525">
        <v>13516</v>
      </c>
      <c r="F2480" s="103">
        <v>216</v>
      </c>
      <c r="G2480" s="309"/>
      <c r="H2480" s="309"/>
      <c r="I2480" s="24"/>
      <c r="J2480" s="2"/>
    </row>
    <row r="2481" spans="1:10" s="444" customFormat="1">
      <c r="A2481" s="382">
        <v>41347</v>
      </c>
      <c r="B2481" s="382"/>
      <c r="C2481" s="75" t="s">
        <v>1703</v>
      </c>
      <c r="D2481" s="75" t="s">
        <v>3525</v>
      </c>
      <c r="E2481" s="525">
        <v>13517</v>
      </c>
      <c r="F2481" s="103">
        <v>160</v>
      </c>
      <c r="G2481" s="309"/>
      <c r="H2481" s="309"/>
      <c r="I2481" s="24"/>
      <c r="J2481" s="2"/>
    </row>
    <row r="2482" spans="1:10" s="444" customFormat="1">
      <c r="A2482" s="382">
        <v>41347</v>
      </c>
      <c r="B2482" s="382"/>
      <c r="C2482" s="75" t="s">
        <v>2147</v>
      </c>
      <c r="D2482" s="75" t="s">
        <v>3525</v>
      </c>
      <c r="E2482" s="525">
        <v>13524</v>
      </c>
      <c r="F2482" s="103">
        <v>160</v>
      </c>
      <c r="G2482" s="309"/>
      <c r="H2482" s="309"/>
      <c r="I2482" s="24"/>
      <c r="J2482" s="2"/>
    </row>
    <row r="2483" spans="1:10" s="444" customFormat="1">
      <c r="A2483" s="382">
        <v>41347</v>
      </c>
      <c r="B2483" s="382"/>
      <c r="C2483" s="75" t="s">
        <v>633</v>
      </c>
      <c r="D2483" s="75" t="s">
        <v>3520</v>
      </c>
      <c r="E2483" s="525">
        <v>13502</v>
      </c>
      <c r="F2483" s="103">
        <v>132</v>
      </c>
      <c r="G2483" s="309"/>
      <c r="H2483" s="309"/>
      <c r="I2483" s="24"/>
      <c r="J2483" s="2"/>
    </row>
    <row r="2484" spans="1:10" s="444" customFormat="1">
      <c r="A2484" s="382">
        <v>41347</v>
      </c>
      <c r="B2484" s="382"/>
      <c r="C2484" s="75" t="s">
        <v>1734</v>
      </c>
      <c r="D2484" s="75" t="s">
        <v>3526</v>
      </c>
      <c r="E2484" s="525">
        <v>13526</v>
      </c>
      <c r="F2484" s="103">
        <v>160</v>
      </c>
      <c r="G2484" s="309"/>
      <c r="H2484" s="309"/>
      <c r="I2484" s="24"/>
      <c r="J2484" s="2"/>
    </row>
    <row r="2485" spans="1:10" s="444" customFormat="1">
      <c r="A2485" s="382">
        <v>41347</v>
      </c>
      <c r="B2485" s="382"/>
      <c r="C2485" s="75" t="s">
        <v>2671</v>
      </c>
      <c r="D2485" s="75" t="s">
        <v>3526</v>
      </c>
      <c r="E2485" s="525">
        <v>13631</v>
      </c>
      <c r="F2485" s="103">
        <v>480</v>
      </c>
      <c r="G2485" s="309"/>
      <c r="H2485" s="309"/>
      <c r="I2485" s="24"/>
      <c r="J2485" s="2"/>
    </row>
    <row r="2486" spans="1:10" s="444" customFormat="1">
      <c r="A2486" s="382">
        <v>41347</v>
      </c>
      <c r="B2486" s="382"/>
      <c r="C2486" s="75" t="s">
        <v>523</v>
      </c>
      <c r="D2486" s="75" t="s">
        <v>3525</v>
      </c>
      <c r="E2486" s="525">
        <v>13522</v>
      </c>
      <c r="F2486" s="103">
        <v>320</v>
      </c>
      <c r="G2486" s="309"/>
      <c r="H2486" s="309"/>
      <c r="I2486" s="24"/>
      <c r="J2486" s="2"/>
    </row>
    <row r="2487" spans="1:10" s="444" customFormat="1">
      <c r="A2487" s="382">
        <v>41347</v>
      </c>
      <c r="B2487" s="382"/>
      <c r="C2487" s="75" t="s">
        <v>537</v>
      </c>
      <c r="D2487" s="75" t="s">
        <v>3526</v>
      </c>
      <c r="E2487" s="525">
        <v>13548</v>
      </c>
      <c r="F2487" s="103">
        <v>384</v>
      </c>
      <c r="G2487" s="309"/>
      <c r="H2487" s="309"/>
      <c r="I2487" s="24"/>
      <c r="J2487" s="2"/>
    </row>
    <row r="2488" spans="1:10" s="444" customFormat="1">
      <c r="A2488" s="382">
        <v>41347</v>
      </c>
      <c r="B2488" s="382"/>
      <c r="C2488" s="75" t="s">
        <v>2672</v>
      </c>
      <c r="D2488" s="75" t="s">
        <v>3526</v>
      </c>
      <c r="E2488" s="525">
        <v>13630</v>
      </c>
      <c r="F2488" s="103">
        <v>480</v>
      </c>
      <c r="G2488" s="309"/>
      <c r="H2488" s="309"/>
      <c r="I2488" s="24"/>
      <c r="J2488" s="2"/>
    </row>
    <row r="2489" spans="1:10" s="444" customFormat="1">
      <c r="A2489" s="382">
        <v>41347</v>
      </c>
      <c r="B2489" s="382"/>
      <c r="C2489" s="75" t="s">
        <v>635</v>
      </c>
      <c r="D2489" s="75" t="s">
        <v>3523</v>
      </c>
      <c r="E2489" s="525">
        <v>13509</v>
      </c>
      <c r="F2489" s="103">
        <v>128</v>
      </c>
      <c r="G2489" s="309"/>
      <c r="H2489" s="309"/>
      <c r="I2489" s="24"/>
      <c r="J2489" s="2"/>
    </row>
    <row r="2490" spans="1:10" s="444" customFormat="1">
      <c r="A2490" s="382">
        <v>41347</v>
      </c>
      <c r="B2490" s="382"/>
      <c r="C2490" s="75" t="s">
        <v>1029</v>
      </c>
      <c r="D2490" s="75" t="s">
        <v>3520</v>
      </c>
      <c r="E2490" s="525">
        <v>13495</v>
      </c>
      <c r="F2490" s="103">
        <v>127.2</v>
      </c>
      <c r="G2490" s="309"/>
      <c r="H2490" s="309"/>
      <c r="I2490" s="24"/>
      <c r="J2490" s="2"/>
    </row>
    <row r="2491" spans="1:10" s="444" customFormat="1">
      <c r="A2491" s="382">
        <v>41347</v>
      </c>
      <c r="B2491" s="382"/>
      <c r="C2491" s="75" t="s">
        <v>192</v>
      </c>
      <c r="D2491" s="75" t="s">
        <v>3520</v>
      </c>
      <c r="E2491" s="525">
        <v>13494</v>
      </c>
      <c r="F2491" s="103">
        <v>132</v>
      </c>
      <c r="G2491" s="309"/>
      <c r="H2491" s="309"/>
      <c r="I2491" s="24"/>
      <c r="J2491" s="2"/>
    </row>
    <row r="2492" spans="1:10" s="444" customFormat="1">
      <c r="A2492" s="382">
        <v>41347</v>
      </c>
      <c r="B2492" s="382"/>
      <c r="C2492" s="75" t="s">
        <v>1484</v>
      </c>
      <c r="D2492" s="75" t="s">
        <v>3526</v>
      </c>
      <c r="E2492" s="525">
        <v>13627</v>
      </c>
      <c r="F2492" s="103">
        <v>400</v>
      </c>
      <c r="G2492" s="309"/>
      <c r="H2492" s="309"/>
      <c r="I2492" s="24"/>
      <c r="J2492" s="2"/>
    </row>
    <row r="2493" spans="1:10" s="444" customFormat="1">
      <c r="A2493" s="382">
        <v>41347</v>
      </c>
      <c r="B2493" s="382"/>
      <c r="C2493" s="75" t="s">
        <v>539</v>
      </c>
      <c r="D2493" s="75" t="s">
        <v>3526</v>
      </c>
      <c r="E2493" s="525">
        <v>13629</v>
      </c>
      <c r="F2493" s="103">
        <v>384</v>
      </c>
      <c r="G2493" s="309"/>
      <c r="H2493" s="309"/>
      <c r="I2493" s="24"/>
      <c r="J2493" s="2"/>
    </row>
    <row r="2494" spans="1:10" s="444" customFormat="1">
      <c r="A2494" s="382">
        <v>41347</v>
      </c>
      <c r="B2494" s="382"/>
      <c r="C2494" s="75" t="s">
        <v>2397</v>
      </c>
      <c r="D2494" s="75" t="s">
        <v>3520</v>
      </c>
      <c r="E2494" s="525">
        <v>13500</v>
      </c>
      <c r="F2494" s="103">
        <v>127.2</v>
      </c>
      <c r="G2494" s="309"/>
      <c r="H2494" s="309"/>
      <c r="I2494" s="24"/>
      <c r="J2494" s="2"/>
    </row>
    <row r="2495" spans="1:10" s="444" customFormat="1">
      <c r="A2495" s="382">
        <v>41347</v>
      </c>
      <c r="B2495" s="382"/>
      <c r="C2495" s="75" t="s">
        <v>559</v>
      </c>
      <c r="D2495" s="75" t="s">
        <v>3525</v>
      </c>
      <c r="E2495" s="525">
        <v>13521</v>
      </c>
      <c r="F2495" s="103">
        <v>160</v>
      </c>
      <c r="G2495" s="309"/>
      <c r="H2495" s="309"/>
      <c r="I2495" s="24"/>
      <c r="J2495" s="2"/>
    </row>
    <row r="2496" spans="1:10" s="444" customFormat="1">
      <c r="A2496" s="382">
        <v>41347</v>
      </c>
      <c r="B2496" s="382"/>
      <c r="C2496" s="75" t="s">
        <v>561</v>
      </c>
      <c r="D2496" s="75" t="s">
        <v>3526</v>
      </c>
      <c r="E2496" s="525">
        <v>13529</v>
      </c>
      <c r="F2496" s="103">
        <v>140</v>
      </c>
      <c r="G2496" s="309"/>
      <c r="H2496" s="309"/>
      <c r="I2496" s="24"/>
      <c r="J2496" s="2"/>
    </row>
    <row r="2497" spans="1:10" s="444" customFormat="1">
      <c r="A2497" s="382">
        <v>41347</v>
      </c>
      <c r="B2497" s="382"/>
      <c r="C2497" s="75" t="s">
        <v>520</v>
      </c>
      <c r="D2497" s="75" t="s">
        <v>3525</v>
      </c>
      <c r="E2497" s="525">
        <v>13518</v>
      </c>
      <c r="F2497" s="103">
        <v>160</v>
      </c>
      <c r="G2497" s="309"/>
      <c r="H2497" s="309"/>
      <c r="I2497" s="24"/>
      <c r="J2497" s="2"/>
    </row>
    <row r="2498" spans="1:10" s="444" customFormat="1">
      <c r="A2498" s="382">
        <v>41347</v>
      </c>
      <c r="B2498" s="382"/>
      <c r="C2498" s="75" t="s">
        <v>1483</v>
      </c>
      <c r="D2498" s="75" t="s">
        <v>3526</v>
      </c>
      <c r="E2498" s="525">
        <v>13542</v>
      </c>
      <c r="F2498" s="103">
        <v>440</v>
      </c>
      <c r="G2498" s="309"/>
      <c r="H2498" s="309"/>
      <c r="I2498" s="24"/>
      <c r="J2498" s="2"/>
    </row>
    <row r="2499" spans="1:10" s="444" customFormat="1">
      <c r="A2499" s="382">
        <v>41347</v>
      </c>
      <c r="B2499" s="382"/>
      <c r="C2499" s="75" t="s">
        <v>30</v>
      </c>
      <c r="D2499" s="75" t="s">
        <v>3526</v>
      </c>
      <c r="E2499" s="525">
        <v>13530</v>
      </c>
      <c r="F2499" s="103">
        <v>160</v>
      </c>
      <c r="G2499" s="309"/>
      <c r="H2499" s="309"/>
      <c r="I2499" s="24"/>
      <c r="J2499" s="2"/>
    </row>
    <row r="2500" spans="1:10" s="444" customFormat="1">
      <c r="A2500" s="382">
        <v>41347</v>
      </c>
      <c r="B2500" s="382"/>
      <c r="C2500" s="75" t="s">
        <v>2404</v>
      </c>
      <c r="D2500" s="75" t="s">
        <v>3524</v>
      </c>
      <c r="E2500" s="525">
        <v>13513</v>
      </c>
      <c r="F2500" s="103">
        <v>128.16</v>
      </c>
      <c r="G2500" s="309"/>
      <c r="H2500" s="309"/>
      <c r="I2500" s="24"/>
      <c r="J2500" s="2"/>
    </row>
    <row r="2501" spans="1:10" s="444" customFormat="1">
      <c r="A2501" s="382">
        <v>41347</v>
      </c>
      <c r="B2501" s="382"/>
      <c r="C2501" s="75" t="s">
        <v>200</v>
      </c>
      <c r="D2501" s="75" t="s">
        <v>3520</v>
      </c>
      <c r="E2501" s="525">
        <v>13499</v>
      </c>
      <c r="F2501" s="103">
        <v>132</v>
      </c>
      <c r="G2501" s="309"/>
      <c r="H2501" s="309"/>
      <c r="I2501" s="24"/>
      <c r="J2501" s="2"/>
    </row>
    <row r="2502" spans="1:10" s="444" customFormat="1">
      <c r="A2502" s="382">
        <v>41347</v>
      </c>
      <c r="B2502" s="382"/>
      <c r="C2502" s="75" t="s">
        <v>233</v>
      </c>
      <c r="D2502" s="75" t="s">
        <v>3525</v>
      </c>
      <c r="E2502" s="525">
        <v>13520</v>
      </c>
      <c r="F2502" s="103">
        <v>260</v>
      </c>
      <c r="G2502" s="309"/>
      <c r="H2502" s="309"/>
      <c r="I2502" s="24"/>
      <c r="J2502" s="2"/>
    </row>
    <row r="2503" spans="1:10" s="444" customFormat="1">
      <c r="A2503" s="382">
        <v>41347</v>
      </c>
      <c r="B2503" s="382"/>
      <c r="C2503" s="75" t="s">
        <v>3519</v>
      </c>
      <c r="D2503" s="75" t="s">
        <v>3524</v>
      </c>
      <c r="E2503" s="525">
        <v>13514</v>
      </c>
      <c r="F2503" s="103">
        <v>127.2</v>
      </c>
      <c r="G2503" s="309"/>
      <c r="H2503" s="309"/>
      <c r="I2503" s="24"/>
      <c r="J2503" s="2"/>
    </row>
    <row r="2504" spans="1:10" s="444" customFormat="1">
      <c r="A2504" s="382">
        <v>41347</v>
      </c>
      <c r="B2504" s="382"/>
      <c r="C2504" s="75" t="s">
        <v>497</v>
      </c>
      <c r="D2504" s="75" t="s">
        <v>3520</v>
      </c>
      <c r="E2504" s="525">
        <v>13496</v>
      </c>
      <c r="F2504" s="103">
        <v>127.2</v>
      </c>
      <c r="G2504" s="309"/>
      <c r="H2504" s="309"/>
      <c r="I2504" s="24"/>
      <c r="J2504" s="2"/>
    </row>
    <row r="2505" spans="1:10" s="444" customFormat="1">
      <c r="A2505" s="382">
        <v>41347</v>
      </c>
      <c r="B2505" s="382"/>
      <c r="C2505" s="75" t="s">
        <v>265</v>
      </c>
      <c r="D2505" s="75" t="s">
        <v>3526</v>
      </c>
      <c r="E2505" s="525">
        <v>13535</v>
      </c>
      <c r="F2505" s="103">
        <v>140</v>
      </c>
      <c r="G2505" s="309"/>
      <c r="H2505" s="309"/>
      <c r="I2505" s="24"/>
      <c r="J2505" s="2"/>
    </row>
    <row r="2506" spans="1:10" s="444" customFormat="1">
      <c r="A2506" s="382">
        <v>41347</v>
      </c>
      <c r="B2506" s="382"/>
      <c r="C2506" s="75" t="s">
        <v>1727</v>
      </c>
      <c r="D2506" s="75" t="s">
        <v>3526</v>
      </c>
      <c r="E2506" s="525">
        <v>13533</v>
      </c>
      <c r="F2506" s="103">
        <v>140</v>
      </c>
      <c r="G2506" s="309"/>
      <c r="H2506" s="309"/>
      <c r="I2506" s="24"/>
      <c r="J2506" s="2"/>
    </row>
    <row r="2507" spans="1:10" s="444" customFormat="1">
      <c r="A2507" s="382">
        <v>41347</v>
      </c>
      <c r="B2507" s="382"/>
      <c r="C2507" s="75" t="s">
        <v>173</v>
      </c>
      <c r="D2507" s="75" t="s">
        <v>3522</v>
      </c>
      <c r="E2507" s="525">
        <v>13506</v>
      </c>
      <c r="F2507" s="103">
        <v>180</v>
      </c>
      <c r="G2507" s="309"/>
      <c r="H2507" s="309"/>
      <c r="I2507" s="24"/>
      <c r="J2507" s="2"/>
    </row>
    <row r="2508" spans="1:10" s="444" customFormat="1">
      <c r="A2508" s="382">
        <v>41347</v>
      </c>
      <c r="B2508" s="382"/>
      <c r="C2508" s="75" t="s">
        <v>538</v>
      </c>
      <c r="D2508" s="75" t="s">
        <v>3526</v>
      </c>
      <c r="E2508" s="525">
        <v>13625</v>
      </c>
      <c r="F2508" s="103">
        <v>336</v>
      </c>
      <c r="G2508" s="309"/>
      <c r="H2508" s="309"/>
      <c r="I2508" s="24"/>
      <c r="J2508" s="2"/>
    </row>
    <row r="2509" spans="1:10">
      <c r="A2509" s="382">
        <v>41347</v>
      </c>
      <c r="B2509" s="382"/>
      <c r="C2509" s="75" t="s">
        <v>3529</v>
      </c>
      <c r="D2509" s="75" t="s">
        <v>3526</v>
      </c>
      <c r="E2509" s="525">
        <v>13640</v>
      </c>
      <c r="F2509" s="103">
        <v>400</v>
      </c>
    </row>
    <row r="2510" spans="1:10" s="444" customFormat="1">
      <c r="A2510" s="382">
        <v>41347</v>
      </c>
      <c r="B2510" s="382"/>
      <c r="C2510" s="75" t="s">
        <v>634</v>
      </c>
      <c r="D2510" s="75" t="s">
        <v>3522</v>
      </c>
      <c r="E2510" s="525">
        <v>13507</v>
      </c>
      <c r="F2510" s="103">
        <v>128</v>
      </c>
      <c r="G2510" s="309"/>
      <c r="H2510" s="309"/>
      <c r="I2510" s="24"/>
      <c r="J2510" s="2"/>
    </row>
    <row r="2511" spans="1:10" s="444" customFormat="1">
      <c r="A2511" s="382">
        <v>41337</v>
      </c>
      <c r="B2511" s="382"/>
      <c r="C2511" s="75" t="s">
        <v>2859</v>
      </c>
      <c r="D2511" s="75" t="s">
        <v>3378</v>
      </c>
      <c r="E2511" s="525">
        <v>13392</v>
      </c>
      <c r="F2511" s="103">
        <v>312</v>
      </c>
      <c r="G2511" s="309"/>
      <c r="H2511" s="309"/>
      <c r="I2511" s="24"/>
      <c r="J2511" s="2"/>
    </row>
    <row r="2512" spans="1:10" s="444" customFormat="1">
      <c r="A2512" s="382">
        <v>41347</v>
      </c>
      <c r="B2512" s="382"/>
      <c r="C2512" s="75" t="s">
        <v>636</v>
      </c>
      <c r="D2512" s="75" t="s">
        <v>3522</v>
      </c>
      <c r="E2512" s="525">
        <v>13508</v>
      </c>
      <c r="F2512" s="103">
        <v>128</v>
      </c>
      <c r="G2512" s="309"/>
      <c r="H2512" s="309"/>
      <c r="I2512" s="24"/>
      <c r="J2512" s="2"/>
    </row>
    <row r="2513" spans="1:10" s="444" customFormat="1">
      <c r="A2513" s="382">
        <v>41345</v>
      </c>
      <c r="B2513" s="382"/>
      <c r="C2513" s="75" t="s">
        <v>3479</v>
      </c>
      <c r="D2513" s="75" t="s">
        <v>3482</v>
      </c>
      <c r="E2513" s="525">
        <v>13571</v>
      </c>
      <c r="F2513" s="103">
        <v>318</v>
      </c>
      <c r="G2513" s="309"/>
      <c r="H2513" s="309"/>
      <c r="I2513" s="24"/>
      <c r="J2513" s="2"/>
    </row>
    <row r="2514" spans="1:10" s="444" customFormat="1">
      <c r="A2514" s="382">
        <v>41347</v>
      </c>
      <c r="B2514" s="382"/>
      <c r="C2514" s="75" t="s">
        <v>632</v>
      </c>
      <c r="D2514" s="75" t="s">
        <v>3520</v>
      </c>
      <c r="E2514" s="525">
        <v>13501</v>
      </c>
      <c r="F2514" s="103">
        <v>128</v>
      </c>
      <c r="G2514" s="309"/>
      <c r="H2514" s="309"/>
      <c r="I2514" s="24"/>
      <c r="J2514" s="2"/>
    </row>
    <row r="2515" spans="1:10" s="444" customFormat="1">
      <c r="A2515" s="382">
        <v>41347</v>
      </c>
      <c r="B2515" s="382"/>
      <c r="C2515" s="75" t="s">
        <v>2745</v>
      </c>
      <c r="D2515" s="75" t="s">
        <v>3527</v>
      </c>
      <c r="E2515" s="525">
        <v>13616</v>
      </c>
      <c r="F2515" s="103">
        <v>127.2</v>
      </c>
      <c r="G2515" s="309"/>
      <c r="H2515" s="309"/>
      <c r="I2515" s="24"/>
      <c r="J2515" s="2"/>
    </row>
    <row r="2516" spans="1:10" s="444" customFormat="1">
      <c r="A2516" s="382">
        <v>41347</v>
      </c>
      <c r="B2516" s="382"/>
      <c r="C2516" s="75" t="s">
        <v>3340</v>
      </c>
      <c r="D2516" s="75" t="s">
        <v>3528</v>
      </c>
      <c r="E2516" s="525">
        <v>13617</v>
      </c>
      <c r="F2516" s="103">
        <v>127.2</v>
      </c>
      <c r="G2516" s="309"/>
      <c r="H2516" s="309"/>
      <c r="I2516" s="24"/>
      <c r="J2516" s="2"/>
    </row>
    <row r="2517" spans="1:10" s="444" customFormat="1">
      <c r="A2517"/>
      <c r="G2517" s="309"/>
      <c r="H2517" s="309"/>
      <c r="I2517" s="24"/>
      <c r="J2517" s="2"/>
    </row>
    <row r="2518" spans="1:10">
      <c r="A2518" s="60">
        <v>41351</v>
      </c>
      <c r="F2518" s="444"/>
    </row>
    <row r="2519" spans="1:10">
      <c r="A2519" s="382">
        <v>41320</v>
      </c>
      <c r="B2519" s="382">
        <v>41348</v>
      </c>
      <c r="C2519" s="75" t="s">
        <v>133</v>
      </c>
      <c r="D2519" s="75" t="s">
        <v>3246</v>
      </c>
      <c r="E2519" s="525">
        <v>13225</v>
      </c>
      <c r="F2519" s="103">
        <v>1733.2</v>
      </c>
    </row>
    <row r="2520" spans="1:10">
      <c r="A2520" s="382">
        <v>41346</v>
      </c>
      <c r="B2520" s="382">
        <v>41346</v>
      </c>
      <c r="C2520" s="75" t="s">
        <v>158</v>
      </c>
      <c r="D2520" s="75" t="s">
        <v>3499</v>
      </c>
      <c r="E2520" s="525">
        <v>13646</v>
      </c>
      <c r="F2520" s="103">
        <v>359.47</v>
      </c>
      <c r="I2520"/>
      <c r="J2520"/>
    </row>
    <row r="2521" spans="1:10" s="444" customFormat="1">
      <c r="A2521" s="382">
        <v>41341</v>
      </c>
      <c r="B2521" s="382"/>
      <c r="C2521" s="75" t="s">
        <v>3426</v>
      </c>
      <c r="D2521" s="75" t="s">
        <v>3463</v>
      </c>
      <c r="E2521" s="525">
        <v>13479</v>
      </c>
      <c r="F2521" s="103">
        <v>184</v>
      </c>
      <c r="G2521" s="309"/>
      <c r="H2521" s="309"/>
      <c r="I2521" s="24"/>
      <c r="J2521" s="2"/>
    </row>
    <row r="2522" spans="1:10" s="444" customFormat="1">
      <c r="A2522" s="382">
        <v>41334</v>
      </c>
      <c r="B2522" s="382">
        <v>41348</v>
      </c>
      <c r="C2522" s="75" t="s">
        <v>3358</v>
      </c>
      <c r="D2522" s="75" t="s">
        <v>3363</v>
      </c>
      <c r="E2522" s="525">
        <v>13329</v>
      </c>
      <c r="F2522" s="103">
        <v>280</v>
      </c>
      <c r="G2522" s="309"/>
      <c r="H2522" s="309"/>
      <c r="I2522" s="24"/>
      <c r="J2522" s="2"/>
    </row>
    <row r="2523" spans="1:10" s="444" customFormat="1">
      <c r="A2523" s="382">
        <v>41341</v>
      </c>
      <c r="B2523" s="382">
        <v>41346</v>
      </c>
      <c r="C2523" s="75" t="s">
        <v>3467</v>
      </c>
      <c r="D2523" s="75" t="s">
        <v>3468</v>
      </c>
      <c r="E2523" s="525">
        <v>13454</v>
      </c>
      <c r="F2523" s="103">
        <v>350</v>
      </c>
      <c r="G2523" s="309"/>
      <c r="H2523" s="309"/>
      <c r="I2523" s="24"/>
      <c r="J2523" s="2"/>
    </row>
    <row r="2524" spans="1:10" s="444" customFormat="1">
      <c r="A2524" s="382">
        <v>41341</v>
      </c>
      <c r="B2524" s="382">
        <v>41346</v>
      </c>
      <c r="C2524" s="75" t="s">
        <v>1122</v>
      </c>
      <c r="D2524" s="75" t="s">
        <v>3439</v>
      </c>
      <c r="E2524" s="525">
        <v>13450</v>
      </c>
      <c r="F2524" s="103">
        <v>400</v>
      </c>
      <c r="G2524" s="309"/>
      <c r="H2524" s="309"/>
      <c r="I2524" s="24"/>
      <c r="J2524" s="2"/>
    </row>
    <row r="2525" spans="1:10" s="444" customFormat="1">
      <c r="A2525" s="382">
        <v>41347</v>
      </c>
      <c r="B2525" s="382"/>
      <c r="C2525" s="75" t="s">
        <v>1307</v>
      </c>
      <c r="D2525" s="75" t="s">
        <v>3526</v>
      </c>
      <c r="E2525" s="525">
        <v>13547</v>
      </c>
      <c r="F2525" s="103">
        <v>480</v>
      </c>
      <c r="G2525" s="309"/>
      <c r="H2525" s="309"/>
      <c r="I2525" s="24"/>
      <c r="J2525" s="2"/>
    </row>
    <row r="2526" spans="1:10" s="444" customFormat="1">
      <c r="A2526" s="382">
        <v>41347</v>
      </c>
      <c r="B2526" s="382"/>
      <c r="C2526" s="75" t="s">
        <v>3138</v>
      </c>
      <c r="D2526" s="75" t="s">
        <v>3526</v>
      </c>
      <c r="E2526" s="525">
        <v>13639</v>
      </c>
      <c r="F2526" s="103">
        <v>160</v>
      </c>
      <c r="G2526" s="309"/>
      <c r="H2526" s="309"/>
      <c r="I2526" s="24"/>
      <c r="J2526" s="2"/>
    </row>
    <row r="2527" spans="1:10" s="444" customFormat="1">
      <c r="A2527" s="382">
        <v>41347</v>
      </c>
      <c r="B2527" s="382"/>
      <c r="C2527" s="75" t="s">
        <v>369</v>
      </c>
      <c r="D2527" s="75" t="s">
        <v>3520</v>
      </c>
      <c r="E2527" s="525">
        <v>13489</v>
      </c>
      <c r="F2527" s="103">
        <v>720</v>
      </c>
      <c r="G2527" s="309"/>
      <c r="H2527" s="309"/>
      <c r="I2527" s="24"/>
      <c r="J2527" s="2"/>
    </row>
    <row r="2528" spans="1:10" s="444" customFormat="1">
      <c r="A2528" s="382">
        <v>41347</v>
      </c>
      <c r="B2528" s="382"/>
      <c r="C2528" s="75" t="s">
        <v>518</v>
      </c>
      <c r="D2528" s="75" t="s">
        <v>3525</v>
      </c>
      <c r="E2528" s="525">
        <v>13515</v>
      </c>
      <c r="F2528" s="103">
        <v>200</v>
      </c>
      <c r="G2528" s="309"/>
      <c r="H2528" s="309"/>
      <c r="I2528" s="24"/>
      <c r="J2528" s="2"/>
    </row>
    <row r="2529" spans="1:10" s="444" customFormat="1">
      <c r="A2529" s="382">
        <v>41347</v>
      </c>
      <c r="B2529" s="382"/>
      <c r="C2529" s="75" t="s">
        <v>3368</v>
      </c>
      <c r="D2529" s="75" t="s">
        <v>3526</v>
      </c>
      <c r="E2529" s="525">
        <v>13636</v>
      </c>
      <c r="F2529" s="103">
        <v>140</v>
      </c>
      <c r="G2529" s="309"/>
      <c r="H2529" s="309"/>
      <c r="I2529" s="24"/>
      <c r="J2529" s="2"/>
    </row>
    <row r="2530" spans="1:10" s="444" customFormat="1">
      <c r="A2530" s="382">
        <v>41347</v>
      </c>
      <c r="B2530" s="382"/>
      <c r="C2530" s="75" t="s">
        <v>558</v>
      </c>
      <c r="D2530" s="75" t="s">
        <v>3520</v>
      </c>
      <c r="E2530" s="525">
        <v>13486</v>
      </c>
      <c r="F2530" s="103">
        <v>960</v>
      </c>
      <c r="G2530" s="309"/>
      <c r="H2530" s="309"/>
      <c r="I2530" s="24"/>
      <c r="J2530" s="2"/>
    </row>
    <row r="2531" spans="1:10" s="444" customFormat="1">
      <c r="A2531" s="382">
        <v>41347</v>
      </c>
      <c r="B2531" s="382"/>
      <c r="C2531" s="75" t="s">
        <v>533</v>
      </c>
      <c r="D2531" s="75" t="s">
        <v>3520</v>
      </c>
      <c r="E2531" s="525">
        <v>13488</v>
      </c>
      <c r="F2531" s="103">
        <v>480</v>
      </c>
      <c r="G2531" s="309"/>
      <c r="H2531" s="309"/>
      <c r="I2531" s="24"/>
      <c r="J2531" s="2"/>
    </row>
    <row r="2532" spans="1:10" s="444" customFormat="1">
      <c r="A2532" s="382">
        <v>41347</v>
      </c>
      <c r="B2532" s="382"/>
      <c r="C2532" s="75" t="s">
        <v>531</v>
      </c>
      <c r="D2532" s="75" t="s">
        <v>3526</v>
      </c>
      <c r="E2532" s="525">
        <v>13539</v>
      </c>
      <c r="F2532" s="103">
        <v>384</v>
      </c>
      <c r="G2532" s="309"/>
      <c r="H2532" s="309"/>
      <c r="I2532" s="24"/>
      <c r="J2532" s="2"/>
    </row>
    <row r="2533" spans="1:10" s="444" customFormat="1">
      <c r="A2533" s="382">
        <v>41347</v>
      </c>
      <c r="B2533" s="382"/>
      <c r="C2533" s="75" t="s">
        <v>2272</v>
      </c>
      <c r="D2533" s="75" t="s">
        <v>3526</v>
      </c>
      <c r="E2533" s="525">
        <v>13626</v>
      </c>
      <c r="F2533" s="103">
        <v>480</v>
      </c>
      <c r="G2533" s="309"/>
      <c r="H2533" s="309"/>
      <c r="I2533" s="24"/>
      <c r="J2533" s="2"/>
    </row>
    <row r="2534" spans="1:10">
      <c r="A2534" s="382">
        <v>41347</v>
      </c>
      <c r="B2534" s="382"/>
      <c r="C2534" s="75" t="s">
        <v>2563</v>
      </c>
      <c r="D2534" s="75" t="s">
        <v>3526</v>
      </c>
      <c r="E2534" s="525">
        <v>13638</v>
      </c>
      <c r="F2534" s="103">
        <v>160</v>
      </c>
    </row>
    <row r="2535" spans="1:10" s="444" customFormat="1">
      <c r="A2535" s="382">
        <v>41347</v>
      </c>
      <c r="B2535" s="382"/>
      <c r="C2535" s="75" t="s">
        <v>525</v>
      </c>
      <c r="D2535" s="75" t="s">
        <v>3526</v>
      </c>
      <c r="E2535" s="525">
        <v>13527</v>
      </c>
      <c r="F2535" s="103">
        <v>200</v>
      </c>
      <c r="G2535" s="309"/>
      <c r="H2535" s="309"/>
      <c r="I2535" s="24"/>
      <c r="J2535" s="2"/>
    </row>
    <row r="2536" spans="1:10" s="444" customFormat="1">
      <c r="A2536" s="382">
        <v>41347</v>
      </c>
      <c r="B2536" s="382"/>
      <c r="C2536" s="75" t="s">
        <v>563</v>
      </c>
      <c r="D2536" s="75" t="s">
        <v>3526</v>
      </c>
      <c r="E2536" s="525">
        <v>13633</v>
      </c>
      <c r="F2536" s="103">
        <v>400</v>
      </c>
      <c r="G2536" s="309"/>
      <c r="H2536" s="309"/>
      <c r="I2536" s="24"/>
      <c r="J2536" s="2"/>
    </row>
    <row r="2537" spans="1:10" s="444" customFormat="1">
      <c r="A2537" s="382">
        <v>41341</v>
      </c>
      <c r="B2537" s="382"/>
      <c r="C2537" s="75" t="s">
        <v>1396</v>
      </c>
      <c r="D2537" s="75" t="s">
        <v>3464</v>
      </c>
      <c r="E2537" s="525">
        <v>13480</v>
      </c>
      <c r="F2537" s="103">
        <v>294.39999999999998</v>
      </c>
      <c r="G2537" s="309"/>
      <c r="H2537" s="309"/>
      <c r="I2537" s="24"/>
      <c r="J2537" s="2"/>
    </row>
    <row r="2538" spans="1:10" s="444" customFormat="1">
      <c r="A2538" s="382">
        <v>41347</v>
      </c>
      <c r="B2538" s="382"/>
      <c r="C2538" s="75" t="s">
        <v>1170</v>
      </c>
      <c r="D2538" s="75" t="s">
        <v>3525</v>
      </c>
      <c r="E2538" s="525">
        <v>13519</v>
      </c>
      <c r="F2538" s="103">
        <v>180</v>
      </c>
      <c r="G2538" s="309"/>
      <c r="H2538" s="309"/>
      <c r="I2538" s="24"/>
      <c r="J2538" s="2"/>
    </row>
    <row r="2539" spans="1:10" s="444" customFormat="1">
      <c r="A2539" s="382"/>
      <c r="B2539" s="382"/>
      <c r="C2539" s="75" t="s">
        <v>602</v>
      </c>
      <c r="D2539" s="75" t="s">
        <v>3501</v>
      </c>
      <c r="E2539" s="525">
        <v>12729</v>
      </c>
      <c r="F2539" s="103">
        <v>500</v>
      </c>
      <c r="G2539" s="309"/>
      <c r="H2539" s="309"/>
      <c r="I2539" s="24"/>
      <c r="J2539" s="2"/>
    </row>
    <row r="2540" spans="1:10" s="444" customFormat="1">
      <c r="A2540"/>
      <c r="G2540" s="309"/>
      <c r="H2540" s="309"/>
      <c r="I2540" s="24"/>
      <c r="J2540" s="2"/>
    </row>
    <row r="2541" spans="1:10">
      <c r="A2541" s="60">
        <v>41352</v>
      </c>
      <c r="F2541" s="444"/>
    </row>
    <row r="2542" spans="1:10">
      <c r="A2542" s="382">
        <v>41347</v>
      </c>
      <c r="B2542" s="382">
        <v>41351</v>
      </c>
      <c r="C2542" s="75" t="s">
        <v>168</v>
      </c>
      <c r="D2542" s="75" t="s">
        <v>3508</v>
      </c>
      <c r="E2542" s="525">
        <v>13654</v>
      </c>
      <c r="F2542" s="103">
        <v>309.37</v>
      </c>
    </row>
    <row r="2543" spans="1:10" s="444" customFormat="1">
      <c r="A2543" s="382">
        <v>41347</v>
      </c>
      <c r="B2543" s="382">
        <v>41351</v>
      </c>
      <c r="C2543" s="75" t="s">
        <v>166</v>
      </c>
      <c r="D2543" s="75" t="s">
        <v>3507</v>
      </c>
      <c r="E2543" s="525">
        <v>13653</v>
      </c>
      <c r="F2543" s="103">
        <v>457.2</v>
      </c>
      <c r="G2543" s="309"/>
      <c r="H2543" s="309"/>
      <c r="I2543" s="24"/>
      <c r="J2543" s="2"/>
    </row>
    <row r="2544" spans="1:10" s="444" customFormat="1">
      <c r="A2544" s="382">
        <v>41347</v>
      </c>
      <c r="B2544" s="382"/>
      <c r="C2544" s="75" t="s">
        <v>1633</v>
      </c>
      <c r="D2544" s="75" t="s">
        <v>3526</v>
      </c>
      <c r="E2544" s="525">
        <v>13628</v>
      </c>
      <c r="F2544" s="103">
        <v>480</v>
      </c>
      <c r="G2544" s="309"/>
      <c r="H2544" s="309"/>
      <c r="I2544" s="24"/>
      <c r="J2544" s="2"/>
    </row>
    <row r="2545" spans="1:10" s="444" customFormat="1">
      <c r="A2545" s="382">
        <v>41288</v>
      </c>
      <c r="B2545" s="382">
        <v>41350</v>
      </c>
      <c r="C2545" s="75" t="s">
        <v>3547</v>
      </c>
      <c r="D2545" s="75" t="s">
        <v>3255</v>
      </c>
      <c r="E2545" s="525">
        <v>12725</v>
      </c>
      <c r="F2545" s="103">
        <v>1200</v>
      </c>
      <c r="G2545" s="309"/>
      <c r="H2545" s="309"/>
      <c r="I2545" s="24"/>
      <c r="J2545" s="2"/>
    </row>
    <row r="2546" spans="1:10" s="444" customFormat="1">
      <c r="A2546" s="382">
        <v>41289</v>
      </c>
      <c r="B2546" s="382">
        <v>41351</v>
      </c>
      <c r="C2546" s="75" t="s">
        <v>130</v>
      </c>
      <c r="D2546" s="75" t="s">
        <v>2342</v>
      </c>
      <c r="E2546" s="525">
        <v>12738</v>
      </c>
      <c r="F2546" s="103">
        <v>8510</v>
      </c>
      <c r="G2546" s="309"/>
      <c r="H2546" s="309"/>
      <c r="I2546" s="24"/>
      <c r="J2546" s="2"/>
    </row>
    <row r="2547" spans="1:10" s="444" customFormat="1">
      <c r="A2547" s="382">
        <v>41319</v>
      </c>
      <c r="B2547" s="382">
        <v>41349</v>
      </c>
      <c r="C2547" s="75" t="s">
        <v>130</v>
      </c>
      <c r="D2547" s="75" t="s">
        <v>3548</v>
      </c>
      <c r="E2547" s="525">
        <v>13132</v>
      </c>
      <c r="F2547" s="103">
        <v>9990</v>
      </c>
      <c r="G2547" s="309"/>
      <c r="H2547" s="309"/>
      <c r="I2547" s="24"/>
      <c r="J2547" s="2"/>
    </row>
    <row r="2548" spans="1:10" s="444" customFormat="1">
      <c r="A2548" s="382">
        <v>41347</v>
      </c>
      <c r="B2548" s="382"/>
      <c r="C2548" s="75" t="s">
        <v>1834</v>
      </c>
      <c r="D2548" s="75" t="s">
        <v>3526</v>
      </c>
      <c r="E2548" s="525">
        <v>13541</v>
      </c>
      <c r="F2548" s="103">
        <v>400</v>
      </c>
      <c r="G2548" s="309"/>
      <c r="H2548" s="309"/>
      <c r="I2548" s="24"/>
      <c r="J2548" s="2"/>
    </row>
    <row r="2549" spans="1:10" s="444" customFormat="1">
      <c r="A2549" s="382">
        <v>41347</v>
      </c>
      <c r="B2549" s="382"/>
      <c r="C2549" s="75" t="s">
        <v>626</v>
      </c>
      <c r="D2549" s="75" t="s">
        <v>3520</v>
      </c>
      <c r="E2549" s="525">
        <v>13497</v>
      </c>
      <c r="F2549" s="103">
        <v>128</v>
      </c>
      <c r="G2549" s="309"/>
      <c r="H2549" s="309"/>
      <c r="I2549" s="24"/>
      <c r="J2549" s="2"/>
    </row>
    <row r="2550" spans="1:10" s="444" customFormat="1">
      <c r="A2550" s="382">
        <v>41347</v>
      </c>
      <c r="B2550" s="382"/>
      <c r="C2550" s="75" t="s">
        <v>1637</v>
      </c>
      <c r="D2550" s="75" t="s">
        <v>3526</v>
      </c>
      <c r="E2550" s="525">
        <v>13634</v>
      </c>
      <c r="F2550" s="103">
        <v>240</v>
      </c>
      <c r="G2550" s="309"/>
      <c r="H2550" s="309"/>
      <c r="I2550" s="24"/>
      <c r="J2550" s="2"/>
    </row>
    <row r="2551" spans="1:10" s="444" customFormat="1">
      <c r="A2551" s="382">
        <v>41347</v>
      </c>
      <c r="B2551" s="382"/>
      <c r="C2551" s="75" t="s">
        <v>3137</v>
      </c>
      <c r="D2551" s="75" t="s">
        <v>3530</v>
      </c>
      <c r="E2551" s="525">
        <v>13637</v>
      </c>
      <c r="F2551" s="103">
        <v>200</v>
      </c>
      <c r="G2551" s="309"/>
      <c r="H2551" s="309"/>
      <c r="I2551" s="24"/>
      <c r="J2551" s="2"/>
    </row>
    <row r="2552" spans="1:10" s="444" customFormat="1">
      <c r="A2552" s="382">
        <v>41347</v>
      </c>
      <c r="B2552" s="382"/>
      <c r="C2552" s="75" t="s">
        <v>164</v>
      </c>
      <c r="D2552" s="75" t="s">
        <v>3526</v>
      </c>
      <c r="E2552" s="525">
        <v>13632</v>
      </c>
      <c r="F2552" s="103">
        <v>480</v>
      </c>
      <c r="G2552" s="309"/>
      <c r="H2552" s="309"/>
      <c r="I2552" s="24"/>
      <c r="J2552" s="2"/>
    </row>
    <row r="2553" spans="1:10" s="444" customFormat="1">
      <c r="A2553" s="382">
        <v>41347</v>
      </c>
      <c r="B2553" s="382"/>
      <c r="C2553" s="75" t="s">
        <v>1629</v>
      </c>
      <c r="D2553" s="75" t="s">
        <v>3526</v>
      </c>
      <c r="E2553" s="525">
        <v>13544</v>
      </c>
      <c r="F2553" s="103">
        <v>400</v>
      </c>
      <c r="G2553" s="309"/>
      <c r="H2553" s="309"/>
      <c r="I2553" s="24"/>
      <c r="J2553" s="2"/>
    </row>
    <row r="2554" spans="1:10" s="444" customFormat="1">
      <c r="A2554" s="382"/>
      <c r="B2554" s="382"/>
      <c r="C2554" s="75" t="s">
        <v>2288</v>
      </c>
      <c r="D2554" s="75" t="s">
        <v>3554</v>
      </c>
      <c r="E2554" s="525">
        <v>13681</v>
      </c>
      <c r="F2554" s="103">
        <v>55</v>
      </c>
      <c r="G2554" s="309"/>
      <c r="H2554" s="309"/>
      <c r="I2554" s="24"/>
      <c r="J2554" s="2"/>
    </row>
    <row r="2555" spans="1:10" s="444" customFormat="1">
      <c r="A2555" s="382">
        <v>41347</v>
      </c>
      <c r="B2555" s="382"/>
      <c r="C2555" s="75" t="s">
        <v>367</v>
      </c>
      <c r="D2555" s="75" t="s">
        <v>3520</v>
      </c>
      <c r="E2555" s="525">
        <v>13487</v>
      </c>
      <c r="F2555" s="103">
        <v>960</v>
      </c>
      <c r="G2555" s="309"/>
      <c r="H2555" s="309"/>
      <c r="I2555" s="24"/>
      <c r="J2555" s="2"/>
    </row>
    <row r="2556" spans="1:10" s="444" customFormat="1">
      <c r="A2556"/>
      <c r="G2556" s="309"/>
      <c r="H2556" s="309"/>
      <c r="I2556" s="24"/>
      <c r="J2556" s="2"/>
    </row>
    <row r="2557" spans="1:10">
      <c r="A2557" s="60">
        <v>41353</v>
      </c>
    </row>
    <row r="2558" spans="1:10">
      <c r="A2558" s="382">
        <v>41347</v>
      </c>
      <c r="B2558" s="382"/>
      <c r="C2558" s="75" t="s">
        <v>528</v>
      </c>
      <c r="D2558" s="75" t="s">
        <v>3526</v>
      </c>
      <c r="E2558" s="525">
        <v>13532</v>
      </c>
      <c r="F2558" s="103">
        <v>200</v>
      </c>
    </row>
    <row r="2559" spans="1:10" s="444" customFormat="1">
      <c r="A2559" s="382">
        <v>41341</v>
      </c>
      <c r="B2559" s="382">
        <v>41346</v>
      </c>
      <c r="C2559" s="75" t="s">
        <v>340</v>
      </c>
      <c r="D2559" s="75" t="s">
        <v>3440</v>
      </c>
      <c r="E2559" s="525">
        <v>13451</v>
      </c>
      <c r="F2559" s="103">
        <v>300</v>
      </c>
      <c r="G2559" s="309"/>
      <c r="H2559" s="309"/>
      <c r="I2559" s="24"/>
      <c r="J2559" s="2"/>
    </row>
    <row r="2560" spans="1:10" s="444" customFormat="1">
      <c r="A2560" s="382">
        <v>41351</v>
      </c>
      <c r="B2560" s="382"/>
      <c r="C2560" s="75" t="s">
        <v>226</v>
      </c>
      <c r="D2560" s="75" t="s">
        <v>3553</v>
      </c>
      <c r="E2560" s="525">
        <v>13680</v>
      </c>
      <c r="F2560" s="103">
        <v>230.12</v>
      </c>
      <c r="G2560" s="309"/>
      <c r="H2560" s="309"/>
      <c r="I2560" s="24"/>
      <c r="J2560" s="2"/>
    </row>
    <row r="2561" spans="1:10" s="444" customFormat="1">
      <c r="A2561" s="382">
        <v>41347</v>
      </c>
      <c r="B2561" s="382"/>
      <c r="C2561" s="75" t="s">
        <v>456</v>
      </c>
      <c r="D2561" s="75" t="s">
        <v>3526</v>
      </c>
      <c r="E2561" s="525">
        <v>13531</v>
      </c>
      <c r="F2561" s="103">
        <v>320</v>
      </c>
      <c r="G2561" s="309"/>
      <c r="H2561" s="309"/>
      <c r="I2561" s="24"/>
      <c r="J2561" s="2"/>
    </row>
    <row r="2562" spans="1:10" s="444" customFormat="1">
      <c r="A2562" s="382">
        <v>41345</v>
      </c>
      <c r="B2562" s="382"/>
      <c r="C2562" s="75" t="s">
        <v>456</v>
      </c>
      <c r="D2562" s="75" t="s">
        <v>3482</v>
      </c>
      <c r="E2562" s="525">
        <v>13589</v>
      </c>
      <c r="F2562" s="103">
        <v>318</v>
      </c>
      <c r="G2562" s="309"/>
      <c r="H2562" s="309"/>
      <c r="I2562" s="24"/>
      <c r="J2562" s="2"/>
    </row>
    <row r="2563" spans="1:10" s="444" customFormat="1">
      <c r="A2563" s="382">
        <v>41353</v>
      </c>
      <c r="B2563" s="382"/>
      <c r="C2563" s="75" t="s">
        <v>372</v>
      </c>
      <c r="D2563" s="75" t="s">
        <v>3556</v>
      </c>
      <c r="E2563" s="525">
        <v>13683</v>
      </c>
      <c r="F2563" s="103">
        <v>348.27</v>
      </c>
      <c r="G2563" s="309"/>
      <c r="H2563" s="309"/>
      <c r="I2563" s="24"/>
      <c r="J2563" s="2"/>
    </row>
    <row r="2564" spans="1:10" s="444" customFormat="1">
      <c r="A2564" s="382">
        <v>41347</v>
      </c>
      <c r="B2564" s="382"/>
      <c r="C2564" s="75" t="s">
        <v>354</v>
      </c>
      <c r="D2564" s="75" t="s">
        <v>3520</v>
      </c>
      <c r="E2564" s="525">
        <v>13484</v>
      </c>
      <c r="F2564" s="103">
        <v>1560</v>
      </c>
      <c r="G2564" s="309"/>
      <c r="H2564" s="309"/>
      <c r="I2564" s="24"/>
      <c r="J2564" s="2"/>
    </row>
    <row r="2565" spans="1:10" s="444" customFormat="1">
      <c r="A2565" s="382">
        <v>41341</v>
      </c>
      <c r="B2565" s="382"/>
      <c r="C2565" s="75" t="s">
        <v>3414</v>
      </c>
      <c r="D2565" s="75" t="s">
        <v>3443</v>
      </c>
      <c r="E2565" s="525">
        <v>13459</v>
      </c>
      <c r="F2565" s="103">
        <v>294.39999999999998</v>
      </c>
      <c r="G2565" s="309"/>
      <c r="H2565" s="309"/>
      <c r="I2565" s="24"/>
      <c r="J2565" s="2"/>
    </row>
    <row r="2566" spans="1:10" s="444" customFormat="1">
      <c r="A2566"/>
      <c r="G2566" s="309"/>
      <c r="H2566" s="309"/>
      <c r="I2566" s="24"/>
      <c r="J2566" s="2"/>
    </row>
    <row r="2567" spans="1:10">
      <c r="A2567" s="60">
        <v>41354</v>
      </c>
      <c r="F2567" s="444"/>
    </row>
    <row r="2568" spans="1:10">
      <c r="A2568" s="382">
        <v>41347</v>
      </c>
      <c r="B2568" s="382"/>
      <c r="C2568" s="75" t="s">
        <v>1303</v>
      </c>
      <c r="D2568" s="75" t="s">
        <v>3526</v>
      </c>
      <c r="E2568" s="525">
        <v>13525</v>
      </c>
      <c r="F2568" s="103">
        <v>140</v>
      </c>
    </row>
    <row r="2569" spans="1:10" s="444" customFormat="1">
      <c r="A2569" s="382">
        <v>41333</v>
      </c>
      <c r="B2569" s="382"/>
      <c r="C2569" s="75" t="s">
        <v>3220</v>
      </c>
      <c r="D2569" s="75" t="s">
        <v>3351</v>
      </c>
      <c r="E2569" s="525">
        <v>13294</v>
      </c>
      <c r="F2569" s="103">
        <v>271.73</v>
      </c>
      <c r="G2569" s="309"/>
      <c r="H2569" s="309"/>
      <c r="I2569" s="24"/>
      <c r="J2569" s="2"/>
    </row>
    <row r="2570" spans="1:10" s="444" customFormat="1">
      <c r="A2570" s="382">
        <v>41323</v>
      </c>
      <c r="B2570" s="382">
        <v>41353</v>
      </c>
      <c r="C2570" s="75" t="s">
        <v>106</v>
      </c>
      <c r="D2570" s="75" t="s">
        <v>3555</v>
      </c>
      <c r="E2570" s="525">
        <v>13236</v>
      </c>
      <c r="F2570" s="103">
        <v>350</v>
      </c>
      <c r="G2570" s="309"/>
      <c r="H2570" s="309"/>
      <c r="I2570" s="24"/>
      <c r="J2570" s="2"/>
    </row>
    <row r="2571" spans="1:10" s="444" customFormat="1">
      <c r="A2571" s="382">
        <v>41347</v>
      </c>
      <c r="B2571" s="382">
        <v>41353</v>
      </c>
      <c r="C2571" s="75" t="s">
        <v>1797</v>
      </c>
      <c r="D2571" s="75" t="s">
        <v>3514</v>
      </c>
      <c r="E2571" s="525">
        <v>13661</v>
      </c>
      <c r="F2571" s="103">
        <v>500</v>
      </c>
      <c r="G2571" s="309"/>
      <c r="H2571" s="309"/>
      <c r="I2571" s="24"/>
      <c r="J2571" s="2"/>
    </row>
    <row r="2572" spans="1:10" s="444" customFormat="1">
      <c r="A2572" s="382">
        <v>41339</v>
      </c>
      <c r="B2572" s="382">
        <v>41349</v>
      </c>
      <c r="C2572" s="75" t="s">
        <v>130</v>
      </c>
      <c r="D2572" s="75" t="s">
        <v>3254</v>
      </c>
      <c r="E2572" s="525">
        <v>13414</v>
      </c>
      <c r="F2572" s="103">
        <v>975</v>
      </c>
      <c r="G2572" s="309"/>
      <c r="H2572" s="309"/>
      <c r="I2572" s="24"/>
      <c r="J2572" s="2"/>
    </row>
    <row r="2573" spans="1:10" s="444" customFormat="1">
      <c r="A2573" s="382">
        <v>41347</v>
      </c>
      <c r="B2573" s="382"/>
      <c r="C2573" s="75" t="s">
        <v>741</v>
      </c>
      <c r="D2573" s="75" t="s">
        <v>3520</v>
      </c>
      <c r="E2573" s="525">
        <v>13485</v>
      </c>
      <c r="F2573" s="103">
        <v>1440</v>
      </c>
      <c r="G2573" s="309"/>
      <c r="H2573" s="309"/>
      <c r="I2573" s="24"/>
      <c r="J2573" s="2"/>
    </row>
    <row r="2574" spans="1:10" s="444" customFormat="1">
      <c r="A2574" s="382">
        <v>41347</v>
      </c>
      <c r="B2574" s="382"/>
      <c r="C2574" s="75" t="s">
        <v>468</v>
      </c>
      <c r="D2574" s="75" t="s">
        <v>3557</v>
      </c>
      <c r="E2574" s="525">
        <v>13689</v>
      </c>
      <c r="F2574" s="103">
        <v>1769.71</v>
      </c>
      <c r="G2574" s="309"/>
      <c r="H2574" s="309"/>
      <c r="I2574" s="24"/>
      <c r="J2574" s="2"/>
    </row>
    <row r="2575" spans="1:10" s="444" customFormat="1">
      <c r="A2575" s="382">
        <v>41347</v>
      </c>
      <c r="B2575" s="382"/>
      <c r="C2575" s="75" t="s">
        <v>2273</v>
      </c>
      <c r="D2575" s="75" t="s">
        <v>3526</v>
      </c>
      <c r="E2575" s="525">
        <v>13635</v>
      </c>
      <c r="F2575" s="103">
        <v>240</v>
      </c>
      <c r="G2575" s="309"/>
      <c r="H2575" s="309"/>
      <c r="I2575" s="24"/>
      <c r="J2575" s="2"/>
    </row>
    <row r="2576" spans="1:10" s="444" customFormat="1">
      <c r="A2576" s="382">
        <v>41354</v>
      </c>
      <c r="B2576" s="382"/>
      <c r="C2576" s="75" t="s">
        <v>3465</v>
      </c>
      <c r="D2576" s="75" t="s">
        <v>3466</v>
      </c>
      <c r="E2576" s="525">
        <v>13684</v>
      </c>
      <c r="F2576" s="103">
        <v>200</v>
      </c>
      <c r="G2576" s="309"/>
      <c r="H2576" s="309"/>
      <c r="I2576" s="24"/>
      <c r="J2576" s="2"/>
    </row>
    <row r="2577" spans="1:10" s="444" customFormat="1">
      <c r="A2577" s="382">
        <v>41354</v>
      </c>
      <c r="B2577" s="382"/>
      <c r="C2577" s="75" t="s">
        <v>2288</v>
      </c>
      <c r="D2577" s="75" t="s">
        <v>3560</v>
      </c>
      <c r="E2577" s="525">
        <v>13690</v>
      </c>
      <c r="F2577" s="103">
        <v>85</v>
      </c>
      <c r="G2577" s="309"/>
      <c r="H2577" s="309"/>
      <c r="I2577" s="24"/>
      <c r="J2577" s="2"/>
    </row>
    <row r="2578" spans="1:10" s="444" customFormat="1">
      <c r="A2578"/>
      <c r="G2578" s="309"/>
      <c r="H2578" s="309"/>
      <c r="I2578" s="24"/>
      <c r="J2578" s="2"/>
    </row>
    <row r="2579" spans="1:10">
      <c r="A2579" s="60">
        <v>41355</v>
      </c>
      <c r="F2579" s="444"/>
    </row>
    <row r="2580" spans="1:10">
      <c r="A2580" s="382">
        <v>41347</v>
      </c>
      <c r="B2580" s="382"/>
      <c r="C2580" s="75" t="s">
        <v>372</v>
      </c>
      <c r="D2580" s="75" t="s">
        <v>3521</v>
      </c>
      <c r="E2580" s="525">
        <v>13688</v>
      </c>
      <c r="F2580" s="103">
        <v>2000</v>
      </c>
    </row>
    <row r="2581" spans="1:10" s="444" customFormat="1" ht="13.5" customHeight="1">
      <c r="A2581" s="382">
        <v>41354</v>
      </c>
      <c r="B2581" s="382"/>
      <c r="C2581" s="75" t="s">
        <v>3558</v>
      </c>
      <c r="D2581" s="75" t="s">
        <v>3559</v>
      </c>
      <c r="E2581" s="525">
        <v>13694</v>
      </c>
      <c r="F2581" s="103">
        <v>551.67999999999995</v>
      </c>
      <c r="G2581" s="309"/>
      <c r="H2581" s="309"/>
      <c r="I2581" s="24"/>
      <c r="J2581" s="2"/>
    </row>
    <row r="2582" spans="1:10" s="444" customFormat="1">
      <c r="A2582" s="382">
        <v>41355</v>
      </c>
      <c r="B2582" s="382"/>
      <c r="C2582" s="75" t="s">
        <v>226</v>
      </c>
      <c r="D2582" s="75" t="s">
        <v>3567</v>
      </c>
      <c r="E2582" s="525">
        <v>13698</v>
      </c>
      <c r="F2582" s="103">
        <v>188.71</v>
      </c>
      <c r="G2582" s="309"/>
      <c r="H2582" s="309"/>
      <c r="I2582" s="24"/>
      <c r="J2582" s="2"/>
    </row>
    <row r="2583" spans="1:10" s="444" customFormat="1">
      <c r="A2583" s="382">
        <v>41354</v>
      </c>
      <c r="B2583" s="382"/>
      <c r="C2583" s="75" t="s">
        <v>145</v>
      </c>
      <c r="D2583" s="75" t="s">
        <v>3561</v>
      </c>
      <c r="E2583" s="525">
        <v>13691</v>
      </c>
      <c r="F2583" s="103">
        <v>270</v>
      </c>
      <c r="G2583" s="309"/>
      <c r="H2583" s="309"/>
      <c r="I2583" s="24"/>
      <c r="J2583" s="2"/>
    </row>
    <row r="2584" spans="1:10" s="444" customFormat="1">
      <c r="A2584" s="382">
        <v>41355</v>
      </c>
      <c r="B2584" s="382"/>
      <c r="C2584" s="75" t="s">
        <v>3502</v>
      </c>
      <c r="D2584" s="75" t="s">
        <v>3466</v>
      </c>
      <c r="E2584" s="525">
        <v>13696</v>
      </c>
      <c r="F2584" s="103">
        <v>400</v>
      </c>
      <c r="G2584" s="309"/>
      <c r="H2584" s="309"/>
      <c r="I2584" s="24"/>
      <c r="J2584" s="2"/>
    </row>
    <row r="2585" spans="1:10" s="444" customFormat="1">
      <c r="A2585" s="382">
        <v>41355</v>
      </c>
      <c r="B2585" s="382"/>
      <c r="C2585" s="75" t="s">
        <v>3564</v>
      </c>
      <c r="D2585" s="75" t="s">
        <v>3572</v>
      </c>
      <c r="E2585" s="525">
        <v>13699</v>
      </c>
      <c r="F2585" s="103">
        <v>500</v>
      </c>
      <c r="G2585" s="309"/>
      <c r="H2585" s="309"/>
      <c r="I2585" s="24"/>
      <c r="J2585" s="2"/>
    </row>
    <row r="2586" spans="1:10" s="444" customFormat="1">
      <c r="A2586" s="382">
        <v>41353</v>
      </c>
      <c r="B2586" s="382"/>
      <c r="C2586" s="75" t="s">
        <v>2502</v>
      </c>
      <c r="D2586" s="75" t="s">
        <v>3062</v>
      </c>
      <c r="E2586" s="525">
        <v>13682</v>
      </c>
      <c r="F2586" s="103">
        <v>600</v>
      </c>
      <c r="G2586" s="309"/>
      <c r="H2586" s="309"/>
      <c r="I2586" s="24"/>
      <c r="J2586" s="2"/>
    </row>
    <row r="2587" spans="1:10" s="444" customFormat="1">
      <c r="A2587" s="382">
        <v>41347</v>
      </c>
      <c r="B2587" s="382">
        <v>41353</v>
      </c>
      <c r="C2587" s="75" t="s">
        <v>3503</v>
      </c>
      <c r="D2587" s="75" t="s">
        <v>3512</v>
      </c>
      <c r="E2587" s="525">
        <v>13659</v>
      </c>
      <c r="F2587" s="103">
        <v>300</v>
      </c>
      <c r="G2587" s="309"/>
      <c r="H2587" s="309"/>
      <c r="I2587" s="24"/>
      <c r="J2587" s="2"/>
    </row>
    <row r="2588" spans="1:10" s="444" customFormat="1">
      <c r="A2588"/>
      <c r="G2588" s="309"/>
      <c r="H2588" s="309"/>
      <c r="I2588" s="24"/>
      <c r="J2588" s="2"/>
    </row>
    <row r="2589" spans="1:10">
      <c r="A2589" s="60">
        <v>41358</v>
      </c>
      <c r="F2589" s="444"/>
    </row>
    <row r="2590" spans="1:10">
      <c r="A2590" s="382">
        <v>41347</v>
      </c>
      <c r="B2590" s="382">
        <v>41355</v>
      </c>
      <c r="C2590" s="75" t="s">
        <v>766</v>
      </c>
      <c r="D2590" s="75" t="s">
        <v>3515</v>
      </c>
      <c r="E2590" s="525">
        <v>13662</v>
      </c>
      <c r="F2590" s="103">
        <v>200</v>
      </c>
    </row>
    <row r="2591" spans="1:10" s="444" customFormat="1">
      <c r="A2591" s="382">
        <v>41348</v>
      </c>
      <c r="B2591" s="382">
        <v>41351</v>
      </c>
      <c r="C2591" s="75" t="s">
        <v>3531</v>
      </c>
      <c r="D2591" s="75" t="s">
        <v>3536</v>
      </c>
      <c r="E2591" s="525">
        <v>13670</v>
      </c>
      <c r="F2591" s="103">
        <v>552</v>
      </c>
      <c r="G2591" s="309"/>
      <c r="H2591" s="309"/>
      <c r="I2591" s="24"/>
      <c r="J2591" s="2"/>
    </row>
    <row r="2592" spans="1:10" s="444" customFormat="1">
      <c r="A2592" s="382">
        <v>41351</v>
      </c>
      <c r="B2592" s="382">
        <v>41355</v>
      </c>
      <c r="C2592" s="75" t="s">
        <v>1797</v>
      </c>
      <c r="D2592" s="75" t="s">
        <v>3552</v>
      </c>
      <c r="E2592" s="525">
        <v>13679</v>
      </c>
      <c r="F2592" s="103">
        <v>655.09</v>
      </c>
      <c r="G2592" s="309"/>
      <c r="H2592" s="309"/>
      <c r="I2592" s="24"/>
      <c r="J2592" s="2"/>
    </row>
    <row r="2593" spans="1:10" s="444" customFormat="1">
      <c r="A2593" s="382">
        <v>41358</v>
      </c>
      <c r="B2593" s="382"/>
      <c r="C2593" s="75" t="s">
        <v>3502</v>
      </c>
      <c r="D2593" s="75" t="s">
        <v>3466</v>
      </c>
      <c r="E2593" s="525">
        <v>13706</v>
      </c>
      <c r="F2593" s="103">
        <v>500</v>
      </c>
      <c r="G2593" s="309"/>
      <c r="H2593" s="309"/>
      <c r="I2593" s="24"/>
      <c r="J2593" s="2"/>
    </row>
    <row r="2594" spans="1:10" s="444" customFormat="1">
      <c r="A2594" s="382">
        <v>41358</v>
      </c>
      <c r="B2594" s="382"/>
      <c r="C2594" s="75" t="s">
        <v>226</v>
      </c>
      <c r="D2594" s="75" t="s">
        <v>3576</v>
      </c>
      <c r="E2594" s="525">
        <v>13707</v>
      </c>
      <c r="F2594" s="103">
        <v>188.71</v>
      </c>
      <c r="G2594" s="309"/>
      <c r="H2594" s="309"/>
      <c r="I2594" s="24"/>
      <c r="J2594" s="2"/>
    </row>
    <row r="2595" spans="1:10" s="444" customFormat="1">
      <c r="A2595" s="382">
        <v>41358</v>
      </c>
      <c r="B2595" s="382"/>
      <c r="C2595" s="75" t="s">
        <v>985</v>
      </c>
      <c r="D2595" s="75" t="s">
        <v>2281</v>
      </c>
      <c r="E2595" s="525">
        <v>13709</v>
      </c>
      <c r="F2595" s="103">
        <v>691.55</v>
      </c>
      <c r="G2595" s="309"/>
      <c r="H2595" s="309"/>
      <c r="I2595" s="24"/>
      <c r="J2595" s="2"/>
    </row>
    <row r="2596" spans="1:10" s="444" customFormat="1">
      <c r="A2596" s="382">
        <v>41309</v>
      </c>
      <c r="B2596" s="382">
        <v>41358</v>
      </c>
      <c r="C2596" s="75" t="s">
        <v>1615</v>
      </c>
      <c r="D2596" s="75" t="s">
        <v>3141</v>
      </c>
      <c r="E2596" s="525">
        <v>13001</v>
      </c>
      <c r="F2596" s="103">
        <v>3500</v>
      </c>
      <c r="G2596" s="309"/>
      <c r="H2596" s="309"/>
      <c r="I2596" s="24"/>
      <c r="J2596" s="2"/>
    </row>
    <row r="2597" spans="1:10">
      <c r="A2597" s="382">
        <v>41348</v>
      </c>
      <c r="B2597" s="382">
        <v>41351</v>
      </c>
      <c r="C2597" s="75" t="s">
        <v>1252</v>
      </c>
      <c r="D2597" s="75" t="s">
        <v>3535</v>
      </c>
      <c r="E2597" s="525">
        <v>13669</v>
      </c>
      <c r="F2597" s="103">
        <v>590.79999999999995</v>
      </c>
      <c r="I2597"/>
      <c r="J2597"/>
    </row>
    <row r="2598" spans="1:10" s="444" customFormat="1">
      <c r="A2598"/>
      <c r="G2598" s="309"/>
      <c r="H2598" s="309"/>
      <c r="I2598" s="24"/>
      <c r="J2598" s="2"/>
    </row>
    <row r="2599" spans="1:10">
      <c r="A2599" s="60">
        <v>41359</v>
      </c>
      <c r="F2599" s="444"/>
    </row>
    <row r="2600" spans="1:10">
      <c r="A2600" s="382">
        <v>41347</v>
      </c>
      <c r="B2600" s="382">
        <v>41355</v>
      </c>
      <c r="C2600" s="75" t="s">
        <v>1288</v>
      </c>
      <c r="D2600" s="75" t="s">
        <v>3511</v>
      </c>
      <c r="E2600" s="525">
        <v>13658</v>
      </c>
      <c r="F2600" s="103">
        <v>200</v>
      </c>
    </row>
    <row r="2601" spans="1:10" s="444" customFormat="1">
      <c r="A2601" s="382">
        <v>41354</v>
      </c>
      <c r="B2601" s="382"/>
      <c r="C2601" s="75" t="s">
        <v>166</v>
      </c>
      <c r="D2601" s="75" t="s">
        <v>3562</v>
      </c>
      <c r="E2601" s="525">
        <v>13692</v>
      </c>
      <c r="F2601" s="103">
        <v>426.72</v>
      </c>
      <c r="G2601" s="309"/>
      <c r="H2601" s="309"/>
      <c r="I2601" s="24"/>
      <c r="J2601" s="2"/>
    </row>
    <row r="2602" spans="1:10" s="444" customFormat="1">
      <c r="A2602" s="382">
        <v>41347</v>
      </c>
      <c r="B2602" s="382">
        <v>41351</v>
      </c>
      <c r="C2602" s="75" t="s">
        <v>1355</v>
      </c>
      <c r="D2602" s="75" t="s">
        <v>3543</v>
      </c>
      <c r="E2602" s="525">
        <v>13666</v>
      </c>
      <c r="F2602" s="103">
        <v>533.6</v>
      </c>
      <c r="G2602" s="309"/>
      <c r="H2602" s="309"/>
      <c r="I2602" s="24"/>
      <c r="J2602" s="2"/>
    </row>
    <row r="2603" spans="1:10" s="444" customFormat="1">
      <c r="A2603" s="382">
        <v>41355</v>
      </c>
      <c r="B2603" s="382"/>
      <c r="C2603" s="75" t="s">
        <v>388</v>
      </c>
      <c r="D2603" s="75" t="s">
        <v>3569</v>
      </c>
      <c r="E2603" s="525">
        <v>13701</v>
      </c>
      <c r="F2603" s="103">
        <v>1000</v>
      </c>
      <c r="G2603" s="309"/>
      <c r="H2603" s="309"/>
      <c r="I2603" s="24"/>
      <c r="J2603" s="2"/>
    </row>
    <row r="2604" spans="1:10" s="444" customFormat="1">
      <c r="A2604" s="382">
        <v>41359</v>
      </c>
      <c r="B2604" s="382"/>
      <c r="C2604" s="75" t="s">
        <v>410</v>
      </c>
      <c r="D2604" s="75" t="s">
        <v>2655</v>
      </c>
      <c r="E2604" s="525">
        <v>13713</v>
      </c>
      <c r="F2604" s="103">
        <v>1000</v>
      </c>
      <c r="G2604" s="309"/>
      <c r="H2604" s="309"/>
      <c r="I2604" s="24"/>
      <c r="J2604" s="2"/>
    </row>
    <row r="2605" spans="1:10" s="444" customFormat="1">
      <c r="A2605" s="382">
        <v>41359</v>
      </c>
      <c r="B2605" s="382"/>
      <c r="C2605" s="75" t="s">
        <v>120</v>
      </c>
      <c r="D2605" s="75" t="s">
        <v>1498</v>
      </c>
      <c r="E2605" s="525">
        <v>13711</v>
      </c>
      <c r="F2605" s="103">
        <v>2000</v>
      </c>
      <c r="G2605" s="309"/>
      <c r="H2605" s="309"/>
      <c r="I2605" s="24"/>
      <c r="J2605" s="2"/>
    </row>
    <row r="2606" spans="1:10" s="444" customFormat="1">
      <c r="A2606" s="382">
        <v>41359</v>
      </c>
      <c r="B2606" s="382"/>
      <c r="C2606" s="75" t="s">
        <v>545</v>
      </c>
      <c r="D2606" s="75" t="s">
        <v>3582</v>
      </c>
      <c r="E2606" s="525">
        <v>13717</v>
      </c>
      <c r="F2606" s="103">
        <v>264</v>
      </c>
      <c r="G2606" s="309"/>
      <c r="H2606" s="309"/>
      <c r="I2606" s="24"/>
      <c r="J2606" s="2"/>
    </row>
    <row r="2607" spans="1:10" s="444" customFormat="1">
      <c r="A2607"/>
      <c r="G2607" s="309"/>
      <c r="H2607" s="309"/>
      <c r="I2607" s="24"/>
      <c r="J2607" s="2"/>
    </row>
    <row r="2608" spans="1:10">
      <c r="A2608" s="60">
        <v>41360</v>
      </c>
      <c r="F2608" s="444"/>
    </row>
    <row r="2609" spans="1:10">
      <c r="A2609" s="382">
        <v>41355</v>
      </c>
      <c r="B2609" s="382"/>
      <c r="C2609" s="75" t="s">
        <v>3550</v>
      </c>
      <c r="D2609" s="75" t="s">
        <v>3570</v>
      </c>
      <c r="E2609" s="525">
        <v>13702</v>
      </c>
      <c r="F2609" s="103">
        <v>113.22</v>
      </c>
    </row>
    <row r="2610" spans="1:10" s="444" customFormat="1">
      <c r="A2610" s="382">
        <v>41354</v>
      </c>
      <c r="B2610" s="382"/>
      <c r="C2610" s="75" t="s">
        <v>168</v>
      </c>
      <c r="D2610" s="75" t="s">
        <v>3563</v>
      </c>
      <c r="E2610" s="525">
        <v>13693</v>
      </c>
      <c r="F2610" s="103">
        <v>335.28</v>
      </c>
      <c r="G2610" s="309"/>
      <c r="H2610" s="309"/>
      <c r="I2610" s="24"/>
      <c r="J2610" s="2"/>
    </row>
    <row r="2611" spans="1:10" s="444" customFormat="1">
      <c r="A2611" s="382">
        <v>41358</v>
      </c>
      <c r="B2611" s="382"/>
      <c r="C2611" s="75" t="s">
        <v>2205</v>
      </c>
      <c r="D2611" s="75" t="s">
        <v>3575</v>
      </c>
      <c r="E2611" s="525">
        <v>13705</v>
      </c>
      <c r="F2611" s="103">
        <v>600</v>
      </c>
      <c r="G2611" s="309"/>
      <c r="H2611" s="309"/>
      <c r="I2611" s="24"/>
      <c r="J2611" s="2"/>
    </row>
    <row r="2612" spans="1:10" s="444" customFormat="1">
      <c r="A2612" s="209">
        <v>41351</v>
      </c>
      <c r="B2612" s="209">
        <v>41359</v>
      </c>
      <c r="C2612" s="118" t="s">
        <v>3550</v>
      </c>
      <c r="D2612" s="118" t="s">
        <v>3551</v>
      </c>
      <c r="E2612" s="520">
        <v>13678</v>
      </c>
      <c r="F2612" s="103">
        <v>846.26</v>
      </c>
      <c r="G2612" s="309"/>
      <c r="H2612" s="309"/>
      <c r="I2612" s="24"/>
      <c r="J2612" s="2"/>
    </row>
    <row r="2613" spans="1:10" s="444" customFormat="1">
      <c r="A2613" s="382">
        <v>41304</v>
      </c>
      <c r="B2613" s="382">
        <v>41359</v>
      </c>
      <c r="C2613" s="75" t="s">
        <v>602</v>
      </c>
      <c r="D2613" s="75" t="s">
        <v>3066</v>
      </c>
      <c r="E2613" s="525">
        <v>12931</v>
      </c>
      <c r="F2613" s="103">
        <v>1275</v>
      </c>
      <c r="G2613" s="309"/>
      <c r="H2613" s="309"/>
      <c r="I2613" s="24"/>
      <c r="J2613" s="2"/>
    </row>
    <row r="2614" spans="1:10" s="444" customFormat="1">
      <c r="A2614" s="382">
        <v>41359</v>
      </c>
      <c r="B2614" s="382"/>
      <c r="C2614" s="75" t="s">
        <v>2836</v>
      </c>
      <c r="D2614" s="75" t="s">
        <v>3585</v>
      </c>
      <c r="E2614" s="525">
        <v>13734</v>
      </c>
      <c r="F2614" s="103">
        <v>1000</v>
      </c>
      <c r="G2614" s="309"/>
      <c r="H2614" s="309"/>
      <c r="I2614" s="24"/>
      <c r="J2614" s="2"/>
    </row>
    <row r="2615" spans="1:10" s="444" customFormat="1">
      <c r="A2615" s="382">
        <v>41359</v>
      </c>
      <c r="B2615" s="382"/>
      <c r="C2615" s="75" t="s">
        <v>1864</v>
      </c>
      <c r="D2615" s="75" t="s">
        <v>3583</v>
      </c>
      <c r="E2615" s="525">
        <v>13718</v>
      </c>
      <c r="F2615" s="103">
        <v>69.37</v>
      </c>
      <c r="G2615" s="309"/>
      <c r="H2615" s="309"/>
      <c r="I2615" s="24"/>
      <c r="J2615" s="2"/>
    </row>
    <row r="2616" spans="1:10" s="444" customFormat="1">
      <c r="A2616" s="382">
        <v>41360</v>
      </c>
      <c r="B2616" s="382"/>
      <c r="C2616" s="75" t="s">
        <v>226</v>
      </c>
      <c r="D2616" s="75" t="s">
        <v>3593</v>
      </c>
      <c r="E2616" s="525">
        <v>13747</v>
      </c>
      <c r="F2616" s="103">
        <v>449.51</v>
      </c>
      <c r="G2616" s="309"/>
      <c r="H2616" s="309"/>
      <c r="I2616" s="24"/>
      <c r="J2616" s="2"/>
    </row>
    <row r="2617" spans="1:10" s="444" customFormat="1">
      <c r="A2617"/>
      <c r="G2617" s="309"/>
      <c r="H2617" s="309"/>
      <c r="I2617" s="24"/>
      <c r="J2617" s="2"/>
    </row>
    <row r="2618" spans="1:10">
      <c r="A2618" s="60">
        <v>41361</v>
      </c>
    </row>
    <row r="2619" spans="1:10">
      <c r="A2619" s="382">
        <v>41359</v>
      </c>
      <c r="B2619" s="382"/>
      <c r="C2619" s="75" t="s">
        <v>410</v>
      </c>
      <c r="D2619" s="75" t="s">
        <v>3291</v>
      </c>
      <c r="E2619" s="525">
        <v>13712</v>
      </c>
      <c r="F2619" s="103">
        <v>2500</v>
      </c>
    </row>
    <row r="2620" spans="1:10" s="444" customFormat="1">
      <c r="A2620" s="382">
        <v>41355</v>
      </c>
      <c r="B2620" s="382">
        <v>41360</v>
      </c>
      <c r="C2620" s="75" t="s">
        <v>941</v>
      </c>
      <c r="D2620" s="75" t="s">
        <v>3568</v>
      </c>
      <c r="E2620" s="525">
        <v>13700</v>
      </c>
      <c r="F2620" s="103">
        <v>1500</v>
      </c>
      <c r="G2620" s="309"/>
      <c r="H2620" s="309"/>
      <c r="I2620" s="24"/>
      <c r="J2620" s="2"/>
    </row>
    <row r="2621" spans="1:10" s="444" customFormat="1">
      <c r="A2621" s="382">
        <v>41355</v>
      </c>
      <c r="B2621" s="382"/>
      <c r="C2621" s="75" t="s">
        <v>348</v>
      </c>
      <c r="D2621" s="75" t="s">
        <v>3571</v>
      </c>
      <c r="E2621" s="525">
        <v>13703</v>
      </c>
      <c r="F2621" s="103">
        <v>174.67</v>
      </c>
      <c r="G2621" s="309"/>
      <c r="H2621" s="309"/>
      <c r="I2621" s="24"/>
      <c r="J2621" s="2"/>
    </row>
    <row r="2622" spans="1:10" s="444" customFormat="1">
      <c r="A2622" s="382">
        <v>41347</v>
      </c>
      <c r="B2622" s="382">
        <v>41355</v>
      </c>
      <c r="C2622" s="75" t="s">
        <v>3048</v>
      </c>
      <c r="D2622" s="75" t="s">
        <v>3513</v>
      </c>
      <c r="E2622" s="525">
        <v>13660</v>
      </c>
      <c r="F2622" s="103">
        <v>200</v>
      </c>
      <c r="G2622" s="309"/>
      <c r="H2622" s="309"/>
      <c r="I2622" s="24"/>
      <c r="J2622" s="2"/>
    </row>
    <row r="2623" spans="1:10" s="444" customFormat="1">
      <c r="A2623" s="382">
        <v>41359</v>
      </c>
      <c r="B2623" s="382"/>
      <c r="C2623" s="75" t="s">
        <v>350</v>
      </c>
      <c r="D2623" s="75" t="s">
        <v>3580</v>
      </c>
      <c r="E2623" s="525">
        <v>13715</v>
      </c>
      <c r="F2623" s="103">
        <v>766.2</v>
      </c>
      <c r="G2623" s="309"/>
      <c r="H2623" s="309"/>
      <c r="I2623" s="24"/>
      <c r="J2623" s="2"/>
    </row>
    <row r="2624" spans="1:10" s="444" customFormat="1">
      <c r="A2624" s="209">
        <v>41348</v>
      </c>
      <c r="B2624" s="209">
        <v>41351</v>
      </c>
      <c r="C2624" s="118" t="s">
        <v>350</v>
      </c>
      <c r="D2624" s="118" t="s">
        <v>3584</v>
      </c>
      <c r="E2624" s="520">
        <v>13715</v>
      </c>
      <c r="F2624" s="103">
        <v>766.2</v>
      </c>
      <c r="G2624" s="309"/>
      <c r="H2624" s="309"/>
      <c r="I2624" s="24"/>
      <c r="J2624" s="2"/>
    </row>
    <row r="2625" spans="1:10" s="444" customFormat="1">
      <c r="A2625" s="209">
        <v>41339</v>
      </c>
      <c r="B2625" s="209">
        <v>41360</v>
      </c>
      <c r="C2625" s="118" t="s">
        <v>130</v>
      </c>
      <c r="D2625" s="118" t="s">
        <v>3304</v>
      </c>
      <c r="E2625" s="520">
        <v>13415</v>
      </c>
      <c r="F2625" s="103">
        <v>975</v>
      </c>
      <c r="G2625" s="309"/>
      <c r="H2625" s="309"/>
      <c r="I2625" s="24"/>
      <c r="J2625" s="2"/>
    </row>
    <row r="2626" spans="1:10" s="444" customFormat="1">
      <c r="A2626" s="382">
        <v>41345</v>
      </c>
      <c r="B2626" s="382"/>
      <c r="C2626" s="75" t="s">
        <v>1707</v>
      </c>
      <c r="D2626" s="75" t="s">
        <v>3481</v>
      </c>
      <c r="E2626" s="525">
        <v>13606</v>
      </c>
      <c r="F2626" s="103">
        <v>197.87</v>
      </c>
      <c r="G2626" s="309"/>
      <c r="H2626" s="309"/>
      <c r="I2626" s="24"/>
      <c r="J2626" s="2"/>
    </row>
    <row r="2627" spans="1:10" s="444" customFormat="1">
      <c r="A2627" s="382">
        <v>41341</v>
      </c>
      <c r="B2627" s="382"/>
      <c r="C2627" s="75" t="s">
        <v>2480</v>
      </c>
      <c r="D2627" s="75" t="s">
        <v>3434</v>
      </c>
      <c r="E2627" s="525">
        <v>13445</v>
      </c>
      <c r="F2627" s="103">
        <v>226</v>
      </c>
      <c r="G2627" s="309"/>
      <c r="H2627" s="309"/>
      <c r="I2627" s="24"/>
      <c r="J2627" s="2"/>
    </row>
    <row r="2628" spans="1:10" s="444" customFormat="1">
      <c r="A2628" s="382">
        <v>41347</v>
      </c>
      <c r="B2628" s="382"/>
      <c r="C2628" s="75" t="s">
        <v>1707</v>
      </c>
      <c r="D2628" s="75" t="s">
        <v>3526</v>
      </c>
      <c r="E2628" s="525">
        <v>13549</v>
      </c>
      <c r="F2628" s="103">
        <v>480</v>
      </c>
      <c r="G2628" s="309"/>
      <c r="H2628" s="309"/>
      <c r="I2628" s="24"/>
      <c r="J2628" s="2"/>
    </row>
    <row r="2629" spans="1:10" s="444" customFormat="1">
      <c r="A2629" s="382">
        <v>41347</v>
      </c>
      <c r="B2629" s="382"/>
      <c r="C2629" s="75" t="s">
        <v>1707</v>
      </c>
      <c r="D2629" s="75" t="s">
        <v>3526</v>
      </c>
      <c r="E2629" s="525">
        <v>13549</v>
      </c>
      <c r="F2629" s="103">
        <v>480</v>
      </c>
      <c r="G2629" s="309"/>
      <c r="H2629" s="309"/>
      <c r="I2629" s="24"/>
      <c r="J2629" s="2"/>
    </row>
    <row r="2630" spans="1:10" s="444" customFormat="1">
      <c r="A2630" s="382">
        <v>41360</v>
      </c>
      <c r="B2630" s="382"/>
      <c r="C2630" s="75" t="s">
        <v>3564</v>
      </c>
      <c r="D2630" s="75" t="s">
        <v>3595</v>
      </c>
      <c r="E2630" s="525">
        <v>13749</v>
      </c>
      <c r="F2630" s="103">
        <v>500</v>
      </c>
      <c r="G2630" s="309"/>
      <c r="H2630" s="309"/>
      <c r="I2630" s="24"/>
      <c r="J2630" s="2"/>
    </row>
    <row r="2631" spans="1:10" s="444" customFormat="1">
      <c r="A2631" s="382">
        <v>41361</v>
      </c>
      <c r="B2631" s="382"/>
      <c r="C2631" s="75" t="s">
        <v>145</v>
      </c>
      <c r="D2631" s="75" t="s">
        <v>3605</v>
      </c>
      <c r="E2631" s="525">
        <v>13780</v>
      </c>
      <c r="F2631" s="103">
        <v>170</v>
      </c>
      <c r="G2631" s="309"/>
      <c r="H2631" s="309"/>
      <c r="I2631" s="24"/>
      <c r="J2631" s="2"/>
    </row>
    <row r="2632" spans="1:10" s="444" customFormat="1">
      <c r="A2632" s="382">
        <v>41361</v>
      </c>
      <c r="B2632" s="382"/>
      <c r="C2632" s="75" t="s">
        <v>3502</v>
      </c>
      <c r="D2632" s="75" t="s">
        <v>3466</v>
      </c>
      <c r="E2632" s="525">
        <v>13778</v>
      </c>
      <c r="F2632" s="103">
        <v>600</v>
      </c>
      <c r="G2632" s="309"/>
      <c r="H2632" s="309"/>
      <c r="I2632" s="24"/>
      <c r="J2632" s="2"/>
    </row>
    <row r="2633" spans="1:10" s="444" customFormat="1">
      <c r="A2633"/>
      <c r="G2633" s="309"/>
      <c r="H2633" s="309"/>
      <c r="I2633" s="24"/>
      <c r="J2633" s="2"/>
    </row>
    <row r="2634" spans="1:10">
      <c r="A2634" s="60">
        <v>41365</v>
      </c>
    </row>
    <row r="2635" spans="1:10">
      <c r="A2635" s="382">
        <v>41360</v>
      </c>
      <c r="B2635" s="382"/>
      <c r="C2635" s="75" t="s">
        <v>1797</v>
      </c>
      <c r="D2635" s="75" t="s">
        <v>3594</v>
      </c>
      <c r="E2635" s="525">
        <v>13748</v>
      </c>
      <c r="F2635" s="103">
        <v>500</v>
      </c>
    </row>
    <row r="2636" spans="1:10" s="444" customFormat="1">
      <c r="A2636" s="382">
        <v>41341</v>
      </c>
      <c r="B2636" s="382"/>
      <c r="C2636" s="75" t="s">
        <v>2294</v>
      </c>
      <c r="D2636" s="75" t="s">
        <v>3442</v>
      </c>
      <c r="E2636" s="525">
        <v>13458</v>
      </c>
      <c r="F2636" s="103">
        <v>644</v>
      </c>
      <c r="G2636" s="309"/>
      <c r="H2636" s="309"/>
      <c r="I2636" s="24"/>
      <c r="J2636" s="2"/>
    </row>
    <row r="2637" spans="1:10" s="444" customFormat="1">
      <c r="A2637" s="382">
        <v>41359</v>
      </c>
      <c r="B2637" s="382"/>
      <c r="C2637" s="75" t="s">
        <v>267</v>
      </c>
      <c r="D2637" s="75" t="s">
        <v>3579</v>
      </c>
      <c r="E2637" s="525">
        <v>13714</v>
      </c>
      <c r="F2637" s="103">
        <v>1250</v>
      </c>
      <c r="G2637" s="309"/>
      <c r="H2637" s="309"/>
      <c r="I2637" s="24"/>
      <c r="J2637" s="2"/>
    </row>
    <row r="2638" spans="1:10" s="444" customFormat="1">
      <c r="A2638" s="382">
        <v>41361</v>
      </c>
      <c r="B2638" s="382"/>
      <c r="C2638" s="75" t="s">
        <v>2288</v>
      </c>
      <c r="D2638" s="75" t="s">
        <v>3598</v>
      </c>
      <c r="E2638" s="525">
        <v>13752</v>
      </c>
      <c r="F2638" s="103">
        <v>50</v>
      </c>
      <c r="G2638" s="309"/>
      <c r="H2638" s="309"/>
      <c r="I2638" s="24"/>
      <c r="J2638" s="2"/>
    </row>
    <row r="2639" spans="1:10" s="444" customFormat="1">
      <c r="A2639" s="382">
        <v>41361</v>
      </c>
      <c r="B2639" s="382"/>
      <c r="C2639" s="75" t="s">
        <v>530</v>
      </c>
      <c r="D2639" s="75" t="s">
        <v>3606</v>
      </c>
      <c r="E2639" s="525">
        <v>13781</v>
      </c>
      <c r="F2639" s="103">
        <v>400</v>
      </c>
      <c r="G2639" s="309"/>
      <c r="H2639" s="309"/>
      <c r="I2639" s="24"/>
      <c r="J2639" s="2"/>
    </row>
    <row r="2640" spans="1:10" s="444" customFormat="1">
      <c r="A2640" s="382">
        <v>41361</v>
      </c>
      <c r="B2640" s="382"/>
      <c r="C2640" s="75" t="s">
        <v>2745</v>
      </c>
      <c r="D2640" s="75" t="s">
        <v>3615</v>
      </c>
      <c r="E2640" s="525">
        <v>13771</v>
      </c>
      <c r="F2640" s="103">
        <v>184.44</v>
      </c>
      <c r="G2640" s="811" t="s">
        <v>3607</v>
      </c>
      <c r="H2640" s="309"/>
      <c r="I2640" s="24"/>
    </row>
    <row r="2641" spans="1:10" s="444" customFormat="1">
      <c r="A2641" s="382">
        <v>41361</v>
      </c>
      <c r="B2641" s="382"/>
      <c r="C2641" s="75" t="s">
        <v>2404</v>
      </c>
      <c r="D2641" s="75" t="s">
        <v>3612</v>
      </c>
      <c r="E2641" s="525">
        <v>13764</v>
      </c>
      <c r="F2641" s="103">
        <v>162.28</v>
      </c>
      <c r="G2641" s="309"/>
      <c r="H2641" s="309"/>
      <c r="I2641" s="383"/>
      <c r="J2641" s="383"/>
    </row>
    <row r="2642" spans="1:10" s="444" customFormat="1">
      <c r="A2642" s="382">
        <v>41361</v>
      </c>
      <c r="B2642" s="382"/>
      <c r="C2642" s="75" t="s">
        <v>1029</v>
      </c>
      <c r="D2642" s="75" t="s">
        <v>3612</v>
      </c>
      <c r="E2642" s="525">
        <v>13756</v>
      </c>
      <c r="F2642" s="103">
        <v>189.92</v>
      </c>
      <c r="G2642" s="309"/>
      <c r="H2642" s="309"/>
      <c r="I2642" s="383"/>
      <c r="J2642" s="383"/>
    </row>
    <row r="2643" spans="1:10" s="444" customFormat="1">
      <c r="A2643" s="382">
        <v>41361</v>
      </c>
      <c r="B2643" s="382"/>
      <c r="C2643" s="75" t="s">
        <v>634</v>
      </c>
      <c r="D2643" s="75" t="s">
        <v>3612</v>
      </c>
      <c r="E2643" s="525">
        <v>13766</v>
      </c>
      <c r="F2643" s="103">
        <v>189.12</v>
      </c>
      <c r="G2643" s="309"/>
      <c r="H2643" s="309"/>
      <c r="I2643" s="383"/>
      <c r="J2643" s="383"/>
    </row>
    <row r="2644" spans="1:10" s="444" customFormat="1">
      <c r="A2644" s="382">
        <v>41361</v>
      </c>
      <c r="B2644" s="382"/>
      <c r="C2644" s="75" t="s">
        <v>635</v>
      </c>
      <c r="D2644" s="75" t="s">
        <v>3612</v>
      </c>
      <c r="E2644" s="525">
        <v>13768</v>
      </c>
      <c r="F2644" s="103">
        <v>189.12</v>
      </c>
      <c r="G2644" s="309"/>
      <c r="H2644" s="309"/>
      <c r="I2644" s="383"/>
      <c r="J2644" s="383"/>
    </row>
    <row r="2645" spans="1:10" s="444" customFormat="1">
      <c r="A2645" s="382">
        <v>41361</v>
      </c>
      <c r="B2645" s="382"/>
      <c r="C2645" s="75" t="s">
        <v>200</v>
      </c>
      <c r="D2645" s="75" t="s">
        <v>3612</v>
      </c>
      <c r="E2645" s="525">
        <v>13760</v>
      </c>
      <c r="F2645" s="103">
        <v>194.63</v>
      </c>
      <c r="G2645" s="309"/>
      <c r="H2645" s="309"/>
      <c r="I2645" s="383"/>
      <c r="J2645" s="383"/>
    </row>
    <row r="2646" spans="1:10" s="444" customFormat="1">
      <c r="A2646" s="382">
        <v>41361</v>
      </c>
      <c r="B2646" s="382"/>
      <c r="C2646" s="75" t="s">
        <v>678</v>
      </c>
      <c r="D2646" s="75" t="s">
        <v>3612</v>
      </c>
      <c r="E2646" s="525">
        <v>13754</v>
      </c>
      <c r="F2646" s="103">
        <v>230.02</v>
      </c>
      <c r="G2646" s="309"/>
      <c r="H2646" s="309"/>
      <c r="I2646" s="383"/>
      <c r="J2646" s="383"/>
    </row>
    <row r="2647" spans="1:10" s="444" customFormat="1">
      <c r="A2647" s="382">
        <v>41361</v>
      </c>
      <c r="B2647" s="382"/>
      <c r="C2647" s="75" t="s">
        <v>192</v>
      </c>
      <c r="D2647" s="75" t="s">
        <v>3612</v>
      </c>
      <c r="E2647" s="525">
        <v>13755</v>
      </c>
      <c r="F2647" s="103">
        <v>194.63</v>
      </c>
      <c r="G2647" s="309"/>
      <c r="H2647" s="309"/>
      <c r="I2647" s="383"/>
      <c r="J2647" s="383"/>
    </row>
    <row r="2648" spans="1:10" s="444" customFormat="1">
      <c r="A2648" s="382">
        <v>41361</v>
      </c>
      <c r="B2648" s="382"/>
      <c r="C2648" s="75" t="s">
        <v>3338</v>
      </c>
      <c r="D2648" s="75" t="s">
        <v>3613</v>
      </c>
      <c r="E2648" s="525">
        <v>13769</v>
      </c>
      <c r="F2648" s="103">
        <v>232</v>
      </c>
      <c r="G2648" s="309"/>
      <c r="H2648" s="309"/>
      <c r="I2648" s="383"/>
      <c r="J2648" s="383"/>
    </row>
    <row r="2649" spans="1:10" s="444" customFormat="1">
      <c r="A2649" s="382">
        <v>41334</v>
      </c>
      <c r="B2649" s="382">
        <v>41365</v>
      </c>
      <c r="C2649" s="75" t="s">
        <v>133</v>
      </c>
      <c r="D2649" s="75" t="s">
        <v>3365</v>
      </c>
      <c r="E2649" s="525">
        <v>13332</v>
      </c>
      <c r="F2649" s="103">
        <v>439.56</v>
      </c>
      <c r="G2649" s="309"/>
      <c r="H2649" s="309"/>
      <c r="I2649" s="383"/>
      <c r="J2649" s="383"/>
    </row>
    <row r="2650" spans="1:10">
      <c r="A2650" s="382">
        <v>41361</v>
      </c>
      <c r="B2650" s="382"/>
      <c r="C2650" s="75" t="s">
        <v>1603</v>
      </c>
      <c r="D2650" s="75" t="s">
        <v>3597</v>
      </c>
      <c r="E2650" s="525">
        <v>13751</v>
      </c>
      <c r="F2650" s="103">
        <v>849.2</v>
      </c>
    </row>
    <row r="2651" spans="1:10" s="444" customFormat="1">
      <c r="A2651" s="382">
        <v>41354</v>
      </c>
      <c r="B2651" s="382"/>
      <c r="C2651" s="75" t="s">
        <v>761</v>
      </c>
      <c r="D2651" s="75" t="s">
        <v>3620</v>
      </c>
      <c r="E2651" s="525">
        <v>13685</v>
      </c>
      <c r="F2651" s="103">
        <v>1478.63</v>
      </c>
      <c r="G2651" s="309"/>
      <c r="H2651" s="309"/>
      <c r="I2651" s="24"/>
      <c r="J2651" s="2"/>
    </row>
    <row r="2652" spans="1:10">
      <c r="A2652" s="382">
        <v>41361</v>
      </c>
      <c r="B2652" s="382"/>
      <c r="C2652" s="75" t="s">
        <v>173</v>
      </c>
      <c r="D2652" s="75" t="s">
        <v>3612</v>
      </c>
      <c r="E2652" s="525">
        <v>13765</v>
      </c>
      <c r="F2652" s="103">
        <v>266</v>
      </c>
    </row>
    <row r="2653" spans="1:10" s="444" customFormat="1">
      <c r="A2653" s="382">
        <v>41365</v>
      </c>
      <c r="B2653" s="382"/>
      <c r="C2653" s="75" t="s">
        <v>3610</v>
      </c>
      <c r="D2653" s="75" t="s">
        <v>3616</v>
      </c>
      <c r="E2653" s="525">
        <v>13825</v>
      </c>
      <c r="F2653" s="103">
        <v>2027.94</v>
      </c>
      <c r="G2653" s="309"/>
      <c r="H2653" s="309"/>
      <c r="I2653" s="383"/>
      <c r="J2653" s="383"/>
    </row>
    <row r="2654" spans="1:10" s="444" customFormat="1">
      <c r="A2654" s="382">
        <v>41361</v>
      </c>
      <c r="B2654" s="382"/>
      <c r="C2654" s="75" t="s">
        <v>632</v>
      </c>
      <c r="D2654" s="75" t="s">
        <v>3612</v>
      </c>
      <c r="E2654" s="525">
        <v>13762</v>
      </c>
      <c r="F2654" s="103">
        <v>189.12</v>
      </c>
      <c r="G2654" s="309"/>
      <c r="H2654" s="309"/>
      <c r="I2654" s="24"/>
      <c r="J2654" s="379"/>
    </row>
    <row r="2655" spans="1:10" s="444" customFormat="1">
      <c r="A2655" s="382">
        <v>41361</v>
      </c>
      <c r="B2655" s="382"/>
      <c r="C2655" s="75" t="s">
        <v>626</v>
      </c>
      <c r="D2655" s="75" t="s">
        <v>3612</v>
      </c>
      <c r="E2655" s="525">
        <v>13758</v>
      </c>
      <c r="F2655" s="103">
        <v>189.12</v>
      </c>
      <c r="G2655" s="309"/>
      <c r="H2655" s="309"/>
      <c r="I2655" s="383"/>
      <c r="J2655" s="383"/>
    </row>
    <row r="2656" spans="1:10" s="444" customFormat="1">
      <c r="A2656" s="382">
        <v>41361</v>
      </c>
      <c r="B2656" s="382"/>
      <c r="C2656" s="75" t="s">
        <v>497</v>
      </c>
      <c r="D2656" s="75" t="s">
        <v>3612</v>
      </c>
      <c r="E2656" s="525">
        <v>13757</v>
      </c>
      <c r="F2656" s="103">
        <v>189.92</v>
      </c>
      <c r="G2656" s="309"/>
      <c r="H2656" s="309"/>
      <c r="I2656" s="383"/>
      <c r="J2656" s="383"/>
    </row>
    <row r="2657" spans="1:10" s="444" customFormat="1">
      <c r="A2657" s="382">
        <v>41361</v>
      </c>
      <c r="B2657" s="382"/>
      <c r="C2657" s="75" t="s">
        <v>633</v>
      </c>
      <c r="D2657" s="75" t="s">
        <v>3612</v>
      </c>
      <c r="E2657" s="525">
        <v>13763</v>
      </c>
      <c r="F2657" s="103">
        <v>194.63</v>
      </c>
      <c r="G2657" s="309"/>
      <c r="H2657" s="309"/>
      <c r="I2657" s="383"/>
      <c r="J2657" s="383"/>
    </row>
    <row r="2658" spans="1:10" s="444" customFormat="1">
      <c r="A2658" s="382">
        <v>41365</v>
      </c>
      <c r="B2658" s="382"/>
      <c r="C2658" s="75" t="s">
        <v>3502</v>
      </c>
      <c r="D2658" s="75" t="s">
        <v>3466</v>
      </c>
      <c r="E2658" s="525">
        <v>13844</v>
      </c>
      <c r="F2658" s="103">
        <v>500</v>
      </c>
      <c r="G2658" s="309"/>
      <c r="H2658" s="309"/>
      <c r="I2658" s="383"/>
      <c r="J2658" s="383"/>
    </row>
    <row r="2659" spans="1:10" s="444" customFormat="1">
      <c r="A2659" s="382">
        <v>41361</v>
      </c>
      <c r="B2659" s="382"/>
      <c r="C2659" s="75" t="s">
        <v>3340</v>
      </c>
      <c r="D2659" s="75" t="s">
        <v>3613</v>
      </c>
      <c r="E2659" s="525">
        <v>13782</v>
      </c>
      <c r="F2659" s="103">
        <v>184.44</v>
      </c>
      <c r="G2659" s="309"/>
      <c r="H2659" s="309"/>
      <c r="I2659" s="24"/>
      <c r="J2659" s="379"/>
    </row>
    <row r="2660" spans="1:10" s="444" customFormat="1">
      <c r="A2660" s="382">
        <v>41361</v>
      </c>
      <c r="B2660" s="382"/>
      <c r="C2660" s="75" t="s">
        <v>3596</v>
      </c>
      <c r="D2660" s="75" t="s">
        <v>3602</v>
      </c>
      <c r="E2660" s="525">
        <v>13776</v>
      </c>
      <c r="F2660" s="103">
        <v>370</v>
      </c>
      <c r="G2660" s="309"/>
      <c r="H2660" s="309"/>
      <c r="I2660" s="383"/>
      <c r="J2660" s="383"/>
    </row>
    <row r="2661" spans="1:10" s="444" customFormat="1">
      <c r="A2661" s="382">
        <v>41365</v>
      </c>
      <c r="B2661" s="382"/>
      <c r="C2661" s="75" t="s">
        <v>226</v>
      </c>
      <c r="D2661" s="75" t="s">
        <v>3674</v>
      </c>
      <c r="E2661" s="525">
        <v>13856</v>
      </c>
      <c r="F2661" s="103">
        <v>200</v>
      </c>
      <c r="G2661" s="309"/>
      <c r="H2661" s="309"/>
      <c r="I2661" s="24"/>
      <c r="J2661" s="2"/>
    </row>
    <row r="2662" spans="1:10" s="444" customFormat="1">
      <c r="A2662" s="382">
        <v>41361</v>
      </c>
      <c r="B2662" s="382"/>
      <c r="C2662" s="75" t="s">
        <v>2397</v>
      </c>
      <c r="D2662" s="75" t="s">
        <v>3612</v>
      </c>
      <c r="E2662" s="525">
        <v>13761</v>
      </c>
      <c r="F2662" s="103">
        <v>163.22999999999999</v>
      </c>
      <c r="G2662" s="309"/>
      <c r="H2662" s="309"/>
      <c r="I2662" s="24"/>
      <c r="J2662" s="379"/>
    </row>
    <row r="2663" spans="1:10" s="444" customFormat="1">
      <c r="A2663" s="382">
        <v>41365</v>
      </c>
      <c r="B2663" s="382"/>
      <c r="C2663" s="75" t="s">
        <v>538</v>
      </c>
      <c r="D2663" s="75" t="s">
        <v>3635</v>
      </c>
      <c r="E2663" s="525">
        <v>13815</v>
      </c>
      <c r="F2663" s="103">
        <v>495.43</v>
      </c>
      <c r="G2663" s="309"/>
      <c r="H2663" s="309"/>
      <c r="I2663" s="383"/>
      <c r="J2663" s="383"/>
    </row>
    <row r="2664" spans="1:10" s="444" customFormat="1">
      <c r="A2664" s="382">
        <v>41365</v>
      </c>
      <c r="B2664" s="382"/>
      <c r="C2664" s="75" t="s">
        <v>561</v>
      </c>
      <c r="D2664" s="75" t="s">
        <v>3634</v>
      </c>
      <c r="E2664" s="525">
        <v>13795</v>
      </c>
      <c r="F2664" s="103">
        <v>205.07</v>
      </c>
      <c r="G2664" s="309"/>
      <c r="H2664" s="398"/>
      <c r="I2664" s="24"/>
      <c r="J2664" s="379"/>
    </row>
    <row r="2665" spans="1:10" s="444" customFormat="1">
      <c r="A2665" s="382">
        <v>41365</v>
      </c>
      <c r="B2665" s="382"/>
      <c r="C2665" s="75" t="s">
        <v>559</v>
      </c>
      <c r="D2665" s="75" t="s">
        <v>3627</v>
      </c>
      <c r="E2665" s="525">
        <v>13788</v>
      </c>
      <c r="F2665" s="103">
        <v>235.92</v>
      </c>
      <c r="G2665" s="309"/>
      <c r="H2665" s="398"/>
      <c r="I2665" s="24"/>
      <c r="J2665" s="379"/>
    </row>
    <row r="2666" spans="1:10" s="444" customFormat="1">
      <c r="A2666" s="382">
        <v>41365</v>
      </c>
      <c r="B2666" s="382"/>
      <c r="C2666" s="75" t="s">
        <v>233</v>
      </c>
      <c r="D2666" s="75" t="s">
        <v>3648</v>
      </c>
      <c r="E2666" s="525">
        <v>13809</v>
      </c>
      <c r="F2666" s="103">
        <v>383.37</v>
      </c>
      <c r="G2666" s="309"/>
      <c r="H2666" s="398"/>
      <c r="I2666" s="24"/>
      <c r="J2666" s="379"/>
    </row>
    <row r="2667" spans="1:10" s="444" customFormat="1">
      <c r="A2667" s="382">
        <v>41365</v>
      </c>
      <c r="B2667" s="382"/>
      <c r="C2667" s="75" t="s">
        <v>32</v>
      </c>
      <c r="D2667" s="75" t="s">
        <v>3644</v>
      </c>
      <c r="E2667" s="525">
        <v>13805</v>
      </c>
      <c r="F2667" s="103">
        <v>565.11</v>
      </c>
      <c r="G2667" s="309"/>
      <c r="H2667" s="398"/>
      <c r="I2667" s="24"/>
      <c r="J2667" s="379"/>
    </row>
    <row r="2668" spans="1:10" s="444" customFormat="1">
      <c r="A2668" s="382">
        <v>41365</v>
      </c>
      <c r="B2668" s="382"/>
      <c r="C2668" s="75" t="s">
        <v>1483</v>
      </c>
      <c r="D2668" s="75" t="s">
        <v>3646</v>
      </c>
      <c r="E2668" s="525">
        <v>13807</v>
      </c>
      <c r="F2668" s="103">
        <v>270.45</v>
      </c>
      <c r="G2668" s="309"/>
      <c r="H2668" s="398"/>
      <c r="I2668" s="24"/>
      <c r="J2668" s="379"/>
    </row>
    <row r="2669" spans="1:10" s="444" customFormat="1">
      <c r="A2669" s="382">
        <v>41361</v>
      </c>
      <c r="B2669" s="382"/>
      <c r="C2669" s="75" t="s">
        <v>3611</v>
      </c>
      <c r="D2669" s="75" t="s">
        <v>3614</v>
      </c>
      <c r="E2669" s="525">
        <v>13770</v>
      </c>
      <c r="F2669" s="103">
        <v>182.67</v>
      </c>
      <c r="G2669" s="309"/>
      <c r="H2669" s="398"/>
      <c r="I2669" s="24"/>
      <c r="J2669" s="379"/>
    </row>
    <row r="2670" spans="1:10" s="444" customFormat="1">
      <c r="A2670" s="382">
        <v>41365</v>
      </c>
      <c r="B2670" s="382"/>
      <c r="C2670" s="75" t="s">
        <v>1307</v>
      </c>
      <c r="D2670" s="75" t="s">
        <v>3651</v>
      </c>
      <c r="E2670" s="525">
        <v>13812</v>
      </c>
      <c r="F2670" s="103">
        <v>607.79999999999995</v>
      </c>
      <c r="G2670" s="309"/>
      <c r="H2670" s="398"/>
      <c r="I2670" s="383"/>
      <c r="J2670" s="383"/>
    </row>
    <row r="2671" spans="1:10" s="444" customFormat="1">
      <c r="A2671" s="382">
        <v>41365</v>
      </c>
      <c r="B2671" s="382"/>
      <c r="C2671" s="75" t="s">
        <v>537</v>
      </c>
      <c r="D2671" s="75" t="s">
        <v>3652</v>
      </c>
      <c r="E2671" s="525">
        <v>13813</v>
      </c>
      <c r="F2671" s="103">
        <v>565.11</v>
      </c>
      <c r="G2671" s="309"/>
      <c r="H2671" s="398"/>
      <c r="I2671" s="24"/>
      <c r="J2671" s="379"/>
    </row>
    <row r="2672" spans="1:10" s="444" customFormat="1">
      <c r="A2672" s="382">
        <v>41365</v>
      </c>
      <c r="B2672" s="382"/>
      <c r="C2672" s="75" t="s">
        <v>265</v>
      </c>
      <c r="D2672" s="75" t="s">
        <v>3639</v>
      </c>
      <c r="E2672" s="525">
        <v>13800</v>
      </c>
      <c r="F2672" s="103">
        <v>177.28</v>
      </c>
      <c r="G2672" s="309"/>
      <c r="H2672" s="398"/>
      <c r="I2672" s="24"/>
      <c r="J2672" s="379"/>
    </row>
    <row r="2673" spans="1:10" s="444" customFormat="1">
      <c r="A2673" s="382">
        <v>41365</v>
      </c>
      <c r="B2673" s="382"/>
      <c r="C2673" s="75" t="s">
        <v>1727</v>
      </c>
      <c r="D2673" s="75" t="s">
        <v>3637</v>
      </c>
      <c r="E2673" s="525">
        <v>13798</v>
      </c>
      <c r="F2673" s="103">
        <v>175.5</v>
      </c>
      <c r="G2673" s="309"/>
      <c r="H2673" s="309"/>
      <c r="I2673" s="24"/>
      <c r="J2673" s="379"/>
    </row>
    <row r="2674" spans="1:10" s="444" customFormat="1">
      <c r="A2674" s="382">
        <v>41365</v>
      </c>
      <c r="B2674" s="382"/>
      <c r="C2674" s="75" t="s">
        <v>523</v>
      </c>
      <c r="D2674" s="75" t="s">
        <v>3628</v>
      </c>
      <c r="E2674" s="525">
        <v>13789</v>
      </c>
      <c r="F2674" s="103">
        <v>471.84</v>
      </c>
      <c r="G2674" s="309"/>
      <c r="H2674" s="309"/>
      <c r="I2674" s="24"/>
      <c r="J2674" s="379"/>
    </row>
    <row r="2675" spans="1:10" s="444" customFormat="1">
      <c r="A2675" s="382">
        <v>41365</v>
      </c>
      <c r="B2675" s="382"/>
      <c r="C2675" s="75" t="s">
        <v>356</v>
      </c>
      <c r="D2675" s="75" t="s">
        <v>3641</v>
      </c>
      <c r="E2675" s="525">
        <v>13802</v>
      </c>
      <c r="F2675" s="103">
        <v>235.06</v>
      </c>
      <c r="G2675" s="309"/>
      <c r="H2675" s="309"/>
      <c r="I2675" s="24"/>
      <c r="J2675" s="379"/>
    </row>
    <row r="2676" spans="1:10" s="444" customFormat="1">
      <c r="A2676" s="382">
        <v>41365</v>
      </c>
      <c r="B2676" s="382"/>
      <c r="C2676" s="75" t="s">
        <v>1303</v>
      </c>
      <c r="D2676" s="75" t="s">
        <v>3630</v>
      </c>
      <c r="E2676" s="525">
        <v>13791</v>
      </c>
      <c r="F2676" s="103">
        <v>175.45</v>
      </c>
      <c r="G2676" s="309"/>
      <c r="H2676" s="309"/>
      <c r="I2676" s="24"/>
      <c r="J2676" s="379"/>
    </row>
    <row r="2677" spans="1:10" s="444" customFormat="1">
      <c r="A2677" s="382">
        <v>41365</v>
      </c>
      <c r="B2677" s="382"/>
      <c r="C2677" s="75" t="s">
        <v>3138</v>
      </c>
      <c r="D2677" s="75" t="s">
        <v>3667</v>
      </c>
      <c r="E2677" s="525">
        <v>13831</v>
      </c>
      <c r="F2677" s="103">
        <v>232</v>
      </c>
      <c r="G2677" s="309"/>
      <c r="H2677" s="309"/>
      <c r="I2677" s="24"/>
      <c r="J2677" s="379"/>
    </row>
    <row r="2678" spans="1:10" s="444" customFormat="1">
      <c r="A2678" s="382">
        <v>41361</v>
      </c>
      <c r="B2678" s="382"/>
      <c r="C2678" s="75" t="s">
        <v>3609</v>
      </c>
      <c r="D2678" s="75" t="s">
        <v>3608</v>
      </c>
      <c r="E2678" s="525">
        <v>13750</v>
      </c>
      <c r="F2678" s="103">
        <v>551.25</v>
      </c>
      <c r="G2678" s="309"/>
      <c r="H2678" s="309"/>
      <c r="I2678" s="24"/>
      <c r="J2678" s="379"/>
    </row>
    <row r="2679" spans="1:10" s="444" customFormat="1">
      <c r="A2679" s="382">
        <v>41346</v>
      </c>
      <c r="B2679" s="382">
        <v>41362</v>
      </c>
      <c r="C2679" s="75" t="s">
        <v>158</v>
      </c>
      <c r="D2679" s="75" t="s">
        <v>3499</v>
      </c>
      <c r="E2679" s="525">
        <v>13647</v>
      </c>
      <c r="F2679" s="103">
        <v>359.46</v>
      </c>
      <c r="G2679" s="309"/>
      <c r="H2679" s="309"/>
      <c r="I2679" s="24"/>
      <c r="J2679" s="2"/>
    </row>
    <row r="2680" spans="1:10" s="444" customFormat="1">
      <c r="A2680" s="382">
        <v>41346</v>
      </c>
      <c r="B2680" s="382">
        <v>41362</v>
      </c>
      <c r="C2680" s="75" t="s">
        <v>158</v>
      </c>
      <c r="D2680" s="75" t="s">
        <v>3546</v>
      </c>
      <c r="E2680" s="525">
        <v>13645</v>
      </c>
      <c r="F2680" s="103">
        <v>4729.57</v>
      </c>
      <c r="G2680" s="309"/>
      <c r="H2680" s="309"/>
      <c r="I2680" s="24"/>
      <c r="J2680" s="2"/>
    </row>
    <row r="2681" spans="1:10" s="444" customFormat="1">
      <c r="A2681" s="382">
        <v>41361</v>
      </c>
      <c r="B2681" s="382">
        <v>41367</v>
      </c>
      <c r="C2681" s="75" t="s">
        <v>1409</v>
      </c>
      <c r="D2681" s="75" t="s">
        <v>3600</v>
      </c>
      <c r="E2681" s="525">
        <v>13774</v>
      </c>
      <c r="F2681" s="103">
        <v>300</v>
      </c>
      <c r="G2681" s="309"/>
      <c r="H2681" s="309"/>
      <c r="I2681" s="24"/>
      <c r="J2681" s="2"/>
    </row>
    <row r="2682" spans="1:10" s="444" customFormat="1">
      <c r="A2682"/>
      <c r="G2682" s="309"/>
      <c r="H2682" s="309"/>
      <c r="I2682" s="24"/>
      <c r="J2682" s="2"/>
    </row>
    <row r="2683" spans="1:10">
      <c r="A2683" s="60">
        <v>41367</v>
      </c>
      <c r="F2683" s="444"/>
    </row>
    <row r="2684" spans="1:10">
      <c r="A2684" s="382">
        <v>41365</v>
      </c>
      <c r="B2684" s="382"/>
      <c r="C2684" s="75" t="s">
        <v>528</v>
      </c>
      <c r="D2684" s="75" t="s">
        <v>3636</v>
      </c>
      <c r="E2684" s="525">
        <v>13797</v>
      </c>
      <c r="F2684" s="103">
        <v>294.89999999999998</v>
      </c>
    </row>
    <row r="2685" spans="1:10" s="444" customFormat="1">
      <c r="A2685" s="382">
        <v>41365</v>
      </c>
      <c r="B2685" s="382"/>
      <c r="C2685" s="75" t="s">
        <v>2013</v>
      </c>
      <c r="D2685" s="75" t="s">
        <v>3647</v>
      </c>
      <c r="E2685" s="525">
        <v>13808</v>
      </c>
      <c r="F2685" s="103">
        <v>506.5</v>
      </c>
      <c r="G2685" s="309"/>
      <c r="H2685" s="309"/>
      <c r="I2685" s="24"/>
      <c r="J2685" s="379"/>
    </row>
    <row r="2686" spans="1:10" s="444" customFormat="1">
      <c r="A2686" s="382">
        <v>41365</v>
      </c>
      <c r="B2686" s="382"/>
      <c r="C2686" s="75" t="s">
        <v>2672</v>
      </c>
      <c r="D2686" s="75" t="s">
        <v>3659</v>
      </c>
      <c r="E2686" s="525">
        <v>13821</v>
      </c>
      <c r="F2686" s="103">
        <v>607.79999999999995</v>
      </c>
      <c r="G2686" s="309"/>
      <c r="H2686" s="309"/>
      <c r="I2686" s="24"/>
      <c r="J2686" s="379"/>
    </row>
    <row r="2687" spans="1:10" s="444" customFormat="1">
      <c r="A2687" s="382">
        <v>41365</v>
      </c>
      <c r="B2687" s="382"/>
      <c r="C2687" s="75" t="s">
        <v>3662</v>
      </c>
      <c r="D2687" s="75" t="s">
        <v>3667</v>
      </c>
      <c r="E2687" s="525">
        <v>13827</v>
      </c>
      <c r="F2687" s="103">
        <v>207.76</v>
      </c>
      <c r="G2687" s="309"/>
      <c r="H2687" s="309"/>
      <c r="I2687" s="24"/>
      <c r="J2687" s="379"/>
    </row>
    <row r="2688" spans="1:10" s="444" customFormat="1">
      <c r="A2688" s="382">
        <v>41365</v>
      </c>
      <c r="B2688" s="382"/>
      <c r="C2688" s="75" t="s">
        <v>1703</v>
      </c>
      <c r="D2688" s="75" t="s">
        <v>3624</v>
      </c>
      <c r="E2688" s="525">
        <v>13785</v>
      </c>
      <c r="F2688" s="103">
        <v>202.6</v>
      </c>
      <c r="G2688" s="309"/>
      <c r="H2688" s="309"/>
      <c r="I2688" s="24"/>
      <c r="J2688" s="379"/>
    </row>
    <row r="2689" spans="1:10" s="444" customFormat="1">
      <c r="A2689" s="382">
        <v>41365</v>
      </c>
      <c r="B2689" s="382"/>
      <c r="C2689" s="75" t="s">
        <v>2147</v>
      </c>
      <c r="D2689" s="75" t="s">
        <v>3629</v>
      </c>
      <c r="E2689" s="525">
        <v>13790</v>
      </c>
      <c r="F2689" s="103">
        <v>200.1</v>
      </c>
      <c r="G2689" s="309"/>
      <c r="H2689" s="309"/>
      <c r="I2689" s="24"/>
      <c r="J2689" s="379"/>
    </row>
    <row r="2690" spans="1:10" s="444" customFormat="1">
      <c r="A2690" s="382">
        <v>41365</v>
      </c>
      <c r="B2690" s="382"/>
      <c r="C2690" s="75" t="s">
        <v>539</v>
      </c>
      <c r="D2690" s="75" t="s">
        <v>3656</v>
      </c>
      <c r="E2690" s="525">
        <v>13818</v>
      </c>
      <c r="F2690" s="103">
        <v>565.11</v>
      </c>
      <c r="G2690" s="309"/>
      <c r="H2690" s="309"/>
      <c r="I2690" s="24"/>
      <c r="J2690" s="379"/>
    </row>
    <row r="2691" spans="1:10" s="444" customFormat="1">
      <c r="A2691" s="382">
        <v>41365</v>
      </c>
      <c r="B2691" s="382"/>
      <c r="C2691" s="75" t="s">
        <v>531</v>
      </c>
      <c r="D2691" s="75" t="s">
        <v>3643</v>
      </c>
      <c r="E2691" s="525">
        <v>13804</v>
      </c>
      <c r="F2691" s="103">
        <v>565.11</v>
      </c>
      <c r="G2691" s="309"/>
      <c r="H2691" s="309"/>
      <c r="I2691" s="24"/>
      <c r="J2691" s="379"/>
    </row>
    <row r="2692" spans="1:10" s="444" customFormat="1">
      <c r="A2692" s="382">
        <v>41361</v>
      </c>
      <c r="B2692" s="382"/>
      <c r="C2692" s="75" t="s">
        <v>636</v>
      </c>
      <c r="D2692" s="75" t="s">
        <v>3612</v>
      </c>
      <c r="E2692" s="525">
        <v>13767</v>
      </c>
      <c r="F2692" s="103">
        <v>189.09</v>
      </c>
      <c r="G2692" s="309"/>
      <c r="H2692" s="309"/>
      <c r="I2692" s="24"/>
      <c r="J2692" s="379"/>
    </row>
    <row r="2693" spans="1:10" s="444" customFormat="1">
      <c r="A2693" s="382">
        <v>41361</v>
      </c>
      <c r="B2693" s="382"/>
      <c r="C2693" s="75" t="s">
        <v>681</v>
      </c>
      <c r="D2693" s="75" t="s">
        <v>3612</v>
      </c>
      <c r="E2693" s="525">
        <v>13759</v>
      </c>
      <c r="F2693" s="103">
        <v>194.63</v>
      </c>
      <c r="G2693" s="309"/>
      <c r="H2693" s="309"/>
      <c r="I2693" s="383"/>
      <c r="J2693" s="383"/>
    </row>
    <row r="2694" spans="1:10" s="444" customFormat="1">
      <c r="A2694" s="382">
        <v>41365</v>
      </c>
      <c r="B2694" s="382"/>
      <c r="C2694" s="75" t="s">
        <v>518</v>
      </c>
      <c r="D2694" s="75" t="s">
        <v>3622</v>
      </c>
      <c r="E2694" s="525">
        <v>13783</v>
      </c>
      <c r="F2694" s="103">
        <v>293.23</v>
      </c>
      <c r="G2694" s="309"/>
      <c r="H2694" s="398"/>
      <c r="I2694" s="383"/>
      <c r="J2694" s="383"/>
    </row>
    <row r="2695" spans="1:10" s="444" customFormat="1">
      <c r="A2695" s="382">
        <v>41365</v>
      </c>
      <c r="B2695" s="382"/>
      <c r="C2695" s="75" t="s">
        <v>3564</v>
      </c>
      <c r="D2695" s="75" t="s">
        <v>3572</v>
      </c>
      <c r="E2695" s="525">
        <v>13843</v>
      </c>
      <c r="F2695" s="103">
        <v>500</v>
      </c>
      <c r="G2695" s="309"/>
      <c r="H2695" s="398"/>
      <c r="I2695" s="24"/>
      <c r="J2695" s="379"/>
    </row>
    <row r="2696" spans="1:10" s="444" customFormat="1">
      <c r="A2696" s="382">
        <v>41365</v>
      </c>
      <c r="B2696" s="382"/>
      <c r="C2696" s="75" t="s">
        <v>2014</v>
      </c>
      <c r="D2696" s="75" t="s">
        <v>3650</v>
      </c>
      <c r="E2696" s="525">
        <v>13811</v>
      </c>
      <c r="F2696" s="103">
        <v>220.57</v>
      </c>
      <c r="G2696" s="309"/>
      <c r="H2696" s="309"/>
      <c r="I2696" s="24"/>
      <c r="J2696" s="379"/>
    </row>
    <row r="2697" spans="1:10" s="444" customFormat="1">
      <c r="A2697" s="382">
        <v>41365</v>
      </c>
      <c r="B2697" s="382"/>
      <c r="C2697" s="75" t="s">
        <v>520</v>
      </c>
      <c r="D2697" s="75" t="s">
        <v>3625</v>
      </c>
      <c r="E2697" s="525">
        <v>13786</v>
      </c>
      <c r="F2697" s="103">
        <v>235.92</v>
      </c>
      <c r="G2697" s="309"/>
      <c r="H2697" s="309"/>
      <c r="I2697" s="24"/>
      <c r="J2697" s="379"/>
    </row>
    <row r="2698" spans="1:10" s="444" customFormat="1">
      <c r="A2698" s="382">
        <v>41365</v>
      </c>
      <c r="B2698" s="382"/>
      <c r="C2698" s="75" t="s">
        <v>3502</v>
      </c>
      <c r="D2698" s="75" t="s">
        <v>3466</v>
      </c>
      <c r="E2698" s="525">
        <v>13858</v>
      </c>
      <c r="F2698" s="103">
        <v>200</v>
      </c>
      <c r="G2698" s="309"/>
      <c r="H2698" s="309"/>
      <c r="I2698" s="24"/>
      <c r="J2698" s="379"/>
    </row>
    <row r="2699" spans="1:10" s="444" customFormat="1">
      <c r="A2699" s="382">
        <v>41365</v>
      </c>
      <c r="B2699" s="382"/>
      <c r="C2699" s="75" t="s">
        <v>529</v>
      </c>
      <c r="D2699" s="75" t="s">
        <v>3640</v>
      </c>
      <c r="E2699" s="525">
        <v>13801</v>
      </c>
      <c r="F2699" s="103">
        <v>265.41000000000003</v>
      </c>
      <c r="G2699" s="309"/>
      <c r="H2699" s="309"/>
      <c r="I2699" s="24"/>
      <c r="J2699" s="379"/>
    </row>
    <row r="2700" spans="1:10" s="444" customFormat="1">
      <c r="A2700" s="382">
        <v>41365</v>
      </c>
      <c r="B2700" s="382"/>
      <c r="C2700" s="75" t="s">
        <v>3663</v>
      </c>
      <c r="D2700" s="75" t="s">
        <v>3668</v>
      </c>
      <c r="E2700" s="525">
        <v>13828</v>
      </c>
      <c r="F2700" s="103">
        <v>200.57</v>
      </c>
      <c r="G2700" s="309"/>
      <c r="H2700" s="309"/>
      <c r="I2700" s="24"/>
      <c r="J2700" s="379"/>
    </row>
    <row r="2701" spans="1:10" s="444" customFormat="1">
      <c r="A2701" s="382">
        <v>41365</v>
      </c>
      <c r="B2701" s="382"/>
      <c r="C2701" s="75" t="s">
        <v>1304</v>
      </c>
      <c r="D2701" s="75" t="s">
        <v>3633</v>
      </c>
      <c r="E2701" s="525">
        <v>13794</v>
      </c>
      <c r="F2701" s="103">
        <v>180.19</v>
      </c>
      <c r="G2701" s="309"/>
      <c r="H2701" s="309"/>
      <c r="I2701" s="24"/>
      <c r="J2701" s="379"/>
    </row>
    <row r="2702" spans="1:10" s="444" customFormat="1">
      <c r="A2702" s="382">
        <v>41365</v>
      </c>
      <c r="B2702" s="382"/>
      <c r="C2702" s="75" t="s">
        <v>30</v>
      </c>
      <c r="D2702" s="75" t="s">
        <v>3635</v>
      </c>
      <c r="E2702" s="525">
        <v>13796</v>
      </c>
      <c r="F2702" s="103">
        <v>235.92</v>
      </c>
      <c r="G2702" s="309"/>
      <c r="H2702" s="309"/>
      <c r="I2702" s="24"/>
      <c r="J2702" s="379"/>
    </row>
    <row r="2703" spans="1:10" s="444" customFormat="1">
      <c r="A2703" s="382">
        <v>41365</v>
      </c>
      <c r="B2703" s="382"/>
      <c r="C2703" s="75" t="s">
        <v>1629</v>
      </c>
      <c r="D2703" s="75" t="s">
        <v>3649</v>
      </c>
      <c r="E2703" s="525">
        <v>13810</v>
      </c>
      <c r="F2703" s="103">
        <v>503.59</v>
      </c>
      <c r="G2703" s="309"/>
      <c r="H2703" s="398"/>
      <c r="I2703" s="24"/>
      <c r="J2703" s="379"/>
    </row>
    <row r="2704" spans="1:10" s="444" customFormat="1">
      <c r="A2704" s="382">
        <v>41365</v>
      </c>
      <c r="B2704" s="382"/>
      <c r="C2704" s="75" t="s">
        <v>1834</v>
      </c>
      <c r="D2704" s="75" t="s">
        <v>3645</v>
      </c>
      <c r="E2704" s="525">
        <v>13806</v>
      </c>
      <c r="F2704" s="103">
        <v>503.59</v>
      </c>
      <c r="G2704" s="309"/>
      <c r="H2704" s="398"/>
      <c r="I2704" s="24"/>
      <c r="J2704" s="379"/>
    </row>
    <row r="2705" spans="1:10" s="444" customFormat="1">
      <c r="A2705" s="382">
        <v>41365</v>
      </c>
      <c r="B2705" s="382"/>
      <c r="C2705" s="75" t="s">
        <v>1707</v>
      </c>
      <c r="D2705" s="75" t="s">
        <v>3653</v>
      </c>
      <c r="E2705" s="525">
        <v>13814</v>
      </c>
      <c r="F2705" s="103">
        <v>594.30999999999995</v>
      </c>
      <c r="G2705" s="309"/>
      <c r="H2705" s="398"/>
      <c r="I2705" s="24"/>
      <c r="J2705" s="379"/>
    </row>
    <row r="2706" spans="1:10" s="444" customFormat="1">
      <c r="A2706" s="382">
        <v>41365</v>
      </c>
      <c r="B2706" s="382"/>
      <c r="C2706" s="75" t="s">
        <v>2272</v>
      </c>
      <c r="D2706" s="75" t="s">
        <v>3654</v>
      </c>
      <c r="E2706" s="525">
        <v>13816</v>
      </c>
      <c r="F2706" s="103">
        <v>607.79999999999995</v>
      </c>
      <c r="G2706" s="309"/>
      <c r="H2706" s="398"/>
      <c r="I2706" s="24"/>
      <c r="J2706" s="379"/>
    </row>
    <row r="2707" spans="1:10" s="444" customFormat="1">
      <c r="A2707" s="382">
        <v>41365</v>
      </c>
      <c r="B2707" s="382"/>
      <c r="C2707" s="75" t="s">
        <v>562</v>
      </c>
      <c r="D2707" s="75" t="s">
        <v>3638</v>
      </c>
      <c r="E2707" s="525">
        <v>13799</v>
      </c>
      <c r="F2707" s="103">
        <v>206.43</v>
      </c>
      <c r="G2707" s="309"/>
      <c r="H2707" s="398"/>
      <c r="I2707" s="24"/>
      <c r="J2707" s="379"/>
    </row>
    <row r="2708" spans="1:10" s="444" customFormat="1">
      <c r="A2708" s="382">
        <v>41365</v>
      </c>
      <c r="B2708" s="382"/>
      <c r="C2708" s="75" t="s">
        <v>530</v>
      </c>
      <c r="D2708" s="75" t="s">
        <v>3642</v>
      </c>
      <c r="E2708" s="525">
        <v>13803</v>
      </c>
      <c r="F2708" s="103">
        <v>589.79999999999995</v>
      </c>
      <c r="G2708" s="309"/>
      <c r="H2708" s="398"/>
      <c r="I2708" s="24"/>
      <c r="J2708" s="379"/>
    </row>
    <row r="2709" spans="1:10" s="444" customFormat="1">
      <c r="A2709" s="382">
        <v>41365</v>
      </c>
      <c r="B2709" s="382"/>
      <c r="C2709" s="75" t="s">
        <v>519</v>
      </c>
      <c r="D2709" s="75" t="s">
        <v>3623</v>
      </c>
      <c r="E2709" s="525">
        <v>13784</v>
      </c>
      <c r="F2709" s="103">
        <v>318.49</v>
      </c>
      <c r="G2709" s="309"/>
      <c r="H2709" s="398"/>
      <c r="I2709" s="24"/>
      <c r="J2709" s="379"/>
    </row>
    <row r="2710" spans="1:10" s="444" customFormat="1">
      <c r="A2710" s="382">
        <v>41365</v>
      </c>
      <c r="B2710" s="382"/>
      <c r="C2710" s="75" t="s">
        <v>3664</v>
      </c>
      <c r="D2710" s="75" t="s">
        <v>3670</v>
      </c>
      <c r="E2710" s="525">
        <v>13832</v>
      </c>
      <c r="F2710" s="103">
        <v>428</v>
      </c>
      <c r="G2710" s="309"/>
      <c r="H2710" s="398"/>
      <c r="I2710" s="24"/>
      <c r="J2710" s="379"/>
    </row>
    <row r="2711" spans="1:10" s="444" customFormat="1">
      <c r="A2711" s="382">
        <v>41365</v>
      </c>
      <c r="B2711" s="382"/>
      <c r="C2711" s="75" t="s">
        <v>2671</v>
      </c>
      <c r="D2711" s="75" t="s">
        <v>3658</v>
      </c>
      <c r="E2711" s="525">
        <v>13820</v>
      </c>
      <c r="F2711" s="103">
        <v>607.79999999999995</v>
      </c>
      <c r="G2711" s="309"/>
      <c r="H2711" s="398"/>
      <c r="I2711" s="24"/>
      <c r="J2711" s="379"/>
    </row>
    <row r="2712" spans="1:10" s="444" customFormat="1">
      <c r="A2712" s="382">
        <v>41365</v>
      </c>
      <c r="B2712" s="382"/>
      <c r="C2712" s="75" t="s">
        <v>3621</v>
      </c>
      <c r="D2712" s="75" t="s">
        <v>3631</v>
      </c>
      <c r="E2712" s="525">
        <v>13792</v>
      </c>
      <c r="F2712" s="103">
        <v>202.6</v>
      </c>
      <c r="G2712" s="309"/>
      <c r="H2712" s="398"/>
      <c r="I2712" s="24"/>
      <c r="J2712" s="379"/>
    </row>
    <row r="2713" spans="1:10" s="444" customFormat="1">
      <c r="A2713" s="382">
        <v>41367</v>
      </c>
      <c r="B2713" s="382"/>
      <c r="C2713" s="75" t="s">
        <v>226</v>
      </c>
      <c r="D2713" s="75" t="s">
        <v>3688</v>
      </c>
      <c r="E2713" s="525">
        <v>13864</v>
      </c>
      <c r="F2713" s="103">
        <v>453.81</v>
      </c>
      <c r="G2713" s="309"/>
      <c r="H2713" s="398"/>
      <c r="I2713" s="24"/>
      <c r="J2713" s="379"/>
    </row>
    <row r="2714" spans="1:10" s="444" customFormat="1">
      <c r="A2714" s="382">
        <v>41365</v>
      </c>
      <c r="B2714" s="382"/>
      <c r="C2714" s="75" t="s">
        <v>1170</v>
      </c>
      <c r="D2714" s="75" t="s">
        <v>3626</v>
      </c>
      <c r="E2714" s="525">
        <v>13787</v>
      </c>
      <c r="F2714" s="103">
        <v>227.93</v>
      </c>
      <c r="G2714" s="309"/>
      <c r="H2714" s="398"/>
      <c r="I2714" s="24"/>
      <c r="J2714" s="379"/>
    </row>
    <row r="2715" spans="1:10" s="444" customFormat="1">
      <c r="A2715"/>
      <c r="G2715" s="309"/>
      <c r="H2715" s="398"/>
      <c r="I2715" s="24"/>
      <c r="J2715" s="379"/>
    </row>
    <row r="2716" spans="1:10">
      <c r="H2716" s="398"/>
    </row>
    <row r="2720" spans="1:10">
      <c r="A2720" s="60">
        <v>41368</v>
      </c>
    </row>
    <row r="2721" spans="1:10">
      <c r="A2721" s="382">
        <v>41361</v>
      </c>
      <c r="B2721" s="382">
        <v>41367</v>
      </c>
      <c r="C2721" s="75" t="s">
        <v>438</v>
      </c>
      <c r="D2721" s="75" t="s">
        <v>3599</v>
      </c>
      <c r="E2721" s="525">
        <v>13773</v>
      </c>
      <c r="F2721" s="103">
        <v>300</v>
      </c>
    </row>
    <row r="2722" spans="1:10" s="444" customFormat="1">
      <c r="A2722" s="382">
        <v>41365</v>
      </c>
      <c r="B2722" s="382"/>
      <c r="C2722" s="75" t="s">
        <v>1797</v>
      </c>
      <c r="D2722" s="75" t="s">
        <v>3618</v>
      </c>
      <c r="E2722" s="525">
        <v>13847</v>
      </c>
      <c r="F2722" s="103">
        <v>500</v>
      </c>
      <c r="G2722" s="309"/>
      <c r="H2722" s="309"/>
      <c r="I2722" s="24"/>
      <c r="J2722" s="2"/>
    </row>
    <row r="2723" spans="1:10" s="444" customFormat="1">
      <c r="A2723" s="382">
        <v>41365</v>
      </c>
      <c r="B2723" s="382"/>
      <c r="C2723" s="75" t="s">
        <v>3673</v>
      </c>
      <c r="D2723" s="75" t="s">
        <v>3675</v>
      </c>
      <c r="E2723" s="525">
        <v>13857</v>
      </c>
      <c r="F2723" s="103">
        <v>1570</v>
      </c>
      <c r="G2723" s="309"/>
      <c r="H2723" s="398"/>
      <c r="I2723" s="24"/>
      <c r="J2723" s="379"/>
    </row>
    <row r="2724" spans="1:10" s="444" customFormat="1">
      <c r="A2724" s="382">
        <v>41304</v>
      </c>
      <c r="B2724" s="382">
        <v>41366</v>
      </c>
      <c r="C2724" s="75" t="s">
        <v>1762</v>
      </c>
      <c r="D2724" s="75" t="s">
        <v>3066</v>
      </c>
      <c r="E2724" s="525">
        <v>12928</v>
      </c>
      <c r="F2724" s="103">
        <v>4216.67</v>
      </c>
      <c r="G2724" s="309"/>
      <c r="H2724" s="398"/>
      <c r="I2724" s="24"/>
      <c r="J2724" s="379"/>
    </row>
    <row r="2725" spans="1:10" s="444" customFormat="1">
      <c r="A2725" s="382">
        <v>41365</v>
      </c>
      <c r="B2725" s="382"/>
      <c r="C2725" s="75" t="s">
        <v>558</v>
      </c>
      <c r="D2725" s="75" t="s">
        <v>3682</v>
      </c>
      <c r="E2725" s="525">
        <v>13836</v>
      </c>
      <c r="F2725" s="103">
        <v>1322.21</v>
      </c>
      <c r="G2725" s="309"/>
      <c r="H2725" s="398"/>
      <c r="I2725" s="24"/>
      <c r="J2725" s="379"/>
    </row>
    <row r="2726" spans="1:10" s="444" customFormat="1">
      <c r="A2726" s="382">
        <v>41367</v>
      </c>
      <c r="B2726" s="382"/>
      <c r="C2726" s="75" t="s">
        <v>761</v>
      </c>
      <c r="D2726" s="75" t="s">
        <v>3106</v>
      </c>
      <c r="E2726" s="525">
        <v>13865</v>
      </c>
      <c r="F2726" s="103">
        <v>65.19</v>
      </c>
      <c r="G2726" s="309"/>
      <c r="H2726" s="398"/>
      <c r="I2726" s="24"/>
      <c r="J2726" s="379"/>
    </row>
    <row r="2727" spans="1:10" s="444" customFormat="1">
      <c r="A2727" s="382">
        <v>41365</v>
      </c>
      <c r="B2727" s="382"/>
      <c r="C2727" s="75" t="s">
        <v>741</v>
      </c>
      <c r="D2727" s="75" t="s">
        <v>3681</v>
      </c>
      <c r="E2727" s="525">
        <v>13835</v>
      </c>
      <c r="F2727" s="103">
        <v>1771.32</v>
      </c>
      <c r="G2727" s="309"/>
      <c r="H2727" s="398"/>
      <c r="I2727" s="24"/>
      <c r="J2727" s="379"/>
    </row>
    <row r="2728" spans="1:10" s="444" customFormat="1">
      <c r="A2728" s="382">
        <v>41365</v>
      </c>
      <c r="B2728" s="382"/>
      <c r="C2728" s="75" t="s">
        <v>354</v>
      </c>
      <c r="D2728" s="75" t="s">
        <v>3680</v>
      </c>
      <c r="E2728" s="525">
        <v>13834</v>
      </c>
      <c r="F2728" s="103">
        <v>2107.4699999999998</v>
      </c>
      <c r="G2728" s="309"/>
      <c r="H2728" s="398"/>
      <c r="I2728" s="24"/>
      <c r="J2728" s="379"/>
    </row>
    <row r="2729" spans="1:10" s="444" customFormat="1">
      <c r="A2729" s="382">
        <v>41365</v>
      </c>
      <c r="B2729" s="382"/>
      <c r="C2729" s="75" t="s">
        <v>468</v>
      </c>
      <c r="D2729" s="75" t="s">
        <v>3679</v>
      </c>
      <c r="E2729" s="525">
        <v>13833</v>
      </c>
      <c r="F2729" s="103">
        <v>2130.83</v>
      </c>
      <c r="G2729" s="309"/>
      <c r="H2729" s="398"/>
      <c r="I2729" s="24"/>
      <c r="J2729" s="379"/>
    </row>
    <row r="2730" spans="1:10" s="444" customFormat="1">
      <c r="A2730" s="382">
        <v>41365</v>
      </c>
      <c r="B2730" s="382"/>
      <c r="C2730" s="75" t="s">
        <v>525</v>
      </c>
      <c r="D2730" s="75" t="s">
        <v>3632</v>
      </c>
      <c r="E2730" s="525">
        <v>13793</v>
      </c>
      <c r="F2730" s="103">
        <v>293.16000000000003</v>
      </c>
      <c r="G2730" s="309"/>
      <c r="H2730" s="398"/>
      <c r="I2730" s="24"/>
      <c r="J2730" s="379"/>
    </row>
    <row r="2731" spans="1:10" s="444" customFormat="1">
      <c r="A2731" s="382">
        <v>41365</v>
      </c>
      <c r="B2731" s="382"/>
      <c r="C2731" s="75" t="s">
        <v>369</v>
      </c>
      <c r="D2731" s="75" t="s">
        <v>3685</v>
      </c>
      <c r="E2731" s="525">
        <v>13839</v>
      </c>
      <c r="F2731" s="103">
        <v>1036.55</v>
      </c>
      <c r="G2731" s="309"/>
      <c r="H2731" s="398"/>
      <c r="I2731" s="24"/>
      <c r="J2731" s="379"/>
    </row>
    <row r="2732" spans="1:10" s="444" customFormat="1">
      <c r="A2732" s="382">
        <v>41365</v>
      </c>
      <c r="B2732" s="382"/>
      <c r="C2732" s="75" t="s">
        <v>563</v>
      </c>
      <c r="D2732" s="75" t="s">
        <v>3661</v>
      </c>
      <c r="E2732" s="525">
        <v>13823</v>
      </c>
      <c r="F2732" s="103">
        <v>589.79999999999995</v>
      </c>
      <c r="G2732" s="309"/>
      <c r="H2732" s="398"/>
      <c r="I2732" s="24"/>
      <c r="J2732" s="379"/>
    </row>
    <row r="2733" spans="1:10" s="444" customFormat="1">
      <c r="A2733" s="382">
        <v>41365</v>
      </c>
      <c r="B2733" s="382"/>
      <c r="C2733" s="75" t="s">
        <v>367</v>
      </c>
      <c r="D2733" s="75" t="s">
        <v>3683</v>
      </c>
      <c r="E2733" s="525">
        <v>13837</v>
      </c>
      <c r="F2733" s="103">
        <v>1321.65</v>
      </c>
      <c r="G2733" s="309"/>
      <c r="H2733" s="398"/>
      <c r="I2733" s="24"/>
      <c r="J2733" s="379"/>
    </row>
    <row r="2734" spans="1:10" s="444" customFormat="1">
      <c r="A2734" s="382">
        <v>41365</v>
      </c>
      <c r="B2734" s="382"/>
      <c r="C2734" s="75" t="s">
        <v>533</v>
      </c>
      <c r="D2734" s="75" t="s">
        <v>3684</v>
      </c>
      <c r="E2734" s="525">
        <v>13838</v>
      </c>
      <c r="F2734" s="103">
        <v>707.76</v>
      </c>
      <c r="G2734" s="309"/>
      <c r="H2734" s="398"/>
      <c r="I2734" s="24"/>
      <c r="J2734" s="379"/>
    </row>
    <row r="2735" spans="1:10" s="444" customFormat="1">
      <c r="A2735" s="382">
        <v>41365</v>
      </c>
      <c r="B2735" s="382"/>
      <c r="C2735" s="75" t="s">
        <v>2859</v>
      </c>
      <c r="D2735" s="75" t="s">
        <v>3666</v>
      </c>
      <c r="E2735" s="525">
        <v>13826</v>
      </c>
      <c r="F2735" s="103">
        <v>312</v>
      </c>
      <c r="G2735" s="309"/>
      <c r="H2735" s="398"/>
      <c r="I2735" s="24"/>
      <c r="J2735" s="379"/>
    </row>
    <row r="2736" spans="1:10" s="444" customFormat="1">
      <c r="A2736" s="382">
        <v>41361</v>
      </c>
      <c r="B2736" s="382"/>
      <c r="C2736" s="75" t="s">
        <v>492</v>
      </c>
      <c r="D2736" s="75" t="s">
        <v>3612</v>
      </c>
      <c r="E2736" s="525">
        <v>13753</v>
      </c>
      <c r="F2736" s="103">
        <v>218.23</v>
      </c>
      <c r="G2736" s="309"/>
      <c r="H2736" s="398"/>
      <c r="I2736" s="24"/>
      <c r="J2736" s="379"/>
    </row>
    <row r="2737" spans="1:10" s="444" customFormat="1">
      <c r="A2737" s="382">
        <v>41368</v>
      </c>
      <c r="B2737" s="382"/>
      <c r="C2737" s="75" t="s">
        <v>2288</v>
      </c>
      <c r="D2737" s="75" t="s">
        <v>3691</v>
      </c>
      <c r="E2737" s="525">
        <v>13866</v>
      </c>
      <c r="F2737" s="103">
        <v>55</v>
      </c>
      <c r="G2737" s="309"/>
      <c r="H2737" s="398"/>
      <c r="I2737" s="383"/>
      <c r="J2737" s="383"/>
    </row>
    <row r="2738" spans="1:10" s="444" customFormat="1">
      <c r="A2738" s="382">
        <v>41368</v>
      </c>
      <c r="B2738" s="382"/>
      <c r="C2738" s="75" t="s">
        <v>226</v>
      </c>
      <c r="D2738" s="75" t="s">
        <v>3693</v>
      </c>
      <c r="E2738" s="525">
        <v>13869</v>
      </c>
      <c r="F2738" s="103">
        <v>400</v>
      </c>
      <c r="G2738" s="309"/>
      <c r="H2738" s="398"/>
      <c r="I2738" s="24"/>
      <c r="J2738" s="379"/>
    </row>
    <row r="2739" spans="1:10" s="444" customFormat="1">
      <c r="A2739" s="382">
        <v>41365</v>
      </c>
      <c r="B2739" s="382"/>
      <c r="C2739" s="75" t="s">
        <v>164</v>
      </c>
      <c r="D2739" s="75" t="s">
        <v>3660</v>
      </c>
      <c r="E2739" s="525">
        <v>13822</v>
      </c>
      <c r="F2739" s="103">
        <v>695.4</v>
      </c>
      <c r="G2739" s="309"/>
      <c r="H2739" s="398"/>
      <c r="I2739" s="24"/>
      <c r="J2739" s="379"/>
    </row>
    <row r="2740" spans="1:10" s="444" customFormat="1">
      <c r="A2740"/>
      <c r="G2740" s="309"/>
      <c r="H2740" s="398"/>
      <c r="I2740" s="24"/>
      <c r="J2740" s="379"/>
    </row>
    <row r="2741" spans="1:10">
      <c r="A2741" s="60">
        <v>41369</v>
      </c>
      <c r="H2741" s="398"/>
    </row>
    <row r="2742" spans="1:10">
      <c r="A2742" s="382">
        <v>41361</v>
      </c>
      <c r="B2742" s="382">
        <v>41367</v>
      </c>
      <c r="C2742" s="75" t="s">
        <v>1288</v>
      </c>
      <c r="D2742" s="75" t="s">
        <v>3601</v>
      </c>
      <c r="E2742" s="525">
        <v>13775</v>
      </c>
      <c r="F2742" s="103">
        <v>200</v>
      </c>
    </row>
    <row r="2743" spans="1:10" s="444" customFormat="1">
      <c r="A2743" s="382">
        <v>41365</v>
      </c>
      <c r="B2743" s="382"/>
      <c r="C2743" s="75" t="s">
        <v>1633</v>
      </c>
      <c r="D2743" s="75" t="s">
        <v>3655</v>
      </c>
      <c r="E2743" s="525">
        <v>13817</v>
      </c>
      <c r="F2743" s="103">
        <v>594.30999999999995</v>
      </c>
      <c r="G2743" s="309"/>
      <c r="H2743" s="309"/>
      <c r="I2743" s="24"/>
      <c r="J2743" s="2"/>
    </row>
    <row r="2744" spans="1:10" s="444" customFormat="1">
      <c r="A2744" s="382">
        <v>41365</v>
      </c>
      <c r="B2744" s="382"/>
      <c r="C2744" s="75" t="s">
        <v>468</v>
      </c>
      <c r="D2744" s="75" t="s">
        <v>3687</v>
      </c>
      <c r="E2744" s="525">
        <v>13841</v>
      </c>
      <c r="F2744" s="103">
        <v>3134.57</v>
      </c>
      <c r="G2744" s="309"/>
      <c r="H2744" s="398"/>
      <c r="I2744" s="24"/>
      <c r="J2744" s="379"/>
    </row>
    <row r="2745" spans="1:10" s="444" customFormat="1">
      <c r="A2745" s="382">
        <v>41365</v>
      </c>
      <c r="B2745" s="382"/>
      <c r="C2745" s="75" t="s">
        <v>456</v>
      </c>
      <c r="D2745" s="75" t="s">
        <v>3657</v>
      </c>
      <c r="E2745" s="525">
        <v>13819</v>
      </c>
      <c r="F2745" s="103">
        <v>471.84</v>
      </c>
      <c r="G2745" s="309"/>
      <c r="H2745" s="398"/>
      <c r="I2745" s="24"/>
      <c r="J2745" s="379"/>
    </row>
    <row r="2746" spans="1:10" s="444" customFormat="1">
      <c r="A2746" s="382">
        <v>41365</v>
      </c>
      <c r="B2746" s="382"/>
      <c r="C2746" s="75" t="s">
        <v>1480</v>
      </c>
      <c r="D2746" s="75" t="s">
        <v>3686</v>
      </c>
      <c r="E2746" s="525">
        <v>13840</v>
      </c>
      <c r="F2746" s="103">
        <v>594.30999999999995</v>
      </c>
      <c r="G2746" s="309"/>
      <c r="H2746" s="398"/>
      <c r="I2746" s="24"/>
      <c r="J2746" s="379"/>
    </row>
    <row r="2747" spans="1:10" s="444" customFormat="1">
      <c r="A2747" s="382">
        <v>41369</v>
      </c>
      <c r="B2747" s="382"/>
      <c r="C2747" s="75" t="s">
        <v>145</v>
      </c>
      <c r="D2747" s="75" t="s">
        <v>3699</v>
      </c>
      <c r="E2747" s="525">
        <v>13874</v>
      </c>
      <c r="F2747" s="103">
        <v>336</v>
      </c>
      <c r="G2747" s="309"/>
      <c r="H2747" s="398"/>
      <c r="I2747" s="24"/>
      <c r="J2747" s="379"/>
    </row>
    <row r="2748" spans="1:10" s="444" customFormat="1">
      <c r="A2748"/>
      <c r="G2748" s="309"/>
      <c r="H2748" s="398"/>
      <c r="I2748" s="24"/>
      <c r="J2748" s="2"/>
    </row>
    <row r="2749" spans="1:10">
      <c r="H2749" s="398"/>
    </row>
    <row r="2750" spans="1:10">
      <c r="A2750" s="60">
        <v>41372</v>
      </c>
    </row>
    <row r="2751" spans="1:10">
      <c r="A2751" s="382">
        <v>41361</v>
      </c>
      <c r="B2751" s="382">
        <v>41367</v>
      </c>
      <c r="C2751" s="75" t="s">
        <v>3155</v>
      </c>
      <c r="D2751" s="75" t="s">
        <v>3604</v>
      </c>
      <c r="E2751" s="525">
        <v>13779</v>
      </c>
      <c r="F2751" s="103">
        <v>159.26</v>
      </c>
    </row>
    <row r="2752" spans="1:10" s="444" customFormat="1">
      <c r="A2752" s="382">
        <v>41365</v>
      </c>
      <c r="B2752" s="382"/>
      <c r="C2752" s="75" t="s">
        <v>129</v>
      </c>
      <c r="D2752" s="75" t="s">
        <v>3619</v>
      </c>
      <c r="E2752" s="525">
        <v>13848</v>
      </c>
      <c r="F2752" s="103">
        <v>165</v>
      </c>
      <c r="G2752" s="309"/>
      <c r="H2752" s="398"/>
      <c r="I2752" s="24"/>
      <c r="J2752" s="2"/>
    </row>
    <row r="2753" spans="1:1021 1029:2045 2053:3069 3077:4093 4101:5117 5125:6141 6149:7165 7173:8189 8197:9213 9221:10237 10245:11261 11269:12285 12293:13309 13317:14333 14341:15357 15365:16381" s="444" customFormat="1">
      <c r="A2753" s="382">
        <v>41367</v>
      </c>
      <c r="B2753" s="382"/>
      <c r="C2753" s="75" t="s">
        <v>3286</v>
      </c>
      <c r="D2753" s="75" t="s">
        <v>3678</v>
      </c>
      <c r="E2753" s="525">
        <v>13862</v>
      </c>
      <c r="F2753" s="103">
        <v>385.53</v>
      </c>
      <c r="G2753" s="309"/>
      <c r="H2753" s="398"/>
      <c r="I2753" s="24"/>
      <c r="J2753" s="379"/>
    </row>
    <row r="2754" spans="1:1021 1029:2045 2053:3069 3077:4093 4101:5117 5125:6141 6149:7165 7173:8189 8197:9213 9221:10237 10245:11261 11269:12285 12293:13309 13317:14333 14341:15357 15365:16381" s="444" customFormat="1">
      <c r="A2754" s="382">
        <v>41368</v>
      </c>
      <c r="B2754" s="382"/>
      <c r="C2754" s="75" t="s">
        <v>3690</v>
      </c>
      <c r="D2754" s="75" t="s">
        <v>3695</v>
      </c>
      <c r="E2754" s="525">
        <v>13871</v>
      </c>
      <c r="F2754" s="103">
        <v>414</v>
      </c>
      <c r="G2754" s="309"/>
      <c r="H2754" s="398"/>
      <c r="I2754" s="24"/>
      <c r="J2754" s="379"/>
    </row>
    <row r="2755" spans="1:1021 1029:2045 2053:3069 3077:4093 4101:5117 5125:6141 6149:7165 7173:8189 8197:9213 9221:10237 10245:11261 11269:12285 12293:13309 13317:14333 14341:15357 15365:16381" s="444" customFormat="1">
      <c r="A2755" s="382">
        <v>41358</v>
      </c>
      <c r="B2755" s="382">
        <v>41369</v>
      </c>
      <c r="C2755" s="75" t="s">
        <v>3577</v>
      </c>
      <c r="D2755" s="75" t="s">
        <v>3578</v>
      </c>
      <c r="E2755" s="525">
        <v>13710</v>
      </c>
      <c r="F2755" s="103">
        <v>2891.55</v>
      </c>
      <c r="G2755" s="309"/>
      <c r="H2755" s="398"/>
      <c r="I2755" s="24"/>
      <c r="J2755" s="379"/>
    </row>
    <row r="2756" spans="1:1021 1029:2045 2053:3069 3077:4093 4101:5117 5125:6141 6149:7165 7173:8189 8197:9213 9221:10237 10245:11261 11269:12285 12293:13309 13317:14333 14341:15357 15365:16381" s="444" customFormat="1">
      <c r="A2756" s="382">
        <v>41369</v>
      </c>
      <c r="B2756" s="382"/>
      <c r="C2756" s="75" t="s">
        <v>3502</v>
      </c>
      <c r="D2756" s="75" t="s">
        <v>3466</v>
      </c>
      <c r="E2756" s="525">
        <v>13880</v>
      </c>
      <c r="F2756" s="103">
        <v>800</v>
      </c>
      <c r="G2756" s="309"/>
      <c r="H2756" s="398"/>
      <c r="I2756" s="24"/>
      <c r="J2756" s="2"/>
    </row>
    <row r="2757" spans="1:1021 1029:2045 2053:3069 3077:4093 4101:5117 5125:6141 6149:7165 7173:8189 8197:9213 9221:10237 10245:11261 11269:12285 12293:13309 13317:14333 14341:15357 15365:16381" s="444" customFormat="1">
      <c r="A2757" s="382">
        <v>41369</v>
      </c>
      <c r="B2757" s="382"/>
      <c r="C2757" s="75" t="s">
        <v>3712</v>
      </c>
      <c r="D2757" s="75" t="s">
        <v>3713</v>
      </c>
      <c r="E2757" s="525">
        <v>13890</v>
      </c>
      <c r="F2757" s="103">
        <v>200</v>
      </c>
      <c r="G2757" s="309"/>
      <c r="H2757" s="398"/>
      <c r="I2757" s="24"/>
      <c r="J2757" s="2"/>
    </row>
    <row r="2758" spans="1:1021 1029:2045 2053:3069 3077:4093 4101:5117 5125:6141 6149:7165 7173:8189 8197:9213 9221:10237 10245:11261 11269:12285 12293:13309 13317:14333 14341:15357 15365:16381">
      <c r="A2758" s="382">
        <v>41369</v>
      </c>
      <c r="B2758" s="382"/>
      <c r="C2758" s="75" t="s">
        <v>3697</v>
      </c>
      <c r="D2758" s="75" t="s">
        <v>3705</v>
      </c>
      <c r="E2758" s="525">
        <v>13882</v>
      </c>
      <c r="F2758" s="103">
        <v>150</v>
      </c>
      <c r="H2758" s="398"/>
    </row>
    <row r="2759" spans="1:1021 1029:2045 2053:3069 3077:4093 4101:5117 5125:6141 6149:7165 7173:8189 8197:9213 9221:10237 10245:11261 11269:12285 12293:13309 13317:14333 14341:15357 15365:16381" s="444" customFormat="1">
      <c r="A2759" s="382">
        <v>41369</v>
      </c>
      <c r="B2759" s="382"/>
      <c r="C2759" s="75" t="s">
        <v>3564</v>
      </c>
      <c r="D2759" s="75" t="s">
        <v>3595</v>
      </c>
      <c r="E2759" s="525">
        <v>13879</v>
      </c>
      <c r="F2759" s="103">
        <v>500</v>
      </c>
      <c r="G2759" s="309"/>
      <c r="H2759" s="398"/>
      <c r="I2759" s="24"/>
      <c r="J2759" s="2"/>
    </row>
    <row r="2760" spans="1:1021 1029:2045 2053:3069 3077:4093 4101:5117 5125:6141 6149:7165 7173:8189 8197:9213 9221:10237 10245:11261 11269:12285 12293:13309 13317:14333 14341:15357 15365:16381" s="444" customFormat="1">
      <c r="A2760" s="382">
        <v>41369</v>
      </c>
      <c r="B2760" s="382"/>
      <c r="C2760" s="75" t="s">
        <v>2482</v>
      </c>
      <c r="D2760" s="75" t="s">
        <v>1498</v>
      </c>
      <c r="E2760" s="525">
        <v>13888</v>
      </c>
      <c r="F2760" s="103">
        <v>309.25</v>
      </c>
      <c r="G2760" s="309"/>
      <c r="H2760" s="398"/>
      <c r="I2760" s="24"/>
      <c r="J2760" s="2"/>
    </row>
    <row r="2761" spans="1:1021 1029:2045 2053:3069 3077:4093 4101:5117 5125:6141 6149:7165 7173:8189 8197:9213 9221:10237 10245:11261 11269:12285 12293:13309 13317:14333 14341:15357 15365:16381" s="444" customFormat="1">
      <c r="A2761" s="382">
        <v>41338</v>
      </c>
      <c r="B2761" s="382">
        <v>41369</v>
      </c>
      <c r="C2761" s="75" t="s">
        <v>133</v>
      </c>
      <c r="D2761" s="75" t="s">
        <v>3384</v>
      </c>
      <c r="E2761" s="525">
        <v>13398</v>
      </c>
      <c r="F2761" s="103">
        <v>2303.25</v>
      </c>
      <c r="G2761" s="309"/>
      <c r="H2761" s="398"/>
      <c r="I2761" s="24"/>
      <c r="J2761" s="2"/>
    </row>
    <row r="2762" spans="1:1021 1029:2045 2053:3069 3077:4093 4101:5117 5125:6141 6149:7165 7173:8189 8197:9213 9221:10237 10245:11261 11269:12285 12293:13309 13317:14333 14341:15357 15365:16381" s="444" customFormat="1">
      <c r="A2762" s="382">
        <v>41334</v>
      </c>
      <c r="B2762" s="382">
        <v>41358</v>
      </c>
      <c r="C2762" s="75" t="s">
        <v>469</v>
      </c>
      <c r="D2762" s="75" t="s">
        <v>3347</v>
      </c>
      <c r="E2762" s="525">
        <v>13321</v>
      </c>
      <c r="F2762" s="103">
        <v>4892.16</v>
      </c>
      <c r="G2762" s="309"/>
      <c r="H2762" s="398"/>
      <c r="I2762" s="24"/>
      <c r="J2762" s="2"/>
    </row>
    <row r="2763" spans="1:1021 1029:2045 2053:3069 3077:4093 4101:5117 5125:6141 6149:7165 7173:8189 8197:9213 9221:10237 10245:11261 11269:12285 12293:13309 13317:14333 14341:15357 15365:16381" s="444" customFormat="1">
      <c r="A2763" s="382">
        <v>41372</v>
      </c>
      <c r="B2763" s="382"/>
      <c r="C2763" s="75" t="s">
        <v>130</v>
      </c>
      <c r="D2763" s="75" t="s">
        <v>3586</v>
      </c>
      <c r="E2763" s="525">
        <v>13896</v>
      </c>
      <c r="F2763" s="103">
        <v>1600</v>
      </c>
      <c r="G2763" s="309"/>
      <c r="H2763" s="398"/>
      <c r="I2763" s="24"/>
      <c r="J2763" s="2"/>
    </row>
    <row r="2764" spans="1:1021 1029:2045 2053:3069 3077:4093 4101:5117 5125:6141 6149:7165 7173:8189 8197:9213 9221:10237 10245:11261 11269:12285 12293:13309 13317:14333 14341:15357 15365:16381" s="444" customFormat="1">
      <c r="G2764" s="309"/>
      <c r="H2764" s="398"/>
      <c r="I2764" s="24"/>
      <c r="J2764" s="2"/>
    </row>
    <row r="2765" spans="1:1021 1029:2045 2053:3069 3077:4093 4101:5117 5125:6141 6149:7165 7173:8189 8197:9213 9221:10237 10245:11261 11269:12285 12293:13309 13317:14333 14341:15357 15365:16381" s="444" customFormat="1">
      <c r="E2765" s="517"/>
      <c r="G2765" s="309"/>
      <c r="H2765" s="398"/>
      <c r="M2765" s="122"/>
      <c r="U2765" s="122"/>
      <c r="AC2765" s="122"/>
      <c r="AK2765" s="122"/>
      <c r="AS2765" s="122"/>
      <c r="BA2765" s="122"/>
      <c r="BI2765" s="122"/>
      <c r="BQ2765" s="122"/>
      <c r="BY2765" s="122"/>
      <c r="CG2765" s="122"/>
      <c r="CO2765" s="122"/>
      <c r="CW2765" s="122"/>
      <c r="DE2765" s="122"/>
      <c r="DM2765" s="122"/>
      <c r="DU2765" s="122"/>
      <c r="EC2765" s="122"/>
      <c r="EK2765" s="122"/>
      <c r="ES2765" s="122"/>
      <c r="FA2765" s="122"/>
      <c r="FI2765" s="122"/>
      <c r="FQ2765" s="122"/>
      <c r="FY2765" s="122"/>
      <c r="GG2765" s="122"/>
      <c r="GO2765" s="122"/>
      <c r="GW2765" s="122"/>
      <c r="HE2765" s="122"/>
      <c r="HM2765" s="122"/>
      <c r="HU2765" s="122"/>
      <c r="IC2765" s="122"/>
      <c r="IK2765" s="122"/>
      <c r="IS2765" s="122"/>
      <c r="JA2765" s="122"/>
      <c r="JI2765" s="122"/>
      <c r="JQ2765" s="122"/>
      <c r="JY2765" s="122"/>
      <c r="KG2765" s="122"/>
      <c r="KO2765" s="122"/>
      <c r="KW2765" s="122"/>
      <c r="LE2765" s="122"/>
      <c r="LM2765" s="122"/>
      <c r="LU2765" s="122"/>
      <c r="MC2765" s="122"/>
      <c r="MK2765" s="122"/>
      <c r="MS2765" s="122"/>
      <c r="NA2765" s="122"/>
      <c r="NI2765" s="122"/>
      <c r="NQ2765" s="122"/>
      <c r="NY2765" s="122"/>
      <c r="OG2765" s="122"/>
      <c r="OO2765" s="122"/>
      <c r="OW2765" s="122"/>
      <c r="PE2765" s="122"/>
      <c r="PM2765" s="122"/>
      <c r="PU2765" s="122"/>
      <c r="QC2765" s="122"/>
      <c r="QK2765" s="122"/>
      <c r="QS2765" s="122"/>
      <c r="RA2765" s="122"/>
      <c r="RI2765" s="122"/>
      <c r="RQ2765" s="122"/>
      <c r="RY2765" s="122"/>
      <c r="SG2765" s="122"/>
      <c r="SO2765" s="122"/>
      <c r="SW2765" s="122"/>
      <c r="TE2765" s="122"/>
      <c r="TM2765" s="122"/>
      <c r="TU2765" s="122"/>
      <c r="UC2765" s="122"/>
      <c r="UK2765" s="122"/>
      <c r="US2765" s="122"/>
      <c r="VA2765" s="122"/>
      <c r="VI2765" s="122"/>
      <c r="VQ2765" s="122"/>
      <c r="VY2765" s="122"/>
      <c r="WG2765" s="122"/>
      <c r="WO2765" s="122"/>
      <c r="WW2765" s="122"/>
      <c r="XE2765" s="122"/>
      <c r="XM2765" s="122"/>
      <c r="XU2765" s="122"/>
      <c r="YC2765" s="122"/>
      <c r="YK2765" s="122"/>
      <c r="YS2765" s="122"/>
      <c r="ZA2765" s="122"/>
      <c r="ZI2765" s="122"/>
      <c r="ZQ2765" s="122"/>
      <c r="ZY2765" s="122"/>
      <c r="AAG2765" s="122"/>
      <c r="AAO2765" s="122"/>
      <c r="AAW2765" s="122"/>
      <c r="ABE2765" s="122"/>
      <c r="ABM2765" s="122"/>
      <c r="ABU2765" s="122"/>
      <c r="ACC2765" s="122"/>
      <c r="ACK2765" s="122"/>
      <c r="ACS2765" s="122"/>
      <c r="ADA2765" s="122"/>
      <c r="ADI2765" s="122"/>
      <c r="ADQ2765" s="122"/>
      <c r="ADY2765" s="122"/>
      <c r="AEG2765" s="122"/>
      <c r="AEO2765" s="122"/>
      <c r="AEW2765" s="122"/>
      <c r="AFE2765" s="122"/>
      <c r="AFM2765" s="122"/>
      <c r="AFU2765" s="122"/>
      <c r="AGC2765" s="122"/>
      <c r="AGK2765" s="122"/>
      <c r="AGS2765" s="122"/>
      <c r="AHA2765" s="122"/>
      <c r="AHI2765" s="122"/>
      <c r="AHQ2765" s="122"/>
      <c r="AHY2765" s="122"/>
      <c r="AIG2765" s="122"/>
      <c r="AIO2765" s="122"/>
      <c r="AIW2765" s="122"/>
      <c r="AJE2765" s="122"/>
      <c r="AJM2765" s="122"/>
      <c r="AJU2765" s="122"/>
      <c r="AKC2765" s="122"/>
      <c r="AKK2765" s="122"/>
      <c r="AKS2765" s="122"/>
      <c r="ALA2765" s="122"/>
      <c r="ALI2765" s="122"/>
      <c r="ALQ2765" s="122"/>
      <c r="ALY2765" s="122"/>
      <c r="AMG2765" s="122"/>
      <c r="AMO2765" s="122"/>
      <c r="AMW2765" s="122"/>
      <c r="ANE2765" s="122"/>
      <c r="ANM2765" s="122"/>
      <c r="ANU2765" s="122"/>
      <c r="AOC2765" s="122"/>
      <c r="AOK2765" s="122"/>
      <c r="AOS2765" s="122"/>
      <c r="APA2765" s="122"/>
      <c r="API2765" s="122"/>
      <c r="APQ2765" s="122"/>
      <c r="APY2765" s="122"/>
      <c r="AQG2765" s="122"/>
      <c r="AQO2765" s="122"/>
      <c r="AQW2765" s="122"/>
      <c r="ARE2765" s="122"/>
      <c r="ARM2765" s="122"/>
      <c r="ARU2765" s="122"/>
      <c r="ASC2765" s="122"/>
      <c r="ASK2765" s="122"/>
      <c r="ASS2765" s="122"/>
      <c r="ATA2765" s="122"/>
      <c r="ATI2765" s="122"/>
      <c r="ATQ2765" s="122"/>
      <c r="ATY2765" s="122"/>
      <c r="AUG2765" s="122"/>
      <c r="AUO2765" s="122"/>
      <c r="AUW2765" s="122"/>
      <c r="AVE2765" s="122"/>
      <c r="AVM2765" s="122"/>
      <c r="AVU2765" s="122"/>
      <c r="AWC2765" s="122"/>
      <c r="AWK2765" s="122"/>
      <c r="AWS2765" s="122"/>
      <c r="AXA2765" s="122"/>
      <c r="AXI2765" s="122"/>
      <c r="AXQ2765" s="122"/>
      <c r="AXY2765" s="122"/>
      <c r="AYG2765" s="122"/>
      <c r="AYO2765" s="122"/>
      <c r="AYW2765" s="122"/>
      <c r="AZE2765" s="122"/>
      <c r="AZM2765" s="122"/>
      <c r="AZU2765" s="122"/>
      <c r="BAC2765" s="122"/>
      <c r="BAK2765" s="122"/>
      <c r="BAS2765" s="122"/>
      <c r="BBA2765" s="122"/>
      <c r="BBI2765" s="122"/>
      <c r="BBQ2765" s="122"/>
      <c r="BBY2765" s="122"/>
      <c r="BCG2765" s="122"/>
      <c r="BCO2765" s="122"/>
      <c r="BCW2765" s="122"/>
      <c r="BDE2765" s="122"/>
      <c r="BDM2765" s="122"/>
      <c r="BDU2765" s="122"/>
      <c r="BEC2765" s="122"/>
      <c r="BEK2765" s="122"/>
      <c r="BES2765" s="122"/>
      <c r="BFA2765" s="122"/>
      <c r="BFI2765" s="122"/>
      <c r="BFQ2765" s="122"/>
      <c r="BFY2765" s="122"/>
      <c r="BGG2765" s="122"/>
      <c r="BGO2765" s="122"/>
      <c r="BGW2765" s="122"/>
      <c r="BHE2765" s="122"/>
      <c r="BHM2765" s="122"/>
      <c r="BHU2765" s="122"/>
      <c r="BIC2765" s="122"/>
      <c r="BIK2765" s="122"/>
      <c r="BIS2765" s="122"/>
      <c r="BJA2765" s="122"/>
      <c r="BJI2765" s="122"/>
      <c r="BJQ2765" s="122"/>
      <c r="BJY2765" s="122"/>
      <c r="BKG2765" s="122"/>
      <c r="BKO2765" s="122"/>
      <c r="BKW2765" s="122"/>
      <c r="BLE2765" s="122"/>
      <c r="BLM2765" s="122"/>
      <c r="BLU2765" s="122"/>
      <c r="BMC2765" s="122"/>
      <c r="BMK2765" s="122"/>
      <c r="BMS2765" s="122"/>
      <c r="BNA2765" s="122"/>
      <c r="BNI2765" s="122"/>
      <c r="BNQ2765" s="122"/>
      <c r="BNY2765" s="122"/>
      <c r="BOG2765" s="122"/>
      <c r="BOO2765" s="122"/>
      <c r="BOW2765" s="122"/>
      <c r="BPE2765" s="122"/>
      <c r="BPM2765" s="122"/>
      <c r="BPU2765" s="122"/>
      <c r="BQC2765" s="122"/>
      <c r="BQK2765" s="122"/>
      <c r="BQS2765" s="122"/>
      <c r="BRA2765" s="122"/>
      <c r="BRI2765" s="122"/>
      <c r="BRQ2765" s="122"/>
      <c r="BRY2765" s="122"/>
      <c r="BSG2765" s="122"/>
      <c r="BSO2765" s="122"/>
      <c r="BSW2765" s="122"/>
      <c r="BTE2765" s="122"/>
      <c r="BTM2765" s="122"/>
      <c r="BTU2765" s="122"/>
      <c r="BUC2765" s="122"/>
      <c r="BUK2765" s="122"/>
      <c r="BUS2765" s="122"/>
      <c r="BVA2765" s="122"/>
      <c r="BVI2765" s="122"/>
      <c r="BVQ2765" s="122"/>
      <c r="BVY2765" s="122"/>
      <c r="BWG2765" s="122"/>
      <c r="BWO2765" s="122"/>
      <c r="BWW2765" s="122"/>
      <c r="BXE2765" s="122"/>
      <c r="BXM2765" s="122"/>
      <c r="BXU2765" s="122"/>
      <c r="BYC2765" s="122"/>
      <c r="BYK2765" s="122"/>
      <c r="BYS2765" s="122"/>
      <c r="BZA2765" s="122"/>
      <c r="BZI2765" s="122"/>
      <c r="BZQ2765" s="122"/>
      <c r="BZY2765" s="122"/>
      <c r="CAG2765" s="122"/>
      <c r="CAO2765" s="122"/>
      <c r="CAW2765" s="122"/>
      <c r="CBE2765" s="122"/>
      <c r="CBM2765" s="122"/>
      <c r="CBU2765" s="122"/>
      <c r="CCC2765" s="122"/>
      <c r="CCK2765" s="122"/>
      <c r="CCS2765" s="122"/>
      <c r="CDA2765" s="122"/>
      <c r="CDI2765" s="122"/>
      <c r="CDQ2765" s="122"/>
      <c r="CDY2765" s="122"/>
      <c r="CEG2765" s="122"/>
      <c r="CEO2765" s="122"/>
      <c r="CEW2765" s="122"/>
      <c r="CFE2765" s="122"/>
      <c r="CFM2765" s="122"/>
      <c r="CFU2765" s="122"/>
      <c r="CGC2765" s="122"/>
      <c r="CGK2765" s="122"/>
      <c r="CGS2765" s="122"/>
      <c r="CHA2765" s="122"/>
      <c r="CHI2765" s="122"/>
      <c r="CHQ2765" s="122"/>
      <c r="CHY2765" s="122"/>
      <c r="CIG2765" s="122"/>
      <c r="CIO2765" s="122"/>
      <c r="CIW2765" s="122"/>
      <c r="CJE2765" s="122"/>
      <c r="CJM2765" s="122"/>
      <c r="CJU2765" s="122"/>
      <c r="CKC2765" s="122"/>
      <c r="CKK2765" s="122"/>
      <c r="CKS2765" s="122"/>
      <c r="CLA2765" s="122"/>
      <c r="CLI2765" s="122"/>
      <c r="CLQ2765" s="122"/>
      <c r="CLY2765" s="122"/>
      <c r="CMG2765" s="122"/>
      <c r="CMO2765" s="122"/>
      <c r="CMW2765" s="122"/>
      <c r="CNE2765" s="122"/>
      <c r="CNM2765" s="122"/>
      <c r="CNU2765" s="122"/>
      <c r="COC2765" s="122"/>
      <c r="COK2765" s="122"/>
      <c r="COS2765" s="122"/>
      <c r="CPA2765" s="122"/>
      <c r="CPI2765" s="122"/>
      <c r="CPQ2765" s="122"/>
      <c r="CPY2765" s="122"/>
      <c r="CQG2765" s="122"/>
      <c r="CQO2765" s="122"/>
      <c r="CQW2765" s="122"/>
      <c r="CRE2765" s="122"/>
      <c r="CRM2765" s="122"/>
      <c r="CRU2765" s="122"/>
      <c r="CSC2765" s="122"/>
      <c r="CSK2765" s="122"/>
      <c r="CSS2765" s="122"/>
      <c r="CTA2765" s="122"/>
      <c r="CTI2765" s="122"/>
      <c r="CTQ2765" s="122"/>
      <c r="CTY2765" s="122"/>
      <c r="CUG2765" s="122"/>
      <c r="CUO2765" s="122"/>
      <c r="CUW2765" s="122"/>
      <c r="CVE2765" s="122"/>
      <c r="CVM2765" s="122"/>
      <c r="CVU2765" s="122"/>
      <c r="CWC2765" s="122"/>
      <c r="CWK2765" s="122"/>
      <c r="CWS2765" s="122"/>
      <c r="CXA2765" s="122"/>
      <c r="CXI2765" s="122"/>
      <c r="CXQ2765" s="122"/>
      <c r="CXY2765" s="122"/>
      <c r="CYG2765" s="122"/>
      <c r="CYO2765" s="122"/>
      <c r="CYW2765" s="122"/>
      <c r="CZE2765" s="122"/>
      <c r="CZM2765" s="122"/>
      <c r="CZU2765" s="122"/>
      <c r="DAC2765" s="122"/>
      <c r="DAK2765" s="122"/>
      <c r="DAS2765" s="122"/>
      <c r="DBA2765" s="122"/>
      <c r="DBI2765" s="122"/>
      <c r="DBQ2765" s="122"/>
      <c r="DBY2765" s="122"/>
      <c r="DCG2765" s="122"/>
      <c r="DCO2765" s="122"/>
      <c r="DCW2765" s="122"/>
      <c r="DDE2765" s="122"/>
      <c r="DDM2765" s="122"/>
      <c r="DDU2765" s="122"/>
      <c r="DEC2765" s="122"/>
      <c r="DEK2765" s="122"/>
      <c r="DES2765" s="122"/>
      <c r="DFA2765" s="122"/>
      <c r="DFI2765" s="122"/>
      <c r="DFQ2765" s="122"/>
      <c r="DFY2765" s="122"/>
      <c r="DGG2765" s="122"/>
      <c r="DGO2765" s="122"/>
      <c r="DGW2765" s="122"/>
      <c r="DHE2765" s="122"/>
      <c r="DHM2765" s="122"/>
      <c r="DHU2765" s="122"/>
      <c r="DIC2765" s="122"/>
      <c r="DIK2765" s="122"/>
      <c r="DIS2765" s="122"/>
      <c r="DJA2765" s="122"/>
      <c r="DJI2765" s="122"/>
      <c r="DJQ2765" s="122"/>
      <c r="DJY2765" s="122"/>
      <c r="DKG2765" s="122"/>
      <c r="DKO2765" s="122"/>
      <c r="DKW2765" s="122"/>
      <c r="DLE2765" s="122"/>
      <c r="DLM2765" s="122"/>
      <c r="DLU2765" s="122"/>
      <c r="DMC2765" s="122"/>
      <c r="DMK2765" s="122"/>
      <c r="DMS2765" s="122"/>
      <c r="DNA2765" s="122"/>
      <c r="DNI2765" s="122"/>
      <c r="DNQ2765" s="122"/>
      <c r="DNY2765" s="122"/>
      <c r="DOG2765" s="122"/>
      <c r="DOO2765" s="122"/>
      <c r="DOW2765" s="122"/>
      <c r="DPE2765" s="122"/>
      <c r="DPM2765" s="122"/>
      <c r="DPU2765" s="122"/>
      <c r="DQC2765" s="122"/>
      <c r="DQK2765" s="122"/>
      <c r="DQS2765" s="122"/>
      <c r="DRA2765" s="122"/>
      <c r="DRI2765" s="122"/>
      <c r="DRQ2765" s="122"/>
      <c r="DRY2765" s="122"/>
      <c r="DSG2765" s="122"/>
      <c r="DSO2765" s="122"/>
      <c r="DSW2765" s="122"/>
      <c r="DTE2765" s="122"/>
      <c r="DTM2765" s="122"/>
      <c r="DTU2765" s="122"/>
      <c r="DUC2765" s="122"/>
      <c r="DUK2765" s="122"/>
      <c r="DUS2765" s="122"/>
      <c r="DVA2765" s="122"/>
      <c r="DVI2765" s="122"/>
      <c r="DVQ2765" s="122"/>
      <c r="DVY2765" s="122"/>
      <c r="DWG2765" s="122"/>
      <c r="DWO2765" s="122"/>
      <c r="DWW2765" s="122"/>
      <c r="DXE2765" s="122"/>
      <c r="DXM2765" s="122"/>
      <c r="DXU2765" s="122"/>
      <c r="DYC2765" s="122"/>
      <c r="DYK2765" s="122"/>
      <c r="DYS2765" s="122"/>
      <c r="DZA2765" s="122"/>
      <c r="DZI2765" s="122"/>
      <c r="DZQ2765" s="122"/>
      <c r="DZY2765" s="122"/>
      <c r="EAG2765" s="122"/>
      <c r="EAO2765" s="122"/>
      <c r="EAW2765" s="122"/>
      <c r="EBE2765" s="122"/>
      <c r="EBM2765" s="122"/>
      <c r="EBU2765" s="122"/>
      <c r="ECC2765" s="122"/>
      <c r="ECK2765" s="122"/>
      <c r="ECS2765" s="122"/>
      <c r="EDA2765" s="122"/>
      <c r="EDI2765" s="122"/>
      <c r="EDQ2765" s="122"/>
      <c r="EDY2765" s="122"/>
      <c r="EEG2765" s="122"/>
      <c r="EEO2765" s="122"/>
      <c r="EEW2765" s="122"/>
      <c r="EFE2765" s="122"/>
      <c r="EFM2765" s="122"/>
      <c r="EFU2765" s="122"/>
      <c r="EGC2765" s="122"/>
      <c r="EGK2765" s="122"/>
      <c r="EGS2765" s="122"/>
      <c r="EHA2765" s="122"/>
      <c r="EHI2765" s="122"/>
      <c r="EHQ2765" s="122"/>
      <c r="EHY2765" s="122"/>
      <c r="EIG2765" s="122"/>
      <c r="EIO2765" s="122"/>
      <c r="EIW2765" s="122"/>
      <c r="EJE2765" s="122"/>
      <c r="EJM2765" s="122"/>
      <c r="EJU2765" s="122"/>
      <c r="EKC2765" s="122"/>
      <c r="EKK2765" s="122"/>
      <c r="EKS2765" s="122"/>
      <c r="ELA2765" s="122"/>
      <c r="ELI2765" s="122"/>
      <c r="ELQ2765" s="122"/>
      <c r="ELY2765" s="122"/>
      <c r="EMG2765" s="122"/>
      <c r="EMO2765" s="122"/>
      <c r="EMW2765" s="122"/>
      <c r="ENE2765" s="122"/>
      <c r="ENM2765" s="122"/>
      <c r="ENU2765" s="122"/>
      <c r="EOC2765" s="122"/>
      <c r="EOK2765" s="122"/>
      <c r="EOS2765" s="122"/>
      <c r="EPA2765" s="122"/>
      <c r="EPI2765" s="122"/>
      <c r="EPQ2765" s="122"/>
      <c r="EPY2765" s="122"/>
      <c r="EQG2765" s="122"/>
      <c r="EQO2765" s="122"/>
      <c r="EQW2765" s="122"/>
      <c r="ERE2765" s="122"/>
      <c r="ERM2765" s="122"/>
      <c r="ERU2765" s="122"/>
      <c r="ESC2765" s="122"/>
      <c r="ESK2765" s="122"/>
      <c r="ESS2765" s="122"/>
      <c r="ETA2765" s="122"/>
      <c r="ETI2765" s="122"/>
      <c r="ETQ2765" s="122"/>
      <c r="ETY2765" s="122"/>
      <c r="EUG2765" s="122"/>
      <c r="EUO2765" s="122"/>
      <c r="EUW2765" s="122"/>
      <c r="EVE2765" s="122"/>
      <c r="EVM2765" s="122"/>
      <c r="EVU2765" s="122"/>
      <c r="EWC2765" s="122"/>
      <c r="EWK2765" s="122"/>
      <c r="EWS2765" s="122"/>
      <c r="EXA2765" s="122"/>
      <c r="EXI2765" s="122"/>
      <c r="EXQ2765" s="122"/>
      <c r="EXY2765" s="122"/>
      <c r="EYG2765" s="122"/>
      <c r="EYO2765" s="122"/>
      <c r="EYW2765" s="122"/>
      <c r="EZE2765" s="122"/>
      <c r="EZM2765" s="122"/>
      <c r="EZU2765" s="122"/>
      <c r="FAC2765" s="122"/>
      <c r="FAK2765" s="122"/>
      <c r="FAS2765" s="122"/>
      <c r="FBA2765" s="122"/>
      <c r="FBI2765" s="122"/>
      <c r="FBQ2765" s="122"/>
      <c r="FBY2765" s="122"/>
      <c r="FCG2765" s="122"/>
      <c r="FCO2765" s="122"/>
      <c r="FCW2765" s="122"/>
      <c r="FDE2765" s="122"/>
      <c r="FDM2765" s="122"/>
      <c r="FDU2765" s="122"/>
      <c r="FEC2765" s="122"/>
      <c r="FEK2765" s="122"/>
      <c r="FES2765" s="122"/>
      <c r="FFA2765" s="122"/>
      <c r="FFI2765" s="122"/>
      <c r="FFQ2765" s="122"/>
      <c r="FFY2765" s="122"/>
      <c r="FGG2765" s="122"/>
      <c r="FGO2765" s="122"/>
      <c r="FGW2765" s="122"/>
      <c r="FHE2765" s="122"/>
      <c r="FHM2765" s="122"/>
      <c r="FHU2765" s="122"/>
      <c r="FIC2765" s="122"/>
      <c r="FIK2765" s="122"/>
      <c r="FIS2765" s="122"/>
      <c r="FJA2765" s="122"/>
      <c r="FJI2765" s="122"/>
      <c r="FJQ2765" s="122"/>
      <c r="FJY2765" s="122"/>
      <c r="FKG2765" s="122"/>
      <c r="FKO2765" s="122"/>
      <c r="FKW2765" s="122"/>
      <c r="FLE2765" s="122"/>
      <c r="FLM2765" s="122"/>
      <c r="FLU2765" s="122"/>
      <c r="FMC2765" s="122"/>
      <c r="FMK2765" s="122"/>
      <c r="FMS2765" s="122"/>
      <c r="FNA2765" s="122"/>
      <c r="FNI2765" s="122"/>
      <c r="FNQ2765" s="122"/>
      <c r="FNY2765" s="122"/>
      <c r="FOG2765" s="122"/>
      <c r="FOO2765" s="122"/>
      <c r="FOW2765" s="122"/>
      <c r="FPE2765" s="122"/>
      <c r="FPM2765" s="122"/>
      <c r="FPU2765" s="122"/>
      <c r="FQC2765" s="122"/>
      <c r="FQK2765" s="122"/>
      <c r="FQS2765" s="122"/>
      <c r="FRA2765" s="122"/>
      <c r="FRI2765" s="122"/>
      <c r="FRQ2765" s="122"/>
      <c r="FRY2765" s="122"/>
      <c r="FSG2765" s="122"/>
      <c r="FSO2765" s="122"/>
      <c r="FSW2765" s="122"/>
      <c r="FTE2765" s="122"/>
      <c r="FTM2765" s="122"/>
      <c r="FTU2765" s="122"/>
      <c r="FUC2765" s="122"/>
      <c r="FUK2765" s="122"/>
      <c r="FUS2765" s="122"/>
      <c r="FVA2765" s="122"/>
      <c r="FVI2765" s="122"/>
      <c r="FVQ2765" s="122"/>
      <c r="FVY2765" s="122"/>
      <c r="FWG2765" s="122"/>
      <c r="FWO2765" s="122"/>
      <c r="FWW2765" s="122"/>
      <c r="FXE2765" s="122"/>
      <c r="FXM2765" s="122"/>
      <c r="FXU2765" s="122"/>
      <c r="FYC2765" s="122"/>
      <c r="FYK2765" s="122"/>
      <c r="FYS2765" s="122"/>
      <c r="FZA2765" s="122"/>
      <c r="FZI2765" s="122"/>
      <c r="FZQ2765" s="122"/>
      <c r="FZY2765" s="122"/>
      <c r="GAG2765" s="122"/>
      <c r="GAO2765" s="122"/>
      <c r="GAW2765" s="122"/>
      <c r="GBE2765" s="122"/>
      <c r="GBM2765" s="122"/>
      <c r="GBU2765" s="122"/>
      <c r="GCC2765" s="122"/>
      <c r="GCK2765" s="122"/>
      <c r="GCS2765" s="122"/>
      <c r="GDA2765" s="122"/>
      <c r="GDI2765" s="122"/>
      <c r="GDQ2765" s="122"/>
      <c r="GDY2765" s="122"/>
      <c r="GEG2765" s="122"/>
      <c r="GEO2765" s="122"/>
      <c r="GEW2765" s="122"/>
      <c r="GFE2765" s="122"/>
      <c r="GFM2765" s="122"/>
      <c r="GFU2765" s="122"/>
      <c r="GGC2765" s="122"/>
      <c r="GGK2765" s="122"/>
      <c r="GGS2765" s="122"/>
      <c r="GHA2765" s="122"/>
      <c r="GHI2765" s="122"/>
      <c r="GHQ2765" s="122"/>
      <c r="GHY2765" s="122"/>
      <c r="GIG2765" s="122"/>
      <c r="GIO2765" s="122"/>
      <c r="GIW2765" s="122"/>
      <c r="GJE2765" s="122"/>
      <c r="GJM2765" s="122"/>
      <c r="GJU2765" s="122"/>
      <c r="GKC2765" s="122"/>
      <c r="GKK2765" s="122"/>
      <c r="GKS2765" s="122"/>
      <c r="GLA2765" s="122"/>
      <c r="GLI2765" s="122"/>
      <c r="GLQ2765" s="122"/>
      <c r="GLY2765" s="122"/>
      <c r="GMG2765" s="122"/>
      <c r="GMO2765" s="122"/>
      <c r="GMW2765" s="122"/>
      <c r="GNE2765" s="122"/>
      <c r="GNM2765" s="122"/>
      <c r="GNU2765" s="122"/>
      <c r="GOC2765" s="122"/>
      <c r="GOK2765" s="122"/>
      <c r="GOS2765" s="122"/>
      <c r="GPA2765" s="122"/>
      <c r="GPI2765" s="122"/>
      <c r="GPQ2765" s="122"/>
      <c r="GPY2765" s="122"/>
      <c r="GQG2765" s="122"/>
      <c r="GQO2765" s="122"/>
      <c r="GQW2765" s="122"/>
      <c r="GRE2765" s="122"/>
      <c r="GRM2765" s="122"/>
      <c r="GRU2765" s="122"/>
      <c r="GSC2765" s="122"/>
      <c r="GSK2765" s="122"/>
      <c r="GSS2765" s="122"/>
      <c r="GTA2765" s="122"/>
      <c r="GTI2765" s="122"/>
      <c r="GTQ2765" s="122"/>
      <c r="GTY2765" s="122"/>
      <c r="GUG2765" s="122"/>
      <c r="GUO2765" s="122"/>
      <c r="GUW2765" s="122"/>
      <c r="GVE2765" s="122"/>
      <c r="GVM2765" s="122"/>
      <c r="GVU2765" s="122"/>
      <c r="GWC2765" s="122"/>
      <c r="GWK2765" s="122"/>
      <c r="GWS2765" s="122"/>
      <c r="GXA2765" s="122"/>
      <c r="GXI2765" s="122"/>
      <c r="GXQ2765" s="122"/>
      <c r="GXY2765" s="122"/>
      <c r="GYG2765" s="122"/>
      <c r="GYO2765" s="122"/>
      <c r="GYW2765" s="122"/>
      <c r="GZE2765" s="122"/>
      <c r="GZM2765" s="122"/>
      <c r="GZU2765" s="122"/>
      <c r="HAC2765" s="122"/>
      <c r="HAK2765" s="122"/>
      <c r="HAS2765" s="122"/>
      <c r="HBA2765" s="122"/>
      <c r="HBI2765" s="122"/>
      <c r="HBQ2765" s="122"/>
      <c r="HBY2765" s="122"/>
      <c r="HCG2765" s="122"/>
      <c r="HCO2765" s="122"/>
      <c r="HCW2765" s="122"/>
      <c r="HDE2765" s="122"/>
      <c r="HDM2765" s="122"/>
      <c r="HDU2765" s="122"/>
      <c r="HEC2765" s="122"/>
      <c r="HEK2765" s="122"/>
      <c r="HES2765" s="122"/>
      <c r="HFA2765" s="122"/>
      <c r="HFI2765" s="122"/>
      <c r="HFQ2765" s="122"/>
      <c r="HFY2765" s="122"/>
      <c r="HGG2765" s="122"/>
      <c r="HGO2765" s="122"/>
      <c r="HGW2765" s="122"/>
      <c r="HHE2765" s="122"/>
      <c r="HHM2765" s="122"/>
      <c r="HHU2765" s="122"/>
      <c r="HIC2765" s="122"/>
      <c r="HIK2765" s="122"/>
      <c r="HIS2765" s="122"/>
      <c r="HJA2765" s="122"/>
      <c r="HJI2765" s="122"/>
      <c r="HJQ2765" s="122"/>
      <c r="HJY2765" s="122"/>
      <c r="HKG2765" s="122"/>
      <c r="HKO2765" s="122"/>
      <c r="HKW2765" s="122"/>
      <c r="HLE2765" s="122"/>
      <c r="HLM2765" s="122"/>
      <c r="HLU2765" s="122"/>
      <c r="HMC2765" s="122"/>
      <c r="HMK2765" s="122"/>
      <c r="HMS2765" s="122"/>
      <c r="HNA2765" s="122"/>
      <c r="HNI2765" s="122"/>
      <c r="HNQ2765" s="122"/>
      <c r="HNY2765" s="122"/>
      <c r="HOG2765" s="122"/>
      <c r="HOO2765" s="122"/>
      <c r="HOW2765" s="122"/>
      <c r="HPE2765" s="122"/>
      <c r="HPM2765" s="122"/>
      <c r="HPU2765" s="122"/>
      <c r="HQC2765" s="122"/>
      <c r="HQK2765" s="122"/>
      <c r="HQS2765" s="122"/>
      <c r="HRA2765" s="122"/>
      <c r="HRI2765" s="122"/>
      <c r="HRQ2765" s="122"/>
      <c r="HRY2765" s="122"/>
      <c r="HSG2765" s="122"/>
      <c r="HSO2765" s="122"/>
      <c r="HSW2765" s="122"/>
      <c r="HTE2765" s="122"/>
      <c r="HTM2765" s="122"/>
      <c r="HTU2765" s="122"/>
      <c r="HUC2765" s="122"/>
      <c r="HUK2765" s="122"/>
      <c r="HUS2765" s="122"/>
      <c r="HVA2765" s="122"/>
      <c r="HVI2765" s="122"/>
      <c r="HVQ2765" s="122"/>
      <c r="HVY2765" s="122"/>
      <c r="HWG2765" s="122"/>
      <c r="HWO2765" s="122"/>
      <c r="HWW2765" s="122"/>
      <c r="HXE2765" s="122"/>
      <c r="HXM2765" s="122"/>
      <c r="HXU2765" s="122"/>
      <c r="HYC2765" s="122"/>
      <c r="HYK2765" s="122"/>
      <c r="HYS2765" s="122"/>
      <c r="HZA2765" s="122"/>
      <c r="HZI2765" s="122"/>
      <c r="HZQ2765" s="122"/>
      <c r="HZY2765" s="122"/>
      <c r="IAG2765" s="122"/>
      <c r="IAO2765" s="122"/>
      <c r="IAW2765" s="122"/>
      <c r="IBE2765" s="122"/>
      <c r="IBM2765" s="122"/>
      <c r="IBU2765" s="122"/>
      <c r="ICC2765" s="122"/>
      <c r="ICK2765" s="122"/>
      <c r="ICS2765" s="122"/>
      <c r="IDA2765" s="122"/>
      <c r="IDI2765" s="122"/>
      <c r="IDQ2765" s="122"/>
      <c r="IDY2765" s="122"/>
      <c r="IEG2765" s="122"/>
      <c r="IEO2765" s="122"/>
      <c r="IEW2765" s="122"/>
      <c r="IFE2765" s="122"/>
      <c r="IFM2765" s="122"/>
      <c r="IFU2765" s="122"/>
      <c r="IGC2765" s="122"/>
      <c r="IGK2765" s="122"/>
      <c r="IGS2765" s="122"/>
      <c r="IHA2765" s="122"/>
      <c r="IHI2765" s="122"/>
      <c r="IHQ2765" s="122"/>
      <c r="IHY2765" s="122"/>
      <c r="IIG2765" s="122"/>
      <c r="IIO2765" s="122"/>
      <c r="IIW2765" s="122"/>
      <c r="IJE2765" s="122"/>
      <c r="IJM2765" s="122"/>
      <c r="IJU2765" s="122"/>
      <c r="IKC2765" s="122"/>
      <c r="IKK2765" s="122"/>
      <c r="IKS2765" s="122"/>
      <c r="ILA2765" s="122"/>
      <c r="ILI2765" s="122"/>
      <c r="ILQ2765" s="122"/>
      <c r="ILY2765" s="122"/>
      <c r="IMG2765" s="122"/>
      <c r="IMO2765" s="122"/>
      <c r="IMW2765" s="122"/>
      <c r="INE2765" s="122"/>
      <c r="INM2765" s="122"/>
      <c r="INU2765" s="122"/>
      <c r="IOC2765" s="122"/>
      <c r="IOK2765" s="122"/>
      <c r="IOS2765" s="122"/>
      <c r="IPA2765" s="122"/>
      <c r="IPI2765" s="122"/>
      <c r="IPQ2765" s="122"/>
      <c r="IPY2765" s="122"/>
      <c r="IQG2765" s="122"/>
      <c r="IQO2765" s="122"/>
      <c r="IQW2765" s="122"/>
      <c r="IRE2765" s="122"/>
      <c r="IRM2765" s="122"/>
      <c r="IRU2765" s="122"/>
      <c r="ISC2765" s="122"/>
      <c r="ISK2765" s="122"/>
      <c r="ISS2765" s="122"/>
      <c r="ITA2765" s="122"/>
      <c r="ITI2765" s="122"/>
      <c r="ITQ2765" s="122"/>
      <c r="ITY2765" s="122"/>
      <c r="IUG2765" s="122"/>
      <c r="IUO2765" s="122"/>
      <c r="IUW2765" s="122"/>
      <c r="IVE2765" s="122"/>
      <c r="IVM2765" s="122"/>
      <c r="IVU2765" s="122"/>
      <c r="IWC2765" s="122"/>
      <c r="IWK2765" s="122"/>
      <c r="IWS2765" s="122"/>
      <c r="IXA2765" s="122"/>
      <c r="IXI2765" s="122"/>
      <c r="IXQ2765" s="122"/>
      <c r="IXY2765" s="122"/>
      <c r="IYG2765" s="122"/>
      <c r="IYO2765" s="122"/>
      <c r="IYW2765" s="122"/>
      <c r="IZE2765" s="122"/>
      <c r="IZM2765" s="122"/>
      <c r="IZU2765" s="122"/>
      <c r="JAC2765" s="122"/>
      <c r="JAK2765" s="122"/>
      <c r="JAS2765" s="122"/>
      <c r="JBA2765" s="122"/>
      <c r="JBI2765" s="122"/>
      <c r="JBQ2765" s="122"/>
      <c r="JBY2765" s="122"/>
      <c r="JCG2765" s="122"/>
      <c r="JCO2765" s="122"/>
      <c r="JCW2765" s="122"/>
      <c r="JDE2765" s="122"/>
      <c r="JDM2765" s="122"/>
      <c r="JDU2765" s="122"/>
      <c r="JEC2765" s="122"/>
      <c r="JEK2765" s="122"/>
      <c r="JES2765" s="122"/>
      <c r="JFA2765" s="122"/>
      <c r="JFI2765" s="122"/>
      <c r="JFQ2765" s="122"/>
      <c r="JFY2765" s="122"/>
      <c r="JGG2765" s="122"/>
      <c r="JGO2765" s="122"/>
      <c r="JGW2765" s="122"/>
      <c r="JHE2765" s="122"/>
      <c r="JHM2765" s="122"/>
      <c r="JHU2765" s="122"/>
      <c r="JIC2765" s="122"/>
      <c r="JIK2765" s="122"/>
      <c r="JIS2765" s="122"/>
      <c r="JJA2765" s="122"/>
      <c r="JJI2765" s="122"/>
      <c r="JJQ2765" s="122"/>
      <c r="JJY2765" s="122"/>
      <c r="JKG2765" s="122"/>
      <c r="JKO2765" s="122"/>
      <c r="JKW2765" s="122"/>
      <c r="JLE2765" s="122"/>
      <c r="JLM2765" s="122"/>
      <c r="JLU2765" s="122"/>
      <c r="JMC2765" s="122"/>
      <c r="JMK2765" s="122"/>
      <c r="JMS2765" s="122"/>
      <c r="JNA2765" s="122"/>
      <c r="JNI2765" s="122"/>
      <c r="JNQ2765" s="122"/>
      <c r="JNY2765" s="122"/>
      <c r="JOG2765" s="122"/>
      <c r="JOO2765" s="122"/>
      <c r="JOW2765" s="122"/>
      <c r="JPE2765" s="122"/>
      <c r="JPM2765" s="122"/>
      <c r="JPU2765" s="122"/>
      <c r="JQC2765" s="122"/>
      <c r="JQK2765" s="122"/>
      <c r="JQS2765" s="122"/>
      <c r="JRA2765" s="122"/>
      <c r="JRI2765" s="122"/>
      <c r="JRQ2765" s="122"/>
      <c r="JRY2765" s="122"/>
      <c r="JSG2765" s="122"/>
      <c r="JSO2765" s="122"/>
      <c r="JSW2765" s="122"/>
      <c r="JTE2765" s="122"/>
      <c r="JTM2765" s="122"/>
      <c r="JTU2765" s="122"/>
      <c r="JUC2765" s="122"/>
      <c r="JUK2765" s="122"/>
      <c r="JUS2765" s="122"/>
      <c r="JVA2765" s="122"/>
      <c r="JVI2765" s="122"/>
      <c r="JVQ2765" s="122"/>
      <c r="JVY2765" s="122"/>
      <c r="JWG2765" s="122"/>
      <c r="JWO2765" s="122"/>
      <c r="JWW2765" s="122"/>
      <c r="JXE2765" s="122"/>
      <c r="JXM2765" s="122"/>
      <c r="JXU2765" s="122"/>
      <c r="JYC2765" s="122"/>
      <c r="JYK2765" s="122"/>
      <c r="JYS2765" s="122"/>
      <c r="JZA2765" s="122"/>
      <c r="JZI2765" s="122"/>
      <c r="JZQ2765" s="122"/>
      <c r="JZY2765" s="122"/>
      <c r="KAG2765" s="122"/>
      <c r="KAO2765" s="122"/>
      <c r="KAW2765" s="122"/>
      <c r="KBE2765" s="122"/>
      <c r="KBM2765" s="122"/>
      <c r="KBU2765" s="122"/>
      <c r="KCC2765" s="122"/>
      <c r="KCK2765" s="122"/>
      <c r="KCS2765" s="122"/>
      <c r="KDA2765" s="122"/>
      <c r="KDI2765" s="122"/>
      <c r="KDQ2765" s="122"/>
      <c r="KDY2765" s="122"/>
      <c r="KEG2765" s="122"/>
      <c r="KEO2765" s="122"/>
      <c r="KEW2765" s="122"/>
      <c r="KFE2765" s="122"/>
      <c r="KFM2765" s="122"/>
      <c r="KFU2765" s="122"/>
      <c r="KGC2765" s="122"/>
      <c r="KGK2765" s="122"/>
      <c r="KGS2765" s="122"/>
      <c r="KHA2765" s="122"/>
      <c r="KHI2765" s="122"/>
      <c r="KHQ2765" s="122"/>
      <c r="KHY2765" s="122"/>
      <c r="KIG2765" s="122"/>
      <c r="KIO2765" s="122"/>
      <c r="KIW2765" s="122"/>
      <c r="KJE2765" s="122"/>
      <c r="KJM2765" s="122"/>
      <c r="KJU2765" s="122"/>
      <c r="KKC2765" s="122"/>
      <c r="KKK2765" s="122"/>
      <c r="KKS2765" s="122"/>
      <c r="KLA2765" s="122"/>
      <c r="KLI2765" s="122"/>
      <c r="KLQ2765" s="122"/>
      <c r="KLY2765" s="122"/>
      <c r="KMG2765" s="122"/>
      <c r="KMO2765" s="122"/>
      <c r="KMW2765" s="122"/>
      <c r="KNE2765" s="122"/>
      <c r="KNM2765" s="122"/>
      <c r="KNU2765" s="122"/>
      <c r="KOC2765" s="122"/>
      <c r="KOK2765" s="122"/>
      <c r="KOS2765" s="122"/>
      <c r="KPA2765" s="122"/>
      <c r="KPI2765" s="122"/>
      <c r="KPQ2765" s="122"/>
      <c r="KPY2765" s="122"/>
      <c r="KQG2765" s="122"/>
      <c r="KQO2765" s="122"/>
      <c r="KQW2765" s="122"/>
      <c r="KRE2765" s="122"/>
      <c r="KRM2765" s="122"/>
      <c r="KRU2765" s="122"/>
      <c r="KSC2765" s="122"/>
      <c r="KSK2765" s="122"/>
      <c r="KSS2765" s="122"/>
      <c r="KTA2765" s="122"/>
      <c r="KTI2765" s="122"/>
      <c r="KTQ2765" s="122"/>
      <c r="KTY2765" s="122"/>
      <c r="KUG2765" s="122"/>
      <c r="KUO2765" s="122"/>
      <c r="KUW2765" s="122"/>
      <c r="KVE2765" s="122"/>
      <c r="KVM2765" s="122"/>
      <c r="KVU2765" s="122"/>
      <c r="KWC2765" s="122"/>
      <c r="KWK2765" s="122"/>
      <c r="KWS2765" s="122"/>
      <c r="KXA2765" s="122"/>
      <c r="KXI2765" s="122"/>
      <c r="KXQ2765" s="122"/>
      <c r="KXY2765" s="122"/>
      <c r="KYG2765" s="122"/>
      <c r="KYO2765" s="122"/>
      <c r="KYW2765" s="122"/>
      <c r="KZE2765" s="122"/>
      <c r="KZM2765" s="122"/>
      <c r="KZU2765" s="122"/>
      <c r="LAC2765" s="122"/>
      <c r="LAK2765" s="122"/>
      <c r="LAS2765" s="122"/>
      <c r="LBA2765" s="122"/>
      <c r="LBI2765" s="122"/>
      <c r="LBQ2765" s="122"/>
      <c r="LBY2765" s="122"/>
      <c r="LCG2765" s="122"/>
      <c r="LCO2765" s="122"/>
      <c r="LCW2765" s="122"/>
      <c r="LDE2765" s="122"/>
      <c r="LDM2765" s="122"/>
      <c r="LDU2765" s="122"/>
      <c r="LEC2765" s="122"/>
      <c r="LEK2765" s="122"/>
      <c r="LES2765" s="122"/>
      <c r="LFA2765" s="122"/>
      <c r="LFI2765" s="122"/>
      <c r="LFQ2765" s="122"/>
      <c r="LFY2765" s="122"/>
      <c r="LGG2765" s="122"/>
      <c r="LGO2765" s="122"/>
      <c r="LGW2765" s="122"/>
      <c r="LHE2765" s="122"/>
      <c r="LHM2765" s="122"/>
      <c r="LHU2765" s="122"/>
      <c r="LIC2765" s="122"/>
      <c r="LIK2765" s="122"/>
      <c r="LIS2765" s="122"/>
      <c r="LJA2765" s="122"/>
      <c r="LJI2765" s="122"/>
      <c r="LJQ2765" s="122"/>
      <c r="LJY2765" s="122"/>
      <c r="LKG2765" s="122"/>
      <c r="LKO2765" s="122"/>
      <c r="LKW2765" s="122"/>
      <c r="LLE2765" s="122"/>
      <c r="LLM2765" s="122"/>
      <c r="LLU2765" s="122"/>
      <c r="LMC2765" s="122"/>
      <c r="LMK2765" s="122"/>
      <c r="LMS2765" s="122"/>
      <c r="LNA2765" s="122"/>
      <c r="LNI2765" s="122"/>
      <c r="LNQ2765" s="122"/>
      <c r="LNY2765" s="122"/>
      <c r="LOG2765" s="122"/>
      <c r="LOO2765" s="122"/>
      <c r="LOW2765" s="122"/>
      <c r="LPE2765" s="122"/>
      <c r="LPM2765" s="122"/>
      <c r="LPU2765" s="122"/>
      <c r="LQC2765" s="122"/>
      <c r="LQK2765" s="122"/>
      <c r="LQS2765" s="122"/>
      <c r="LRA2765" s="122"/>
      <c r="LRI2765" s="122"/>
      <c r="LRQ2765" s="122"/>
      <c r="LRY2765" s="122"/>
      <c r="LSG2765" s="122"/>
      <c r="LSO2765" s="122"/>
      <c r="LSW2765" s="122"/>
      <c r="LTE2765" s="122"/>
      <c r="LTM2765" s="122"/>
      <c r="LTU2765" s="122"/>
      <c r="LUC2765" s="122"/>
      <c r="LUK2765" s="122"/>
      <c r="LUS2765" s="122"/>
      <c r="LVA2765" s="122"/>
      <c r="LVI2765" s="122"/>
      <c r="LVQ2765" s="122"/>
      <c r="LVY2765" s="122"/>
      <c r="LWG2765" s="122"/>
      <c r="LWO2765" s="122"/>
      <c r="LWW2765" s="122"/>
      <c r="LXE2765" s="122"/>
      <c r="LXM2765" s="122"/>
      <c r="LXU2765" s="122"/>
      <c r="LYC2765" s="122"/>
      <c r="LYK2765" s="122"/>
      <c r="LYS2765" s="122"/>
      <c r="LZA2765" s="122"/>
      <c r="LZI2765" s="122"/>
      <c r="LZQ2765" s="122"/>
      <c r="LZY2765" s="122"/>
      <c r="MAG2765" s="122"/>
      <c r="MAO2765" s="122"/>
      <c r="MAW2765" s="122"/>
      <c r="MBE2765" s="122"/>
      <c r="MBM2765" s="122"/>
      <c r="MBU2765" s="122"/>
      <c r="MCC2765" s="122"/>
      <c r="MCK2765" s="122"/>
      <c r="MCS2765" s="122"/>
      <c r="MDA2765" s="122"/>
      <c r="MDI2765" s="122"/>
      <c r="MDQ2765" s="122"/>
      <c r="MDY2765" s="122"/>
      <c r="MEG2765" s="122"/>
      <c r="MEO2765" s="122"/>
      <c r="MEW2765" s="122"/>
      <c r="MFE2765" s="122"/>
      <c r="MFM2765" s="122"/>
      <c r="MFU2765" s="122"/>
      <c r="MGC2765" s="122"/>
      <c r="MGK2765" s="122"/>
      <c r="MGS2765" s="122"/>
      <c r="MHA2765" s="122"/>
      <c r="MHI2765" s="122"/>
      <c r="MHQ2765" s="122"/>
      <c r="MHY2765" s="122"/>
      <c r="MIG2765" s="122"/>
      <c r="MIO2765" s="122"/>
      <c r="MIW2765" s="122"/>
      <c r="MJE2765" s="122"/>
      <c r="MJM2765" s="122"/>
      <c r="MJU2765" s="122"/>
      <c r="MKC2765" s="122"/>
      <c r="MKK2765" s="122"/>
      <c r="MKS2765" s="122"/>
      <c r="MLA2765" s="122"/>
      <c r="MLI2765" s="122"/>
      <c r="MLQ2765" s="122"/>
      <c r="MLY2765" s="122"/>
      <c r="MMG2765" s="122"/>
      <c r="MMO2765" s="122"/>
      <c r="MMW2765" s="122"/>
      <c r="MNE2765" s="122"/>
      <c r="MNM2765" s="122"/>
      <c r="MNU2765" s="122"/>
      <c r="MOC2765" s="122"/>
      <c r="MOK2765" s="122"/>
      <c r="MOS2765" s="122"/>
      <c r="MPA2765" s="122"/>
      <c r="MPI2765" s="122"/>
      <c r="MPQ2765" s="122"/>
      <c r="MPY2765" s="122"/>
      <c r="MQG2765" s="122"/>
      <c r="MQO2765" s="122"/>
      <c r="MQW2765" s="122"/>
      <c r="MRE2765" s="122"/>
      <c r="MRM2765" s="122"/>
      <c r="MRU2765" s="122"/>
      <c r="MSC2765" s="122"/>
      <c r="MSK2765" s="122"/>
      <c r="MSS2765" s="122"/>
      <c r="MTA2765" s="122"/>
      <c r="MTI2765" s="122"/>
      <c r="MTQ2765" s="122"/>
      <c r="MTY2765" s="122"/>
      <c r="MUG2765" s="122"/>
      <c r="MUO2765" s="122"/>
      <c r="MUW2765" s="122"/>
      <c r="MVE2765" s="122"/>
      <c r="MVM2765" s="122"/>
      <c r="MVU2765" s="122"/>
      <c r="MWC2765" s="122"/>
      <c r="MWK2765" s="122"/>
      <c r="MWS2765" s="122"/>
      <c r="MXA2765" s="122"/>
      <c r="MXI2765" s="122"/>
      <c r="MXQ2765" s="122"/>
      <c r="MXY2765" s="122"/>
      <c r="MYG2765" s="122"/>
      <c r="MYO2765" s="122"/>
      <c r="MYW2765" s="122"/>
      <c r="MZE2765" s="122"/>
      <c r="MZM2765" s="122"/>
      <c r="MZU2765" s="122"/>
      <c r="NAC2765" s="122"/>
      <c r="NAK2765" s="122"/>
      <c r="NAS2765" s="122"/>
      <c r="NBA2765" s="122"/>
      <c r="NBI2765" s="122"/>
      <c r="NBQ2765" s="122"/>
      <c r="NBY2765" s="122"/>
      <c r="NCG2765" s="122"/>
      <c r="NCO2765" s="122"/>
      <c r="NCW2765" s="122"/>
      <c r="NDE2765" s="122"/>
      <c r="NDM2765" s="122"/>
      <c r="NDU2765" s="122"/>
      <c r="NEC2765" s="122"/>
      <c r="NEK2765" s="122"/>
      <c r="NES2765" s="122"/>
      <c r="NFA2765" s="122"/>
      <c r="NFI2765" s="122"/>
      <c r="NFQ2765" s="122"/>
      <c r="NFY2765" s="122"/>
      <c r="NGG2765" s="122"/>
      <c r="NGO2765" s="122"/>
      <c r="NGW2765" s="122"/>
      <c r="NHE2765" s="122"/>
      <c r="NHM2765" s="122"/>
      <c r="NHU2765" s="122"/>
      <c r="NIC2765" s="122"/>
      <c r="NIK2765" s="122"/>
      <c r="NIS2765" s="122"/>
      <c r="NJA2765" s="122"/>
      <c r="NJI2765" s="122"/>
      <c r="NJQ2765" s="122"/>
      <c r="NJY2765" s="122"/>
      <c r="NKG2765" s="122"/>
      <c r="NKO2765" s="122"/>
      <c r="NKW2765" s="122"/>
      <c r="NLE2765" s="122"/>
      <c r="NLM2765" s="122"/>
      <c r="NLU2765" s="122"/>
      <c r="NMC2765" s="122"/>
      <c r="NMK2765" s="122"/>
      <c r="NMS2765" s="122"/>
      <c r="NNA2765" s="122"/>
      <c r="NNI2765" s="122"/>
      <c r="NNQ2765" s="122"/>
      <c r="NNY2765" s="122"/>
      <c r="NOG2765" s="122"/>
      <c r="NOO2765" s="122"/>
      <c r="NOW2765" s="122"/>
      <c r="NPE2765" s="122"/>
      <c r="NPM2765" s="122"/>
      <c r="NPU2765" s="122"/>
      <c r="NQC2765" s="122"/>
      <c r="NQK2765" s="122"/>
      <c r="NQS2765" s="122"/>
      <c r="NRA2765" s="122"/>
      <c r="NRI2765" s="122"/>
      <c r="NRQ2765" s="122"/>
      <c r="NRY2765" s="122"/>
      <c r="NSG2765" s="122"/>
      <c r="NSO2765" s="122"/>
      <c r="NSW2765" s="122"/>
      <c r="NTE2765" s="122"/>
      <c r="NTM2765" s="122"/>
      <c r="NTU2765" s="122"/>
      <c r="NUC2765" s="122"/>
      <c r="NUK2765" s="122"/>
      <c r="NUS2765" s="122"/>
      <c r="NVA2765" s="122"/>
      <c r="NVI2765" s="122"/>
      <c r="NVQ2765" s="122"/>
      <c r="NVY2765" s="122"/>
      <c r="NWG2765" s="122"/>
      <c r="NWO2765" s="122"/>
      <c r="NWW2765" s="122"/>
      <c r="NXE2765" s="122"/>
      <c r="NXM2765" s="122"/>
      <c r="NXU2765" s="122"/>
      <c r="NYC2765" s="122"/>
      <c r="NYK2765" s="122"/>
      <c r="NYS2765" s="122"/>
      <c r="NZA2765" s="122"/>
      <c r="NZI2765" s="122"/>
      <c r="NZQ2765" s="122"/>
      <c r="NZY2765" s="122"/>
      <c r="OAG2765" s="122"/>
      <c r="OAO2765" s="122"/>
      <c r="OAW2765" s="122"/>
      <c r="OBE2765" s="122"/>
      <c r="OBM2765" s="122"/>
      <c r="OBU2765" s="122"/>
      <c r="OCC2765" s="122"/>
      <c r="OCK2765" s="122"/>
      <c r="OCS2765" s="122"/>
      <c r="ODA2765" s="122"/>
      <c r="ODI2765" s="122"/>
      <c r="ODQ2765" s="122"/>
      <c r="ODY2765" s="122"/>
      <c r="OEG2765" s="122"/>
      <c r="OEO2765" s="122"/>
      <c r="OEW2765" s="122"/>
      <c r="OFE2765" s="122"/>
      <c r="OFM2765" s="122"/>
      <c r="OFU2765" s="122"/>
      <c r="OGC2765" s="122"/>
      <c r="OGK2765" s="122"/>
      <c r="OGS2765" s="122"/>
      <c r="OHA2765" s="122"/>
      <c r="OHI2765" s="122"/>
      <c r="OHQ2765" s="122"/>
      <c r="OHY2765" s="122"/>
      <c r="OIG2765" s="122"/>
      <c r="OIO2765" s="122"/>
      <c r="OIW2765" s="122"/>
      <c r="OJE2765" s="122"/>
      <c r="OJM2765" s="122"/>
      <c r="OJU2765" s="122"/>
      <c r="OKC2765" s="122"/>
      <c r="OKK2765" s="122"/>
      <c r="OKS2765" s="122"/>
      <c r="OLA2765" s="122"/>
      <c r="OLI2765" s="122"/>
      <c r="OLQ2765" s="122"/>
      <c r="OLY2765" s="122"/>
      <c r="OMG2765" s="122"/>
      <c r="OMO2765" s="122"/>
      <c r="OMW2765" s="122"/>
      <c r="ONE2765" s="122"/>
      <c r="ONM2765" s="122"/>
      <c r="ONU2765" s="122"/>
      <c r="OOC2765" s="122"/>
      <c r="OOK2765" s="122"/>
      <c r="OOS2765" s="122"/>
      <c r="OPA2765" s="122"/>
      <c r="OPI2765" s="122"/>
      <c r="OPQ2765" s="122"/>
      <c r="OPY2765" s="122"/>
      <c r="OQG2765" s="122"/>
      <c r="OQO2765" s="122"/>
      <c r="OQW2765" s="122"/>
      <c r="ORE2765" s="122"/>
      <c r="ORM2765" s="122"/>
      <c r="ORU2765" s="122"/>
      <c r="OSC2765" s="122"/>
      <c r="OSK2765" s="122"/>
      <c r="OSS2765" s="122"/>
      <c r="OTA2765" s="122"/>
      <c r="OTI2765" s="122"/>
      <c r="OTQ2765" s="122"/>
      <c r="OTY2765" s="122"/>
      <c r="OUG2765" s="122"/>
      <c r="OUO2765" s="122"/>
      <c r="OUW2765" s="122"/>
      <c r="OVE2765" s="122"/>
      <c r="OVM2765" s="122"/>
      <c r="OVU2765" s="122"/>
      <c r="OWC2765" s="122"/>
      <c r="OWK2765" s="122"/>
      <c r="OWS2765" s="122"/>
      <c r="OXA2765" s="122"/>
      <c r="OXI2765" s="122"/>
      <c r="OXQ2765" s="122"/>
      <c r="OXY2765" s="122"/>
      <c r="OYG2765" s="122"/>
      <c r="OYO2765" s="122"/>
      <c r="OYW2765" s="122"/>
      <c r="OZE2765" s="122"/>
      <c r="OZM2765" s="122"/>
      <c r="OZU2765" s="122"/>
      <c r="PAC2765" s="122"/>
      <c r="PAK2765" s="122"/>
      <c r="PAS2765" s="122"/>
      <c r="PBA2765" s="122"/>
      <c r="PBI2765" s="122"/>
      <c r="PBQ2765" s="122"/>
      <c r="PBY2765" s="122"/>
      <c r="PCG2765" s="122"/>
      <c r="PCO2765" s="122"/>
      <c r="PCW2765" s="122"/>
      <c r="PDE2765" s="122"/>
      <c r="PDM2765" s="122"/>
      <c r="PDU2765" s="122"/>
      <c r="PEC2765" s="122"/>
      <c r="PEK2765" s="122"/>
      <c r="PES2765" s="122"/>
      <c r="PFA2765" s="122"/>
      <c r="PFI2765" s="122"/>
      <c r="PFQ2765" s="122"/>
      <c r="PFY2765" s="122"/>
      <c r="PGG2765" s="122"/>
      <c r="PGO2765" s="122"/>
      <c r="PGW2765" s="122"/>
      <c r="PHE2765" s="122"/>
      <c r="PHM2765" s="122"/>
      <c r="PHU2765" s="122"/>
      <c r="PIC2765" s="122"/>
      <c r="PIK2765" s="122"/>
      <c r="PIS2765" s="122"/>
      <c r="PJA2765" s="122"/>
      <c r="PJI2765" s="122"/>
      <c r="PJQ2765" s="122"/>
      <c r="PJY2765" s="122"/>
      <c r="PKG2765" s="122"/>
      <c r="PKO2765" s="122"/>
      <c r="PKW2765" s="122"/>
      <c r="PLE2765" s="122"/>
      <c r="PLM2765" s="122"/>
      <c r="PLU2765" s="122"/>
      <c r="PMC2765" s="122"/>
      <c r="PMK2765" s="122"/>
      <c r="PMS2765" s="122"/>
      <c r="PNA2765" s="122"/>
      <c r="PNI2765" s="122"/>
      <c r="PNQ2765" s="122"/>
      <c r="PNY2765" s="122"/>
      <c r="POG2765" s="122"/>
      <c r="POO2765" s="122"/>
      <c r="POW2765" s="122"/>
      <c r="PPE2765" s="122"/>
      <c r="PPM2765" s="122"/>
      <c r="PPU2765" s="122"/>
      <c r="PQC2765" s="122"/>
      <c r="PQK2765" s="122"/>
      <c r="PQS2765" s="122"/>
      <c r="PRA2765" s="122"/>
      <c r="PRI2765" s="122"/>
      <c r="PRQ2765" s="122"/>
      <c r="PRY2765" s="122"/>
      <c r="PSG2765" s="122"/>
      <c r="PSO2765" s="122"/>
      <c r="PSW2765" s="122"/>
      <c r="PTE2765" s="122"/>
      <c r="PTM2765" s="122"/>
      <c r="PTU2765" s="122"/>
      <c r="PUC2765" s="122"/>
      <c r="PUK2765" s="122"/>
      <c r="PUS2765" s="122"/>
      <c r="PVA2765" s="122"/>
      <c r="PVI2765" s="122"/>
      <c r="PVQ2765" s="122"/>
      <c r="PVY2765" s="122"/>
      <c r="PWG2765" s="122"/>
      <c r="PWO2765" s="122"/>
      <c r="PWW2765" s="122"/>
      <c r="PXE2765" s="122"/>
      <c r="PXM2765" s="122"/>
      <c r="PXU2765" s="122"/>
      <c r="PYC2765" s="122"/>
      <c r="PYK2765" s="122"/>
      <c r="PYS2765" s="122"/>
      <c r="PZA2765" s="122"/>
      <c r="PZI2765" s="122"/>
      <c r="PZQ2765" s="122"/>
      <c r="PZY2765" s="122"/>
      <c r="QAG2765" s="122"/>
      <c r="QAO2765" s="122"/>
      <c r="QAW2765" s="122"/>
      <c r="QBE2765" s="122"/>
      <c r="QBM2765" s="122"/>
      <c r="QBU2765" s="122"/>
      <c r="QCC2765" s="122"/>
      <c r="QCK2765" s="122"/>
      <c r="QCS2765" s="122"/>
      <c r="QDA2765" s="122"/>
      <c r="QDI2765" s="122"/>
      <c r="QDQ2765" s="122"/>
      <c r="QDY2765" s="122"/>
      <c r="QEG2765" s="122"/>
      <c r="QEO2765" s="122"/>
      <c r="QEW2765" s="122"/>
      <c r="QFE2765" s="122"/>
      <c r="QFM2765" s="122"/>
      <c r="QFU2765" s="122"/>
      <c r="QGC2765" s="122"/>
      <c r="QGK2765" s="122"/>
      <c r="QGS2765" s="122"/>
      <c r="QHA2765" s="122"/>
      <c r="QHI2765" s="122"/>
      <c r="QHQ2765" s="122"/>
      <c r="QHY2765" s="122"/>
      <c r="QIG2765" s="122"/>
      <c r="QIO2765" s="122"/>
      <c r="QIW2765" s="122"/>
      <c r="QJE2765" s="122"/>
      <c r="QJM2765" s="122"/>
      <c r="QJU2765" s="122"/>
      <c r="QKC2765" s="122"/>
      <c r="QKK2765" s="122"/>
      <c r="QKS2765" s="122"/>
      <c r="QLA2765" s="122"/>
      <c r="QLI2765" s="122"/>
      <c r="QLQ2765" s="122"/>
      <c r="QLY2765" s="122"/>
      <c r="QMG2765" s="122"/>
      <c r="QMO2765" s="122"/>
      <c r="QMW2765" s="122"/>
      <c r="QNE2765" s="122"/>
      <c r="QNM2765" s="122"/>
      <c r="QNU2765" s="122"/>
      <c r="QOC2765" s="122"/>
      <c r="QOK2765" s="122"/>
      <c r="QOS2765" s="122"/>
      <c r="QPA2765" s="122"/>
      <c r="QPI2765" s="122"/>
      <c r="QPQ2765" s="122"/>
      <c r="QPY2765" s="122"/>
      <c r="QQG2765" s="122"/>
      <c r="QQO2765" s="122"/>
      <c r="QQW2765" s="122"/>
      <c r="QRE2765" s="122"/>
      <c r="QRM2765" s="122"/>
      <c r="QRU2765" s="122"/>
      <c r="QSC2765" s="122"/>
      <c r="QSK2765" s="122"/>
      <c r="QSS2765" s="122"/>
      <c r="QTA2765" s="122"/>
      <c r="QTI2765" s="122"/>
      <c r="QTQ2765" s="122"/>
      <c r="QTY2765" s="122"/>
      <c r="QUG2765" s="122"/>
      <c r="QUO2765" s="122"/>
      <c r="QUW2765" s="122"/>
      <c r="QVE2765" s="122"/>
      <c r="QVM2765" s="122"/>
      <c r="QVU2765" s="122"/>
      <c r="QWC2765" s="122"/>
      <c r="QWK2765" s="122"/>
      <c r="QWS2765" s="122"/>
      <c r="QXA2765" s="122"/>
      <c r="QXI2765" s="122"/>
      <c r="QXQ2765" s="122"/>
      <c r="QXY2765" s="122"/>
      <c r="QYG2765" s="122"/>
      <c r="QYO2765" s="122"/>
      <c r="QYW2765" s="122"/>
      <c r="QZE2765" s="122"/>
      <c r="QZM2765" s="122"/>
      <c r="QZU2765" s="122"/>
      <c r="RAC2765" s="122"/>
      <c r="RAK2765" s="122"/>
      <c r="RAS2765" s="122"/>
      <c r="RBA2765" s="122"/>
      <c r="RBI2765" s="122"/>
      <c r="RBQ2765" s="122"/>
      <c r="RBY2765" s="122"/>
      <c r="RCG2765" s="122"/>
      <c r="RCO2765" s="122"/>
      <c r="RCW2765" s="122"/>
      <c r="RDE2765" s="122"/>
      <c r="RDM2765" s="122"/>
      <c r="RDU2765" s="122"/>
      <c r="REC2765" s="122"/>
      <c r="REK2765" s="122"/>
      <c r="RES2765" s="122"/>
      <c r="RFA2765" s="122"/>
      <c r="RFI2765" s="122"/>
      <c r="RFQ2765" s="122"/>
      <c r="RFY2765" s="122"/>
      <c r="RGG2765" s="122"/>
      <c r="RGO2765" s="122"/>
      <c r="RGW2765" s="122"/>
      <c r="RHE2765" s="122"/>
      <c r="RHM2765" s="122"/>
      <c r="RHU2765" s="122"/>
      <c r="RIC2765" s="122"/>
      <c r="RIK2765" s="122"/>
      <c r="RIS2765" s="122"/>
      <c r="RJA2765" s="122"/>
      <c r="RJI2765" s="122"/>
      <c r="RJQ2765" s="122"/>
      <c r="RJY2765" s="122"/>
      <c r="RKG2765" s="122"/>
      <c r="RKO2765" s="122"/>
      <c r="RKW2765" s="122"/>
      <c r="RLE2765" s="122"/>
      <c r="RLM2765" s="122"/>
      <c r="RLU2765" s="122"/>
      <c r="RMC2765" s="122"/>
      <c r="RMK2765" s="122"/>
      <c r="RMS2765" s="122"/>
      <c r="RNA2765" s="122"/>
      <c r="RNI2765" s="122"/>
      <c r="RNQ2765" s="122"/>
      <c r="RNY2765" s="122"/>
      <c r="ROG2765" s="122"/>
      <c r="ROO2765" s="122"/>
      <c r="ROW2765" s="122"/>
      <c r="RPE2765" s="122"/>
      <c r="RPM2765" s="122"/>
      <c r="RPU2765" s="122"/>
      <c r="RQC2765" s="122"/>
      <c r="RQK2765" s="122"/>
      <c r="RQS2765" s="122"/>
      <c r="RRA2765" s="122"/>
      <c r="RRI2765" s="122"/>
      <c r="RRQ2765" s="122"/>
      <c r="RRY2765" s="122"/>
      <c r="RSG2765" s="122"/>
      <c r="RSO2765" s="122"/>
      <c r="RSW2765" s="122"/>
      <c r="RTE2765" s="122"/>
      <c r="RTM2765" s="122"/>
      <c r="RTU2765" s="122"/>
      <c r="RUC2765" s="122"/>
      <c r="RUK2765" s="122"/>
      <c r="RUS2765" s="122"/>
      <c r="RVA2765" s="122"/>
      <c r="RVI2765" s="122"/>
      <c r="RVQ2765" s="122"/>
      <c r="RVY2765" s="122"/>
      <c r="RWG2765" s="122"/>
      <c r="RWO2765" s="122"/>
      <c r="RWW2765" s="122"/>
      <c r="RXE2765" s="122"/>
      <c r="RXM2765" s="122"/>
      <c r="RXU2765" s="122"/>
      <c r="RYC2765" s="122"/>
      <c r="RYK2765" s="122"/>
      <c r="RYS2765" s="122"/>
      <c r="RZA2765" s="122"/>
      <c r="RZI2765" s="122"/>
      <c r="RZQ2765" s="122"/>
      <c r="RZY2765" s="122"/>
      <c r="SAG2765" s="122"/>
      <c r="SAO2765" s="122"/>
      <c r="SAW2765" s="122"/>
      <c r="SBE2765" s="122"/>
      <c r="SBM2765" s="122"/>
      <c r="SBU2765" s="122"/>
      <c r="SCC2765" s="122"/>
      <c r="SCK2765" s="122"/>
      <c r="SCS2765" s="122"/>
      <c r="SDA2765" s="122"/>
      <c r="SDI2765" s="122"/>
      <c r="SDQ2765" s="122"/>
      <c r="SDY2765" s="122"/>
      <c r="SEG2765" s="122"/>
      <c r="SEO2765" s="122"/>
      <c r="SEW2765" s="122"/>
      <c r="SFE2765" s="122"/>
      <c r="SFM2765" s="122"/>
      <c r="SFU2765" s="122"/>
      <c r="SGC2765" s="122"/>
      <c r="SGK2765" s="122"/>
      <c r="SGS2765" s="122"/>
      <c r="SHA2765" s="122"/>
      <c r="SHI2765" s="122"/>
      <c r="SHQ2765" s="122"/>
      <c r="SHY2765" s="122"/>
      <c r="SIG2765" s="122"/>
      <c r="SIO2765" s="122"/>
      <c r="SIW2765" s="122"/>
      <c r="SJE2765" s="122"/>
      <c r="SJM2765" s="122"/>
      <c r="SJU2765" s="122"/>
      <c r="SKC2765" s="122"/>
      <c r="SKK2765" s="122"/>
      <c r="SKS2765" s="122"/>
      <c r="SLA2765" s="122"/>
      <c r="SLI2765" s="122"/>
      <c r="SLQ2765" s="122"/>
      <c r="SLY2765" s="122"/>
      <c r="SMG2765" s="122"/>
      <c r="SMO2765" s="122"/>
      <c r="SMW2765" s="122"/>
      <c r="SNE2765" s="122"/>
      <c r="SNM2765" s="122"/>
      <c r="SNU2765" s="122"/>
      <c r="SOC2765" s="122"/>
      <c r="SOK2765" s="122"/>
      <c r="SOS2765" s="122"/>
      <c r="SPA2765" s="122"/>
      <c r="SPI2765" s="122"/>
      <c r="SPQ2765" s="122"/>
      <c r="SPY2765" s="122"/>
      <c r="SQG2765" s="122"/>
      <c r="SQO2765" s="122"/>
      <c r="SQW2765" s="122"/>
      <c r="SRE2765" s="122"/>
      <c r="SRM2765" s="122"/>
      <c r="SRU2765" s="122"/>
      <c r="SSC2765" s="122"/>
      <c r="SSK2765" s="122"/>
      <c r="SSS2765" s="122"/>
      <c r="STA2765" s="122"/>
      <c r="STI2765" s="122"/>
      <c r="STQ2765" s="122"/>
      <c r="STY2765" s="122"/>
      <c r="SUG2765" s="122"/>
      <c r="SUO2765" s="122"/>
      <c r="SUW2765" s="122"/>
      <c r="SVE2765" s="122"/>
      <c r="SVM2765" s="122"/>
      <c r="SVU2765" s="122"/>
      <c r="SWC2765" s="122"/>
      <c r="SWK2765" s="122"/>
      <c r="SWS2765" s="122"/>
      <c r="SXA2765" s="122"/>
      <c r="SXI2765" s="122"/>
      <c r="SXQ2765" s="122"/>
      <c r="SXY2765" s="122"/>
      <c r="SYG2765" s="122"/>
      <c r="SYO2765" s="122"/>
      <c r="SYW2765" s="122"/>
      <c r="SZE2765" s="122"/>
      <c r="SZM2765" s="122"/>
      <c r="SZU2765" s="122"/>
      <c r="TAC2765" s="122"/>
      <c r="TAK2765" s="122"/>
      <c r="TAS2765" s="122"/>
      <c r="TBA2765" s="122"/>
      <c r="TBI2765" s="122"/>
      <c r="TBQ2765" s="122"/>
      <c r="TBY2765" s="122"/>
      <c r="TCG2765" s="122"/>
      <c r="TCO2765" s="122"/>
      <c r="TCW2765" s="122"/>
      <c r="TDE2765" s="122"/>
      <c r="TDM2765" s="122"/>
      <c r="TDU2765" s="122"/>
      <c r="TEC2765" s="122"/>
      <c r="TEK2765" s="122"/>
      <c r="TES2765" s="122"/>
      <c r="TFA2765" s="122"/>
      <c r="TFI2765" s="122"/>
      <c r="TFQ2765" s="122"/>
      <c r="TFY2765" s="122"/>
      <c r="TGG2765" s="122"/>
      <c r="TGO2765" s="122"/>
      <c r="TGW2765" s="122"/>
      <c r="THE2765" s="122"/>
      <c r="THM2765" s="122"/>
      <c r="THU2765" s="122"/>
      <c r="TIC2765" s="122"/>
      <c r="TIK2765" s="122"/>
      <c r="TIS2765" s="122"/>
      <c r="TJA2765" s="122"/>
      <c r="TJI2765" s="122"/>
      <c r="TJQ2765" s="122"/>
      <c r="TJY2765" s="122"/>
      <c r="TKG2765" s="122"/>
      <c r="TKO2765" s="122"/>
      <c r="TKW2765" s="122"/>
      <c r="TLE2765" s="122"/>
      <c r="TLM2765" s="122"/>
      <c r="TLU2765" s="122"/>
      <c r="TMC2765" s="122"/>
      <c r="TMK2765" s="122"/>
      <c r="TMS2765" s="122"/>
      <c r="TNA2765" s="122"/>
      <c r="TNI2765" s="122"/>
      <c r="TNQ2765" s="122"/>
      <c r="TNY2765" s="122"/>
      <c r="TOG2765" s="122"/>
      <c r="TOO2765" s="122"/>
      <c r="TOW2765" s="122"/>
      <c r="TPE2765" s="122"/>
      <c r="TPM2765" s="122"/>
      <c r="TPU2765" s="122"/>
      <c r="TQC2765" s="122"/>
      <c r="TQK2765" s="122"/>
      <c r="TQS2765" s="122"/>
      <c r="TRA2765" s="122"/>
      <c r="TRI2765" s="122"/>
      <c r="TRQ2765" s="122"/>
      <c r="TRY2765" s="122"/>
      <c r="TSG2765" s="122"/>
      <c r="TSO2765" s="122"/>
      <c r="TSW2765" s="122"/>
      <c r="TTE2765" s="122"/>
      <c r="TTM2765" s="122"/>
      <c r="TTU2765" s="122"/>
      <c r="TUC2765" s="122"/>
      <c r="TUK2765" s="122"/>
      <c r="TUS2765" s="122"/>
      <c r="TVA2765" s="122"/>
      <c r="TVI2765" s="122"/>
      <c r="TVQ2765" s="122"/>
      <c r="TVY2765" s="122"/>
      <c r="TWG2765" s="122"/>
      <c r="TWO2765" s="122"/>
      <c r="TWW2765" s="122"/>
      <c r="TXE2765" s="122"/>
      <c r="TXM2765" s="122"/>
      <c r="TXU2765" s="122"/>
      <c r="TYC2765" s="122"/>
      <c r="TYK2765" s="122"/>
      <c r="TYS2765" s="122"/>
      <c r="TZA2765" s="122"/>
      <c r="TZI2765" s="122"/>
      <c r="TZQ2765" s="122"/>
      <c r="TZY2765" s="122"/>
      <c r="UAG2765" s="122"/>
      <c r="UAO2765" s="122"/>
      <c r="UAW2765" s="122"/>
      <c r="UBE2765" s="122"/>
      <c r="UBM2765" s="122"/>
      <c r="UBU2765" s="122"/>
      <c r="UCC2765" s="122"/>
      <c r="UCK2765" s="122"/>
      <c r="UCS2765" s="122"/>
      <c r="UDA2765" s="122"/>
      <c r="UDI2765" s="122"/>
      <c r="UDQ2765" s="122"/>
      <c r="UDY2765" s="122"/>
      <c r="UEG2765" s="122"/>
      <c r="UEO2765" s="122"/>
      <c r="UEW2765" s="122"/>
      <c r="UFE2765" s="122"/>
      <c r="UFM2765" s="122"/>
      <c r="UFU2765" s="122"/>
      <c r="UGC2765" s="122"/>
      <c r="UGK2765" s="122"/>
      <c r="UGS2765" s="122"/>
      <c r="UHA2765" s="122"/>
      <c r="UHI2765" s="122"/>
      <c r="UHQ2765" s="122"/>
      <c r="UHY2765" s="122"/>
      <c r="UIG2765" s="122"/>
      <c r="UIO2765" s="122"/>
      <c r="UIW2765" s="122"/>
      <c r="UJE2765" s="122"/>
      <c r="UJM2765" s="122"/>
      <c r="UJU2765" s="122"/>
      <c r="UKC2765" s="122"/>
      <c r="UKK2765" s="122"/>
      <c r="UKS2765" s="122"/>
      <c r="ULA2765" s="122"/>
      <c r="ULI2765" s="122"/>
      <c r="ULQ2765" s="122"/>
      <c r="ULY2765" s="122"/>
      <c r="UMG2765" s="122"/>
      <c r="UMO2765" s="122"/>
      <c r="UMW2765" s="122"/>
      <c r="UNE2765" s="122"/>
      <c r="UNM2765" s="122"/>
      <c r="UNU2765" s="122"/>
      <c r="UOC2765" s="122"/>
      <c r="UOK2765" s="122"/>
      <c r="UOS2765" s="122"/>
      <c r="UPA2765" s="122"/>
      <c r="UPI2765" s="122"/>
      <c r="UPQ2765" s="122"/>
      <c r="UPY2765" s="122"/>
      <c r="UQG2765" s="122"/>
      <c r="UQO2765" s="122"/>
      <c r="UQW2765" s="122"/>
      <c r="URE2765" s="122"/>
      <c r="URM2765" s="122"/>
      <c r="URU2765" s="122"/>
      <c r="USC2765" s="122"/>
      <c r="USK2765" s="122"/>
      <c r="USS2765" s="122"/>
      <c r="UTA2765" s="122"/>
      <c r="UTI2765" s="122"/>
      <c r="UTQ2765" s="122"/>
      <c r="UTY2765" s="122"/>
      <c r="UUG2765" s="122"/>
      <c r="UUO2765" s="122"/>
      <c r="UUW2765" s="122"/>
      <c r="UVE2765" s="122"/>
      <c r="UVM2765" s="122"/>
      <c r="UVU2765" s="122"/>
      <c r="UWC2765" s="122"/>
      <c r="UWK2765" s="122"/>
      <c r="UWS2765" s="122"/>
      <c r="UXA2765" s="122"/>
      <c r="UXI2765" s="122"/>
      <c r="UXQ2765" s="122"/>
      <c r="UXY2765" s="122"/>
      <c r="UYG2765" s="122"/>
      <c r="UYO2765" s="122"/>
      <c r="UYW2765" s="122"/>
      <c r="UZE2765" s="122"/>
      <c r="UZM2765" s="122"/>
      <c r="UZU2765" s="122"/>
      <c r="VAC2765" s="122"/>
      <c r="VAK2765" s="122"/>
      <c r="VAS2765" s="122"/>
      <c r="VBA2765" s="122"/>
      <c r="VBI2765" s="122"/>
      <c r="VBQ2765" s="122"/>
      <c r="VBY2765" s="122"/>
      <c r="VCG2765" s="122"/>
      <c r="VCO2765" s="122"/>
      <c r="VCW2765" s="122"/>
      <c r="VDE2765" s="122"/>
      <c r="VDM2765" s="122"/>
      <c r="VDU2765" s="122"/>
      <c r="VEC2765" s="122"/>
      <c r="VEK2765" s="122"/>
      <c r="VES2765" s="122"/>
      <c r="VFA2765" s="122"/>
      <c r="VFI2765" s="122"/>
      <c r="VFQ2765" s="122"/>
      <c r="VFY2765" s="122"/>
      <c r="VGG2765" s="122"/>
      <c r="VGO2765" s="122"/>
      <c r="VGW2765" s="122"/>
      <c r="VHE2765" s="122"/>
      <c r="VHM2765" s="122"/>
      <c r="VHU2765" s="122"/>
      <c r="VIC2765" s="122"/>
      <c r="VIK2765" s="122"/>
      <c r="VIS2765" s="122"/>
      <c r="VJA2765" s="122"/>
      <c r="VJI2765" s="122"/>
      <c r="VJQ2765" s="122"/>
      <c r="VJY2765" s="122"/>
      <c r="VKG2765" s="122"/>
      <c r="VKO2765" s="122"/>
      <c r="VKW2765" s="122"/>
      <c r="VLE2765" s="122"/>
      <c r="VLM2765" s="122"/>
      <c r="VLU2765" s="122"/>
      <c r="VMC2765" s="122"/>
      <c r="VMK2765" s="122"/>
      <c r="VMS2765" s="122"/>
      <c r="VNA2765" s="122"/>
      <c r="VNI2765" s="122"/>
      <c r="VNQ2765" s="122"/>
      <c r="VNY2765" s="122"/>
      <c r="VOG2765" s="122"/>
      <c r="VOO2765" s="122"/>
      <c r="VOW2765" s="122"/>
      <c r="VPE2765" s="122"/>
      <c r="VPM2765" s="122"/>
      <c r="VPU2765" s="122"/>
      <c r="VQC2765" s="122"/>
      <c r="VQK2765" s="122"/>
      <c r="VQS2765" s="122"/>
      <c r="VRA2765" s="122"/>
      <c r="VRI2765" s="122"/>
      <c r="VRQ2765" s="122"/>
      <c r="VRY2765" s="122"/>
      <c r="VSG2765" s="122"/>
      <c r="VSO2765" s="122"/>
      <c r="VSW2765" s="122"/>
      <c r="VTE2765" s="122"/>
      <c r="VTM2765" s="122"/>
      <c r="VTU2765" s="122"/>
      <c r="VUC2765" s="122"/>
      <c r="VUK2765" s="122"/>
      <c r="VUS2765" s="122"/>
      <c r="VVA2765" s="122"/>
      <c r="VVI2765" s="122"/>
      <c r="VVQ2765" s="122"/>
      <c r="VVY2765" s="122"/>
      <c r="VWG2765" s="122"/>
      <c r="VWO2765" s="122"/>
      <c r="VWW2765" s="122"/>
      <c r="VXE2765" s="122"/>
      <c r="VXM2765" s="122"/>
      <c r="VXU2765" s="122"/>
      <c r="VYC2765" s="122"/>
      <c r="VYK2765" s="122"/>
      <c r="VYS2765" s="122"/>
      <c r="VZA2765" s="122"/>
      <c r="VZI2765" s="122"/>
      <c r="VZQ2765" s="122"/>
      <c r="VZY2765" s="122"/>
      <c r="WAG2765" s="122"/>
      <c r="WAO2765" s="122"/>
      <c r="WAW2765" s="122"/>
      <c r="WBE2765" s="122"/>
      <c r="WBM2765" s="122"/>
      <c r="WBU2765" s="122"/>
      <c r="WCC2765" s="122"/>
      <c r="WCK2765" s="122"/>
      <c r="WCS2765" s="122"/>
      <c r="WDA2765" s="122"/>
      <c r="WDI2765" s="122"/>
      <c r="WDQ2765" s="122"/>
      <c r="WDY2765" s="122"/>
      <c r="WEG2765" s="122"/>
      <c r="WEO2765" s="122"/>
      <c r="WEW2765" s="122"/>
      <c r="WFE2765" s="122"/>
      <c r="WFM2765" s="122"/>
      <c r="WFU2765" s="122"/>
      <c r="WGC2765" s="122"/>
      <c r="WGK2765" s="122"/>
      <c r="WGS2765" s="122"/>
      <c r="WHA2765" s="122"/>
      <c r="WHI2765" s="122"/>
      <c r="WHQ2765" s="122"/>
      <c r="WHY2765" s="122"/>
      <c r="WIG2765" s="122"/>
      <c r="WIO2765" s="122"/>
      <c r="WIW2765" s="122"/>
      <c r="WJE2765" s="122"/>
      <c r="WJM2765" s="122"/>
      <c r="WJU2765" s="122"/>
      <c r="WKC2765" s="122"/>
      <c r="WKK2765" s="122"/>
      <c r="WKS2765" s="122"/>
      <c r="WLA2765" s="122"/>
      <c r="WLI2765" s="122"/>
      <c r="WLQ2765" s="122"/>
      <c r="WLY2765" s="122"/>
      <c r="WMG2765" s="122"/>
      <c r="WMO2765" s="122"/>
      <c r="WMW2765" s="122"/>
      <c r="WNE2765" s="122"/>
      <c r="WNM2765" s="122"/>
      <c r="WNU2765" s="122"/>
      <c r="WOC2765" s="122"/>
      <c r="WOK2765" s="122"/>
      <c r="WOS2765" s="122"/>
      <c r="WPA2765" s="122"/>
      <c r="WPI2765" s="122"/>
      <c r="WPQ2765" s="122"/>
      <c r="WPY2765" s="122"/>
      <c r="WQG2765" s="122"/>
      <c r="WQO2765" s="122"/>
      <c r="WQW2765" s="122"/>
      <c r="WRE2765" s="122"/>
      <c r="WRM2765" s="122"/>
      <c r="WRU2765" s="122"/>
      <c r="WSC2765" s="122"/>
      <c r="WSK2765" s="122"/>
      <c r="WSS2765" s="122"/>
      <c r="WTA2765" s="122"/>
      <c r="WTI2765" s="122"/>
      <c r="WTQ2765" s="122"/>
      <c r="WTY2765" s="122"/>
      <c r="WUG2765" s="122"/>
      <c r="WUO2765" s="122"/>
      <c r="WUW2765" s="122"/>
      <c r="WVE2765" s="122"/>
      <c r="WVM2765" s="122"/>
      <c r="WVU2765" s="122"/>
      <c r="WWC2765" s="122"/>
      <c r="WWK2765" s="122"/>
      <c r="WWS2765" s="122"/>
      <c r="WXA2765" s="122"/>
      <c r="WXI2765" s="122"/>
      <c r="WXQ2765" s="122"/>
      <c r="WXY2765" s="122"/>
      <c r="WYG2765" s="122"/>
      <c r="WYO2765" s="122"/>
      <c r="WYW2765" s="122"/>
      <c r="WZE2765" s="122"/>
      <c r="WZM2765" s="122"/>
      <c r="WZU2765" s="122"/>
      <c r="XAC2765" s="122"/>
      <c r="XAK2765" s="122"/>
      <c r="XAS2765" s="122"/>
      <c r="XBA2765" s="122"/>
      <c r="XBI2765" s="122"/>
      <c r="XBQ2765" s="122"/>
      <c r="XBY2765" s="122"/>
      <c r="XCG2765" s="122"/>
      <c r="XCO2765" s="122"/>
      <c r="XCW2765" s="122"/>
      <c r="XDE2765" s="122"/>
      <c r="XDM2765" s="122"/>
      <c r="XDU2765" s="122"/>
      <c r="XEC2765" s="122"/>
      <c r="XEK2765" s="122"/>
      <c r="XES2765" s="122"/>
      <c r="XFA2765" s="122"/>
    </row>
    <row r="2766" spans="1:1021 1029:2045 2053:3069 3077:4093 4101:5117 5125:6141 6149:7165 7173:8189 8197:9213 9221:10237 10245:11261 11269:12285 12293:13309 13317:14333 14341:15357 15365:16381" s="444" customFormat="1">
      <c r="A2766" s="60">
        <v>41373</v>
      </c>
      <c r="E2766" s="517"/>
      <c r="G2766" s="309"/>
      <c r="H2766" s="309"/>
      <c r="M2766" s="122"/>
      <c r="U2766" s="122"/>
      <c r="AC2766" s="122"/>
      <c r="AK2766" s="122"/>
      <c r="AS2766" s="122"/>
      <c r="BA2766" s="122"/>
      <c r="BI2766" s="122"/>
      <c r="BQ2766" s="122"/>
      <c r="BY2766" s="122"/>
      <c r="CG2766" s="122"/>
      <c r="CO2766" s="122"/>
      <c r="CW2766" s="122"/>
      <c r="DE2766" s="122"/>
      <c r="DM2766" s="122"/>
      <c r="DU2766" s="122"/>
      <c r="EC2766" s="122"/>
      <c r="EK2766" s="122"/>
      <c r="ES2766" s="122"/>
      <c r="FA2766" s="122"/>
      <c r="FI2766" s="122"/>
      <c r="FQ2766" s="122"/>
      <c r="FY2766" s="122"/>
      <c r="GG2766" s="122"/>
      <c r="GO2766" s="122"/>
      <c r="GW2766" s="122"/>
      <c r="HE2766" s="122"/>
      <c r="HM2766" s="122"/>
      <c r="HU2766" s="122"/>
      <c r="IC2766" s="122"/>
      <c r="IK2766" s="122"/>
      <c r="IS2766" s="122"/>
      <c r="JA2766" s="122"/>
      <c r="JI2766" s="122"/>
      <c r="JQ2766" s="122"/>
      <c r="JY2766" s="122"/>
      <c r="KG2766" s="122"/>
      <c r="KO2766" s="122"/>
      <c r="KW2766" s="122"/>
      <c r="LE2766" s="122"/>
      <c r="LM2766" s="122"/>
      <c r="LU2766" s="122"/>
      <c r="MC2766" s="122"/>
      <c r="MK2766" s="122"/>
      <c r="MS2766" s="122"/>
      <c r="NA2766" s="122"/>
      <c r="NI2766" s="122"/>
      <c r="NQ2766" s="122"/>
      <c r="NY2766" s="122"/>
      <c r="OG2766" s="122"/>
      <c r="OO2766" s="122"/>
      <c r="OW2766" s="122"/>
      <c r="PE2766" s="122"/>
      <c r="PM2766" s="122"/>
      <c r="PU2766" s="122"/>
      <c r="QC2766" s="122"/>
      <c r="QK2766" s="122"/>
      <c r="QS2766" s="122"/>
      <c r="RA2766" s="122"/>
      <c r="RI2766" s="122"/>
      <c r="RQ2766" s="122"/>
      <c r="RY2766" s="122"/>
      <c r="SG2766" s="122"/>
      <c r="SO2766" s="122"/>
      <c r="SW2766" s="122"/>
      <c r="TE2766" s="122"/>
      <c r="TM2766" s="122"/>
      <c r="TU2766" s="122"/>
      <c r="UC2766" s="122"/>
      <c r="UK2766" s="122"/>
      <c r="US2766" s="122"/>
      <c r="VA2766" s="122"/>
      <c r="VI2766" s="122"/>
      <c r="VQ2766" s="122"/>
      <c r="VY2766" s="122"/>
      <c r="WG2766" s="122"/>
      <c r="WO2766" s="122"/>
      <c r="WW2766" s="122"/>
      <c r="XE2766" s="122"/>
      <c r="XM2766" s="122"/>
      <c r="XU2766" s="122"/>
      <c r="YC2766" s="122"/>
      <c r="YK2766" s="122"/>
      <c r="YS2766" s="122"/>
      <c r="ZA2766" s="122"/>
      <c r="ZI2766" s="122"/>
      <c r="ZQ2766" s="122"/>
      <c r="ZY2766" s="122"/>
      <c r="AAG2766" s="122"/>
      <c r="AAO2766" s="122"/>
      <c r="AAW2766" s="122"/>
      <c r="ABE2766" s="122"/>
      <c r="ABM2766" s="122"/>
      <c r="ABU2766" s="122"/>
      <c r="ACC2766" s="122"/>
      <c r="ACK2766" s="122"/>
      <c r="ACS2766" s="122"/>
      <c r="ADA2766" s="122"/>
      <c r="ADI2766" s="122"/>
      <c r="ADQ2766" s="122"/>
      <c r="ADY2766" s="122"/>
      <c r="AEG2766" s="122"/>
      <c r="AEO2766" s="122"/>
      <c r="AEW2766" s="122"/>
      <c r="AFE2766" s="122"/>
      <c r="AFM2766" s="122"/>
      <c r="AFU2766" s="122"/>
      <c r="AGC2766" s="122"/>
      <c r="AGK2766" s="122"/>
      <c r="AGS2766" s="122"/>
      <c r="AHA2766" s="122"/>
      <c r="AHI2766" s="122"/>
      <c r="AHQ2766" s="122"/>
      <c r="AHY2766" s="122"/>
      <c r="AIG2766" s="122"/>
      <c r="AIO2766" s="122"/>
      <c r="AIW2766" s="122"/>
      <c r="AJE2766" s="122"/>
      <c r="AJM2766" s="122"/>
      <c r="AJU2766" s="122"/>
      <c r="AKC2766" s="122"/>
      <c r="AKK2766" s="122"/>
      <c r="AKS2766" s="122"/>
      <c r="ALA2766" s="122"/>
      <c r="ALI2766" s="122"/>
      <c r="ALQ2766" s="122"/>
      <c r="ALY2766" s="122"/>
      <c r="AMG2766" s="122"/>
      <c r="AMO2766" s="122"/>
      <c r="AMW2766" s="122"/>
      <c r="ANE2766" s="122"/>
      <c r="ANM2766" s="122"/>
      <c r="ANU2766" s="122"/>
      <c r="AOC2766" s="122"/>
      <c r="AOK2766" s="122"/>
      <c r="AOS2766" s="122"/>
      <c r="APA2766" s="122"/>
      <c r="API2766" s="122"/>
      <c r="APQ2766" s="122"/>
      <c r="APY2766" s="122"/>
      <c r="AQG2766" s="122"/>
      <c r="AQO2766" s="122"/>
      <c r="AQW2766" s="122"/>
      <c r="ARE2766" s="122"/>
      <c r="ARM2766" s="122"/>
      <c r="ARU2766" s="122"/>
      <c r="ASC2766" s="122"/>
      <c r="ASK2766" s="122"/>
      <c r="ASS2766" s="122"/>
      <c r="ATA2766" s="122"/>
      <c r="ATI2766" s="122"/>
      <c r="ATQ2766" s="122"/>
      <c r="ATY2766" s="122"/>
      <c r="AUG2766" s="122"/>
      <c r="AUO2766" s="122"/>
      <c r="AUW2766" s="122"/>
      <c r="AVE2766" s="122"/>
      <c r="AVM2766" s="122"/>
      <c r="AVU2766" s="122"/>
      <c r="AWC2766" s="122"/>
      <c r="AWK2766" s="122"/>
      <c r="AWS2766" s="122"/>
      <c r="AXA2766" s="122"/>
      <c r="AXI2766" s="122"/>
      <c r="AXQ2766" s="122"/>
      <c r="AXY2766" s="122"/>
      <c r="AYG2766" s="122"/>
      <c r="AYO2766" s="122"/>
      <c r="AYW2766" s="122"/>
      <c r="AZE2766" s="122"/>
      <c r="AZM2766" s="122"/>
      <c r="AZU2766" s="122"/>
      <c r="BAC2766" s="122"/>
      <c r="BAK2766" s="122"/>
      <c r="BAS2766" s="122"/>
      <c r="BBA2766" s="122"/>
      <c r="BBI2766" s="122"/>
      <c r="BBQ2766" s="122"/>
      <c r="BBY2766" s="122"/>
      <c r="BCG2766" s="122"/>
      <c r="BCO2766" s="122"/>
      <c r="BCW2766" s="122"/>
      <c r="BDE2766" s="122"/>
      <c r="BDM2766" s="122"/>
      <c r="BDU2766" s="122"/>
      <c r="BEC2766" s="122"/>
      <c r="BEK2766" s="122"/>
      <c r="BES2766" s="122"/>
      <c r="BFA2766" s="122"/>
      <c r="BFI2766" s="122"/>
      <c r="BFQ2766" s="122"/>
      <c r="BFY2766" s="122"/>
      <c r="BGG2766" s="122"/>
      <c r="BGO2766" s="122"/>
      <c r="BGW2766" s="122"/>
      <c r="BHE2766" s="122"/>
      <c r="BHM2766" s="122"/>
      <c r="BHU2766" s="122"/>
      <c r="BIC2766" s="122"/>
      <c r="BIK2766" s="122"/>
      <c r="BIS2766" s="122"/>
      <c r="BJA2766" s="122"/>
      <c r="BJI2766" s="122"/>
      <c r="BJQ2766" s="122"/>
      <c r="BJY2766" s="122"/>
      <c r="BKG2766" s="122"/>
      <c r="BKO2766" s="122"/>
      <c r="BKW2766" s="122"/>
      <c r="BLE2766" s="122"/>
      <c r="BLM2766" s="122"/>
      <c r="BLU2766" s="122"/>
      <c r="BMC2766" s="122"/>
      <c r="BMK2766" s="122"/>
      <c r="BMS2766" s="122"/>
      <c r="BNA2766" s="122"/>
      <c r="BNI2766" s="122"/>
      <c r="BNQ2766" s="122"/>
      <c r="BNY2766" s="122"/>
      <c r="BOG2766" s="122"/>
      <c r="BOO2766" s="122"/>
      <c r="BOW2766" s="122"/>
      <c r="BPE2766" s="122"/>
      <c r="BPM2766" s="122"/>
      <c r="BPU2766" s="122"/>
      <c r="BQC2766" s="122"/>
      <c r="BQK2766" s="122"/>
      <c r="BQS2766" s="122"/>
      <c r="BRA2766" s="122"/>
      <c r="BRI2766" s="122"/>
      <c r="BRQ2766" s="122"/>
      <c r="BRY2766" s="122"/>
      <c r="BSG2766" s="122"/>
      <c r="BSO2766" s="122"/>
      <c r="BSW2766" s="122"/>
      <c r="BTE2766" s="122"/>
      <c r="BTM2766" s="122"/>
      <c r="BTU2766" s="122"/>
      <c r="BUC2766" s="122"/>
      <c r="BUK2766" s="122"/>
      <c r="BUS2766" s="122"/>
      <c r="BVA2766" s="122"/>
      <c r="BVI2766" s="122"/>
      <c r="BVQ2766" s="122"/>
      <c r="BVY2766" s="122"/>
      <c r="BWG2766" s="122"/>
      <c r="BWO2766" s="122"/>
      <c r="BWW2766" s="122"/>
      <c r="BXE2766" s="122"/>
      <c r="BXM2766" s="122"/>
      <c r="BXU2766" s="122"/>
      <c r="BYC2766" s="122"/>
      <c r="BYK2766" s="122"/>
      <c r="BYS2766" s="122"/>
      <c r="BZA2766" s="122"/>
      <c r="BZI2766" s="122"/>
      <c r="BZQ2766" s="122"/>
      <c r="BZY2766" s="122"/>
      <c r="CAG2766" s="122"/>
      <c r="CAO2766" s="122"/>
      <c r="CAW2766" s="122"/>
      <c r="CBE2766" s="122"/>
      <c r="CBM2766" s="122"/>
      <c r="CBU2766" s="122"/>
      <c r="CCC2766" s="122"/>
      <c r="CCK2766" s="122"/>
      <c r="CCS2766" s="122"/>
      <c r="CDA2766" s="122"/>
      <c r="CDI2766" s="122"/>
      <c r="CDQ2766" s="122"/>
      <c r="CDY2766" s="122"/>
      <c r="CEG2766" s="122"/>
      <c r="CEO2766" s="122"/>
      <c r="CEW2766" s="122"/>
      <c r="CFE2766" s="122"/>
      <c r="CFM2766" s="122"/>
      <c r="CFU2766" s="122"/>
      <c r="CGC2766" s="122"/>
      <c r="CGK2766" s="122"/>
      <c r="CGS2766" s="122"/>
      <c r="CHA2766" s="122"/>
      <c r="CHI2766" s="122"/>
      <c r="CHQ2766" s="122"/>
      <c r="CHY2766" s="122"/>
      <c r="CIG2766" s="122"/>
      <c r="CIO2766" s="122"/>
      <c r="CIW2766" s="122"/>
      <c r="CJE2766" s="122"/>
      <c r="CJM2766" s="122"/>
      <c r="CJU2766" s="122"/>
      <c r="CKC2766" s="122"/>
      <c r="CKK2766" s="122"/>
      <c r="CKS2766" s="122"/>
      <c r="CLA2766" s="122"/>
      <c r="CLI2766" s="122"/>
      <c r="CLQ2766" s="122"/>
      <c r="CLY2766" s="122"/>
      <c r="CMG2766" s="122"/>
      <c r="CMO2766" s="122"/>
      <c r="CMW2766" s="122"/>
      <c r="CNE2766" s="122"/>
      <c r="CNM2766" s="122"/>
      <c r="CNU2766" s="122"/>
      <c r="COC2766" s="122"/>
      <c r="COK2766" s="122"/>
      <c r="COS2766" s="122"/>
      <c r="CPA2766" s="122"/>
      <c r="CPI2766" s="122"/>
      <c r="CPQ2766" s="122"/>
      <c r="CPY2766" s="122"/>
      <c r="CQG2766" s="122"/>
      <c r="CQO2766" s="122"/>
      <c r="CQW2766" s="122"/>
      <c r="CRE2766" s="122"/>
      <c r="CRM2766" s="122"/>
      <c r="CRU2766" s="122"/>
      <c r="CSC2766" s="122"/>
      <c r="CSK2766" s="122"/>
      <c r="CSS2766" s="122"/>
      <c r="CTA2766" s="122"/>
      <c r="CTI2766" s="122"/>
      <c r="CTQ2766" s="122"/>
      <c r="CTY2766" s="122"/>
      <c r="CUG2766" s="122"/>
      <c r="CUO2766" s="122"/>
      <c r="CUW2766" s="122"/>
      <c r="CVE2766" s="122"/>
      <c r="CVM2766" s="122"/>
      <c r="CVU2766" s="122"/>
      <c r="CWC2766" s="122"/>
      <c r="CWK2766" s="122"/>
      <c r="CWS2766" s="122"/>
      <c r="CXA2766" s="122"/>
      <c r="CXI2766" s="122"/>
      <c r="CXQ2766" s="122"/>
      <c r="CXY2766" s="122"/>
      <c r="CYG2766" s="122"/>
      <c r="CYO2766" s="122"/>
      <c r="CYW2766" s="122"/>
      <c r="CZE2766" s="122"/>
      <c r="CZM2766" s="122"/>
      <c r="CZU2766" s="122"/>
      <c r="DAC2766" s="122"/>
      <c r="DAK2766" s="122"/>
      <c r="DAS2766" s="122"/>
      <c r="DBA2766" s="122"/>
      <c r="DBI2766" s="122"/>
      <c r="DBQ2766" s="122"/>
      <c r="DBY2766" s="122"/>
      <c r="DCG2766" s="122"/>
      <c r="DCO2766" s="122"/>
      <c r="DCW2766" s="122"/>
      <c r="DDE2766" s="122"/>
      <c r="DDM2766" s="122"/>
      <c r="DDU2766" s="122"/>
      <c r="DEC2766" s="122"/>
      <c r="DEK2766" s="122"/>
      <c r="DES2766" s="122"/>
      <c r="DFA2766" s="122"/>
      <c r="DFI2766" s="122"/>
      <c r="DFQ2766" s="122"/>
      <c r="DFY2766" s="122"/>
      <c r="DGG2766" s="122"/>
      <c r="DGO2766" s="122"/>
      <c r="DGW2766" s="122"/>
      <c r="DHE2766" s="122"/>
      <c r="DHM2766" s="122"/>
      <c r="DHU2766" s="122"/>
      <c r="DIC2766" s="122"/>
      <c r="DIK2766" s="122"/>
      <c r="DIS2766" s="122"/>
      <c r="DJA2766" s="122"/>
      <c r="DJI2766" s="122"/>
      <c r="DJQ2766" s="122"/>
      <c r="DJY2766" s="122"/>
      <c r="DKG2766" s="122"/>
      <c r="DKO2766" s="122"/>
      <c r="DKW2766" s="122"/>
      <c r="DLE2766" s="122"/>
      <c r="DLM2766" s="122"/>
      <c r="DLU2766" s="122"/>
      <c r="DMC2766" s="122"/>
      <c r="DMK2766" s="122"/>
      <c r="DMS2766" s="122"/>
      <c r="DNA2766" s="122"/>
      <c r="DNI2766" s="122"/>
      <c r="DNQ2766" s="122"/>
      <c r="DNY2766" s="122"/>
      <c r="DOG2766" s="122"/>
      <c r="DOO2766" s="122"/>
      <c r="DOW2766" s="122"/>
      <c r="DPE2766" s="122"/>
      <c r="DPM2766" s="122"/>
      <c r="DPU2766" s="122"/>
      <c r="DQC2766" s="122"/>
      <c r="DQK2766" s="122"/>
      <c r="DQS2766" s="122"/>
      <c r="DRA2766" s="122"/>
      <c r="DRI2766" s="122"/>
      <c r="DRQ2766" s="122"/>
      <c r="DRY2766" s="122"/>
      <c r="DSG2766" s="122"/>
      <c r="DSO2766" s="122"/>
      <c r="DSW2766" s="122"/>
      <c r="DTE2766" s="122"/>
      <c r="DTM2766" s="122"/>
      <c r="DTU2766" s="122"/>
      <c r="DUC2766" s="122"/>
      <c r="DUK2766" s="122"/>
      <c r="DUS2766" s="122"/>
      <c r="DVA2766" s="122"/>
      <c r="DVI2766" s="122"/>
      <c r="DVQ2766" s="122"/>
      <c r="DVY2766" s="122"/>
      <c r="DWG2766" s="122"/>
      <c r="DWO2766" s="122"/>
      <c r="DWW2766" s="122"/>
      <c r="DXE2766" s="122"/>
      <c r="DXM2766" s="122"/>
      <c r="DXU2766" s="122"/>
      <c r="DYC2766" s="122"/>
      <c r="DYK2766" s="122"/>
      <c r="DYS2766" s="122"/>
      <c r="DZA2766" s="122"/>
      <c r="DZI2766" s="122"/>
      <c r="DZQ2766" s="122"/>
      <c r="DZY2766" s="122"/>
      <c r="EAG2766" s="122"/>
      <c r="EAO2766" s="122"/>
      <c r="EAW2766" s="122"/>
      <c r="EBE2766" s="122"/>
      <c r="EBM2766" s="122"/>
      <c r="EBU2766" s="122"/>
      <c r="ECC2766" s="122"/>
      <c r="ECK2766" s="122"/>
      <c r="ECS2766" s="122"/>
      <c r="EDA2766" s="122"/>
      <c r="EDI2766" s="122"/>
      <c r="EDQ2766" s="122"/>
      <c r="EDY2766" s="122"/>
      <c r="EEG2766" s="122"/>
      <c r="EEO2766" s="122"/>
      <c r="EEW2766" s="122"/>
      <c r="EFE2766" s="122"/>
      <c r="EFM2766" s="122"/>
      <c r="EFU2766" s="122"/>
      <c r="EGC2766" s="122"/>
      <c r="EGK2766" s="122"/>
      <c r="EGS2766" s="122"/>
      <c r="EHA2766" s="122"/>
      <c r="EHI2766" s="122"/>
      <c r="EHQ2766" s="122"/>
      <c r="EHY2766" s="122"/>
      <c r="EIG2766" s="122"/>
      <c r="EIO2766" s="122"/>
      <c r="EIW2766" s="122"/>
      <c r="EJE2766" s="122"/>
      <c r="EJM2766" s="122"/>
      <c r="EJU2766" s="122"/>
      <c r="EKC2766" s="122"/>
      <c r="EKK2766" s="122"/>
      <c r="EKS2766" s="122"/>
      <c r="ELA2766" s="122"/>
      <c r="ELI2766" s="122"/>
      <c r="ELQ2766" s="122"/>
      <c r="ELY2766" s="122"/>
      <c r="EMG2766" s="122"/>
      <c r="EMO2766" s="122"/>
      <c r="EMW2766" s="122"/>
      <c r="ENE2766" s="122"/>
      <c r="ENM2766" s="122"/>
      <c r="ENU2766" s="122"/>
      <c r="EOC2766" s="122"/>
      <c r="EOK2766" s="122"/>
      <c r="EOS2766" s="122"/>
      <c r="EPA2766" s="122"/>
      <c r="EPI2766" s="122"/>
      <c r="EPQ2766" s="122"/>
      <c r="EPY2766" s="122"/>
      <c r="EQG2766" s="122"/>
      <c r="EQO2766" s="122"/>
      <c r="EQW2766" s="122"/>
      <c r="ERE2766" s="122"/>
      <c r="ERM2766" s="122"/>
      <c r="ERU2766" s="122"/>
      <c r="ESC2766" s="122"/>
      <c r="ESK2766" s="122"/>
      <c r="ESS2766" s="122"/>
      <c r="ETA2766" s="122"/>
      <c r="ETI2766" s="122"/>
      <c r="ETQ2766" s="122"/>
      <c r="ETY2766" s="122"/>
      <c r="EUG2766" s="122"/>
      <c r="EUO2766" s="122"/>
      <c r="EUW2766" s="122"/>
      <c r="EVE2766" s="122"/>
      <c r="EVM2766" s="122"/>
      <c r="EVU2766" s="122"/>
      <c r="EWC2766" s="122"/>
      <c r="EWK2766" s="122"/>
      <c r="EWS2766" s="122"/>
      <c r="EXA2766" s="122"/>
      <c r="EXI2766" s="122"/>
      <c r="EXQ2766" s="122"/>
      <c r="EXY2766" s="122"/>
      <c r="EYG2766" s="122"/>
      <c r="EYO2766" s="122"/>
      <c r="EYW2766" s="122"/>
      <c r="EZE2766" s="122"/>
      <c r="EZM2766" s="122"/>
      <c r="EZU2766" s="122"/>
      <c r="FAC2766" s="122"/>
      <c r="FAK2766" s="122"/>
      <c r="FAS2766" s="122"/>
      <c r="FBA2766" s="122"/>
      <c r="FBI2766" s="122"/>
      <c r="FBQ2766" s="122"/>
      <c r="FBY2766" s="122"/>
      <c r="FCG2766" s="122"/>
      <c r="FCO2766" s="122"/>
      <c r="FCW2766" s="122"/>
      <c r="FDE2766" s="122"/>
      <c r="FDM2766" s="122"/>
      <c r="FDU2766" s="122"/>
      <c r="FEC2766" s="122"/>
      <c r="FEK2766" s="122"/>
      <c r="FES2766" s="122"/>
      <c r="FFA2766" s="122"/>
      <c r="FFI2766" s="122"/>
      <c r="FFQ2766" s="122"/>
      <c r="FFY2766" s="122"/>
      <c r="FGG2766" s="122"/>
      <c r="FGO2766" s="122"/>
      <c r="FGW2766" s="122"/>
      <c r="FHE2766" s="122"/>
      <c r="FHM2766" s="122"/>
      <c r="FHU2766" s="122"/>
      <c r="FIC2766" s="122"/>
      <c r="FIK2766" s="122"/>
      <c r="FIS2766" s="122"/>
      <c r="FJA2766" s="122"/>
      <c r="FJI2766" s="122"/>
      <c r="FJQ2766" s="122"/>
      <c r="FJY2766" s="122"/>
      <c r="FKG2766" s="122"/>
      <c r="FKO2766" s="122"/>
      <c r="FKW2766" s="122"/>
      <c r="FLE2766" s="122"/>
      <c r="FLM2766" s="122"/>
      <c r="FLU2766" s="122"/>
      <c r="FMC2766" s="122"/>
      <c r="FMK2766" s="122"/>
      <c r="FMS2766" s="122"/>
      <c r="FNA2766" s="122"/>
      <c r="FNI2766" s="122"/>
      <c r="FNQ2766" s="122"/>
      <c r="FNY2766" s="122"/>
      <c r="FOG2766" s="122"/>
      <c r="FOO2766" s="122"/>
      <c r="FOW2766" s="122"/>
      <c r="FPE2766" s="122"/>
      <c r="FPM2766" s="122"/>
      <c r="FPU2766" s="122"/>
      <c r="FQC2766" s="122"/>
      <c r="FQK2766" s="122"/>
      <c r="FQS2766" s="122"/>
      <c r="FRA2766" s="122"/>
      <c r="FRI2766" s="122"/>
      <c r="FRQ2766" s="122"/>
      <c r="FRY2766" s="122"/>
      <c r="FSG2766" s="122"/>
      <c r="FSO2766" s="122"/>
      <c r="FSW2766" s="122"/>
      <c r="FTE2766" s="122"/>
      <c r="FTM2766" s="122"/>
      <c r="FTU2766" s="122"/>
      <c r="FUC2766" s="122"/>
      <c r="FUK2766" s="122"/>
      <c r="FUS2766" s="122"/>
      <c r="FVA2766" s="122"/>
      <c r="FVI2766" s="122"/>
      <c r="FVQ2766" s="122"/>
      <c r="FVY2766" s="122"/>
      <c r="FWG2766" s="122"/>
      <c r="FWO2766" s="122"/>
      <c r="FWW2766" s="122"/>
      <c r="FXE2766" s="122"/>
      <c r="FXM2766" s="122"/>
      <c r="FXU2766" s="122"/>
      <c r="FYC2766" s="122"/>
      <c r="FYK2766" s="122"/>
      <c r="FYS2766" s="122"/>
      <c r="FZA2766" s="122"/>
      <c r="FZI2766" s="122"/>
      <c r="FZQ2766" s="122"/>
      <c r="FZY2766" s="122"/>
      <c r="GAG2766" s="122"/>
      <c r="GAO2766" s="122"/>
      <c r="GAW2766" s="122"/>
      <c r="GBE2766" s="122"/>
      <c r="GBM2766" s="122"/>
      <c r="GBU2766" s="122"/>
      <c r="GCC2766" s="122"/>
      <c r="GCK2766" s="122"/>
      <c r="GCS2766" s="122"/>
      <c r="GDA2766" s="122"/>
      <c r="GDI2766" s="122"/>
      <c r="GDQ2766" s="122"/>
      <c r="GDY2766" s="122"/>
      <c r="GEG2766" s="122"/>
      <c r="GEO2766" s="122"/>
      <c r="GEW2766" s="122"/>
      <c r="GFE2766" s="122"/>
      <c r="GFM2766" s="122"/>
      <c r="GFU2766" s="122"/>
      <c r="GGC2766" s="122"/>
      <c r="GGK2766" s="122"/>
      <c r="GGS2766" s="122"/>
      <c r="GHA2766" s="122"/>
      <c r="GHI2766" s="122"/>
      <c r="GHQ2766" s="122"/>
      <c r="GHY2766" s="122"/>
      <c r="GIG2766" s="122"/>
      <c r="GIO2766" s="122"/>
      <c r="GIW2766" s="122"/>
      <c r="GJE2766" s="122"/>
      <c r="GJM2766" s="122"/>
      <c r="GJU2766" s="122"/>
      <c r="GKC2766" s="122"/>
      <c r="GKK2766" s="122"/>
      <c r="GKS2766" s="122"/>
      <c r="GLA2766" s="122"/>
      <c r="GLI2766" s="122"/>
      <c r="GLQ2766" s="122"/>
      <c r="GLY2766" s="122"/>
      <c r="GMG2766" s="122"/>
      <c r="GMO2766" s="122"/>
      <c r="GMW2766" s="122"/>
      <c r="GNE2766" s="122"/>
      <c r="GNM2766" s="122"/>
      <c r="GNU2766" s="122"/>
      <c r="GOC2766" s="122"/>
      <c r="GOK2766" s="122"/>
      <c r="GOS2766" s="122"/>
      <c r="GPA2766" s="122"/>
      <c r="GPI2766" s="122"/>
      <c r="GPQ2766" s="122"/>
      <c r="GPY2766" s="122"/>
      <c r="GQG2766" s="122"/>
      <c r="GQO2766" s="122"/>
      <c r="GQW2766" s="122"/>
      <c r="GRE2766" s="122"/>
      <c r="GRM2766" s="122"/>
      <c r="GRU2766" s="122"/>
      <c r="GSC2766" s="122"/>
      <c r="GSK2766" s="122"/>
      <c r="GSS2766" s="122"/>
      <c r="GTA2766" s="122"/>
      <c r="GTI2766" s="122"/>
      <c r="GTQ2766" s="122"/>
      <c r="GTY2766" s="122"/>
      <c r="GUG2766" s="122"/>
      <c r="GUO2766" s="122"/>
      <c r="GUW2766" s="122"/>
      <c r="GVE2766" s="122"/>
      <c r="GVM2766" s="122"/>
      <c r="GVU2766" s="122"/>
      <c r="GWC2766" s="122"/>
      <c r="GWK2766" s="122"/>
      <c r="GWS2766" s="122"/>
      <c r="GXA2766" s="122"/>
      <c r="GXI2766" s="122"/>
      <c r="GXQ2766" s="122"/>
      <c r="GXY2766" s="122"/>
      <c r="GYG2766" s="122"/>
      <c r="GYO2766" s="122"/>
      <c r="GYW2766" s="122"/>
      <c r="GZE2766" s="122"/>
      <c r="GZM2766" s="122"/>
      <c r="GZU2766" s="122"/>
      <c r="HAC2766" s="122"/>
      <c r="HAK2766" s="122"/>
      <c r="HAS2766" s="122"/>
      <c r="HBA2766" s="122"/>
      <c r="HBI2766" s="122"/>
      <c r="HBQ2766" s="122"/>
      <c r="HBY2766" s="122"/>
      <c r="HCG2766" s="122"/>
      <c r="HCO2766" s="122"/>
      <c r="HCW2766" s="122"/>
      <c r="HDE2766" s="122"/>
      <c r="HDM2766" s="122"/>
      <c r="HDU2766" s="122"/>
      <c r="HEC2766" s="122"/>
      <c r="HEK2766" s="122"/>
      <c r="HES2766" s="122"/>
      <c r="HFA2766" s="122"/>
      <c r="HFI2766" s="122"/>
      <c r="HFQ2766" s="122"/>
      <c r="HFY2766" s="122"/>
      <c r="HGG2766" s="122"/>
      <c r="HGO2766" s="122"/>
      <c r="HGW2766" s="122"/>
      <c r="HHE2766" s="122"/>
      <c r="HHM2766" s="122"/>
      <c r="HHU2766" s="122"/>
      <c r="HIC2766" s="122"/>
      <c r="HIK2766" s="122"/>
      <c r="HIS2766" s="122"/>
      <c r="HJA2766" s="122"/>
      <c r="HJI2766" s="122"/>
      <c r="HJQ2766" s="122"/>
      <c r="HJY2766" s="122"/>
      <c r="HKG2766" s="122"/>
      <c r="HKO2766" s="122"/>
      <c r="HKW2766" s="122"/>
      <c r="HLE2766" s="122"/>
      <c r="HLM2766" s="122"/>
      <c r="HLU2766" s="122"/>
      <c r="HMC2766" s="122"/>
      <c r="HMK2766" s="122"/>
      <c r="HMS2766" s="122"/>
      <c r="HNA2766" s="122"/>
      <c r="HNI2766" s="122"/>
      <c r="HNQ2766" s="122"/>
      <c r="HNY2766" s="122"/>
      <c r="HOG2766" s="122"/>
      <c r="HOO2766" s="122"/>
      <c r="HOW2766" s="122"/>
      <c r="HPE2766" s="122"/>
      <c r="HPM2766" s="122"/>
      <c r="HPU2766" s="122"/>
      <c r="HQC2766" s="122"/>
      <c r="HQK2766" s="122"/>
      <c r="HQS2766" s="122"/>
      <c r="HRA2766" s="122"/>
      <c r="HRI2766" s="122"/>
      <c r="HRQ2766" s="122"/>
      <c r="HRY2766" s="122"/>
      <c r="HSG2766" s="122"/>
      <c r="HSO2766" s="122"/>
      <c r="HSW2766" s="122"/>
      <c r="HTE2766" s="122"/>
      <c r="HTM2766" s="122"/>
      <c r="HTU2766" s="122"/>
      <c r="HUC2766" s="122"/>
      <c r="HUK2766" s="122"/>
      <c r="HUS2766" s="122"/>
      <c r="HVA2766" s="122"/>
      <c r="HVI2766" s="122"/>
      <c r="HVQ2766" s="122"/>
      <c r="HVY2766" s="122"/>
      <c r="HWG2766" s="122"/>
      <c r="HWO2766" s="122"/>
      <c r="HWW2766" s="122"/>
      <c r="HXE2766" s="122"/>
      <c r="HXM2766" s="122"/>
      <c r="HXU2766" s="122"/>
      <c r="HYC2766" s="122"/>
      <c r="HYK2766" s="122"/>
      <c r="HYS2766" s="122"/>
      <c r="HZA2766" s="122"/>
      <c r="HZI2766" s="122"/>
      <c r="HZQ2766" s="122"/>
      <c r="HZY2766" s="122"/>
      <c r="IAG2766" s="122"/>
      <c r="IAO2766" s="122"/>
      <c r="IAW2766" s="122"/>
      <c r="IBE2766" s="122"/>
      <c r="IBM2766" s="122"/>
      <c r="IBU2766" s="122"/>
      <c r="ICC2766" s="122"/>
      <c r="ICK2766" s="122"/>
      <c r="ICS2766" s="122"/>
      <c r="IDA2766" s="122"/>
      <c r="IDI2766" s="122"/>
      <c r="IDQ2766" s="122"/>
      <c r="IDY2766" s="122"/>
      <c r="IEG2766" s="122"/>
      <c r="IEO2766" s="122"/>
      <c r="IEW2766" s="122"/>
      <c r="IFE2766" s="122"/>
      <c r="IFM2766" s="122"/>
      <c r="IFU2766" s="122"/>
      <c r="IGC2766" s="122"/>
      <c r="IGK2766" s="122"/>
      <c r="IGS2766" s="122"/>
      <c r="IHA2766" s="122"/>
      <c r="IHI2766" s="122"/>
      <c r="IHQ2766" s="122"/>
      <c r="IHY2766" s="122"/>
      <c r="IIG2766" s="122"/>
      <c r="IIO2766" s="122"/>
      <c r="IIW2766" s="122"/>
      <c r="IJE2766" s="122"/>
      <c r="IJM2766" s="122"/>
      <c r="IJU2766" s="122"/>
      <c r="IKC2766" s="122"/>
      <c r="IKK2766" s="122"/>
      <c r="IKS2766" s="122"/>
      <c r="ILA2766" s="122"/>
      <c r="ILI2766" s="122"/>
      <c r="ILQ2766" s="122"/>
      <c r="ILY2766" s="122"/>
      <c r="IMG2766" s="122"/>
      <c r="IMO2766" s="122"/>
      <c r="IMW2766" s="122"/>
      <c r="INE2766" s="122"/>
      <c r="INM2766" s="122"/>
      <c r="INU2766" s="122"/>
      <c r="IOC2766" s="122"/>
      <c r="IOK2766" s="122"/>
      <c r="IOS2766" s="122"/>
      <c r="IPA2766" s="122"/>
      <c r="IPI2766" s="122"/>
      <c r="IPQ2766" s="122"/>
      <c r="IPY2766" s="122"/>
      <c r="IQG2766" s="122"/>
      <c r="IQO2766" s="122"/>
      <c r="IQW2766" s="122"/>
      <c r="IRE2766" s="122"/>
      <c r="IRM2766" s="122"/>
      <c r="IRU2766" s="122"/>
      <c r="ISC2766" s="122"/>
      <c r="ISK2766" s="122"/>
      <c r="ISS2766" s="122"/>
      <c r="ITA2766" s="122"/>
      <c r="ITI2766" s="122"/>
      <c r="ITQ2766" s="122"/>
      <c r="ITY2766" s="122"/>
      <c r="IUG2766" s="122"/>
      <c r="IUO2766" s="122"/>
      <c r="IUW2766" s="122"/>
      <c r="IVE2766" s="122"/>
      <c r="IVM2766" s="122"/>
      <c r="IVU2766" s="122"/>
      <c r="IWC2766" s="122"/>
      <c r="IWK2766" s="122"/>
      <c r="IWS2766" s="122"/>
      <c r="IXA2766" s="122"/>
      <c r="IXI2766" s="122"/>
      <c r="IXQ2766" s="122"/>
      <c r="IXY2766" s="122"/>
      <c r="IYG2766" s="122"/>
      <c r="IYO2766" s="122"/>
      <c r="IYW2766" s="122"/>
      <c r="IZE2766" s="122"/>
      <c r="IZM2766" s="122"/>
      <c r="IZU2766" s="122"/>
      <c r="JAC2766" s="122"/>
      <c r="JAK2766" s="122"/>
      <c r="JAS2766" s="122"/>
      <c r="JBA2766" s="122"/>
      <c r="JBI2766" s="122"/>
      <c r="JBQ2766" s="122"/>
      <c r="JBY2766" s="122"/>
      <c r="JCG2766" s="122"/>
      <c r="JCO2766" s="122"/>
      <c r="JCW2766" s="122"/>
      <c r="JDE2766" s="122"/>
      <c r="JDM2766" s="122"/>
      <c r="JDU2766" s="122"/>
      <c r="JEC2766" s="122"/>
      <c r="JEK2766" s="122"/>
      <c r="JES2766" s="122"/>
      <c r="JFA2766" s="122"/>
      <c r="JFI2766" s="122"/>
      <c r="JFQ2766" s="122"/>
      <c r="JFY2766" s="122"/>
      <c r="JGG2766" s="122"/>
      <c r="JGO2766" s="122"/>
      <c r="JGW2766" s="122"/>
      <c r="JHE2766" s="122"/>
      <c r="JHM2766" s="122"/>
      <c r="JHU2766" s="122"/>
      <c r="JIC2766" s="122"/>
      <c r="JIK2766" s="122"/>
      <c r="JIS2766" s="122"/>
      <c r="JJA2766" s="122"/>
      <c r="JJI2766" s="122"/>
      <c r="JJQ2766" s="122"/>
      <c r="JJY2766" s="122"/>
      <c r="JKG2766" s="122"/>
      <c r="JKO2766" s="122"/>
      <c r="JKW2766" s="122"/>
      <c r="JLE2766" s="122"/>
      <c r="JLM2766" s="122"/>
      <c r="JLU2766" s="122"/>
      <c r="JMC2766" s="122"/>
      <c r="JMK2766" s="122"/>
      <c r="JMS2766" s="122"/>
      <c r="JNA2766" s="122"/>
      <c r="JNI2766" s="122"/>
      <c r="JNQ2766" s="122"/>
      <c r="JNY2766" s="122"/>
      <c r="JOG2766" s="122"/>
      <c r="JOO2766" s="122"/>
      <c r="JOW2766" s="122"/>
      <c r="JPE2766" s="122"/>
      <c r="JPM2766" s="122"/>
      <c r="JPU2766" s="122"/>
      <c r="JQC2766" s="122"/>
      <c r="JQK2766" s="122"/>
      <c r="JQS2766" s="122"/>
      <c r="JRA2766" s="122"/>
      <c r="JRI2766" s="122"/>
      <c r="JRQ2766" s="122"/>
      <c r="JRY2766" s="122"/>
      <c r="JSG2766" s="122"/>
      <c r="JSO2766" s="122"/>
      <c r="JSW2766" s="122"/>
      <c r="JTE2766" s="122"/>
      <c r="JTM2766" s="122"/>
      <c r="JTU2766" s="122"/>
      <c r="JUC2766" s="122"/>
      <c r="JUK2766" s="122"/>
      <c r="JUS2766" s="122"/>
      <c r="JVA2766" s="122"/>
      <c r="JVI2766" s="122"/>
      <c r="JVQ2766" s="122"/>
      <c r="JVY2766" s="122"/>
      <c r="JWG2766" s="122"/>
      <c r="JWO2766" s="122"/>
      <c r="JWW2766" s="122"/>
      <c r="JXE2766" s="122"/>
      <c r="JXM2766" s="122"/>
      <c r="JXU2766" s="122"/>
      <c r="JYC2766" s="122"/>
      <c r="JYK2766" s="122"/>
      <c r="JYS2766" s="122"/>
      <c r="JZA2766" s="122"/>
      <c r="JZI2766" s="122"/>
      <c r="JZQ2766" s="122"/>
      <c r="JZY2766" s="122"/>
      <c r="KAG2766" s="122"/>
      <c r="KAO2766" s="122"/>
      <c r="KAW2766" s="122"/>
      <c r="KBE2766" s="122"/>
      <c r="KBM2766" s="122"/>
      <c r="KBU2766" s="122"/>
      <c r="KCC2766" s="122"/>
      <c r="KCK2766" s="122"/>
      <c r="KCS2766" s="122"/>
      <c r="KDA2766" s="122"/>
      <c r="KDI2766" s="122"/>
      <c r="KDQ2766" s="122"/>
      <c r="KDY2766" s="122"/>
      <c r="KEG2766" s="122"/>
      <c r="KEO2766" s="122"/>
      <c r="KEW2766" s="122"/>
      <c r="KFE2766" s="122"/>
      <c r="KFM2766" s="122"/>
      <c r="KFU2766" s="122"/>
      <c r="KGC2766" s="122"/>
      <c r="KGK2766" s="122"/>
      <c r="KGS2766" s="122"/>
      <c r="KHA2766" s="122"/>
      <c r="KHI2766" s="122"/>
      <c r="KHQ2766" s="122"/>
      <c r="KHY2766" s="122"/>
      <c r="KIG2766" s="122"/>
      <c r="KIO2766" s="122"/>
      <c r="KIW2766" s="122"/>
      <c r="KJE2766" s="122"/>
      <c r="KJM2766" s="122"/>
      <c r="KJU2766" s="122"/>
      <c r="KKC2766" s="122"/>
      <c r="KKK2766" s="122"/>
      <c r="KKS2766" s="122"/>
      <c r="KLA2766" s="122"/>
      <c r="KLI2766" s="122"/>
      <c r="KLQ2766" s="122"/>
      <c r="KLY2766" s="122"/>
      <c r="KMG2766" s="122"/>
      <c r="KMO2766" s="122"/>
      <c r="KMW2766" s="122"/>
      <c r="KNE2766" s="122"/>
      <c r="KNM2766" s="122"/>
      <c r="KNU2766" s="122"/>
      <c r="KOC2766" s="122"/>
      <c r="KOK2766" s="122"/>
      <c r="KOS2766" s="122"/>
      <c r="KPA2766" s="122"/>
      <c r="KPI2766" s="122"/>
      <c r="KPQ2766" s="122"/>
      <c r="KPY2766" s="122"/>
      <c r="KQG2766" s="122"/>
      <c r="KQO2766" s="122"/>
      <c r="KQW2766" s="122"/>
      <c r="KRE2766" s="122"/>
      <c r="KRM2766" s="122"/>
      <c r="KRU2766" s="122"/>
      <c r="KSC2766" s="122"/>
      <c r="KSK2766" s="122"/>
      <c r="KSS2766" s="122"/>
      <c r="KTA2766" s="122"/>
      <c r="KTI2766" s="122"/>
      <c r="KTQ2766" s="122"/>
      <c r="KTY2766" s="122"/>
      <c r="KUG2766" s="122"/>
      <c r="KUO2766" s="122"/>
      <c r="KUW2766" s="122"/>
      <c r="KVE2766" s="122"/>
      <c r="KVM2766" s="122"/>
      <c r="KVU2766" s="122"/>
      <c r="KWC2766" s="122"/>
      <c r="KWK2766" s="122"/>
      <c r="KWS2766" s="122"/>
      <c r="KXA2766" s="122"/>
      <c r="KXI2766" s="122"/>
      <c r="KXQ2766" s="122"/>
      <c r="KXY2766" s="122"/>
      <c r="KYG2766" s="122"/>
      <c r="KYO2766" s="122"/>
      <c r="KYW2766" s="122"/>
      <c r="KZE2766" s="122"/>
      <c r="KZM2766" s="122"/>
      <c r="KZU2766" s="122"/>
      <c r="LAC2766" s="122"/>
      <c r="LAK2766" s="122"/>
      <c r="LAS2766" s="122"/>
      <c r="LBA2766" s="122"/>
      <c r="LBI2766" s="122"/>
      <c r="LBQ2766" s="122"/>
      <c r="LBY2766" s="122"/>
      <c r="LCG2766" s="122"/>
      <c r="LCO2766" s="122"/>
      <c r="LCW2766" s="122"/>
      <c r="LDE2766" s="122"/>
      <c r="LDM2766" s="122"/>
      <c r="LDU2766" s="122"/>
      <c r="LEC2766" s="122"/>
      <c r="LEK2766" s="122"/>
      <c r="LES2766" s="122"/>
      <c r="LFA2766" s="122"/>
      <c r="LFI2766" s="122"/>
      <c r="LFQ2766" s="122"/>
      <c r="LFY2766" s="122"/>
      <c r="LGG2766" s="122"/>
      <c r="LGO2766" s="122"/>
      <c r="LGW2766" s="122"/>
      <c r="LHE2766" s="122"/>
      <c r="LHM2766" s="122"/>
      <c r="LHU2766" s="122"/>
      <c r="LIC2766" s="122"/>
      <c r="LIK2766" s="122"/>
      <c r="LIS2766" s="122"/>
      <c r="LJA2766" s="122"/>
      <c r="LJI2766" s="122"/>
      <c r="LJQ2766" s="122"/>
      <c r="LJY2766" s="122"/>
      <c r="LKG2766" s="122"/>
      <c r="LKO2766" s="122"/>
      <c r="LKW2766" s="122"/>
      <c r="LLE2766" s="122"/>
      <c r="LLM2766" s="122"/>
      <c r="LLU2766" s="122"/>
      <c r="LMC2766" s="122"/>
      <c r="LMK2766" s="122"/>
      <c r="LMS2766" s="122"/>
      <c r="LNA2766" s="122"/>
      <c r="LNI2766" s="122"/>
      <c r="LNQ2766" s="122"/>
      <c r="LNY2766" s="122"/>
      <c r="LOG2766" s="122"/>
      <c r="LOO2766" s="122"/>
      <c r="LOW2766" s="122"/>
      <c r="LPE2766" s="122"/>
      <c r="LPM2766" s="122"/>
      <c r="LPU2766" s="122"/>
      <c r="LQC2766" s="122"/>
      <c r="LQK2766" s="122"/>
      <c r="LQS2766" s="122"/>
      <c r="LRA2766" s="122"/>
      <c r="LRI2766" s="122"/>
      <c r="LRQ2766" s="122"/>
      <c r="LRY2766" s="122"/>
      <c r="LSG2766" s="122"/>
      <c r="LSO2766" s="122"/>
      <c r="LSW2766" s="122"/>
      <c r="LTE2766" s="122"/>
      <c r="LTM2766" s="122"/>
      <c r="LTU2766" s="122"/>
      <c r="LUC2766" s="122"/>
      <c r="LUK2766" s="122"/>
      <c r="LUS2766" s="122"/>
      <c r="LVA2766" s="122"/>
      <c r="LVI2766" s="122"/>
      <c r="LVQ2766" s="122"/>
      <c r="LVY2766" s="122"/>
      <c r="LWG2766" s="122"/>
      <c r="LWO2766" s="122"/>
      <c r="LWW2766" s="122"/>
      <c r="LXE2766" s="122"/>
      <c r="LXM2766" s="122"/>
      <c r="LXU2766" s="122"/>
      <c r="LYC2766" s="122"/>
      <c r="LYK2766" s="122"/>
      <c r="LYS2766" s="122"/>
      <c r="LZA2766" s="122"/>
      <c r="LZI2766" s="122"/>
      <c r="LZQ2766" s="122"/>
      <c r="LZY2766" s="122"/>
      <c r="MAG2766" s="122"/>
      <c r="MAO2766" s="122"/>
      <c r="MAW2766" s="122"/>
      <c r="MBE2766" s="122"/>
      <c r="MBM2766" s="122"/>
      <c r="MBU2766" s="122"/>
      <c r="MCC2766" s="122"/>
      <c r="MCK2766" s="122"/>
      <c r="MCS2766" s="122"/>
      <c r="MDA2766" s="122"/>
      <c r="MDI2766" s="122"/>
      <c r="MDQ2766" s="122"/>
      <c r="MDY2766" s="122"/>
      <c r="MEG2766" s="122"/>
      <c r="MEO2766" s="122"/>
      <c r="MEW2766" s="122"/>
      <c r="MFE2766" s="122"/>
      <c r="MFM2766" s="122"/>
      <c r="MFU2766" s="122"/>
      <c r="MGC2766" s="122"/>
      <c r="MGK2766" s="122"/>
      <c r="MGS2766" s="122"/>
      <c r="MHA2766" s="122"/>
      <c r="MHI2766" s="122"/>
      <c r="MHQ2766" s="122"/>
      <c r="MHY2766" s="122"/>
      <c r="MIG2766" s="122"/>
      <c r="MIO2766" s="122"/>
      <c r="MIW2766" s="122"/>
      <c r="MJE2766" s="122"/>
      <c r="MJM2766" s="122"/>
      <c r="MJU2766" s="122"/>
      <c r="MKC2766" s="122"/>
      <c r="MKK2766" s="122"/>
      <c r="MKS2766" s="122"/>
      <c r="MLA2766" s="122"/>
      <c r="MLI2766" s="122"/>
      <c r="MLQ2766" s="122"/>
      <c r="MLY2766" s="122"/>
      <c r="MMG2766" s="122"/>
      <c r="MMO2766" s="122"/>
      <c r="MMW2766" s="122"/>
      <c r="MNE2766" s="122"/>
      <c r="MNM2766" s="122"/>
      <c r="MNU2766" s="122"/>
      <c r="MOC2766" s="122"/>
      <c r="MOK2766" s="122"/>
      <c r="MOS2766" s="122"/>
      <c r="MPA2766" s="122"/>
      <c r="MPI2766" s="122"/>
      <c r="MPQ2766" s="122"/>
      <c r="MPY2766" s="122"/>
      <c r="MQG2766" s="122"/>
      <c r="MQO2766" s="122"/>
      <c r="MQW2766" s="122"/>
      <c r="MRE2766" s="122"/>
      <c r="MRM2766" s="122"/>
      <c r="MRU2766" s="122"/>
      <c r="MSC2766" s="122"/>
      <c r="MSK2766" s="122"/>
      <c r="MSS2766" s="122"/>
      <c r="MTA2766" s="122"/>
      <c r="MTI2766" s="122"/>
      <c r="MTQ2766" s="122"/>
      <c r="MTY2766" s="122"/>
      <c r="MUG2766" s="122"/>
      <c r="MUO2766" s="122"/>
      <c r="MUW2766" s="122"/>
      <c r="MVE2766" s="122"/>
      <c r="MVM2766" s="122"/>
      <c r="MVU2766" s="122"/>
      <c r="MWC2766" s="122"/>
      <c r="MWK2766" s="122"/>
      <c r="MWS2766" s="122"/>
      <c r="MXA2766" s="122"/>
      <c r="MXI2766" s="122"/>
      <c r="MXQ2766" s="122"/>
      <c r="MXY2766" s="122"/>
      <c r="MYG2766" s="122"/>
      <c r="MYO2766" s="122"/>
      <c r="MYW2766" s="122"/>
      <c r="MZE2766" s="122"/>
      <c r="MZM2766" s="122"/>
      <c r="MZU2766" s="122"/>
      <c r="NAC2766" s="122"/>
      <c r="NAK2766" s="122"/>
      <c r="NAS2766" s="122"/>
      <c r="NBA2766" s="122"/>
      <c r="NBI2766" s="122"/>
      <c r="NBQ2766" s="122"/>
      <c r="NBY2766" s="122"/>
      <c r="NCG2766" s="122"/>
      <c r="NCO2766" s="122"/>
      <c r="NCW2766" s="122"/>
      <c r="NDE2766" s="122"/>
      <c r="NDM2766" s="122"/>
      <c r="NDU2766" s="122"/>
      <c r="NEC2766" s="122"/>
      <c r="NEK2766" s="122"/>
      <c r="NES2766" s="122"/>
      <c r="NFA2766" s="122"/>
      <c r="NFI2766" s="122"/>
      <c r="NFQ2766" s="122"/>
      <c r="NFY2766" s="122"/>
      <c r="NGG2766" s="122"/>
      <c r="NGO2766" s="122"/>
      <c r="NGW2766" s="122"/>
      <c r="NHE2766" s="122"/>
      <c r="NHM2766" s="122"/>
      <c r="NHU2766" s="122"/>
      <c r="NIC2766" s="122"/>
      <c r="NIK2766" s="122"/>
      <c r="NIS2766" s="122"/>
      <c r="NJA2766" s="122"/>
      <c r="NJI2766" s="122"/>
      <c r="NJQ2766" s="122"/>
      <c r="NJY2766" s="122"/>
      <c r="NKG2766" s="122"/>
      <c r="NKO2766" s="122"/>
      <c r="NKW2766" s="122"/>
      <c r="NLE2766" s="122"/>
      <c r="NLM2766" s="122"/>
      <c r="NLU2766" s="122"/>
      <c r="NMC2766" s="122"/>
      <c r="NMK2766" s="122"/>
      <c r="NMS2766" s="122"/>
      <c r="NNA2766" s="122"/>
      <c r="NNI2766" s="122"/>
      <c r="NNQ2766" s="122"/>
      <c r="NNY2766" s="122"/>
      <c r="NOG2766" s="122"/>
      <c r="NOO2766" s="122"/>
      <c r="NOW2766" s="122"/>
      <c r="NPE2766" s="122"/>
      <c r="NPM2766" s="122"/>
      <c r="NPU2766" s="122"/>
      <c r="NQC2766" s="122"/>
      <c r="NQK2766" s="122"/>
      <c r="NQS2766" s="122"/>
      <c r="NRA2766" s="122"/>
      <c r="NRI2766" s="122"/>
      <c r="NRQ2766" s="122"/>
      <c r="NRY2766" s="122"/>
      <c r="NSG2766" s="122"/>
      <c r="NSO2766" s="122"/>
      <c r="NSW2766" s="122"/>
      <c r="NTE2766" s="122"/>
      <c r="NTM2766" s="122"/>
      <c r="NTU2766" s="122"/>
      <c r="NUC2766" s="122"/>
      <c r="NUK2766" s="122"/>
      <c r="NUS2766" s="122"/>
      <c r="NVA2766" s="122"/>
      <c r="NVI2766" s="122"/>
      <c r="NVQ2766" s="122"/>
      <c r="NVY2766" s="122"/>
      <c r="NWG2766" s="122"/>
      <c r="NWO2766" s="122"/>
      <c r="NWW2766" s="122"/>
      <c r="NXE2766" s="122"/>
      <c r="NXM2766" s="122"/>
      <c r="NXU2766" s="122"/>
      <c r="NYC2766" s="122"/>
      <c r="NYK2766" s="122"/>
      <c r="NYS2766" s="122"/>
      <c r="NZA2766" s="122"/>
      <c r="NZI2766" s="122"/>
      <c r="NZQ2766" s="122"/>
      <c r="NZY2766" s="122"/>
      <c r="OAG2766" s="122"/>
      <c r="OAO2766" s="122"/>
      <c r="OAW2766" s="122"/>
      <c r="OBE2766" s="122"/>
      <c r="OBM2766" s="122"/>
      <c r="OBU2766" s="122"/>
      <c r="OCC2766" s="122"/>
      <c r="OCK2766" s="122"/>
      <c r="OCS2766" s="122"/>
      <c r="ODA2766" s="122"/>
      <c r="ODI2766" s="122"/>
      <c r="ODQ2766" s="122"/>
      <c r="ODY2766" s="122"/>
      <c r="OEG2766" s="122"/>
      <c r="OEO2766" s="122"/>
      <c r="OEW2766" s="122"/>
      <c r="OFE2766" s="122"/>
      <c r="OFM2766" s="122"/>
      <c r="OFU2766" s="122"/>
      <c r="OGC2766" s="122"/>
      <c r="OGK2766" s="122"/>
      <c r="OGS2766" s="122"/>
      <c r="OHA2766" s="122"/>
      <c r="OHI2766" s="122"/>
      <c r="OHQ2766" s="122"/>
      <c r="OHY2766" s="122"/>
      <c r="OIG2766" s="122"/>
      <c r="OIO2766" s="122"/>
      <c r="OIW2766" s="122"/>
      <c r="OJE2766" s="122"/>
      <c r="OJM2766" s="122"/>
      <c r="OJU2766" s="122"/>
      <c r="OKC2766" s="122"/>
      <c r="OKK2766" s="122"/>
      <c r="OKS2766" s="122"/>
      <c r="OLA2766" s="122"/>
      <c r="OLI2766" s="122"/>
      <c r="OLQ2766" s="122"/>
      <c r="OLY2766" s="122"/>
      <c r="OMG2766" s="122"/>
      <c r="OMO2766" s="122"/>
      <c r="OMW2766" s="122"/>
      <c r="ONE2766" s="122"/>
      <c r="ONM2766" s="122"/>
      <c r="ONU2766" s="122"/>
      <c r="OOC2766" s="122"/>
      <c r="OOK2766" s="122"/>
      <c r="OOS2766" s="122"/>
      <c r="OPA2766" s="122"/>
      <c r="OPI2766" s="122"/>
      <c r="OPQ2766" s="122"/>
      <c r="OPY2766" s="122"/>
      <c r="OQG2766" s="122"/>
      <c r="OQO2766" s="122"/>
      <c r="OQW2766" s="122"/>
      <c r="ORE2766" s="122"/>
      <c r="ORM2766" s="122"/>
      <c r="ORU2766" s="122"/>
      <c r="OSC2766" s="122"/>
      <c r="OSK2766" s="122"/>
      <c r="OSS2766" s="122"/>
      <c r="OTA2766" s="122"/>
      <c r="OTI2766" s="122"/>
      <c r="OTQ2766" s="122"/>
      <c r="OTY2766" s="122"/>
      <c r="OUG2766" s="122"/>
      <c r="OUO2766" s="122"/>
      <c r="OUW2766" s="122"/>
      <c r="OVE2766" s="122"/>
      <c r="OVM2766" s="122"/>
      <c r="OVU2766" s="122"/>
      <c r="OWC2766" s="122"/>
      <c r="OWK2766" s="122"/>
      <c r="OWS2766" s="122"/>
      <c r="OXA2766" s="122"/>
      <c r="OXI2766" s="122"/>
      <c r="OXQ2766" s="122"/>
      <c r="OXY2766" s="122"/>
      <c r="OYG2766" s="122"/>
      <c r="OYO2766" s="122"/>
      <c r="OYW2766" s="122"/>
      <c r="OZE2766" s="122"/>
      <c r="OZM2766" s="122"/>
      <c r="OZU2766" s="122"/>
      <c r="PAC2766" s="122"/>
      <c r="PAK2766" s="122"/>
      <c r="PAS2766" s="122"/>
      <c r="PBA2766" s="122"/>
      <c r="PBI2766" s="122"/>
      <c r="PBQ2766" s="122"/>
      <c r="PBY2766" s="122"/>
      <c r="PCG2766" s="122"/>
      <c r="PCO2766" s="122"/>
      <c r="PCW2766" s="122"/>
      <c r="PDE2766" s="122"/>
      <c r="PDM2766" s="122"/>
      <c r="PDU2766" s="122"/>
      <c r="PEC2766" s="122"/>
      <c r="PEK2766" s="122"/>
      <c r="PES2766" s="122"/>
      <c r="PFA2766" s="122"/>
      <c r="PFI2766" s="122"/>
      <c r="PFQ2766" s="122"/>
      <c r="PFY2766" s="122"/>
      <c r="PGG2766" s="122"/>
      <c r="PGO2766" s="122"/>
      <c r="PGW2766" s="122"/>
      <c r="PHE2766" s="122"/>
      <c r="PHM2766" s="122"/>
      <c r="PHU2766" s="122"/>
      <c r="PIC2766" s="122"/>
      <c r="PIK2766" s="122"/>
      <c r="PIS2766" s="122"/>
      <c r="PJA2766" s="122"/>
      <c r="PJI2766" s="122"/>
      <c r="PJQ2766" s="122"/>
      <c r="PJY2766" s="122"/>
      <c r="PKG2766" s="122"/>
      <c r="PKO2766" s="122"/>
      <c r="PKW2766" s="122"/>
      <c r="PLE2766" s="122"/>
      <c r="PLM2766" s="122"/>
      <c r="PLU2766" s="122"/>
      <c r="PMC2766" s="122"/>
      <c r="PMK2766" s="122"/>
      <c r="PMS2766" s="122"/>
      <c r="PNA2766" s="122"/>
      <c r="PNI2766" s="122"/>
      <c r="PNQ2766" s="122"/>
      <c r="PNY2766" s="122"/>
      <c r="POG2766" s="122"/>
      <c r="POO2766" s="122"/>
      <c r="POW2766" s="122"/>
      <c r="PPE2766" s="122"/>
      <c r="PPM2766" s="122"/>
      <c r="PPU2766" s="122"/>
      <c r="PQC2766" s="122"/>
      <c r="PQK2766" s="122"/>
      <c r="PQS2766" s="122"/>
      <c r="PRA2766" s="122"/>
      <c r="PRI2766" s="122"/>
      <c r="PRQ2766" s="122"/>
      <c r="PRY2766" s="122"/>
      <c r="PSG2766" s="122"/>
      <c r="PSO2766" s="122"/>
      <c r="PSW2766" s="122"/>
      <c r="PTE2766" s="122"/>
      <c r="PTM2766" s="122"/>
      <c r="PTU2766" s="122"/>
      <c r="PUC2766" s="122"/>
      <c r="PUK2766" s="122"/>
      <c r="PUS2766" s="122"/>
      <c r="PVA2766" s="122"/>
      <c r="PVI2766" s="122"/>
      <c r="PVQ2766" s="122"/>
      <c r="PVY2766" s="122"/>
      <c r="PWG2766" s="122"/>
      <c r="PWO2766" s="122"/>
      <c r="PWW2766" s="122"/>
      <c r="PXE2766" s="122"/>
      <c r="PXM2766" s="122"/>
      <c r="PXU2766" s="122"/>
      <c r="PYC2766" s="122"/>
      <c r="PYK2766" s="122"/>
      <c r="PYS2766" s="122"/>
      <c r="PZA2766" s="122"/>
      <c r="PZI2766" s="122"/>
      <c r="PZQ2766" s="122"/>
      <c r="PZY2766" s="122"/>
      <c r="QAG2766" s="122"/>
      <c r="QAO2766" s="122"/>
      <c r="QAW2766" s="122"/>
      <c r="QBE2766" s="122"/>
      <c r="QBM2766" s="122"/>
      <c r="QBU2766" s="122"/>
      <c r="QCC2766" s="122"/>
      <c r="QCK2766" s="122"/>
      <c r="QCS2766" s="122"/>
      <c r="QDA2766" s="122"/>
      <c r="QDI2766" s="122"/>
      <c r="QDQ2766" s="122"/>
      <c r="QDY2766" s="122"/>
      <c r="QEG2766" s="122"/>
      <c r="QEO2766" s="122"/>
      <c r="QEW2766" s="122"/>
      <c r="QFE2766" s="122"/>
      <c r="QFM2766" s="122"/>
      <c r="QFU2766" s="122"/>
      <c r="QGC2766" s="122"/>
      <c r="QGK2766" s="122"/>
      <c r="QGS2766" s="122"/>
      <c r="QHA2766" s="122"/>
      <c r="QHI2766" s="122"/>
      <c r="QHQ2766" s="122"/>
      <c r="QHY2766" s="122"/>
      <c r="QIG2766" s="122"/>
      <c r="QIO2766" s="122"/>
      <c r="QIW2766" s="122"/>
      <c r="QJE2766" s="122"/>
      <c r="QJM2766" s="122"/>
      <c r="QJU2766" s="122"/>
      <c r="QKC2766" s="122"/>
      <c r="QKK2766" s="122"/>
      <c r="QKS2766" s="122"/>
      <c r="QLA2766" s="122"/>
      <c r="QLI2766" s="122"/>
      <c r="QLQ2766" s="122"/>
      <c r="QLY2766" s="122"/>
      <c r="QMG2766" s="122"/>
      <c r="QMO2766" s="122"/>
      <c r="QMW2766" s="122"/>
      <c r="QNE2766" s="122"/>
      <c r="QNM2766" s="122"/>
      <c r="QNU2766" s="122"/>
      <c r="QOC2766" s="122"/>
      <c r="QOK2766" s="122"/>
      <c r="QOS2766" s="122"/>
      <c r="QPA2766" s="122"/>
      <c r="QPI2766" s="122"/>
      <c r="QPQ2766" s="122"/>
      <c r="QPY2766" s="122"/>
      <c r="QQG2766" s="122"/>
      <c r="QQO2766" s="122"/>
      <c r="QQW2766" s="122"/>
      <c r="QRE2766" s="122"/>
      <c r="QRM2766" s="122"/>
      <c r="QRU2766" s="122"/>
      <c r="QSC2766" s="122"/>
      <c r="QSK2766" s="122"/>
      <c r="QSS2766" s="122"/>
      <c r="QTA2766" s="122"/>
      <c r="QTI2766" s="122"/>
      <c r="QTQ2766" s="122"/>
      <c r="QTY2766" s="122"/>
      <c r="QUG2766" s="122"/>
      <c r="QUO2766" s="122"/>
      <c r="QUW2766" s="122"/>
      <c r="QVE2766" s="122"/>
      <c r="QVM2766" s="122"/>
      <c r="QVU2766" s="122"/>
      <c r="QWC2766" s="122"/>
      <c r="QWK2766" s="122"/>
      <c r="QWS2766" s="122"/>
      <c r="QXA2766" s="122"/>
      <c r="QXI2766" s="122"/>
      <c r="QXQ2766" s="122"/>
      <c r="QXY2766" s="122"/>
      <c r="QYG2766" s="122"/>
      <c r="QYO2766" s="122"/>
      <c r="QYW2766" s="122"/>
      <c r="QZE2766" s="122"/>
      <c r="QZM2766" s="122"/>
      <c r="QZU2766" s="122"/>
      <c r="RAC2766" s="122"/>
      <c r="RAK2766" s="122"/>
      <c r="RAS2766" s="122"/>
      <c r="RBA2766" s="122"/>
      <c r="RBI2766" s="122"/>
      <c r="RBQ2766" s="122"/>
      <c r="RBY2766" s="122"/>
      <c r="RCG2766" s="122"/>
      <c r="RCO2766" s="122"/>
      <c r="RCW2766" s="122"/>
      <c r="RDE2766" s="122"/>
      <c r="RDM2766" s="122"/>
      <c r="RDU2766" s="122"/>
      <c r="REC2766" s="122"/>
      <c r="REK2766" s="122"/>
      <c r="RES2766" s="122"/>
      <c r="RFA2766" s="122"/>
      <c r="RFI2766" s="122"/>
      <c r="RFQ2766" s="122"/>
      <c r="RFY2766" s="122"/>
      <c r="RGG2766" s="122"/>
      <c r="RGO2766" s="122"/>
      <c r="RGW2766" s="122"/>
      <c r="RHE2766" s="122"/>
      <c r="RHM2766" s="122"/>
      <c r="RHU2766" s="122"/>
      <c r="RIC2766" s="122"/>
      <c r="RIK2766" s="122"/>
      <c r="RIS2766" s="122"/>
      <c r="RJA2766" s="122"/>
      <c r="RJI2766" s="122"/>
      <c r="RJQ2766" s="122"/>
      <c r="RJY2766" s="122"/>
      <c r="RKG2766" s="122"/>
      <c r="RKO2766" s="122"/>
      <c r="RKW2766" s="122"/>
      <c r="RLE2766" s="122"/>
      <c r="RLM2766" s="122"/>
      <c r="RLU2766" s="122"/>
      <c r="RMC2766" s="122"/>
      <c r="RMK2766" s="122"/>
      <c r="RMS2766" s="122"/>
      <c r="RNA2766" s="122"/>
      <c r="RNI2766" s="122"/>
      <c r="RNQ2766" s="122"/>
      <c r="RNY2766" s="122"/>
      <c r="ROG2766" s="122"/>
      <c r="ROO2766" s="122"/>
      <c r="ROW2766" s="122"/>
      <c r="RPE2766" s="122"/>
      <c r="RPM2766" s="122"/>
      <c r="RPU2766" s="122"/>
      <c r="RQC2766" s="122"/>
      <c r="RQK2766" s="122"/>
      <c r="RQS2766" s="122"/>
      <c r="RRA2766" s="122"/>
      <c r="RRI2766" s="122"/>
      <c r="RRQ2766" s="122"/>
      <c r="RRY2766" s="122"/>
      <c r="RSG2766" s="122"/>
      <c r="RSO2766" s="122"/>
      <c r="RSW2766" s="122"/>
      <c r="RTE2766" s="122"/>
      <c r="RTM2766" s="122"/>
      <c r="RTU2766" s="122"/>
      <c r="RUC2766" s="122"/>
      <c r="RUK2766" s="122"/>
      <c r="RUS2766" s="122"/>
      <c r="RVA2766" s="122"/>
      <c r="RVI2766" s="122"/>
      <c r="RVQ2766" s="122"/>
      <c r="RVY2766" s="122"/>
      <c r="RWG2766" s="122"/>
      <c r="RWO2766" s="122"/>
      <c r="RWW2766" s="122"/>
      <c r="RXE2766" s="122"/>
      <c r="RXM2766" s="122"/>
      <c r="RXU2766" s="122"/>
      <c r="RYC2766" s="122"/>
      <c r="RYK2766" s="122"/>
      <c r="RYS2766" s="122"/>
      <c r="RZA2766" s="122"/>
      <c r="RZI2766" s="122"/>
      <c r="RZQ2766" s="122"/>
      <c r="RZY2766" s="122"/>
      <c r="SAG2766" s="122"/>
      <c r="SAO2766" s="122"/>
      <c r="SAW2766" s="122"/>
      <c r="SBE2766" s="122"/>
      <c r="SBM2766" s="122"/>
      <c r="SBU2766" s="122"/>
      <c r="SCC2766" s="122"/>
      <c r="SCK2766" s="122"/>
      <c r="SCS2766" s="122"/>
      <c r="SDA2766" s="122"/>
      <c r="SDI2766" s="122"/>
      <c r="SDQ2766" s="122"/>
      <c r="SDY2766" s="122"/>
      <c r="SEG2766" s="122"/>
      <c r="SEO2766" s="122"/>
      <c r="SEW2766" s="122"/>
      <c r="SFE2766" s="122"/>
      <c r="SFM2766" s="122"/>
      <c r="SFU2766" s="122"/>
      <c r="SGC2766" s="122"/>
      <c r="SGK2766" s="122"/>
      <c r="SGS2766" s="122"/>
      <c r="SHA2766" s="122"/>
      <c r="SHI2766" s="122"/>
      <c r="SHQ2766" s="122"/>
      <c r="SHY2766" s="122"/>
      <c r="SIG2766" s="122"/>
      <c r="SIO2766" s="122"/>
      <c r="SIW2766" s="122"/>
      <c r="SJE2766" s="122"/>
      <c r="SJM2766" s="122"/>
      <c r="SJU2766" s="122"/>
      <c r="SKC2766" s="122"/>
      <c r="SKK2766" s="122"/>
      <c r="SKS2766" s="122"/>
      <c r="SLA2766" s="122"/>
      <c r="SLI2766" s="122"/>
      <c r="SLQ2766" s="122"/>
      <c r="SLY2766" s="122"/>
      <c r="SMG2766" s="122"/>
      <c r="SMO2766" s="122"/>
      <c r="SMW2766" s="122"/>
      <c r="SNE2766" s="122"/>
      <c r="SNM2766" s="122"/>
      <c r="SNU2766" s="122"/>
      <c r="SOC2766" s="122"/>
      <c r="SOK2766" s="122"/>
      <c r="SOS2766" s="122"/>
      <c r="SPA2766" s="122"/>
      <c r="SPI2766" s="122"/>
      <c r="SPQ2766" s="122"/>
      <c r="SPY2766" s="122"/>
      <c r="SQG2766" s="122"/>
      <c r="SQO2766" s="122"/>
      <c r="SQW2766" s="122"/>
      <c r="SRE2766" s="122"/>
      <c r="SRM2766" s="122"/>
      <c r="SRU2766" s="122"/>
      <c r="SSC2766" s="122"/>
      <c r="SSK2766" s="122"/>
      <c r="SSS2766" s="122"/>
      <c r="STA2766" s="122"/>
      <c r="STI2766" s="122"/>
      <c r="STQ2766" s="122"/>
      <c r="STY2766" s="122"/>
      <c r="SUG2766" s="122"/>
      <c r="SUO2766" s="122"/>
      <c r="SUW2766" s="122"/>
      <c r="SVE2766" s="122"/>
      <c r="SVM2766" s="122"/>
      <c r="SVU2766" s="122"/>
      <c r="SWC2766" s="122"/>
      <c r="SWK2766" s="122"/>
      <c r="SWS2766" s="122"/>
      <c r="SXA2766" s="122"/>
      <c r="SXI2766" s="122"/>
      <c r="SXQ2766" s="122"/>
      <c r="SXY2766" s="122"/>
      <c r="SYG2766" s="122"/>
      <c r="SYO2766" s="122"/>
      <c r="SYW2766" s="122"/>
      <c r="SZE2766" s="122"/>
      <c r="SZM2766" s="122"/>
      <c r="SZU2766" s="122"/>
      <c r="TAC2766" s="122"/>
      <c r="TAK2766" s="122"/>
      <c r="TAS2766" s="122"/>
      <c r="TBA2766" s="122"/>
      <c r="TBI2766" s="122"/>
      <c r="TBQ2766" s="122"/>
      <c r="TBY2766" s="122"/>
      <c r="TCG2766" s="122"/>
      <c r="TCO2766" s="122"/>
      <c r="TCW2766" s="122"/>
      <c r="TDE2766" s="122"/>
      <c r="TDM2766" s="122"/>
      <c r="TDU2766" s="122"/>
      <c r="TEC2766" s="122"/>
      <c r="TEK2766" s="122"/>
      <c r="TES2766" s="122"/>
      <c r="TFA2766" s="122"/>
      <c r="TFI2766" s="122"/>
      <c r="TFQ2766" s="122"/>
      <c r="TFY2766" s="122"/>
      <c r="TGG2766" s="122"/>
      <c r="TGO2766" s="122"/>
      <c r="TGW2766" s="122"/>
      <c r="THE2766" s="122"/>
      <c r="THM2766" s="122"/>
      <c r="THU2766" s="122"/>
      <c r="TIC2766" s="122"/>
      <c r="TIK2766" s="122"/>
      <c r="TIS2766" s="122"/>
      <c r="TJA2766" s="122"/>
      <c r="TJI2766" s="122"/>
      <c r="TJQ2766" s="122"/>
      <c r="TJY2766" s="122"/>
      <c r="TKG2766" s="122"/>
      <c r="TKO2766" s="122"/>
      <c r="TKW2766" s="122"/>
      <c r="TLE2766" s="122"/>
      <c r="TLM2766" s="122"/>
      <c r="TLU2766" s="122"/>
      <c r="TMC2766" s="122"/>
      <c r="TMK2766" s="122"/>
      <c r="TMS2766" s="122"/>
      <c r="TNA2766" s="122"/>
      <c r="TNI2766" s="122"/>
      <c r="TNQ2766" s="122"/>
      <c r="TNY2766" s="122"/>
      <c r="TOG2766" s="122"/>
      <c r="TOO2766" s="122"/>
      <c r="TOW2766" s="122"/>
      <c r="TPE2766" s="122"/>
      <c r="TPM2766" s="122"/>
      <c r="TPU2766" s="122"/>
      <c r="TQC2766" s="122"/>
      <c r="TQK2766" s="122"/>
      <c r="TQS2766" s="122"/>
      <c r="TRA2766" s="122"/>
      <c r="TRI2766" s="122"/>
      <c r="TRQ2766" s="122"/>
      <c r="TRY2766" s="122"/>
      <c r="TSG2766" s="122"/>
      <c r="TSO2766" s="122"/>
      <c r="TSW2766" s="122"/>
      <c r="TTE2766" s="122"/>
      <c r="TTM2766" s="122"/>
      <c r="TTU2766" s="122"/>
      <c r="TUC2766" s="122"/>
      <c r="TUK2766" s="122"/>
      <c r="TUS2766" s="122"/>
      <c r="TVA2766" s="122"/>
      <c r="TVI2766" s="122"/>
      <c r="TVQ2766" s="122"/>
      <c r="TVY2766" s="122"/>
      <c r="TWG2766" s="122"/>
      <c r="TWO2766" s="122"/>
      <c r="TWW2766" s="122"/>
      <c r="TXE2766" s="122"/>
      <c r="TXM2766" s="122"/>
      <c r="TXU2766" s="122"/>
      <c r="TYC2766" s="122"/>
      <c r="TYK2766" s="122"/>
      <c r="TYS2766" s="122"/>
      <c r="TZA2766" s="122"/>
      <c r="TZI2766" s="122"/>
      <c r="TZQ2766" s="122"/>
      <c r="TZY2766" s="122"/>
      <c r="UAG2766" s="122"/>
      <c r="UAO2766" s="122"/>
      <c r="UAW2766" s="122"/>
      <c r="UBE2766" s="122"/>
      <c r="UBM2766" s="122"/>
      <c r="UBU2766" s="122"/>
      <c r="UCC2766" s="122"/>
      <c r="UCK2766" s="122"/>
      <c r="UCS2766" s="122"/>
      <c r="UDA2766" s="122"/>
      <c r="UDI2766" s="122"/>
      <c r="UDQ2766" s="122"/>
      <c r="UDY2766" s="122"/>
      <c r="UEG2766" s="122"/>
      <c r="UEO2766" s="122"/>
      <c r="UEW2766" s="122"/>
      <c r="UFE2766" s="122"/>
      <c r="UFM2766" s="122"/>
      <c r="UFU2766" s="122"/>
      <c r="UGC2766" s="122"/>
      <c r="UGK2766" s="122"/>
      <c r="UGS2766" s="122"/>
      <c r="UHA2766" s="122"/>
      <c r="UHI2766" s="122"/>
      <c r="UHQ2766" s="122"/>
      <c r="UHY2766" s="122"/>
      <c r="UIG2766" s="122"/>
      <c r="UIO2766" s="122"/>
      <c r="UIW2766" s="122"/>
      <c r="UJE2766" s="122"/>
      <c r="UJM2766" s="122"/>
      <c r="UJU2766" s="122"/>
      <c r="UKC2766" s="122"/>
      <c r="UKK2766" s="122"/>
      <c r="UKS2766" s="122"/>
      <c r="ULA2766" s="122"/>
      <c r="ULI2766" s="122"/>
      <c r="ULQ2766" s="122"/>
      <c r="ULY2766" s="122"/>
      <c r="UMG2766" s="122"/>
      <c r="UMO2766" s="122"/>
      <c r="UMW2766" s="122"/>
      <c r="UNE2766" s="122"/>
      <c r="UNM2766" s="122"/>
      <c r="UNU2766" s="122"/>
      <c r="UOC2766" s="122"/>
      <c r="UOK2766" s="122"/>
      <c r="UOS2766" s="122"/>
      <c r="UPA2766" s="122"/>
      <c r="UPI2766" s="122"/>
      <c r="UPQ2766" s="122"/>
      <c r="UPY2766" s="122"/>
      <c r="UQG2766" s="122"/>
      <c r="UQO2766" s="122"/>
      <c r="UQW2766" s="122"/>
      <c r="URE2766" s="122"/>
      <c r="URM2766" s="122"/>
      <c r="URU2766" s="122"/>
      <c r="USC2766" s="122"/>
      <c r="USK2766" s="122"/>
      <c r="USS2766" s="122"/>
      <c r="UTA2766" s="122"/>
      <c r="UTI2766" s="122"/>
      <c r="UTQ2766" s="122"/>
      <c r="UTY2766" s="122"/>
      <c r="UUG2766" s="122"/>
      <c r="UUO2766" s="122"/>
      <c r="UUW2766" s="122"/>
      <c r="UVE2766" s="122"/>
      <c r="UVM2766" s="122"/>
      <c r="UVU2766" s="122"/>
      <c r="UWC2766" s="122"/>
      <c r="UWK2766" s="122"/>
      <c r="UWS2766" s="122"/>
      <c r="UXA2766" s="122"/>
      <c r="UXI2766" s="122"/>
      <c r="UXQ2766" s="122"/>
      <c r="UXY2766" s="122"/>
      <c r="UYG2766" s="122"/>
      <c r="UYO2766" s="122"/>
      <c r="UYW2766" s="122"/>
      <c r="UZE2766" s="122"/>
      <c r="UZM2766" s="122"/>
      <c r="UZU2766" s="122"/>
      <c r="VAC2766" s="122"/>
      <c r="VAK2766" s="122"/>
      <c r="VAS2766" s="122"/>
      <c r="VBA2766" s="122"/>
      <c r="VBI2766" s="122"/>
      <c r="VBQ2766" s="122"/>
      <c r="VBY2766" s="122"/>
      <c r="VCG2766" s="122"/>
      <c r="VCO2766" s="122"/>
      <c r="VCW2766" s="122"/>
      <c r="VDE2766" s="122"/>
      <c r="VDM2766" s="122"/>
      <c r="VDU2766" s="122"/>
      <c r="VEC2766" s="122"/>
      <c r="VEK2766" s="122"/>
      <c r="VES2766" s="122"/>
      <c r="VFA2766" s="122"/>
      <c r="VFI2766" s="122"/>
      <c r="VFQ2766" s="122"/>
      <c r="VFY2766" s="122"/>
      <c r="VGG2766" s="122"/>
      <c r="VGO2766" s="122"/>
      <c r="VGW2766" s="122"/>
      <c r="VHE2766" s="122"/>
      <c r="VHM2766" s="122"/>
      <c r="VHU2766" s="122"/>
      <c r="VIC2766" s="122"/>
      <c r="VIK2766" s="122"/>
      <c r="VIS2766" s="122"/>
      <c r="VJA2766" s="122"/>
      <c r="VJI2766" s="122"/>
      <c r="VJQ2766" s="122"/>
      <c r="VJY2766" s="122"/>
      <c r="VKG2766" s="122"/>
      <c r="VKO2766" s="122"/>
      <c r="VKW2766" s="122"/>
      <c r="VLE2766" s="122"/>
      <c r="VLM2766" s="122"/>
      <c r="VLU2766" s="122"/>
      <c r="VMC2766" s="122"/>
      <c r="VMK2766" s="122"/>
      <c r="VMS2766" s="122"/>
      <c r="VNA2766" s="122"/>
      <c r="VNI2766" s="122"/>
      <c r="VNQ2766" s="122"/>
      <c r="VNY2766" s="122"/>
      <c r="VOG2766" s="122"/>
      <c r="VOO2766" s="122"/>
      <c r="VOW2766" s="122"/>
      <c r="VPE2766" s="122"/>
      <c r="VPM2766" s="122"/>
      <c r="VPU2766" s="122"/>
      <c r="VQC2766" s="122"/>
      <c r="VQK2766" s="122"/>
      <c r="VQS2766" s="122"/>
      <c r="VRA2766" s="122"/>
      <c r="VRI2766" s="122"/>
      <c r="VRQ2766" s="122"/>
      <c r="VRY2766" s="122"/>
      <c r="VSG2766" s="122"/>
      <c r="VSO2766" s="122"/>
      <c r="VSW2766" s="122"/>
      <c r="VTE2766" s="122"/>
      <c r="VTM2766" s="122"/>
      <c r="VTU2766" s="122"/>
      <c r="VUC2766" s="122"/>
      <c r="VUK2766" s="122"/>
      <c r="VUS2766" s="122"/>
      <c r="VVA2766" s="122"/>
      <c r="VVI2766" s="122"/>
      <c r="VVQ2766" s="122"/>
      <c r="VVY2766" s="122"/>
      <c r="VWG2766" s="122"/>
      <c r="VWO2766" s="122"/>
      <c r="VWW2766" s="122"/>
      <c r="VXE2766" s="122"/>
      <c r="VXM2766" s="122"/>
      <c r="VXU2766" s="122"/>
      <c r="VYC2766" s="122"/>
      <c r="VYK2766" s="122"/>
      <c r="VYS2766" s="122"/>
      <c r="VZA2766" s="122"/>
      <c r="VZI2766" s="122"/>
      <c r="VZQ2766" s="122"/>
      <c r="VZY2766" s="122"/>
      <c r="WAG2766" s="122"/>
      <c r="WAO2766" s="122"/>
      <c r="WAW2766" s="122"/>
      <c r="WBE2766" s="122"/>
      <c r="WBM2766" s="122"/>
      <c r="WBU2766" s="122"/>
      <c r="WCC2766" s="122"/>
      <c r="WCK2766" s="122"/>
      <c r="WCS2766" s="122"/>
      <c r="WDA2766" s="122"/>
      <c r="WDI2766" s="122"/>
      <c r="WDQ2766" s="122"/>
      <c r="WDY2766" s="122"/>
      <c r="WEG2766" s="122"/>
      <c r="WEO2766" s="122"/>
      <c r="WEW2766" s="122"/>
      <c r="WFE2766" s="122"/>
      <c r="WFM2766" s="122"/>
      <c r="WFU2766" s="122"/>
      <c r="WGC2766" s="122"/>
      <c r="WGK2766" s="122"/>
      <c r="WGS2766" s="122"/>
      <c r="WHA2766" s="122"/>
      <c r="WHI2766" s="122"/>
      <c r="WHQ2766" s="122"/>
      <c r="WHY2766" s="122"/>
      <c r="WIG2766" s="122"/>
      <c r="WIO2766" s="122"/>
      <c r="WIW2766" s="122"/>
      <c r="WJE2766" s="122"/>
      <c r="WJM2766" s="122"/>
      <c r="WJU2766" s="122"/>
      <c r="WKC2766" s="122"/>
      <c r="WKK2766" s="122"/>
      <c r="WKS2766" s="122"/>
      <c r="WLA2766" s="122"/>
      <c r="WLI2766" s="122"/>
      <c r="WLQ2766" s="122"/>
      <c r="WLY2766" s="122"/>
      <c r="WMG2766" s="122"/>
      <c r="WMO2766" s="122"/>
      <c r="WMW2766" s="122"/>
      <c r="WNE2766" s="122"/>
      <c r="WNM2766" s="122"/>
      <c r="WNU2766" s="122"/>
      <c r="WOC2766" s="122"/>
      <c r="WOK2766" s="122"/>
      <c r="WOS2766" s="122"/>
      <c r="WPA2766" s="122"/>
      <c r="WPI2766" s="122"/>
      <c r="WPQ2766" s="122"/>
      <c r="WPY2766" s="122"/>
      <c r="WQG2766" s="122"/>
      <c r="WQO2766" s="122"/>
      <c r="WQW2766" s="122"/>
      <c r="WRE2766" s="122"/>
      <c r="WRM2766" s="122"/>
      <c r="WRU2766" s="122"/>
      <c r="WSC2766" s="122"/>
      <c r="WSK2766" s="122"/>
      <c r="WSS2766" s="122"/>
      <c r="WTA2766" s="122"/>
      <c r="WTI2766" s="122"/>
      <c r="WTQ2766" s="122"/>
      <c r="WTY2766" s="122"/>
      <c r="WUG2766" s="122"/>
      <c r="WUO2766" s="122"/>
      <c r="WUW2766" s="122"/>
      <c r="WVE2766" s="122"/>
      <c r="WVM2766" s="122"/>
      <c r="WVU2766" s="122"/>
      <c r="WWC2766" s="122"/>
      <c r="WWK2766" s="122"/>
      <c r="WWS2766" s="122"/>
      <c r="WXA2766" s="122"/>
      <c r="WXI2766" s="122"/>
      <c r="WXQ2766" s="122"/>
      <c r="WXY2766" s="122"/>
      <c r="WYG2766" s="122"/>
      <c r="WYO2766" s="122"/>
      <c r="WYW2766" s="122"/>
      <c r="WZE2766" s="122"/>
      <c r="WZM2766" s="122"/>
      <c r="WZU2766" s="122"/>
      <c r="XAC2766" s="122"/>
      <c r="XAK2766" s="122"/>
      <c r="XAS2766" s="122"/>
      <c r="XBA2766" s="122"/>
      <c r="XBI2766" s="122"/>
      <c r="XBQ2766" s="122"/>
      <c r="XBY2766" s="122"/>
      <c r="XCG2766" s="122"/>
      <c r="XCO2766" s="122"/>
      <c r="XCW2766" s="122"/>
      <c r="XDE2766" s="122"/>
      <c r="XDM2766" s="122"/>
      <c r="XDU2766" s="122"/>
      <c r="XEC2766" s="122"/>
      <c r="XEK2766" s="122"/>
      <c r="XES2766" s="122"/>
      <c r="XFA2766" s="122"/>
    </row>
    <row r="2767" spans="1:1021 1029:2045 2053:3069 3077:4093 4101:5117 5125:6141 6149:7165 7173:8189 8197:9213 9221:10237 10245:11261 11269:12285 12293:13309 13317:14333 14341:15357 15365:16381" s="444" customFormat="1">
      <c r="A2767" s="382">
        <v>41372</v>
      </c>
      <c r="B2767" s="382"/>
      <c r="C2767" s="75" t="s">
        <v>2288</v>
      </c>
      <c r="D2767" s="75" t="s">
        <v>3723</v>
      </c>
      <c r="E2767" s="525">
        <v>13903</v>
      </c>
      <c r="F2767" s="103">
        <v>50</v>
      </c>
      <c r="G2767" s="309"/>
      <c r="H2767" s="309"/>
      <c r="M2767" s="122"/>
      <c r="U2767" s="122"/>
      <c r="AC2767" s="122"/>
      <c r="AK2767" s="122"/>
      <c r="AS2767" s="122"/>
      <c r="BA2767" s="122"/>
      <c r="BI2767" s="122"/>
      <c r="BQ2767" s="122"/>
      <c r="BY2767" s="122"/>
      <c r="CG2767" s="122"/>
      <c r="CO2767" s="122"/>
      <c r="CW2767" s="122"/>
      <c r="DE2767" s="122"/>
      <c r="DM2767" s="122"/>
      <c r="DU2767" s="122"/>
      <c r="EC2767" s="122"/>
      <c r="EK2767" s="122"/>
      <c r="ES2767" s="122"/>
      <c r="FA2767" s="122"/>
      <c r="FI2767" s="122"/>
      <c r="FQ2767" s="122"/>
      <c r="FY2767" s="122"/>
      <c r="GG2767" s="122"/>
      <c r="GO2767" s="122"/>
      <c r="GW2767" s="122"/>
      <c r="HE2767" s="122"/>
      <c r="HM2767" s="122"/>
      <c r="HU2767" s="122"/>
      <c r="IC2767" s="122"/>
      <c r="IK2767" s="122"/>
      <c r="IS2767" s="122"/>
      <c r="JA2767" s="122"/>
      <c r="JI2767" s="122"/>
      <c r="JQ2767" s="122"/>
      <c r="JY2767" s="122"/>
      <c r="KG2767" s="122"/>
      <c r="KO2767" s="122"/>
      <c r="KW2767" s="122"/>
      <c r="LE2767" s="122"/>
      <c r="LM2767" s="122"/>
      <c r="LU2767" s="122"/>
      <c r="MC2767" s="122"/>
      <c r="MK2767" s="122"/>
      <c r="MS2767" s="122"/>
      <c r="NA2767" s="122"/>
      <c r="NI2767" s="122"/>
      <c r="NQ2767" s="122"/>
      <c r="NY2767" s="122"/>
      <c r="OG2767" s="122"/>
      <c r="OO2767" s="122"/>
      <c r="OW2767" s="122"/>
      <c r="PE2767" s="122"/>
      <c r="PM2767" s="122"/>
      <c r="PU2767" s="122"/>
      <c r="QC2767" s="122"/>
      <c r="QK2767" s="122"/>
      <c r="QS2767" s="122"/>
      <c r="RA2767" s="122"/>
      <c r="RI2767" s="122"/>
      <c r="RQ2767" s="122"/>
      <c r="RY2767" s="122"/>
      <c r="SG2767" s="122"/>
      <c r="SO2767" s="122"/>
      <c r="SW2767" s="122"/>
      <c r="TE2767" s="122"/>
      <c r="TM2767" s="122"/>
      <c r="TU2767" s="122"/>
      <c r="UC2767" s="122"/>
      <c r="UK2767" s="122"/>
      <c r="US2767" s="122"/>
      <c r="VA2767" s="122"/>
      <c r="VI2767" s="122"/>
      <c r="VQ2767" s="122"/>
      <c r="VY2767" s="122"/>
      <c r="WG2767" s="122"/>
      <c r="WO2767" s="122"/>
      <c r="WW2767" s="122"/>
      <c r="XE2767" s="122"/>
      <c r="XM2767" s="122"/>
      <c r="XU2767" s="122"/>
      <c r="YC2767" s="122"/>
      <c r="YK2767" s="122"/>
      <c r="YS2767" s="122"/>
      <c r="ZA2767" s="122"/>
      <c r="ZI2767" s="122"/>
      <c r="ZQ2767" s="122"/>
      <c r="ZY2767" s="122"/>
      <c r="AAG2767" s="122"/>
      <c r="AAO2767" s="122"/>
      <c r="AAW2767" s="122"/>
      <c r="ABE2767" s="122"/>
      <c r="ABM2767" s="122"/>
      <c r="ABU2767" s="122"/>
      <c r="ACC2767" s="122"/>
      <c r="ACK2767" s="122"/>
      <c r="ACS2767" s="122"/>
      <c r="ADA2767" s="122"/>
      <c r="ADI2767" s="122"/>
      <c r="ADQ2767" s="122"/>
      <c r="ADY2767" s="122"/>
      <c r="AEG2767" s="122"/>
      <c r="AEO2767" s="122"/>
      <c r="AEW2767" s="122"/>
      <c r="AFE2767" s="122"/>
      <c r="AFM2767" s="122"/>
      <c r="AFU2767" s="122"/>
      <c r="AGC2767" s="122"/>
      <c r="AGK2767" s="122"/>
      <c r="AGS2767" s="122"/>
      <c r="AHA2767" s="122"/>
      <c r="AHI2767" s="122"/>
      <c r="AHQ2767" s="122"/>
      <c r="AHY2767" s="122"/>
      <c r="AIG2767" s="122"/>
      <c r="AIO2767" s="122"/>
      <c r="AIW2767" s="122"/>
      <c r="AJE2767" s="122"/>
      <c r="AJM2767" s="122"/>
      <c r="AJU2767" s="122"/>
      <c r="AKC2767" s="122"/>
      <c r="AKK2767" s="122"/>
      <c r="AKS2767" s="122"/>
      <c r="ALA2767" s="122"/>
      <c r="ALI2767" s="122"/>
      <c r="ALQ2767" s="122"/>
      <c r="ALY2767" s="122"/>
      <c r="AMG2767" s="122"/>
      <c r="AMO2767" s="122"/>
      <c r="AMW2767" s="122"/>
      <c r="ANE2767" s="122"/>
      <c r="ANM2767" s="122"/>
      <c r="ANU2767" s="122"/>
      <c r="AOC2767" s="122"/>
      <c r="AOK2767" s="122"/>
      <c r="AOS2767" s="122"/>
      <c r="APA2767" s="122"/>
      <c r="API2767" s="122"/>
      <c r="APQ2767" s="122"/>
      <c r="APY2767" s="122"/>
      <c r="AQG2767" s="122"/>
      <c r="AQO2767" s="122"/>
      <c r="AQW2767" s="122"/>
      <c r="ARE2767" s="122"/>
      <c r="ARM2767" s="122"/>
      <c r="ARU2767" s="122"/>
      <c r="ASC2767" s="122"/>
      <c r="ASK2767" s="122"/>
      <c r="ASS2767" s="122"/>
      <c r="ATA2767" s="122"/>
      <c r="ATI2767" s="122"/>
      <c r="ATQ2767" s="122"/>
      <c r="ATY2767" s="122"/>
      <c r="AUG2767" s="122"/>
      <c r="AUO2767" s="122"/>
      <c r="AUW2767" s="122"/>
      <c r="AVE2767" s="122"/>
      <c r="AVM2767" s="122"/>
      <c r="AVU2767" s="122"/>
      <c r="AWC2767" s="122"/>
      <c r="AWK2767" s="122"/>
      <c r="AWS2767" s="122"/>
      <c r="AXA2767" s="122"/>
      <c r="AXI2767" s="122"/>
      <c r="AXQ2767" s="122"/>
      <c r="AXY2767" s="122"/>
      <c r="AYG2767" s="122"/>
      <c r="AYO2767" s="122"/>
      <c r="AYW2767" s="122"/>
      <c r="AZE2767" s="122"/>
      <c r="AZM2767" s="122"/>
      <c r="AZU2767" s="122"/>
      <c r="BAC2767" s="122"/>
      <c r="BAK2767" s="122"/>
      <c r="BAS2767" s="122"/>
      <c r="BBA2767" s="122"/>
      <c r="BBI2767" s="122"/>
      <c r="BBQ2767" s="122"/>
      <c r="BBY2767" s="122"/>
      <c r="BCG2767" s="122"/>
      <c r="BCO2767" s="122"/>
      <c r="BCW2767" s="122"/>
      <c r="BDE2767" s="122"/>
      <c r="BDM2767" s="122"/>
      <c r="BDU2767" s="122"/>
      <c r="BEC2767" s="122"/>
      <c r="BEK2767" s="122"/>
      <c r="BES2767" s="122"/>
      <c r="BFA2767" s="122"/>
      <c r="BFI2767" s="122"/>
      <c r="BFQ2767" s="122"/>
      <c r="BFY2767" s="122"/>
      <c r="BGG2767" s="122"/>
      <c r="BGO2767" s="122"/>
      <c r="BGW2767" s="122"/>
      <c r="BHE2767" s="122"/>
      <c r="BHM2767" s="122"/>
      <c r="BHU2767" s="122"/>
      <c r="BIC2767" s="122"/>
      <c r="BIK2767" s="122"/>
      <c r="BIS2767" s="122"/>
      <c r="BJA2767" s="122"/>
      <c r="BJI2767" s="122"/>
      <c r="BJQ2767" s="122"/>
      <c r="BJY2767" s="122"/>
      <c r="BKG2767" s="122"/>
      <c r="BKO2767" s="122"/>
      <c r="BKW2767" s="122"/>
      <c r="BLE2767" s="122"/>
      <c r="BLM2767" s="122"/>
      <c r="BLU2767" s="122"/>
      <c r="BMC2767" s="122"/>
      <c r="BMK2767" s="122"/>
      <c r="BMS2767" s="122"/>
      <c r="BNA2767" s="122"/>
      <c r="BNI2767" s="122"/>
      <c r="BNQ2767" s="122"/>
      <c r="BNY2767" s="122"/>
      <c r="BOG2767" s="122"/>
      <c r="BOO2767" s="122"/>
      <c r="BOW2767" s="122"/>
      <c r="BPE2767" s="122"/>
      <c r="BPM2767" s="122"/>
      <c r="BPU2767" s="122"/>
      <c r="BQC2767" s="122"/>
      <c r="BQK2767" s="122"/>
      <c r="BQS2767" s="122"/>
      <c r="BRA2767" s="122"/>
      <c r="BRI2767" s="122"/>
      <c r="BRQ2767" s="122"/>
      <c r="BRY2767" s="122"/>
      <c r="BSG2767" s="122"/>
      <c r="BSO2767" s="122"/>
      <c r="BSW2767" s="122"/>
      <c r="BTE2767" s="122"/>
      <c r="BTM2767" s="122"/>
      <c r="BTU2767" s="122"/>
      <c r="BUC2767" s="122"/>
      <c r="BUK2767" s="122"/>
      <c r="BUS2767" s="122"/>
      <c r="BVA2767" s="122"/>
      <c r="BVI2767" s="122"/>
      <c r="BVQ2767" s="122"/>
      <c r="BVY2767" s="122"/>
      <c r="BWG2767" s="122"/>
      <c r="BWO2767" s="122"/>
      <c r="BWW2767" s="122"/>
      <c r="BXE2767" s="122"/>
      <c r="BXM2767" s="122"/>
      <c r="BXU2767" s="122"/>
      <c r="BYC2767" s="122"/>
      <c r="BYK2767" s="122"/>
      <c r="BYS2767" s="122"/>
      <c r="BZA2767" s="122"/>
      <c r="BZI2767" s="122"/>
      <c r="BZQ2767" s="122"/>
      <c r="BZY2767" s="122"/>
      <c r="CAG2767" s="122"/>
      <c r="CAO2767" s="122"/>
      <c r="CAW2767" s="122"/>
      <c r="CBE2767" s="122"/>
      <c r="CBM2767" s="122"/>
      <c r="CBU2767" s="122"/>
      <c r="CCC2767" s="122"/>
      <c r="CCK2767" s="122"/>
      <c r="CCS2767" s="122"/>
      <c r="CDA2767" s="122"/>
      <c r="CDI2767" s="122"/>
      <c r="CDQ2767" s="122"/>
      <c r="CDY2767" s="122"/>
      <c r="CEG2767" s="122"/>
      <c r="CEO2767" s="122"/>
      <c r="CEW2767" s="122"/>
      <c r="CFE2767" s="122"/>
      <c r="CFM2767" s="122"/>
      <c r="CFU2767" s="122"/>
      <c r="CGC2767" s="122"/>
      <c r="CGK2767" s="122"/>
      <c r="CGS2767" s="122"/>
      <c r="CHA2767" s="122"/>
      <c r="CHI2767" s="122"/>
      <c r="CHQ2767" s="122"/>
      <c r="CHY2767" s="122"/>
      <c r="CIG2767" s="122"/>
      <c r="CIO2767" s="122"/>
      <c r="CIW2767" s="122"/>
      <c r="CJE2767" s="122"/>
      <c r="CJM2767" s="122"/>
      <c r="CJU2767" s="122"/>
      <c r="CKC2767" s="122"/>
      <c r="CKK2767" s="122"/>
      <c r="CKS2767" s="122"/>
      <c r="CLA2767" s="122"/>
      <c r="CLI2767" s="122"/>
      <c r="CLQ2767" s="122"/>
      <c r="CLY2767" s="122"/>
      <c r="CMG2767" s="122"/>
      <c r="CMO2767" s="122"/>
      <c r="CMW2767" s="122"/>
      <c r="CNE2767" s="122"/>
      <c r="CNM2767" s="122"/>
      <c r="CNU2767" s="122"/>
      <c r="COC2767" s="122"/>
      <c r="COK2767" s="122"/>
      <c r="COS2767" s="122"/>
      <c r="CPA2767" s="122"/>
      <c r="CPI2767" s="122"/>
      <c r="CPQ2767" s="122"/>
      <c r="CPY2767" s="122"/>
      <c r="CQG2767" s="122"/>
      <c r="CQO2767" s="122"/>
      <c r="CQW2767" s="122"/>
      <c r="CRE2767" s="122"/>
      <c r="CRM2767" s="122"/>
      <c r="CRU2767" s="122"/>
      <c r="CSC2767" s="122"/>
      <c r="CSK2767" s="122"/>
      <c r="CSS2767" s="122"/>
      <c r="CTA2767" s="122"/>
      <c r="CTI2767" s="122"/>
      <c r="CTQ2767" s="122"/>
      <c r="CTY2767" s="122"/>
      <c r="CUG2767" s="122"/>
      <c r="CUO2767" s="122"/>
      <c r="CUW2767" s="122"/>
      <c r="CVE2767" s="122"/>
      <c r="CVM2767" s="122"/>
      <c r="CVU2767" s="122"/>
      <c r="CWC2767" s="122"/>
      <c r="CWK2767" s="122"/>
      <c r="CWS2767" s="122"/>
      <c r="CXA2767" s="122"/>
      <c r="CXI2767" s="122"/>
      <c r="CXQ2767" s="122"/>
      <c r="CXY2767" s="122"/>
      <c r="CYG2767" s="122"/>
      <c r="CYO2767" s="122"/>
      <c r="CYW2767" s="122"/>
      <c r="CZE2767" s="122"/>
      <c r="CZM2767" s="122"/>
      <c r="CZU2767" s="122"/>
      <c r="DAC2767" s="122"/>
      <c r="DAK2767" s="122"/>
      <c r="DAS2767" s="122"/>
      <c r="DBA2767" s="122"/>
      <c r="DBI2767" s="122"/>
      <c r="DBQ2767" s="122"/>
      <c r="DBY2767" s="122"/>
      <c r="DCG2767" s="122"/>
      <c r="DCO2767" s="122"/>
      <c r="DCW2767" s="122"/>
      <c r="DDE2767" s="122"/>
      <c r="DDM2767" s="122"/>
      <c r="DDU2767" s="122"/>
      <c r="DEC2767" s="122"/>
      <c r="DEK2767" s="122"/>
      <c r="DES2767" s="122"/>
      <c r="DFA2767" s="122"/>
      <c r="DFI2767" s="122"/>
      <c r="DFQ2767" s="122"/>
      <c r="DFY2767" s="122"/>
      <c r="DGG2767" s="122"/>
      <c r="DGO2767" s="122"/>
      <c r="DGW2767" s="122"/>
      <c r="DHE2767" s="122"/>
      <c r="DHM2767" s="122"/>
      <c r="DHU2767" s="122"/>
      <c r="DIC2767" s="122"/>
      <c r="DIK2767" s="122"/>
      <c r="DIS2767" s="122"/>
      <c r="DJA2767" s="122"/>
      <c r="DJI2767" s="122"/>
      <c r="DJQ2767" s="122"/>
      <c r="DJY2767" s="122"/>
      <c r="DKG2767" s="122"/>
      <c r="DKO2767" s="122"/>
      <c r="DKW2767" s="122"/>
      <c r="DLE2767" s="122"/>
      <c r="DLM2767" s="122"/>
      <c r="DLU2767" s="122"/>
      <c r="DMC2767" s="122"/>
      <c r="DMK2767" s="122"/>
      <c r="DMS2767" s="122"/>
      <c r="DNA2767" s="122"/>
      <c r="DNI2767" s="122"/>
      <c r="DNQ2767" s="122"/>
      <c r="DNY2767" s="122"/>
      <c r="DOG2767" s="122"/>
      <c r="DOO2767" s="122"/>
      <c r="DOW2767" s="122"/>
      <c r="DPE2767" s="122"/>
      <c r="DPM2767" s="122"/>
      <c r="DPU2767" s="122"/>
      <c r="DQC2767" s="122"/>
      <c r="DQK2767" s="122"/>
      <c r="DQS2767" s="122"/>
      <c r="DRA2767" s="122"/>
      <c r="DRI2767" s="122"/>
      <c r="DRQ2767" s="122"/>
      <c r="DRY2767" s="122"/>
      <c r="DSG2767" s="122"/>
      <c r="DSO2767" s="122"/>
      <c r="DSW2767" s="122"/>
      <c r="DTE2767" s="122"/>
      <c r="DTM2767" s="122"/>
      <c r="DTU2767" s="122"/>
      <c r="DUC2767" s="122"/>
      <c r="DUK2767" s="122"/>
      <c r="DUS2767" s="122"/>
      <c r="DVA2767" s="122"/>
      <c r="DVI2767" s="122"/>
      <c r="DVQ2767" s="122"/>
      <c r="DVY2767" s="122"/>
      <c r="DWG2767" s="122"/>
      <c r="DWO2767" s="122"/>
      <c r="DWW2767" s="122"/>
      <c r="DXE2767" s="122"/>
      <c r="DXM2767" s="122"/>
      <c r="DXU2767" s="122"/>
      <c r="DYC2767" s="122"/>
      <c r="DYK2767" s="122"/>
      <c r="DYS2767" s="122"/>
      <c r="DZA2767" s="122"/>
      <c r="DZI2767" s="122"/>
      <c r="DZQ2767" s="122"/>
      <c r="DZY2767" s="122"/>
      <c r="EAG2767" s="122"/>
      <c r="EAO2767" s="122"/>
      <c r="EAW2767" s="122"/>
      <c r="EBE2767" s="122"/>
      <c r="EBM2767" s="122"/>
      <c r="EBU2767" s="122"/>
      <c r="ECC2767" s="122"/>
      <c r="ECK2767" s="122"/>
      <c r="ECS2767" s="122"/>
      <c r="EDA2767" s="122"/>
      <c r="EDI2767" s="122"/>
      <c r="EDQ2767" s="122"/>
      <c r="EDY2767" s="122"/>
      <c r="EEG2767" s="122"/>
      <c r="EEO2767" s="122"/>
      <c r="EEW2767" s="122"/>
      <c r="EFE2767" s="122"/>
      <c r="EFM2767" s="122"/>
      <c r="EFU2767" s="122"/>
      <c r="EGC2767" s="122"/>
      <c r="EGK2767" s="122"/>
      <c r="EGS2767" s="122"/>
      <c r="EHA2767" s="122"/>
      <c r="EHI2767" s="122"/>
      <c r="EHQ2767" s="122"/>
      <c r="EHY2767" s="122"/>
      <c r="EIG2767" s="122"/>
      <c r="EIO2767" s="122"/>
      <c r="EIW2767" s="122"/>
      <c r="EJE2767" s="122"/>
      <c r="EJM2767" s="122"/>
      <c r="EJU2767" s="122"/>
      <c r="EKC2767" s="122"/>
      <c r="EKK2767" s="122"/>
      <c r="EKS2767" s="122"/>
      <c r="ELA2767" s="122"/>
      <c r="ELI2767" s="122"/>
      <c r="ELQ2767" s="122"/>
      <c r="ELY2767" s="122"/>
      <c r="EMG2767" s="122"/>
      <c r="EMO2767" s="122"/>
      <c r="EMW2767" s="122"/>
      <c r="ENE2767" s="122"/>
      <c r="ENM2767" s="122"/>
      <c r="ENU2767" s="122"/>
      <c r="EOC2767" s="122"/>
      <c r="EOK2767" s="122"/>
      <c r="EOS2767" s="122"/>
      <c r="EPA2767" s="122"/>
      <c r="EPI2767" s="122"/>
      <c r="EPQ2767" s="122"/>
      <c r="EPY2767" s="122"/>
      <c r="EQG2767" s="122"/>
      <c r="EQO2767" s="122"/>
      <c r="EQW2767" s="122"/>
      <c r="ERE2767" s="122"/>
      <c r="ERM2767" s="122"/>
      <c r="ERU2767" s="122"/>
      <c r="ESC2767" s="122"/>
      <c r="ESK2767" s="122"/>
      <c r="ESS2767" s="122"/>
      <c r="ETA2767" s="122"/>
      <c r="ETI2767" s="122"/>
      <c r="ETQ2767" s="122"/>
      <c r="ETY2767" s="122"/>
      <c r="EUG2767" s="122"/>
      <c r="EUO2767" s="122"/>
      <c r="EUW2767" s="122"/>
      <c r="EVE2767" s="122"/>
      <c r="EVM2767" s="122"/>
      <c r="EVU2767" s="122"/>
      <c r="EWC2767" s="122"/>
      <c r="EWK2767" s="122"/>
      <c r="EWS2767" s="122"/>
      <c r="EXA2767" s="122"/>
      <c r="EXI2767" s="122"/>
      <c r="EXQ2767" s="122"/>
      <c r="EXY2767" s="122"/>
      <c r="EYG2767" s="122"/>
      <c r="EYO2767" s="122"/>
      <c r="EYW2767" s="122"/>
      <c r="EZE2767" s="122"/>
      <c r="EZM2767" s="122"/>
      <c r="EZU2767" s="122"/>
      <c r="FAC2767" s="122"/>
      <c r="FAK2767" s="122"/>
      <c r="FAS2767" s="122"/>
      <c r="FBA2767" s="122"/>
      <c r="FBI2767" s="122"/>
      <c r="FBQ2767" s="122"/>
      <c r="FBY2767" s="122"/>
      <c r="FCG2767" s="122"/>
      <c r="FCO2767" s="122"/>
      <c r="FCW2767" s="122"/>
      <c r="FDE2767" s="122"/>
      <c r="FDM2767" s="122"/>
      <c r="FDU2767" s="122"/>
      <c r="FEC2767" s="122"/>
      <c r="FEK2767" s="122"/>
      <c r="FES2767" s="122"/>
      <c r="FFA2767" s="122"/>
      <c r="FFI2767" s="122"/>
      <c r="FFQ2767" s="122"/>
      <c r="FFY2767" s="122"/>
      <c r="FGG2767" s="122"/>
      <c r="FGO2767" s="122"/>
      <c r="FGW2767" s="122"/>
      <c r="FHE2767" s="122"/>
      <c r="FHM2767" s="122"/>
      <c r="FHU2767" s="122"/>
      <c r="FIC2767" s="122"/>
      <c r="FIK2767" s="122"/>
      <c r="FIS2767" s="122"/>
      <c r="FJA2767" s="122"/>
      <c r="FJI2767" s="122"/>
      <c r="FJQ2767" s="122"/>
      <c r="FJY2767" s="122"/>
      <c r="FKG2767" s="122"/>
      <c r="FKO2767" s="122"/>
      <c r="FKW2767" s="122"/>
      <c r="FLE2767" s="122"/>
      <c r="FLM2767" s="122"/>
      <c r="FLU2767" s="122"/>
      <c r="FMC2767" s="122"/>
      <c r="FMK2767" s="122"/>
      <c r="FMS2767" s="122"/>
      <c r="FNA2767" s="122"/>
      <c r="FNI2767" s="122"/>
      <c r="FNQ2767" s="122"/>
      <c r="FNY2767" s="122"/>
      <c r="FOG2767" s="122"/>
      <c r="FOO2767" s="122"/>
      <c r="FOW2767" s="122"/>
      <c r="FPE2767" s="122"/>
      <c r="FPM2767" s="122"/>
      <c r="FPU2767" s="122"/>
      <c r="FQC2767" s="122"/>
      <c r="FQK2767" s="122"/>
      <c r="FQS2767" s="122"/>
      <c r="FRA2767" s="122"/>
      <c r="FRI2767" s="122"/>
      <c r="FRQ2767" s="122"/>
      <c r="FRY2767" s="122"/>
      <c r="FSG2767" s="122"/>
      <c r="FSO2767" s="122"/>
      <c r="FSW2767" s="122"/>
      <c r="FTE2767" s="122"/>
      <c r="FTM2767" s="122"/>
      <c r="FTU2767" s="122"/>
      <c r="FUC2767" s="122"/>
      <c r="FUK2767" s="122"/>
      <c r="FUS2767" s="122"/>
      <c r="FVA2767" s="122"/>
      <c r="FVI2767" s="122"/>
      <c r="FVQ2767" s="122"/>
      <c r="FVY2767" s="122"/>
      <c r="FWG2767" s="122"/>
      <c r="FWO2767" s="122"/>
      <c r="FWW2767" s="122"/>
      <c r="FXE2767" s="122"/>
      <c r="FXM2767" s="122"/>
      <c r="FXU2767" s="122"/>
      <c r="FYC2767" s="122"/>
      <c r="FYK2767" s="122"/>
      <c r="FYS2767" s="122"/>
      <c r="FZA2767" s="122"/>
      <c r="FZI2767" s="122"/>
      <c r="FZQ2767" s="122"/>
      <c r="FZY2767" s="122"/>
      <c r="GAG2767" s="122"/>
      <c r="GAO2767" s="122"/>
      <c r="GAW2767" s="122"/>
      <c r="GBE2767" s="122"/>
      <c r="GBM2767" s="122"/>
      <c r="GBU2767" s="122"/>
      <c r="GCC2767" s="122"/>
      <c r="GCK2767" s="122"/>
      <c r="GCS2767" s="122"/>
      <c r="GDA2767" s="122"/>
      <c r="GDI2767" s="122"/>
      <c r="GDQ2767" s="122"/>
      <c r="GDY2767" s="122"/>
      <c r="GEG2767" s="122"/>
      <c r="GEO2767" s="122"/>
      <c r="GEW2767" s="122"/>
      <c r="GFE2767" s="122"/>
      <c r="GFM2767" s="122"/>
      <c r="GFU2767" s="122"/>
      <c r="GGC2767" s="122"/>
      <c r="GGK2767" s="122"/>
      <c r="GGS2767" s="122"/>
      <c r="GHA2767" s="122"/>
      <c r="GHI2767" s="122"/>
      <c r="GHQ2767" s="122"/>
      <c r="GHY2767" s="122"/>
      <c r="GIG2767" s="122"/>
      <c r="GIO2767" s="122"/>
      <c r="GIW2767" s="122"/>
      <c r="GJE2767" s="122"/>
      <c r="GJM2767" s="122"/>
      <c r="GJU2767" s="122"/>
      <c r="GKC2767" s="122"/>
      <c r="GKK2767" s="122"/>
      <c r="GKS2767" s="122"/>
      <c r="GLA2767" s="122"/>
      <c r="GLI2767" s="122"/>
      <c r="GLQ2767" s="122"/>
      <c r="GLY2767" s="122"/>
      <c r="GMG2767" s="122"/>
      <c r="GMO2767" s="122"/>
      <c r="GMW2767" s="122"/>
      <c r="GNE2767" s="122"/>
      <c r="GNM2767" s="122"/>
      <c r="GNU2767" s="122"/>
      <c r="GOC2767" s="122"/>
      <c r="GOK2767" s="122"/>
      <c r="GOS2767" s="122"/>
      <c r="GPA2767" s="122"/>
      <c r="GPI2767" s="122"/>
      <c r="GPQ2767" s="122"/>
      <c r="GPY2767" s="122"/>
      <c r="GQG2767" s="122"/>
      <c r="GQO2767" s="122"/>
      <c r="GQW2767" s="122"/>
      <c r="GRE2767" s="122"/>
      <c r="GRM2767" s="122"/>
      <c r="GRU2767" s="122"/>
      <c r="GSC2767" s="122"/>
      <c r="GSK2767" s="122"/>
      <c r="GSS2767" s="122"/>
      <c r="GTA2767" s="122"/>
      <c r="GTI2767" s="122"/>
      <c r="GTQ2767" s="122"/>
      <c r="GTY2767" s="122"/>
      <c r="GUG2767" s="122"/>
      <c r="GUO2767" s="122"/>
      <c r="GUW2767" s="122"/>
      <c r="GVE2767" s="122"/>
      <c r="GVM2767" s="122"/>
      <c r="GVU2767" s="122"/>
      <c r="GWC2767" s="122"/>
      <c r="GWK2767" s="122"/>
      <c r="GWS2767" s="122"/>
      <c r="GXA2767" s="122"/>
      <c r="GXI2767" s="122"/>
      <c r="GXQ2767" s="122"/>
      <c r="GXY2767" s="122"/>
      <c r="GYG2767" s="122"/>
      <c r="GYO2767" s="122"/>
      <c r="GYW2767" s="122"/>
      <c r="GZE2767" s="122"/>
      <c r="GZM2767" s="122"/>
      <c r="GZU2767" s="122"/>
      <c r="HAC2767" s="122"/>
      <c r="HAK2767" s="122"/>
      <c r="HAS2767" s="122"/>
      <c r="HBA2767" s="122"/>
      <c r="HBI2767" s="122"/>
      <c r="HBQ2767" s="122"/>
      <c r="HBY2767" s="122"/>
      <c r="HCG2767" s="122"/>
      <c r="HCO2767" s="122"/>
      <c r="HCW2767" s="122"/>
      <c r="HDE2767" s="122"/>
      <c r="HDM2767" s="122"/>
      <c r="HDU2767" s="122"/>
      <c r="HEC2767" s="122"/>
      <c r="HEK2767" s="122"/>
      <c r="HES2767" s="122"/>
      <c r="HFA2767" s="122"/>
      <c r="HFI2767" s="122"/>
      <c r="HFQ2767" s="122"/>
      <c r="HFY2767" s="122"/>
      <c r="HGG2767" s="122"/>
      <c r="HGO2767" s="122"/>
      <c r="HGW2767" s="122"/>
      <c r="HHE2767" s="122"/>
      <c r="HHM2767" s="122"/>
      <c r="HHU2767" s="122"/>
      <c r="HIC2767" s="122"/>
      <c r="HIK2767" s="122"/>
      <c r="HIS2767" s="122"/>
      <c r="HJA2767" s="122"/>
      <c r="HJI2767" s="122"/>
      <c r="HJQ2767" s="122"/>
      <c r="HJY2767" s="122"/>
      <c r="HKG2767" s="122"/>
      <c r="HKO2767" s="122"/>
      <c r="HKW2767" s="122"/>
      <c r="HLE2767" s="122"/>
      <c r="HLM2767" s="122"/>
      <c r="HLU2767" s="122"/>
      <c r="HMC2767" s="122"/>
      <c r="HMK2767" s="122"/>
      <c r="HMS2767" s="122"/>
      <c r="HNA2767" s="122"/>
      <c r="HNI2767" s="122"/>
      <c r="HNQ2767" s="122"/>
      <c r="HNY2767" s="122"/>
      <c r="HOG2767" s="122"/>
      <c r="HOO2767" s="122"/>
      <c r="HOW2767" s="122"/>
      <c r="HPE2767" s="122"/>
      <c r="HPM2767" s="122"/>
      <c r="HPU2767" s="122"/>
      <c r="HQC2767" s="122"/>
      <c r="HQK2767" s="122"/>
      <c r="HQS2767" s="122"/>
      <c r="HRA2767" s="122"/>
      <c r="HRI2767" s="122"/>
      <c r="HRQ2767" s="122"/>
      <c r="HRY2767" s="122"/>
      <c r="HSG2767" s="122"/>
      <c r="HSO2767" s="122"/>
      <c r="HSW2767" s="122"/>
      <c r="HTE2767" s="122"/>
      <c r="HTM2767" s="122"/>
      <c r="HTU2767" s="122"/>
      <c r="HUC2767" s="122"/>
      <c r="HUK2767" s="122"/>
      <c r="HUS2767" s="122"/>
      <c r="HVA2767" s="122"/>
      <c r="HVI2767" s="122"/>
      <c r="HVQ2767" s="122"/>
      <c r="HVY2767" s="122"/>
      <c r="HWG2767" s="122"/>
      <c r="HWO2767" s="122"/>
      <c r="HWW2767" s="122"/>
      <c r="HXE2767" s="122"/>
      <c r="HXM2767" s="122"/>
      <c r="HXU2767" s="122"/>
      <c r="HYC2767" s="122"/>
      <c r="HYK2767" s="122"/>
      <c r="HYS2767" s="122"/>
      <c r="HZA2767" s="122"/>
      <c r="HZI2767" s="122"/>
      <c r="HZQ2767" s="122"/>
      <c r="HZY2767" s="122"/>
      <c r="IAG2767" s="122"/>
      <c r="IAO2767" s="122"/>
      <c r="IAW2767" s="122"/>
      <c r="IBE2767" s="122"/>
      <c r="IBM2767" s="122"/>
      <c r="IBU2767" s="122"/>
      <c r="ICC2767" s="122"/>
      <c r="ICK2767" s="122"/>
      <c r="ICS2767" s="122"/>
      <c r="IDA2767" s="122"/>
      <c r="IDI2767" s="122"/>
      <c r="IDQ2767" s="122"/>
      <c r="IDY2767" s="122"/>
      <c r="IEG2767" s="122"/>
      <c r="IEO2767" s="122"/>
      <c r="IEW2767" s="122"/>
      <c r="IFE2767" s="122"/>
      <c r="IFM2767" s="122"/>
      <c r="IFU2767" s="122"/>
      <c r="IGC2767" s="122"/>
      <c r="IGK2767" s="122"/>
      <c r="IGS2767" s="122"/>
      <c r="IHA2767" s="122"/>
      <c r="IHI2767" s="122"/>
      <c r="IHQ2767" s="122"/>
      <c r="IHY2767" s="122"/>
      <c r="IIG2767" s="122"/>
      <c r="IIO2767" s="122"/>
      <c r="IIW2767" s="122"/>
      <c r="IJE2767" s="122"/>
      <c r="IJM2767" s="122"/>
      <c r="IJU2767" s="122"/>
      <c r="IKC2767" s="122"/>
      <c r="IKK2767" s="122"/>
      <c r="IKS2767" s="122"/>
      <c r="ILA2767" s="122"/>
      <c r="ILI2767" s="122"/>
      <c r="ILQ2767" s="122"/>
      <c r="ILY2767" s="122"/>
      <c r="IMG2767" s="122"/>
      <c r="IMO2767" s="122"/>
      <c r="IMW2767" s="122"/>
      <c r="INE2767" s="122"/>
      <c r="INM2767" s="122"/>
      <c r="INU2767" s="122"/>
      <c r="IOC2767" s="122"/>
      <c r="IOK2767" s="122"/>
      <c r="IOS2767" s="122"/>
      <c r="IPA2767" s="122"/>
      <c r="IPI2767" s="122"/>
      <c r="IPQ2767" s="122"/>
      <c r="IPY2767" s="122"/>
      <c r="IQG2767" s="122"/>
      <c r="IQO2767" s="122"/>
      <c r="IQW2767" s="122"/>
      <c r="IRE2767" s="122"/>
      <c r="IRM2767" s="122"/>
      <c r="IRU2767" s="122"/>
      <c r="ISC2767" s="122"/>
      <c r="ISK2767" s="122"/>
      <c r="ISS2767" s="122"/>
      <c r="ITA2767" s="122"/>
      <c r="ITI2767" s="122"/>
      <c r="ITQ2767" s="122"/>
      <c r="ITY2767" s="122"/>
      <c r="IUG2767" s="122"/>
      <c r="IUO2767" s="122"/>
      <c r="IUW2767" s="122"/>
      <c r="IVE2767" s="122"/>
      <c r="IVM2767" s="122"/>
      <c r="IVU2767" s="122"/>
      <c r="IWC2767" s="122"/>
      <c r="IWK2767" s="122"/>
      <c r="IWS2767" s="122"/>
      <c r="IXA2767" s="122"/>
      <c r="IXI2767" s="122"/>
      <c r="IXQ2767" s="122"/>
      <c r="IXY2767" s="122"/>
      <c r="IYG2767" s="122"/>
      <c r="IYO2767" s="122"/>
      <c r="IYW2767" s="122"/>
      <c r="IZE2767" s="122"/>
      <c r="IZM2767" s="122"/>
      <c r="IZU2767" s="122"/>
      <c r="JAC2767" s="122"/>
      <c r="JAK2767" s="122"/>
      <c r="JAS2767" s="122"/>
      <c r="JBA2767" s="122"/>
      <c r="JBI2767" s="122"/>
      <c r="JBQ2767" s="122"/>
      <c r="JBY2767" s="122"/>
      <c r="JCG2767" s="122"/>
      <c r="JCO2767" s="122"/>
      <c r="JCW2767" s="122"/>
      <c r="JDE2767" s="122"/>
      <c r="JDM2767" s="122"/>
      <c r="JDU2767" s="122"/>
      <c r="JEC2767" s="122"/>
      <c r="JEK2767" s="122"/>
      <c r="JES2767" s="122"/>
      <c r="JFA2767" s="122"/>
      <c r="JFI2767" s="122"/>
      <c r="JFQ2767" s="122"/>
      <c r="JFY2767" s="122"/>
      <c r="JGG2767" s="122"/>
      <c r="JGO2767" s="122"/>
      <c r="JGW2767" s="122"/>
      <c r="JHE2767" s="122"/>
      <c r="JHM2767" s="122"/>
      <c r="JHU2767" s="122"/>
      <c r="JIC2767" s="122"/>
      <c r="JIK2767" s="122"/>
      <c r="JIS2767" s="122"/>
      <c r="JJA2767" s="122"/>
      <c r="JJI2767" s="122"/>
      <c r="JJQ2767" s="122"/>
      <c r="JJY2767" s="122"/>
      <c r="JKG2767" s="122"/>
      <c r="JKO2767" s="122"/>
      <c r="JKW2767" s="122"/>
      <c r="JLE2767" s="122"/>
      <c r="JLM2767" s="122"/>
      <c r="JLU2767" s="122"/>
      <c r="JMC2767" s="122"/>
      <c r="JMK2767" s="122"/>
      <c r="JMS2767" s="122"/>
      <c r="JNA2767" s="122"/>
      <c r="JNI2767" s="122"/>
      <c r="JNQ2767" s="122"/>
      <c r="JNY2767" s="122"/>
      <c r="JOG2767" s="122"/>
      <c r="JOO2767" s="122"/>
      <c r="JOW2767" s="122"/>
      <c r="JPE2767" s="122"/>
      <c r="JPM2767" s="122"/>
      <c r="JPU2767" s="122"/>
      <c r="JQC2767" s="122"/>
      <c r="JQK2767" s="122"/>
      <c r="JQS2767" s="122"/>
      <c r="JRA2767" s="122"/>
      <c r="JRI2767" s="122"/>
      <c r="JRQ2767" s="122"/>
      <c r="JRY2767" s="122"/>
      <c r="JSG2767" s="122"/>
      <c r="JSO2767" s="122"/>
      <c r="JSW2767" s="122"/>
      <c r="JTE2767" s="122"/>
      <c r="JTM2767" s="122"/>
      <c r="JTU2767" s="122"/>
      <c r="JUC2767" s="122"/>
      <c r="JUK2767" s="122"/>
      <c r="JUS2767" s="122"/>
      <c r="JVA2767" s="122"/>
      <c r="JVI2767" s="122"/>
      <c r="JVQ2767" s="122"/>
      <c r="JVY2767" s="122"/>
      <c r="JWG2767" s="122"/>
      <c r="JWO2767" s="122"/>
      <c r="JWW2767" s="122"/>
      <c r="JXE2767" s="122"/>
      <c r="JXM2767" s="122"/>
      <c r="JXU2767" s="122"/>
      <c r="JYC2767" s="122"/>
      <c r="JYK2767" s="122"/>
      <c r="JYS2767" s="122"/>
      <c r="JZA2767" s="122"/>
      <c r="JZI2767" s="122"/>
      <c r="JZQ2767" s="122"/>
      <c r="JZY2767" s="122"/>
      <c r="KAG2767" s="122"/>
      <c r="KAO2767" s="122"/>
      <c r="KAW2767" s="122"/>
      <c r="KBE2767" s="122"/>
      <c r="KBM2767" s="122"/>
      <c r="KBU2767" s="122"/>
      <c r="KCC2767" s="122"/>
      <c r="KCK2767" s="122"/>
      <c r="KCS2767" s="122"/>
      <c r="KDA2767" s="122"/>
      <c r="KDI2767" s="122"/>
      <c r="KDQ2767" s="122"/>
      <c r="KDY2767" s="122"/>
      <c r="KEG2767" s="122"/>
      <c r="KEO2767" s="122"/>
      <c r="KEW2767" s="122"/>
      <c r="KFE2767" s="122"/>
      <c r="KFM2767" s="122"/>
      <c r="KFU2767" s="122"/>
      <c r="KGC2767" s="122"/>
      <c r="KGK2767" s="122"/>
      <c r="KGS2767" s="122"/>
      <c r="KHA2767" s="122"/>
      <c r="KHI2767" s="122"/>
      <c r="KHQ2767" s="122"/>
      <c r="KHY2767" s="122"/>
      <c r="KIG2767" s="122"/>
      <c r="KIO2767" s="122"/>
      <c r="KIW2767" s="122"/>
      <c r="KJE2767" s="122"/>
      <c r="KJM2767" s="122"/>
      <c r="KJU2767" s="122"/>
      <c r="KKC2767" s="122"/>
      <c r="KKK2767" s="122"/>
      <c r="KKS2767" s="122"/>
      <c r="KLA2767" s="122"/>
      <c r="KLI2767" s="122"/>
      <c r="KLQ2767" s="122"/>
      <c r="KLY2767" s="122"/>
      <c r="KMG2767" s="122"/>
      <c r="KMO2767" s="122"/>
      <c r="KMW2767" s="122"/>
      <c r="KNE2767" s="122"/>
      <c r="KNM2767" s="122"/>
      <c r="KNU2767" s="122"/>
      <c r="KOC2767" s="122"/>
      <c r="KOK2767" s="122"/>
      <c r="KOS2767" s="122"/>
      <c r="KPA2767" s="122"/>
      <c r="KPI2767" s="122"/>
      <c r="KPQ2767" s="122"/>
      <c r="KPY2767" s="122"/>
      <c r="KQG2767" s="122"/>
      <c r="KQO2767" s="122"/>
      <c r="KQW2767" s="122"/>
      <c r="KRE2767" s="122"/>
      <c r="KRM2767" s="122"/>
      <c r="KRU2767" s="122"/>
      <c r="KSC2767" s="122"/>
      <c r="KSK2767" s="122"/>
      <c r="KSS2767" s="122"/>
      <c r="KTA2767" s="122"/>
      <c r="KTI2767" s="122"/>
      <c r="KTQ2767" s="122"/>
      <c r="KTY2767" s="122"/>
      <c r="KUG2767" s="122"/>
      <c r="KUO2767" s="122"/>
      <c r="KUW2767" s="122"/>
      <c r="KVE2767" s="122"/>
      <c r="KVM2767" s="122"/>
      <c r="KVU2767" s="122"/>
      <c r="KWC2767" s="122"/>
      <c r="KWK2767" s="122"/>
      <c r="KWS2767" s="122"/>
      <c r="KXA2767" s="122"/>
      <c r="KXI2767" s="122"/>
      <c r="KXQ2767" s="122"/>
      <c r="KXY2767" s="122"/>
      <c r="KYG2767" s="122"/>
      <c r="KYO2767" s="122"/>
      <c r="KYW2767" s="122"/>
      <c r="KZE2767" s="122"/>
      <c r="KZM2767" s="122"/>
      <c r="KZU2767" s="122"/>
      <c r="LAC2767" s="122"/>
      <c r="LAK2767" s="122"/>
      <c r="LAS2767" s="122"/>
      <c r="LBA2767" s="122"/>
      <c r="LBI2767" s="122"/>
      <c r="LBQ2767" s="122"/>
      <c r="LBY2767" s="122"/>
      <c r="LCG2767" s="122"/>
      <c r="LCO2767" s="122"/>
      <c r="LCW2767" s="122"/>
      <c r="LDE2767" s="122"/>
      <c r="LDM2767" s="122"/>
      <c r="LDU2767" s="122"/>
      <c r="LEC2767" s="122"/>
      <c r="LEK2767" s="122"/>
      <c r="LES2767" s="122"/>
      <c r="LFA2767" s="122"/>
      <c r="LFI2767" s="122"/>
      <c r="LFQ2767" s="122"/>
      <c r="LFY2767" s="122"/>
      <c r="LGG2767" s="122"/>
      <c r="LGO2767" s="122"/>
      <c r="LGW2767" s="122"/>
      <c r="LHE2767" s="122"/>
      <c r="LHM2767" s="122"/>
      <c r="LHU2767" s="122"/>
      <c r="LIC2767" s="122"/>
      <c r="LIK2767" s="122"/>
      <c r="LIS2767" s="122"/>
      <c r="LJA2767" s="122"/>
      <c r="LJI2767" s="122"/>
      <c r="LJQ2767" s="122"/>
      <c r="LJY2767" s="122"/>
      <c r="LKG2767" s="122"/>
      <c r="LKO2767" s="122"/>
      <c r="LKW2767" s="122"/>
      <c r="LLE2767" s="122"/>
      <c r="LLM2767" s="122"/>
      <c r="LLU2767" s="122"/>
      <c r="LMC2767" s="122"/>
      <c r="LMK2767" s="122"/>
      <c r="LMS2767" s="122"/>
      <c r="LNA2767" s="122"/>
      <c r="LNI2767" s="122"/>
      <c r="LNQ2767" s="122"/>
      <c r="LNY2767" s="122"/>
      <c r="LOG2767" s="122"/>
      <c r="LOO2767" s="122"/>
      <c r="LOW2767" s="122"/>
      <c r="LPE2767" s="122"/>
      <c r="LPM2767" s="122"/>
      <c r="LPU2767" s="122"/>
      <c r="LQC2767" s="122"/>
      <c r="LQK2767" s="122"/>
      <c r="LQS2767" s="122"/>
      <c r="LRA2767" s="122"/>
      <c r="LRI2767" s="122"/>
      <c r="LRQ2767" s="122"/>
      <c r="LRY2767" s="122"/>
      <c r="LSG2767" s="122"/>
      <c r="LSO2767" s="122"/>
      <c r="LSW2767" s="122"/>
      <c r="LTE2767" s="122"/>
      <c r="LTM2767" s="122"/>
      <c r="LTU2767" s="122"/>
      <c r="LUC2767" s="122"/>
      <c r="LUK2767" s="122"/>
      <c r="LUS2767" s="122"/>
      <c r="LVA2767" s="122"/>
      <c r="LVI2767" s="122"/>
      <c r="LVQ2767" s="122"/>
      <c r="LVY2767" s="122"/>
      <c r="LWG2767" s="122"/>
      <c r="LWO2767" s="122"/>
      <c r="LWW2767" s="122"/>
      <c r="LXE2767" s="122"/>
      <c r="LXM2767" s="122"/>
      <c r="LXU2767" s="122"/>
      <c r="LYC2767" s="122"/>
      <c r="LYK2767" s="122"/>
      <c r="LYS2767" s="122"/>
      <c r="LZA2767" s="122"/>
      <c r="LZI2767" s="122"/>
      <c r="LZQ2767" s="122"/>
      <c r="LZY2767" s="122"/>
      <c r="MAG2767" s="122"/>
      <c r="MAO2767" s="122"/>
      <c r="MAW2767" s="122"/>
      <c r="MBE2767" s="122"/>
      <c r="MBM2767" s="122"/>
      <c r="MBU2767" s="122"/>
      <c r="MCC2767" s="122"/>
      <c r="MCK2767" s="122"/>
      <c r="MCS2767" s="122"/>
      <c r="MDA2767" s="122"/>
      <c r="MDI2767" s="122"/>
      <c r="MDQ2767" s="122"/>
      <c r="MDY2767" s="122"/>
      <c r="MEG2767" s="122"/>
      <c r="MEO2767" s="122"/>
      <c r="MEW2767" s="122"/>
      <c r="MFE2767" s="122"/>
      <c r="MFM2767" s="122"/>
      <c r="MFU2767" s="122"/>
      <c r="MGC2767" s="122"/>
      <c r="MGK2767" s="122"/>
      <c r="MGS2767" s="122"/>
      <c r="MHA2767" s="122"/>
      <c r="MHI2767" s="122"/>
      <c r="MHQ2767" s="122"/>
      <c r="MHY2767" s="122"/>
      <c r="MIG2767" s="122"/>
      <c r="MIO2767" s="122"/>
      <c r="MIW2767" s="122"/>
      <c r="MJE2767" s="122"/>
      <c r="MJM2767" s="122"/>
      <c r="MJU2767" s="122"/>
      <c r="MKC2767" s="122"/>
      <c r="MKK2767" s="122"/>
      <c r="MKS2767" s="122"/>
      <c r="MLA2767" s="122"/>
      <c r="MLI2767" s="122"/>
      <c r="MLQ2767" s="122"/>
      <c r="MLY2767" s="122"/>
      <c r="MMG2767" s="122"/>
      <c r="MMO2767" s="122"/>
      <c r="MMW2767" s="122"/>
      <c r="MNE2767" s="122"/>
      <c r="MNM2767" s="122"/>
      <c r="MNU2767" s="122"/>
      <c r="MOC2767" s="122"/>
      <c r="MOK2767" s="122"/>
      <c r="MOS2767" s="122"/>
      <c r="MPA2767" s="122"/>
      <c r="MPI2767" s="122"/>
      <c r="MPQ2767" s="122"/>
      <c r="MPY2767" s="122"/>
      <c r="MQG2767" s="122"/>
      <c r="MQO2767" s="122"/>
      <c r="MQW2767" s="122"/>
      <c r="MRE2767" s="122"/>
      <c r="MRM2767" s="122"/>
      <c r="MRU2767" s="122"/>
      <c r="MSC2767" s="122"/>
      <c r="MSK2767" s="122"/>
      <c r="MSS2767" s="122"/>
      <c r="MTA2767" s="122"/>
      <c r="MTI2767" s="122"/>
      <c r="MTQ2767" s="122"/>
      <c r="MTY2767" s="122"/>
      <c r="MUG2767" s="122"/>
      <c r="MUO2767" s="122"/>
      <c r="MUW2767" s="122"/>
      <c r="MVE2767" s="122"/>
      <c r="MVM2767" s="122"/>
      <c r="MVU2767" s="122"/>
      <c r="MWC2767" s="122"/>
      <c r="MWK2767" s="122"/>
      <c r="MWS2767" s="122"/>
      <c r="MXA2767" s="122"/>
      <c r="MXI2767" s="122"/>
      <c r="MXQ2767" s="122"/>
      <c r="MXY2767" s="122"/>
      <c r="MYG2767" s="122"/>
      <c r="MYO2767" s="122"/>
      <c r="MYW2767" s="122"/>
      <c r="MZE2767" s="122"/>
      <c r="MZM2767" s="122"/>
      <c r="MZU2767" s="122"/>
      <c r="NAC2767" s="122"/>
      <c r="NAK2767" s="122"/>
      <c r="NAS2767" s="122"/>
      <c r="NBA2767" s="122"/>
      <c r="NBI2767" s="122"/>
      <c r="NBQ2767" s="122"/>
      <c r="NBY2767" s="122"/>
      <c r="NCG2767" s="122"/>
      <c r="NCO2767" s="122"/>
      <c r="NCW2767" s="122"/>
      <c r="NDE2767" s="122"/>
      <c r="NDM2767" s="122"/>
      <c r="NDU2767" s="122"/>
      <c r="NEC2767" s="122"/>
      <c r="NEK2767" s="122"/>
      <c r="NES2767" s="122"/>
      <c r="NFA2767" s="122"/>
      <c r="NFI2767" s="122"/>
      <c r="NFQ2767" s="122"/>
      <c r="NFY2767" s="122"/>
      <c r="NGG2767" s="122"/>
      <c r="NGO2767" s="122"/>
      <c r="NGW2767" s="122"/>
      <c r="NHE2767" s="122"/>
      <c r="NHM2767" s="122"/>
      <c r="NHU2767" s="122"/>
      <c r="NIC2767" s="122"/>
      <c r="NIK2767" s="122"/>
      <c r="NIS2767" s="122"/>
      <c r="NJA2767" s="122"/>
      <c r="NJI2767" s="122"/>
      <c r="NJQ2767" s="122"/>
      <c r="NJY2767" s="122"/>
      <c r="NKG2767" s="122"/>
      <c r="NKO2767" s="122"/>
      <c r="NKW2767" s="122"/>
      <c r="NLE2767" s="122"/>
      <c r="NLM2767" s="122"/>
      <c r="NLU2767" s="122"/>
      <c r="NMC2767" s="122"/>
      <c r="NMK2767" s="122"/>
      <c r="NMS2767" s="122"/>
      <c r="NNA2767" s="122"/>
      <c r="NNI2767" s="122"/>
      <c r="NNQ2767" s="122"/>
      <c r="NNY2767" s="122"/>
      <c r="NOG2767" s="122"/>
      <c r="NOO2767" s="122"/>
      <c r="NOW2767" s="122"/>
      <c r="NPE2767" s="122"/>
      <c r="NPM2767" s="122"/>
      <c r="NPU2767" s="122"/>
      <c r="NQC2767" s="122"/>
      <c r="NQK2767" s="122"/>
      <c r="NQS2767" s="122"/>
      <c r="NRA2767" s="122"/>
      <c r="NRI2767" s="122"/>
      <c r="NRQ2767" s="122"/>
      <c r="NRY2767" s="122"/>
      <c r="NSG2767" s="122"/>
      <c r="NSO2767" s="122"/>
      <c r="NSW2767" s="122"/>
      <c r="NTE2767" s="122"/>
      <c r="NTM2767" s="122"/>
      <c r="NTU2767" s="122"/>
      <c r="NUC2767" s="122"/>
      <c r="NUK2767" s="122"/>
      <c r="NUS2767" s="122"/>
      <c r="NVA2767" s="122"/>
      <c r="NVI2767" s="122"/>
      <c r="NVQ2767" s="122"/>
      <c r="NVY2767" s="122"/>
      <c r="NWG2767" s="122"/>
      <c r="NWO2767" s="122"/>
      <c r="NWW2767" s="122"/>
      <c r="NXE2767" s="122"/>
      <c r="NXM2767" s="122"/>
      <c r="NXU2767" s="122"/>
      <c r="NYC2767" s="122"/>
      <c r="NYK2767" s="122"/>
      <c r="NYS2767" s="122"/>
      <c r="NZA2767" s="122"/>
      <c r="NZI2767" s="122"/>
      <c r="NZQ2767" s="122"/>
      <c r="NZY2767" s="122"/>
      <c r="OAG2767" s="122"/>
      <c r="OAO2767" s="122"/>
      <c r="OAW2767" s="122"/>
      <c r="OBE2767" s="122"/>
      <c r="OBM2767" s="122"/>
      <c r="OBU2767" s="122"/>
      <c r="OCC2767" s="122"/>
      <c r="OCK2767" s="122"/>
      <c r="OCS2767" s="122"/>
      <c r="ODA2767" s="122"/>
      <c r="ODI2767" s="122"/>
      <c r="ODQ2767" s="122"/>
      <c r="ODY2767" s="122"/>
      <c r="OEG2767" s="122"/>
      <c r="OEO2767" s="122"/>
      <c r="OEW2767" s="122"/>
      <c r="OFE2767" s="122"/>
      <c r="OFM2767" s="122"/>
      <c r="OFU2767" s="122"/>
      <c r="OGC2767" s="122"/>
      <c r="OGK2767" s="122"/>
      <c r="OGS2767" s="122"/>
      <c r="OHA2767" s="122"/>
      <c r="OHI2767" s="122"/>
      <c r="OHQ2767" s="122"/>
      <c r="OHY2767" s="122"/>
      <c r="OIG2767" s="122"/>
      <c r="OIO2767" s="122"/>
      <c r="OIW2767" s="122"/>
      <c r="OJE2767" s="122"/>
      <c r="OJM2767" s="122"/>
      <c r="OJU2767" s="122"/>
      <c r="OKC2767" s="122"/>
      <c r="OKK2767" s="122"/>
      <c r="OKS2767" s="122"/>
      <c r="OLA2767" s="122"/>
      <c r="OLI2767" s="122"/>
      <c r="OLQ2767" s="122"/>
      <c r="OLY2767" s="122"/>
      <c r="OMG2767" s="122"/>
      <c r="OMO2767" s="122"/>
      <c r="OMW2767" s="122"/>
      <c r="ONE2767" s="122"/>
      <c r="ONM2767" s="122"/>
      <c r="ONU2767" s="122"/>
      <c r="OOC2767" s="122"/>
      <c r="OOK2767" s="122"/>
      <c r="OOS2767" s="122"/>
      <c r="OPA2767" s="122"/>
      <c r="OPI2767" s="122"/>
      <c r="OPQ2767" s="122"/>
      <c r="OPY2767" s="122"/>
      <c r="OQG2767" s="122"/>
      <c r="OQO2767" s="122"/>
      <c r="OQW2767" s="122"/>
      <c r="ORE2767" s="122"/>
      <c r="ORM2767" s="122"/>
      <c r="ORU2767" s="122"/>
      <c r="OSC2767" s="122"/>
      <c r="OSK2767" s="122"/>
      <c r="OSS2767" s="122"/>
      <c r="OTA2767" s="122"/>
      <c r="OTI2767" s="122"/>
      <c r="OTQ2767" s="122"/>
      <c r="OTY2767" s="122"/>
      <c r="OUG2767" s="122"/>
      <c r="OUO2767" s="122"/>
      <c r="OUW2767" s="122"/>
      <c r="OVE2767" s="122"/>
      <c r="OVM2767" s="122"/>
      <c r="OVU2767" s="122"/>
      <c r="OWC2767" s="122"/>
      <c r="OWK2767" s="122"/>
      <c r="OWS2767" s="122"/>
      <c r="OXA2767" s="122"/>
      <c r="OXI2767" s="122"/>
      <c r="OXQ2767" s="122"/>
      <c r="OXY2767" s="122"/>
      <c r="OYG2767" s="122"/>
      <c r="OYO2767" s="122"/>
      <c r="OYW2767" s="122"/>
      <c r="OZE2767" s="122"/>
      <c r="OZM2767" s="122"/>
      <c r="OZU2767" s="122"/>
      <c r="PAC2767" s="122"/>
      <c r="PAK2767" s="122"/>
      <c r="PAS2767" s="122"/>
      <c r="PBA2767" s="122"/>
      <c r="PBI2767" s="122"/>
      <c r="PBQ2767" s="122"/>
      <c r="PBY2767" s="122"/>
      <c r="PCG2767" s="122"/>
      <c r="PCO2767" s="122"/>
      <c r="PCW2767" s="122"/>
      <c r="PDE2767" s="122"/>
      <c r="PDM2767" s="122"/>
      <c r="PDU2767" s="122"/>
      <c r="PEC2767" s="122"/>
      <c r="PEK2767" s="122"/>
      <c r="PES2767" s="122"/>
      <c r="PFA2767" s="122"/>
      <c r="PFI2767" s="122"/>
      <c r="PFQ2767" s="122"/>
      <c r="PFY2767" s="122"/>
      <c r="PGG2767" s="122"/>
      <c r="PGO2767" s="122"/>
      <c r="PGW2767" s="122"/>
      <c r="PHE2767" s="122"/>
      <c r="PHM2767" s="122"/>
      <c r="PHU2767" s="122"/>
      <c r="PIC2767" s="122"/>
      <c r="PIK2767" s="122"/>
      <c r="PIS2767" s="122"/>
      <c r="PJA2767" s="122"/>
      <c r="PJI2767" s="122"/>
      <c r="PJQ2767" s="122"/>
      <c r="PJY2767" s="122"/>
      <c r="PKG2767" s="122"/>
      <c r="PKO2767" s="122"/>
      <c r="PKW2767" s="122"/>
      <c r="PLE2767" s="122"/>
      <c r="PLM2767" s="122"/>
      <c r="PLU2767" s="122"/>
      <c r="PMC2767" s="122"/>
      <c r="PMK2767" s="122"/>
      <c r="PMS2767" s="122"/>
      <c r="PNA2767" s="122"/>
      <c r="PNI2767" s="122"/>
      <c r="PNQ2767" s="122"/>
      <c r="PNY2767" s="122"/>
      <c r="POG2767" s="122"/>
      <c r="POO2767" s="122"/>
      <c r="POW2767" s="122"/>
      <c r="PPE2767" s="122"/>
      <c r="PPM2767" s="122"/>
      <c r="PPU2767" s="122"/>
      <c r="PQC2767" s="122"/>
      <c r="PQK2767" s="122"/>
      <c r="PQS2767" s="122"/>
      <c r="PRA2767" s="122"/>
      <c r="PRI2767" s="122"/>
      <c r="PRQ2767" s="122"/>
      <c r="PRY2767" s="122"/>
      <c r="PSG2767" s="122"/>
      <c r="PSO2767" s="122"/>
      <c r="PSW2767" s="122"/>
      <c r="PTE2767" s="122"/>
      <c r="PTM2767" s="122"/>
      <c r="PTU2767" s="122"/>
      <c r="PUC2767" s="122"/>
      <c r="PUK2767" s="122"/>
      <c r="PUS2767" s="122"/>
      <c r="PVA2767" s="122"/>
      <c r="PVI2767" s="122"/>
      <c r="PVQ2767" s="122"/>
      <c r="PVY2767" s="122"/>
      <c r="PWG2767" s="122"/>
      <c r="PWO2767" s="122"/>
      <c r="PWW2767" s="122"/>
      <c r="PXE2767" s="122"/>
      <c r="PXM2767" s="122"/>
      <c r="PXU2767" s="122"/>
      <c r="PYC2767" s="122"/>
      <c r="PYK2767" s="122"/>
      <c r="PYS2767" s="122"/>
      <c r="PZA2767" s="122"/>
      <c r="PZI2767" s="122"/>
      <c r="PZQ2767" s="122"/>
      <c r="PZY2767" s="122"/>
      <c r="QAG2767" s="122"/>
      <c r="QAO2767" s="122"/>
      <c r="QAW2767" s="122"/>
      <c r="QBE2767" s="122"/>
      <c r="QBM2767" s="122"/>
      <c r="QBU2767" s="122"/>
      <c r="QCC2767" s="122"/>
      <c r="QCK2767" s="122"/>
      <c r="QCS2767" s="122"/>
      <c r="QDA2767" s="122"/>
      <c r="QDI2767" s="122"/>
      <c r="QDQ2767" s="122"/>
      <c r="QDY2767" s="122"/>
      <c r="QEG2767" s="122"/>
      <c r="QEO2767" s="122"/>
      <c r="QEW2767" s="122"/>
      <c r="QFE2767" s="122"/>
      <c r="QFM2767" s="122"/>
      <c r="QFU2767" s="122"/>
      <c r="QGC2767" s="122"/>
      <c r="QGK2767" s="122"/>
      <c r="QGS2767" s="122"/>
      <c r="QHA2767" s="122"/>
      <c r="QHI2767" s="122"/>
      <c r="QHQ2767" s="122"/>
      <c r="QHY2767" s="122"/>
      <c r="QIG2767" s="122"/>
      <c r="QIO2767" s="122"/>
      <c r="QIW2767" s="122"/>
      <c r="QJE2767" s="122"/>
      <c r="QJM2767" s="122"/>
      <c r="QJU2767" s="122"/>
      <c r="QKC2767" s="122"/>
      <c r="QKK2767" s="122"/>
      <c r="QKS2767" s="122"/>
      <c r="QLA2767" s="122"/>
      <c r="QLI2767" s="122"/>
      <c r="QLQ2767" s="122"/>
      <c r="QLY2767" s="122"/>
      <c r="QMG2767" s="122"/>
      <c r="QMO2767" s="122"/>
      <c r="QMW2767" s="122"/>
      <c r="QNE2767" s="122"/>
      <c r="QNM2767" s="122"/>
      <c r="QNU2767" s="122"/>
      <c r="QOC2767" s="122"/>
      <c r="QOK2767" s="122"/>
      <c r="QOS2767" s="122"/>
      <c r="QPA2767" s="122"/>
      <c r="QPI2767" s="122"/>
      <c r="QPQ2767" s="122"/>
      <c r="QPY2767" s="122"/>
      <c r="QQG2767" s="122"/>
      <c r="QQO2767" s="122"/>
      <c r="QQW2767" s="122"/>
      <c r="QRE2767" s="122"/>
      <c r="QRM2767" s="122"/>
      <c r="QRU2767" s="122"/>
      <c r="QSC2767" s="122"/>
      <c r="QSK2767" s="122"/>
      <c r="QSS2767" s="122"/>
      <c r="QTA2767" s="122"/>
      <c r="QTI2767" s="122"/>
      <c r="QTQ2767" s="122"/>
      <c r="QTY2767" s="122"/>
      <c r="QUG2767" s="122"/>
      <c r="QUO2767" s="122"/>
      <c r="QUW2767" s="122"/>
      <c r="QVE2767" s="122"/>
      <c r="QVM2767" s="122"/>
      <c r="QVU2767" s="122"/>
      <c r="QWC2767" s="122"/>
      <c r="QWK2767" s="122"/>
      <c r="QWS2767" s="122"/>
      <c r="QXA2767" s="122"/>
      <c r="QXI2767" s="122"/>
      <c r="QXQ2767" s="122"/>
      <c r="QXY2767" s="122"/>
      <c r="QYG2767" s="122"/>
      <c r="QYO2767" s="122"/>
      <c r="QYW2767" s="122"/>
      <c r="QZE2767" s="122"/>
      <c r="QZM2767" s="122"/>
      <c r="QZU2767" s="122"/>
      <c r="RAC2767" s="122"/>
      <c r="RAK2767" s="122"/>
      <c r="RAS2767" s="122"/>
      <c r="RBA2767" s="122"/>
      <c r="RBI2767" s="122"/>
      <c r="RBQ2767" s="122"/>
      <c r="RBY2767" s="122"/>
      <c r="RCG2767" s="122"/>
      <c r="RCO2767" s="122"/>
      <c r="RCW2767" s="122"/>
      <c r="RDE2767" s="122"/>
      <c r="RDM2767" s="122"/>
      <c r="RDU2767" s="122"/>
      <c r="REC2767" s="122"/>
      <c r="REK2767" s="122"/>
      <c r="RES2767" s="122"/>
      <c r="RFA2767" s="122"/>
      <c r="RFI2767" s="122"/>
      <c r="RFQ2767" s="122"/>
      <c r="RFY2767" s="122"/>
      <c r="RGG2767" s="122"/>
      <c r="RGO2767" s="122"/>
      <c r="RGW2767" s="122"/>
      <c r="RHE2767" s="122"/>
      <c r="RHM2767" s="122"/>
      <c r="RHU2767" s="122"/>
      <c r="RIC2767" s="122"/>
      <c r="RIK2767" s="122"/>
      <c r="RIS2767" s="122"/>
      <c r="RJA2767" s="122"/>
      <c r="RJI2767" s="122"/>
      <c r="RJQ2767" s="122"/>
      <c r="RJY2767" s="122"/>
      <c r="RKG2767" s="122"/>
      <c r="RKO2767" s="122"/>
      <c r="RKW2767" s="122"/>
      <c r="RLE2767" s="122"/>
      <c r="RLM2767" s="122"/>
      <c r="RLU2767" s="122"/>
      <c r="RMC2767" s="122"/>
      <c r="RMK2767" s="122"/>
      <c r="RMS2767" s="122"/>
      <c r="RNA2767" s="122"/>
      <c r="RNI2767" s="122"/>
      <c r="RNQ2767" s="122"/>
      <c r="RNY2767" s="122"/>
      <c r="ROG2767" s="122"/>
      <c r="ROO2767" s="122"/>
      <c r="ROW2767" s="122"/>
      <c r="RPE2767" s="122"/>
      <c r="RPM2767" s="122"/>
      <c r="RPU2767" s="122"/>
      <c r="RQC2767" s="122"/>
      <c r="RQK2767" s="122"/>
      <c r="RQS2767" s="122"/>
      <c r="RRA2767" s="122"/>
      <c r="RRI2767" s="122"/>
      <c r="RRQ2767" s="122"/>
      <c r="RRY2767" s="122"/>
      <c r="RSG2767" s="122"/>
      <c r="RSO2767" s="122"/>
      <c r="RSW2767" s="122"/>
      <c r="RTE2767" s="122"/>
      <c r="RTM2767" s="122"/>
      <c r="RTU2767" s="122"/>
      <c r="RUC2767" s="122"/>
      <c r="RUK2767" s="122"/>
      <c r="RUS2767" s="122"/>
      <c r="RVA2767" s="122"/>
      <c r="RVI2767" s="122"/>
      <c r="RVQ2767" s="122"/>
      <c r="RVY2767" s="122"/>
      <c r="RWG2767" s="122"/>
      <c r="RWO2767" s="122"/>
      <c r="RWW2767" s="122"/>
      <c r="RXE2767" s="122"/>
      <c r="RXM2767" s="122"/>
      <c r="RXU2767" s="122"/>
      <c r="RYC2767" s="122"/>
      <c r="RYK2767" s="122"/>
      <c r="RYS2767" s="122"/>
      <c r="RZA2767" s="122"/>
      <c r="RZI2767" s="122"/>
      <c r="RZQ2767" s="122"/>
      <c r="RZY2767" s="122"/>
      <c r="SAG2767" s="122"/>
      <c r="SAO2767" s="122"/>
      <c r="SAW2767" s="122"/>
      <c r="SBE2767" s="122"/>
      <c r="SBM2767" s="122"/>
      <c r="SBU2767" s="122"/>
      <c r="SCC2767" s="122"/>
      <c r="SCK2767" s="122"/>
      <c r="SCS2767" s="122"/>
      <c r="SDA2767" s="122"/>
      <c r="SDI2767" s="122"/>
      <c r="SDQ2767" s="122"/>
      <c r="SDY2767" s="122"/>
      <c r="SEG2767" s="122"/>
      <c r="SEO2767" s="122"/>
      <c r="SEW2767" s="122"/>
      <c r="SFE2767" s="122"/>
      <c r="SFM2767" s="122"/>
      <c r="SFU2767" s="122"/>
      <c r="SGC2767" s="122"/>
      <c r="SGK2767" s="122"/>
      <c r="SGS2767" s="122"/>
      <c r="SHA2767" s="122"/>
      <c r="SHI2767" s="122"/>
      <c r="SHQ2767" s="122"/>
      <c r="SHY2767" s="122"/>
      <c r="SIG2767" s="122"/>
      <c r="SIO2767" s="122"/>
      <c r="SIW2767" s="122"/>
      <c r="SJE2767" s="122"/>
      <c r="SJM2767" s="122"/>
      <c r="SJU2767" s="122"/>
      <c r="SKC2767" s="122"/>
      <c r="SKK2767" s="122"/>
      <c r="SKS2767" s="122"/>
      <c r="SLA2767" s="122"/>
      <c r="SLI2767" s="122"/>
      <c r="SLQ2767" s="122"/>
      <c r="SLY2767" s="122"/>
      <c r="SMG2767" s="122"/>
      <c r="SMO2767" s="122"/>
      <c r="SMW2767" s="122"/>
      <c r="SNE2767" s="122"/>
      <c r="SNM2767" s="122"/>
      <c r="SNU2767" s="122"/>
      <c r="SOC2767" s="122"/>
      <c r="SOK2767" s="122"/>
      <c r="SOS2767" s="122"/>
      <c r="SPA2767" s="122"/>
      <c r="SPI2767" s="122"/>
      <c r="SPQ2767" s="122"/>
      <c r="SPY2767" s="122"/>
      <c r="SQG2767" s="122"/>
      <c r="SQO2767" s="122"/>
      <c r="SQW2767" s="122"/>
      <c r="SRE2767" s="122"/>
      <c r="SRM2767" s="122"/>
      <c r="SRU2767" s="122"/>
      <c r="SSC2767" s="122"/>
      <c r="SSK2767" s="122"/>
      <c r="SSS2767" s="122"/>
      <c r="STA2767" s="122"/>
      <c r="STI2767" s="122"/>
      <c r="STQ2767" s="122"/>
      <c r="STY2767" s="122"/>
      <c r="SUG2767" s="122"/>
      <c r="SUO2767" s="122"/>
      <c r="SUW2767" s="122"/>
      <c r="SVE2767" s="122"/>
      <c r="SVM2767" s="122"/>
      <c r="SVU2767" s="122"/>
      <c r="SWC2767" s="122"/>
      <c r="SWK2767" s="122"/>
      <c r="SWS2767" s="122"/>
      <c r="SXA2767" s="122"/>
      <c r="SXI2767" s="122"/>
      <c r="SXQ2767" s="122"/>
      <c r="SXY2767" s="122"/>
      <c r="SYG2767" s="122"/>
      <c r="SYO2767" s="122"/>
      <c r="SYW2767" s="122"/>
      <c r="SZE2767" s="122"/>
      <c r="SZM2767" s="122"/>
      <c r="SZU2767" s="122"/>
      <c r="TAC2767" s="122"/>
      <c r="TAK2767" s="122"/>
      <c r="TAS2767" s="122"/>
      <c r="TBA2767" s="122"/>
      <c r="TBI2767" s="122"/>
      <c r="TBQ2767" s="122"/>
      <c r="TBY2767" s="122"/>
      <c r="TCG2767" s="122"/>
      <c r="TCO2767" s="122"/>
      <c r="TCW2767" s="122"/>
      <c r="TDE2767" s="122"/>
      <c r="TDM2767" s="122"/>
      <c r="TDU2767" s="122"/>
      <c r="TEC2767" s="122"/>
      <c r="TEK2767" s="122"/>
      <c r="TES2767" s="122"/>
      <c r="TFA2767" s="122"/>
      <c r="TFI2767" s="122"/>
      <c r="TFQ2767" s="122"/>
      <c r="TFY2767" s="122"/>
      <c r="TGG2767" s="122"/>
      <c r="TGO2767" s="122"/>
      <c r="TGW2767" s="122"/>
      <c r="THE2767" s="122"/>
      <c r="THM2767" s="122"/>
      <c r="THU2767" s="122"/>
      <c r="TIC2767" s="122"/>
      <c r="TIK2767" s="122"/>
      <c r="TIS2767" s="122"/>
      <c r="TJA2767" s="122"/>
      <c r="TJI2767" s="122"/>
      <c r="TJQ2767" s="122"/>
      <c r="TJY2767" s="122"/>
      <c r="TKG2767" s="122"/>
      <c r="TKO2767" s="122"/>
      <c r="TKW2767" s="122"/>
      <c r="TLE2767" s="122"/>
      <c r="TLM2767" s="122"/>
      <c r="TLU2767" s="122"/>
      <c r="TMC2767" s="122"/>
      <c r="TMK2767" s="122"/>
      <c r="TMS2767" s="122"/>
      <c r="TNA2767" s="122"/>
      <c r="TNI2767" s="122"/>
      <c r="TNQ2767" s="122"/>
      <c r="TNY2767" s="122"/>
      <c r="TOG2767" s="122"/>
      <c r="TOO2767" s="122"/>
      <c r="TOW2767" s="122"/>
      <c r="TPE2767" s="122"/>
      <c r="TPM2767" s="122"/>
      <c r="TPU2767" s="122"/>
      <c r="TQC2767" s="122"/>
      <c r="TQK2767" s="122"/>
      <c r="TQS2767" s="122"/>
      <c r="TRA2767" s="122"/>
      <c r="TRI2767" s="122"/>
      <c r="TRQ2767" s="122"/>
      <c r="TRY2767" s="122"/>
      <c r="TSG2767" s="122"/>
      <c r="TSO2767" s="122"/>
      <c r="TSW2767" s="122"/>
      <c r="TTE2767" s="122"/>
      <c r="TTM2767" s="122"/>
      <c r="TTU2767" s="122"/>
      <c r="TUC2767" s="122"/>
      <c r="TUK2767" s="122"/>
      <c r="TUS2767" s="122"/>
      <c r="TVA2767" s="122"/>
      <c r="TVI2767" s="122"/>
      <c r="TVQ2767" s="122"/>
      <c r="TVY2767" s="122"/>
      <c r="TWG2767" s="122"/>
      <c r="TWO2767" s="122"/>
      <c r="TWW2767" s="122"/>
      <c r="TXE2767" s="122"/>
      <c r="TXM2767" s="122"/>
      <c r="TXU2767" s="122"/>
      <c r="TYC2767" s="122"/>
      <c r="TYK2767" s="122"/>
      <c r="TYS2767" s="122"/>
      <c r="TZA2767" s="122"/>
      <c r="TZI2767" s="122"/>
      <c r="TZQ2767" s="122"/>
      <c r="TZY2767" s="122"/>
      <c r="UAG2767" s="122"/>
      <c r="UAO2767" s="122"/>
      <c r="UAW2767" s="122"/>
      <c r="UBE2767" s="122"/>
      <c r="UBM2767" s="122"/>
      <c r="UBU2767" s="122"/>
      <c r="UCC2767" s="122"/>
      <c r="UCK2767" s="122"/>
      <c r="UCS2767" s="122"/>
      <c r="UDA2767" s="122"/>
      <c r="UDI2767" s="122"/>
      <c r="UDQ2767" s="122"/>
      <c r="UDY2767" s="122"/>
      <c r="UEG2767" s="122"/>
      <c r="UEO2767" s="122"/>
      <c r="UEW2767" s="122"/>
      <c r="UFE2767" s="122"/>
      <c r="UFM2767" s="122"/>
      <c r="UFU2767" s="122"/>
      <c r="UGC2767" s="122"/>
      <c r="UGK2767" s="122"/>
      <c r="UGS2767" s="122"/>
      <c r="UHA2767" s="122"/>
      <c r="UHI2767" s="122"/>
      <c r="UHQ2767" s="122"/>
      <c r="UHY2767" s="122"/>
      <c r="UIG2767" s="122"/>
      <c r="UIO2767" s="122"/>
      <c r="UIW2767" s="122"/>
      <c r="UJE2767" s="122"/>
      <c r="UJM2767" s="122"/>
      <c r="UJU2767" s="122"/>
      <c r="UKC2767" s="122"/>
      <c r="UKK2767" s="122"/>
      <c r="UKS2767" s="122"/>
      <c r="ULA2767" s="122"/>
      <c r="ULI2767" s="122"/>
      <c r="ULQ2767" s="122"/>
      <c r="ULY2767" s="122"/>
      <c r="UMG2767" s="122"/>
      <c r="UMO2767" s="122"/>
      <c r="UMW2767" s="122"/>
      <c r="UNE2767" s="122"/>
      <c r="UNM2767" s="122"/>
      <c r="UNU2767" s="122"/>
      <c r="UOC2767" s="122"/>
      <c r="UOK2767" s="122"/>
      <c r="UOS2767" s="122"/>
      <c r="UPA2767" s="122"/>
      <c r="UPI2767" s="122"/>
      <c r="UPQ2767" s="122"/>
      <c r="UPY2767" s="122"/>
      <c r="UQG2767" s="122"/>
      <c r="UQO2767" s="122"/>
      <c r="UQW2767" s="122"/>
      <c r="URE2767" s="122"/>
      <c r="URM2767" s="122"/>
      <c r="URU2767" s="122"/>
      <c r="USC2767" s="122"/>
      <c r="USK2767" s="122"/>
      <c r="USS2767" s="122"/>
      <c r="UTA2767" s="122"/>
      <c r="UTI2767" s="122"/>
      <c r="UTQ2767" s="122"/>
      <c r="UTY2767" s="122"/>
      <c r="UUG2767" s="122"/>
      <c r="UUO2767" s="122"/>
      <c r="UUW2767" s="122"/>
      <c r="UVE2767" s="122"/>
      <c r="UVM2767" s="122"/>
      <c r="UVU2767" s="122"/>
      <c r="UWC2767" s="122"/>
      <c r="UWK2767" s="122"/>
      <c r="UWS2767" s="122"/>
      <c r="UXA2767" s="122"/>
      <c r="UXI2767" s="122"/>
      <c r="UXQ2767" s="122"/>
      <c r="UXY2767" s="122"/>
      <c r="UYG2767" s="122"/>
      <c r="UYO2767" s="122"/>
      <c r="UYW2767" s="122"/>
      <c r="UZE2767" s="122"/>
      <c r="UZM2767" s="122"/>
      <c r="UZU2767" s="122"/>
      <c r="VAC2767" s="122"/>
      <c r="VAK2767" s="122"/>
      <c r="VAS2767" s="122"/>
      <c r="VBA2767" s="122"/>
      <c r="VBI2767" s="122"/>
      <c r="VBQ2767" s="122"/>
      <c r="VBY2767" s="122"/>
      <c r="VCG2767" s="122"/>
      <c r="VCO2767" s="122"/>
      <c r="VCW2767" s="122"/>
      <c r="VDE2767" s="122"/>
      <c r="VDM2767" s="122"/>
      <c r="VDU2767" s="122"/>
      <c r="VEC2767" s="122"/>
      <c r="VEK2767" s="122"/>
      <c r="VES2767" s="122"/>
      <c r="VFA2767" s="122"/>
      <c r="VFI2767" s="122"/>
      <c r="VFQ2767" s="122"/>
      <c r="VFY2767" s="122"/>
      <c r="VGG2767" s="122"/>
      <c r="VGO2767" s="122"/>
      <c r="VGW2767" s="122"/>
      <c r="VHE2767" s="122"/>
      <c r="VHM2767" s="122"/>
      <c r="VHU2767" s="122"/>
      <c r="VIC2767" s="122"/>
      <c r="VIK2767" s="122"/>
      <c r="VIS2767" s="122"/>
      <c r="VJA2767" s="122"/>
      <c r="VJI2767" s="122"/>
      <c r="VJQ2767" s="122"/>
      <c r="VJY2767" s="122"/>
      <c r="VKG2767" s="122"/>
      <c r="VKO2767" s="122"/>
      <c r="VKW2767" s="122"/>
      <c r="VLE2767" s="122"/>
      <c r="VLM2767" s="122"/>
      <c r="VLU2767" s="122"/>
      <c r="VMC2767" s="122"/>
      <c r="VMK2767" s="122"/>
      <c r="VMS2767" s="122"/>
      <c r="VNA2767" s="122"/>
      <c r="VNI2767" s="122"/>
      <c r="VNQ2767" s="122"/>
      <c r="VNY2767" s="122"/>
      <c r="VOG2767" s="122"/>
      <c r="VOO2767" s="122"/>
      <c r="VOW2767" s="122"/>
      <c r="VPE2767" s="122"/>
      <c r="VPM2767" s="122"/>
      <c r="VPU2767" s="122"/>
      <c r="VQC2767" s="122"/>
      <c r="VQK2767" s="122"/>
      <c r="VQS2767" s="122"/>
      <c r="VRA2767" s="122"/>
      <c r="VRI2767" s="122"/>
      <c r="VRQ2767" s="122"/>
      <c r="VRY2767" s="122"/>
      <c r="VSG2767" s="122"/>
      <c r="VSO2767" s="122"/>
      <c r="VSW2767" s="122"/>
      <c r="VTE2767" s="122"/>
      <c r="VTM2767" s="122"/>
      <c r="VTU2767" s="122"/>
      <c r="VUC2767" s="122"/>
      <c r="VUK2767" s="122"/>
      <c r="VUS2767" s="122"/>
      <c r="VVA2767" s="122"/>
      <c r="VVI2767" s="122"/>
      <c r="VVQ2767" s="122"/>
      <c r="VVY2767" s="122"/>
      <c r="VWG2767" s="122"/>
      <c r="VWO2767" s="122"/>
      <c r="VWW2767" s="122"/>
      <c r="VXE2767" s="122"/>
      <c r="VXM2767" s="122"/>
      <c r="VXU2767" s="122"/>
      <c r="VYC2767" s="122"/>
      <c r="VYK2767" s="122"/>
      <c r="VYS2767" s="122"/>
      <c r="VZA2767" s="122"/>
      <c r="VZI2767" s="122"/>
      <c r="VZQ2767" s="122"/>
      <c r="VZY2767" s="122"/>
      <c r="WAG2767" s="122"/>
      <c r="WAO2767" s="122"/>
      <c r="WAW2767" s="122"/>
      <c r="WBE2767" s="122"/>
      <c r="WBM2767" s="122"/>
      <c r="WBU2767" s="122"/>
      <c r="WCC2767" s="122"/>
      <c r="WCK2767" s="122"/>
      <c r="WCS2767" s="122"/>
      <c r="WDA2767" s="122"/>
      <c r="WDI2767" s="122"/>
      <c r="WDQ2767" s="122"/>
      <c r="WDY2767" s="122"/>
      <c r="WEG2767" s="122"/>
      <c r="WEO2767" s="122"/>
      <c r="WEW2767" s="122"/>
      <c r="WFE2767" s="122"/>
      <c r="WFM2767" s="122"/>
      <c r="WFU2767" s="122"/>
      <c r="WGC2767" s="122"/>
      <c r="WGK2767" s="122"/>
      <c r="WGS2767" s="122"/>
      <c r="WHA2767" s="122"/>
      <c r="WHI2767" s="122"/>
      <c r="WHQ2767" s="122"/>
      <c r="WHY2767" s="122"/>
      <c r="WIG2767" s="122"/>
      <c r="WIO2767" s="122"/>
      <c r="WIW2767" s="122"/>
      <c r="WJE2767" s="122"/>
      <c r="WJM2767" s="122"/>
      <c r="WJU2767" s="122"/>
      <c r="WKC2767" s="122"/>
      <c r="WKK2767" s="122"/>
      <c r="WKS2767" s="122"/>
      <c r="WLA2767" s="122"/>
      <c r="WLI2767" s="122"/>
      <c r="WLQ2767" s="122"/>
      <c r="WLY2767" s="122"/>
      <c r="WMG2767" s="122"/>
      <c r="WMO2767" s="122"/>
      <c r="WMW2767" s="122"/>
      <c r="WNE2767" s="122"/>
      <c r="WNM2767" s="122"/>
      <c r="WNU2767" s="122"/>
      <c r="WOC2767" s="122"/>
      <c r="WOK2767" s="122"/>
      <c r="WOS2767" s="122"/>
      <c r="WPA2767" s="122"/>
      <c r="WPI2767" s="122"/>
      <c r="WPQ2767" s="122"/>
      <c r="WPY2767" s="122"/>
      <c r="WQG2767" s="122"/>
      <c r="WQO2767" s="122"/>
      <c r="WQW2767" s="122"/>
      <c r="WRE2767" s="122"/>
      <c r="WRM2767" s="122"/>
      <c r="WRU2767" s="122"/>
      <c r="WSC2767" s="122"/>
      <c r="WSK2767" s="122"/>
      <c r="WSS2767" s="122"/>
      <c r="WTA2767" s="122"/>
      <c r="WTI2767" s="122"/>
      <c r="WTQ2767" s="122"/>
      <c r="WTY2767" s="122"/>
      <c r="WUG2767" s="122"/>
      <c r="WUO2767" s="122"/>
      <c r="WUW2767" s="122"/>
      <c r="WVE2767" s="122"/>
      <c r="WVM2767" s="122"/>
      <c r="WVU2767" s="122"/>
      <c r="WWC2767" s="122"/>
      <c r="WWK2767" s="122"/>
      <c r="WWS2767" s="122"/>
      <c r="WXA2767" s="122"/>
      <c r="WXI2767" s="122"/>
      <c r="WXQ2767" s="122"/>
      <c r="WXY2767" s="122"/>
      <c r="WYG2767" s="122"/>
      <c r="WYO2767" s="122"/>
      <c r="WYW2767" s="122"/>
      <c r="WZE2767" s="122"/>
      <c r="WZM2767" s="122"/>
      <c r="WZU2767" s="122"/>
      <c r="XAC2767" s="122"/>
      <c r="XAK2767" s="122"/>
      <c r="XAS2767" s="122"/>
      <c r="XBA2767" s="122"/>
      <c r="XBI2767" s="122"/>
      <c r="XBQ2767" s="122"/>
      <c r="XBY2767" s="122"/>
      <c r="XCG2767" s="122"/>
      <c r="XCO2767" s="122"/>
      <c r="XCW2767" s="122"/>
      <c r="XDE2767" s="122"/>
      <c r="XDM2767" s="122"/>
      <c r="XDU2767" s="122"/>
      <c r="XEC2767" s="122"/>
      <c r="XEK2767" s="122"/>
      <c r="XES2767" s="122"/>
      <c r="XFA2767" s="122"/>
    </row>
    <row r="2768" spans="1:1021 1029:2045 2053:3069 3077:4093 4101:5117 5125:6141 6149:7165 7173:8189 8197:9213 9221:10237 10245:11261 11269:12285 12293:13309 13317:14333 14341:15357 15365:16381" s="444" customFormat="1">
      <c r="A2768" s="382">
        <v>41340</v>
      </c>
      <c r="B2768" s="382">
        <v>41371</v>
      </c>
      <c r="C2768" s="75" t="s">
        <v>133</v>
      </c>
      <c r="D2768" s="75" t="s">
        <v>3408</v>
      </c>
      <c r="E2768" s="525">
        <v>13434</v>
      </c>
      <c r="F2768" s="103">
        <v>118.77</v>
      </c>
      <c r="G2768" s="309"/>
      <c r="H2768" s="309"/>
      <c r="I2768" s="24"/>
      <c r="J2768" s="2"/>
    </row>
    <row r="2769" spans="1:10" s="444" customFormat="1">
      <c r="A2769" s="382">
        <v>41341</v>
      </c>
      <c r="B2769" s="382">
        <v>41372</v>
      </c>
      <c r="C2769" s="75" t="s">
        <v>133</v>
      </c>
      <c r="D2769" s="75" t="s">
        <v>3430</v>
      </c>
      <c r="E2769" s="525">
        <v>13441</v>
      </c>
      <c r="F2769" s="103">
        <v>3863.9</v>
      </c>
      <c r="G2769" s="309"/>
      <c r="H2769" s="398"/>
      <c r="I2769" s="24"/>
      <c r="J2769" s="2"/>
    </row>
    <row r="2770" spans="1:10" s="444" customFormat="1">
      <c r="A2770" s="382">
        <v>41355</v>
      </c>
      <c r="B2770" s="382">
        <v>41370</v>
      </c>
      <c r="C2770" s="75" t="s">
        <v>3358</v>
      </c>
      <c r="D2770" s="75" t="s">
        <v>3566</v>
      </c>
      <c r="E2770" s="525">
        <v>13697</v>
      </c>
      <c r="F2770" s="103">
        <v>600</v>
      </c>
      <c r="G2770" s="309"/>
      <c r="H2770" s="398"/>
      <c r="I2770" s="24"/>
      <c r="J2770" s="2"/>
    </row>
    <row r="2771" spans="1:10" s="444" customFormat="1">
      <c r="A2771" s="382">
        <v>41347</v>
      </c>
      <c r="B2771" s="382">
        <v>41355</v>
      </c>
      <c r="C2771" s="75" t="s">
        <v>99</v>
      </c>
      <c r="D2771" s="75" t="s">
        <v>3516</v>
      </c>
      <c r="E2771" s="525">
        <v>13663</v>
      </c>
      <c r="F2771" s="103">
        <v>255.02</v>
      </c>
      <c r="G2771" s="309"/>
      <c r="H2771" s="398"/>
      <c r="I2771" s="24"/>
      <c r="J2771" s="2"/>
    </row>
    <row r="2772" spans="1:10" s="444" customFormat="1">
      <c r="A2772" s="382">
        <v>41338</v>
      </c>
      <c r="B2772" s="382">
        <v>41371</v>
      </c>
      <c r="C2772" s="75" t="s">
        <v>1982</v>
      </c>
      <c r="D2772" s="75" t="s">
        <v>3387</v>
      </c>
      <c r="E2772" s="525">
        <v>13402</v>
      </c>
      <c r="F2772" s="103">
        <v>400</v>
      </c>
      <c r="G2772" s="309"/>
      <c r="H2772" s="398"/>
      <c r="I2772" s="24"/>
      <c r="J2772" s="2"/>
    </row>
    <row r="2773" spans="1:10" s="444" customFormat="1">
      <c r="A2773" s="382">
        <v>41372</v>
      </c>
      <c r="B2773" s="382"/>
      <c r="C2773" s="75" t="s">
        <v>3413</v>
      </c>
      <c r="D2773" s="75" t="s">
        <v>3149</v>
      </c>
      <c r="E2773" s="525">
        <v>13893</v>
      </c>
      <c r="F2773" s="103">
        <v>500</v>
      </c>
      <c r="G2773" s="309"/>
      <c r="H2773" s="398"/>
      <c r="I2773" s="24"/>
      <c r="J2773" s="2"/>
    </row>
    <row r="2774" spans="1:10" s="444" customFormat="1">
      <c r="A2774" s="382">
        <v>41372</v>
      </c>
      <c r="B2774" s="382"/>
      <c r="C2774" s="75" t="s">
        <v>3716</v>
      </c>
      <c r="D2774" s="75" t="s">
        <v>3719</v>
      </c>
      <c r="E2774" s="525">
        <v>13895</v>
      </c>
      <c r="F2774" s="103">
        <v>690</v>
      </c>
      <c r="G2774" s="309"/>
      <c r="H2774" s="398"/>
      <c r="I2774" s="24"/>
      <c r="J2774" s="2"/>
    </row>
    <row r="2775" spans="1:10" s="444" customFormat="1">
      <c r="A2775" s="382">
        <v>41369</v>
      </c>
      <c r="B2775" s="382">
        <v>41372</v>
      </c>
      <c r="C2775" s="75" t="s">
        <v>166</v>
      </c>
      <c r="D2775" s="75" t="s">
        <v>3698</v>
      </c>
      <c r="E2775" s="525">
        <v>13873</v>
      </c>
      <c r="F2775" s="103">
        <v>747.78</v>
      </c>
      <c r="G2775" s="309"/>
      <c r="H2775" s="398"/>
      <c r="I2775" s="24"/>
      <c r="J2775" s="2"/>
    </row>
    <row r="2776" spans="1:10" s="444" customFormat="1">
      <c r="A2776" s="382">
        <v>41339</v>
      </c>
      <c r="B2776" s="382">
        <v>41372</v>
      </c>
      <c r="C2776" s="75" t="s">
        <v>130</v>
      </c>
      <c r="D2776" s="75" t="s">
        <v>3398</v>
      </c>
      <c r="E2776" s="525">
        <v>13417</v>
      </c>
      <c r="F2776" s="103">
        <v>750</v>
      </c>
      <c r="G2776" s="309"/>
      <c r="H2776" s="398"/>
      <c r="I2776" s="24"/>
      <c r="J2776" s="2"/>
    </row>
    <row r="2777" spans="1:10" s="444" customFormat="1">
      <c r="A2777" s="382">
        <v>41368</v>
      </c>
      <c r="B2777" s="382">
        <v>41372</v>
      </c>
      <c r="C2777" s="75" t="s">
        <v>3689</v>
      </c>
      <c r="D2777" s="75" t="s">
        <v>3474</v>
      </c>
      <c r="E2777" s="525">
        <v>13868</v>
      </c>
      <c r="F2777" s="103">
        <v>2000</v>
      </c>
      <c r="G2777" s="309"/>
      <c r="H2777" s="398"/>
      <c r="I2777" s="24"/>
      <c r="J2777" s="2"/>
    </row>
    <row r="2778" spans="1:10" s="444" customFormat="1">
      <c r="A2778" s="382">
        <v>41367</v>
      </c>
      <c r="B2778" s="382"/>
      <c r="C2778" s="75" t="s">
        <v>3286</v>
      </c>
      <c r="D2778" s="75" t="s">
        <v>3677</v>
      </c>
      <c r="E2778" s="525">
        <v>13863</v>
      </c>
      <c r="F2778" s="103">
        <v>2194.85</v>
      </c>
      <c r="G2778" s="309"/>
      <c r="H2778" s="398"/>
      <c r="I2778" s="24"/>
      <c r="J2778" s="379"/>
    </row>
    <row r="2779" spans="1:10" s="444" customFormat="1">
      <c r="A2779" s="382">
        <v>41372</v>
      </c>
      <c r="B2779" s="382"/>
      <c r="C2779" s="75" t="s">
        <v>3721</v>
      </c>
      <c r="D2779" s="75" t="s">
        <v>3722</v>
      </c>
      <c r="E2779" s="525">
        <v>13900</v>
      </c>
      <c r="F2779" s="103">
        <v>206.28</v>
      </c>
      <c r="G2779" s="309"/>
      <c r="H2779" s="398"/>
      <c r="I2779" s="24"/>
      <c r="J2779" s="379"/>
    </row>
    <row r="2780" spans="1:10" s="444" customFormat="1">
      <c r="A2780" s="382">
        <v>41372</v>
      </c>
      <c r="B2780" s="382"/>
      <c r="C2780" s="75" t="s">
        <v>3721</v>
      </c>
      <c r="D2780" s="75" t="s">
        <v>3722</v>
      </c>
      <c r="E2780" s="525">
        <v>13899</v>
      </c>
      <c r="F2780" s="103">
        <v>329.23</v>
      </c>
      <c r="G2780" s="309"/>
      <c r="H2780" s="398"/>
      <c r="I2780" s="24"/>
      <c r="J2780" s="2"/>
    </row>
    <row r="2781" spans="1:10" s="444" customFormat="1">
      <c r="A2781" s="382">
        <v>41372</v>
      </c>
      <c r="B2781" s="382"/>
      <c r="C2781" s="75" t="s">
        <v>130</v>
      </c>
      <c r="D2781" s="75" t="s">
        <v>3586</v>
      </c>
      <c r="E2781" s="525">
        <v>13897</v>
      </c>
      <c r="F2781" s="103">
        <v>1800</v>
      </c>
      <c r="G2781" s="309"/>
      <c r="H2781" s="398"/>
      <c r="I2781" s="24"/>
      <c r="J2781" s="2"/>
    </row>
    <row r="2782" spans="1:10" s="444" customFormat="1">
      <c r="A2782" s="382">
        <v>41372</v>
      </c>
      <c r="B2782" s="382"/>
      <c r="C2782" s="75" t="s">
        <v>130</v>
      </c>
      <c r="D2782" s="75" t="s">
        <v>3586</v>
      </c>
      <c r="E2782" s="525">
        <v>13898</v>
      </c>
      <c r="F2782" s="103">
        <v>2600</v>
      </c>
      <c r="G2782" s="309"/>
      <c r="H2782" s="398"/>
      <c r="I2782" s="24"/>
      <c r="J2782" s="2"/>
    </row>
    <row r="2783" spans="1:10" s="444" customFormat="1">
      <c r="A2783" s="382">
        <v>41373</v>
      </c>
      <c r="B2783" s="382"/>
      <c r="C2783" s="75" t="s">
        <v>3728</v>
      </c>
      <c r="D2783" s="75" t="s">
        <v>3729</v>
      </c>
      <c r="E2783" s="525">
        <v>13905</v>
      </c>
      <c r="F2783" s="103">
        <v>1800</v>
      </c>
      <c r="G2783" s="309"/>
      <c r="H2783" s="398"/>
      <c r="I2783" s="24"/>
      <c r="J2783" s="2"/>
    </row>
    <row r="2784" spans="1:10" s="444" customFormat="1">
      <c r="A2784" s="382">
        <v>41373</v>
      </c>
      <c r="B2784" s="382"/>
      <c r="C2784" s="75" t="s">
        <v>3728</v>
      </c>
      <c r="D2784" s="75" t="s">
        <v>3729</v>
      </c>
      <c r="E2784" s="525">
        <v>13906</v>
      </c>
      <c r="F2784" s="103">
        <v>6000</v>
      </c>
      <c r="G2784" s="309"/>
      <c r="H2784" s="398"/>
      <c r="I2784" s="24"/>
      <c r="J2784" s="2"/>
    </row>
    <row r="2785" spans="1:10" s="444" customFormat="1">
      <c r="A2785" s="382">
        <v>41373</v>
      </c>
      <c r="B2785" s="382"/>
      <c r="C2785" s="75" t="s">
        <v>3730</v>
      </c>
      <c r="D2785" s="75" t="s">
        <v>2281</v>
      </c>
      <c r="E2785" s="525">
        <v>13904</v>
      </c>
      <c r="F2785" s="103">
        <v>1069.4100000000001</v>
      </c>
      <c r="G2785" s="309"/>
      <c r="H2785" s="398"/>
      <c r="I2785" s="24"/>
      <c r="J2785" s="2"/>
    </row>
    <row r="2786" spans="1:10" s="444" customFormat="1">
      <c r="A2786" s="382">
        <v>41373</v>
      </c>
      <c r="B2786" s="382"/>
      <c r="C2786" s="75" t="s">
        <v>226</v>
      </c>
      <c r="D2786" s="75" t="s">
        <v>3735</v>
      </c>
      <c r="E2786" s="525">
        <v>13915</v>
      </c>
      <c r="F2786" s="103">
        <v>410.92</v>
      </c>
      <c r="G2786" s="309"/>
      <c r="H2786" s="398"/>
      <c r="I2786" s="24"/>
      <c r="J2786" s="2"/>
    </row>
    <row r="2787" spans="1:10" s="444" customFormat="1">
      <c r="A2787" s="382">
        <v>41355</v>
      </c>
      <c r="B2787" s="382"/>
      <c r="C2787" s="75" t="s">
        <v>3130</v>
      </c>
      <c r="D2787" s="75" t="s">
        <v>3565</v>
      </c>
      <c r="E2787" s="525">
        <v>13695</v>
      </c>
      <c r="F2787" s="103">
        <v>48.13</v>
      </c>
      <c r="G2787" s="309"/>
      <c r="H2787" s="398"/>
      <c r="I2787" s="24"/>
      <c r="J2787" s="2"/>
    </row>
    <row r="2788" spans="1:10" s="444" customFormat="1">
      <c r="A2788" s="382">
        <v>41247</v>
      </c>
      <c r="B2788" s="382">
        <v>41372</v>
      </c>
      <c r="C2788" s="75" t="s">
        <v>860</v>
      </c>
      <c r="D2788" s="75" t="s">
        <v>3711</v>
      </c>
      <c r="E2788" s="525">
        <v>12270</v>
      </c>
      <c r="F2788" s="103">
        <v>1060</v>
      </c>
      <c r="G2788" s="309"/>
      <c r="H2788" s="398"/>
      <c r="I2788" s="24"/>
      <c r="J2788" s="2"/>
    </row>
    <row r="2789" spans="1:10" s="444" customFormat="1">
      <c r="A2789"/>
      <c r="G2789" s="309"/>
      <c r="H2789" s="398"/>
      <c r="I2789" s="24"/>
      <c r="J2789" s="2"/>
    </row>
    <row r="2790" spans="1:10">
      <c r="A2790" s="60">
        <v>41374</v>
      </c>
      <c r="H2790" s="398"/>
    </row>
    <row r="2791" spans="1:10">
      <c r="A2791" s="382">
        <v>41365</v>
      </c>
      <c r="B2791" s="382"/>
      <c r="C2791" s="75" t="s">
        <v>3720</v>
      </c>
      <c r="D2791" s="75" t="s">
        <v>3676</v>
      </c>
      <c r="E2791" s="525">
        <v>13892</v>
      </c>
      <c r="F2791" s="103">
        <v>88</v>
      </c>
    </row>
    <row r="2792" spans="1:10" s="444" customFormat="1">
      <c r="A2792" s="382">
        <v>41369</v>
      </c>
      <c r="B2792" s="382">
        <v>41374</v>
      </c>
      <c r="C2792" s="75" t="s">
        <v>662</v>
      </c>
      <c r="D2792" s="75" t="s">
        <v>3706</v>
      </c>
      <c r="E2792" s="525">
        <v>13883</v>
      </c>
      <c r="F2792" s="103">
        <v>204.46</v>
      </c>
      <c r="G2792" s="309"/>
      <c r="H2792" s="309"/>
      <c r="I2792" s="24"/>
      <c r="J2792" s="379"/>
    </row>
    <row r="2793" spans="1:10" s="444" customFormat="1">
      <c r="A2793" s="382">
        <v>41369</v>
      </c>
      <c r="B2793" s="382">
        <v>41374</v>
      </c>
      <c r="C2793" s="75" t="s">
        <v>438</v>
      </c>
      <c r="D2793" s="75" t="s">
        <v>3703</v>
      </c>
      <c r="E2793" s="525">
        <v>13878</v>
      </c>
      <c r="F2793" s="103">
        <v>350</v>
      </c>
      <c r="G2793" s="309"/>
      <c r="H2793" s="398"/>
      <c r="I2793" s="24"/>
      <c r="J2793" s="2"/>
    </row>
    <row r="2794" spans="1:10" s="444" customFormat="1">
      <c r="A2794" s="382">
        <v>41347</v>
      </c>
      <c r="B2794" s="382"/>
      <c r="C2794" s="75" t="s">
        <v>3518</v>
      </c>
      <c r="D2794" s="75" t="s">
        <v>3517</v>
      </c>
      <c r="E2794" s="525">
        <v>13665</v>
      </c>
      <c r="F2794" s="103">
        <v>700</v>
      </c>
      <c r="G2794" s="309"/>
      <c r="H2794" s="398"/>
      <c r="I2794" s="24"/>
      <c r="J2794" s="2"/>
    </row>
    <row r="2795" spans="1:10" s="444" customFormat="1">
      <c r="A2795" s="382">
        <v>41372</v>
      </c>
      <c r="B2795" s="382"/>
      <c r="C2795" s="75" t="s">
        <v>3726</v>
      </c>
      <c r="D2795" s="75" t="s">
        <v>3727</v>
      </c>
      <c r="E2795" s="525">
        <v>13902</v>
      </c>
      <c r="F2795" s="103">
        <v>1500</v>
      </c>
      <c r="G2795" s="309"/>
      <c r="H2795" s="398"/>
      <c r="I2795" s="24"/>
      <c r="J2795" s="2"/>
    </row>
    <row r="2796" spans="1:10" s="444" customFormat="1">
      <c r="A2796" s="382">
        <v>41372</v>
      </c>
      <c r="B2796" s="382">
        <v>41398</v>
      </c>
      <c r="C2796" s="75" t="s">
        <v>3715</v>
      </c>
      <c r="D2796" s="75" t="s">
        <v>3717</v>
      </c>
      <c r="E2796" s="525">
        <v>13891</v>
      </c>
      <c r="F2796" s="103">
        <v>2000</v>
      </c>
      <c r="G2796" s="309"/>
      <c r="H2796" s="398"/>
      <c r="I2796" s="24"/>
      <c r="J2796" s="2"/>
    </row>
    <row r="2797" spans="1:10" s="444" customFormat="1">
      <c r="A2797" s="382">
        <v>41365</v>
      </c>
      <c r="B2797" s="382"/>
      <c r="C2797" s="75" t="s">
        <v>1637</v>
      </c>
      <c r="D2797" s="75" t="s">
        <v>3665</v>
      </c>
      <c r="E2797" s="525">
        <v>13824</v>
      </c>
      <c r="F2797" s="103">
        <v>312</v>
      </c>
      <c r="G2797" s="309"/>
      <c r="H2797" s="398"/>
      <c r="I2797" s="24"/>
      <c r="J2797" s="2"/>
    </row>
    <row r="2798" spans="1:10" s="444" customFormat="1">
      <c r="A2798" s="382">
        <v>41374</v>
      </c>
      <c r="B2798" s="382"/>
      <c r="C2798" s="75" t="s">
        <v>3742</v>
      </c>
      <c r="D2798" s="75" t="s">
        <v>2281</v>
      </c>
      <c r="E2798" s="525">
        <v>13926</v>
      </c>
      <c r="F2798" s="103">
        <v>524.03</v>
      </c>
      <c r="G2798" s="309"/>
      <c r="H2798" s="398"/>
      <c r="I2798" s="24"/>
      <c r="J2798" s="379"/>
    </row>
    <row r="2799" spans="1:10" s="444" customFormat="1">
      <c r="A2799" s="382">
        <v>41374</v>
      </c>
      <c r="B2799" s="382"/>
      <c r="C2799" s="75" t="s">
        <v>3743</v>
      </c>
      <c r="D2799" s="75" t="s">
        <v>2281</v>
      </c>
      <c r="E2799" s="525">
        <v>13927</v>
      </c>
      <c r="F2799" s="103">
        <v>566.54</v>
      </c>
      <c r="G2799" s="309"/>
      <c r="H2799" s="398"/>
      <c r="I2799" s="24"/>
      <c r="J2799" s="2"/>
    </row>
    <row r="2800" spans="1:10" s="444" customFormat="1">
      <c r="A2800" s="382">
        <v>41374</v>
      </c>
      <c r="B2800" s="382"/>
      <c r="C2800" s="75" t="s">
        <v>939</v>
      </c>
      <c r="D2800" s="75" t="s">
        <v>3746</v>
      </c>
      <c r="E2800" s="525">
        <v>13920</v>
      </c>
      <c r="F2800" s="103">
        <v>228</v>
      </c>
      <c r="G2800" s="309"/>
      <c r="H2800" s="398"/>
      <c r="I2800" s="24"/>
      <c r="J2800" s="2"/>
    </row>
    <row r="2801" spans="1:10" s="444" customFormat="1">
      <c r="A2801" s="382">
        <v>41372</v>
      </c>
      <c r="B2801" s="382"/>
      <c r="C2801" s="75" t="s">
        <v>3724</v>
      </c>
      <c r="D2801" s="75" t="s">
        <v>3725</v>
      </c>
      <c r="E2801" s="525">
        <v>13901</v>
      </c>
      <c r="F2801" s="103">
        <v>3600</v>
      </c>
      <c r="G2801" s="309"/>
      <c r="H2801" s="398"/>
      <c r="I2801" s="24"/>
      <c r="J2801" s="2"/>
    </row>
    <row r="2802" spans="1:10" s="444" customFormat="1">
      <c r="A2802"/>
      <c r="G2802" s="309"/>
      <c r="H2802" s="398"/>
      <c r="I2802" s="24"/>
      <c r="J2802" s="2"/>
    </row>
    <row r="2803" spans="1:10">
      <c r="A2803" s="60">
        <v>41375</v>
      </c>
      <c r="H2803" s="398"/>
    </row>
    <row r="2804" spans="1:10">
      <c r="A2804" s="382">
        <v>41347</v>
      </c>
      <c r="B2804" s="382">
        <v>41351</v>
      </c>
      <c r="C2804" s="75" t="s">
        <v>3541</v>
      </c>
      <c r="D2804" s="75" t="s">
        <v>3544</v>
      </c>
      <c r="E2804" s="525">
        <v>13667</v>
      </c>
      <c r="F2804" s="103">
        <v>500</v>
      </c>
    </row>
    <row r="2805" spans="1:10" s="444" customFormat="1">
      <c r="A2805" s="382">
        <v>41369</v>
      </c>
      <c r="B2805" s="382">
        <v>41374</v>
      </c>
      <c r="C2805" s="75" t="s">
        <v>896</v>
      </c>
      <c r="D2805" s="75" t="s">
        <v>3708</v>
      </c>
      <c r="E2805" s="525">
        <v>13885</v>
      </c>
      <c r="F2805" s="103">
        <v>300</v>
      </c>
      <c r="G2805" s="309"/>
      <c r="H2805" s="309"/>
      <c r="I2805" s="24"/>
      <c r="J2805" s="2"/>
    </row>
    <row r="2806" spans="1:10" s="444" customFormat="1">
      <c r="A2806" s="382">
        <v>41368</v>
      </c>
      <c r="B2806" s="382">
        <v>41374</v>
      </c>
      <c r="C2806" s="75" t="s">
        <v>348</v>
      </c>
      <c r="D2806" s="75" t="s">
        <v>3696</v>
      </c>
      <c r="E2806" s="525">
        <v>13872</v>
      </c>
      <c r="F2806" s="103">
        <v>306.36</v>
      </c>
      <c r="G2806" s="309"/>
      <c r="H2806" s="398"/>
      <c r="I2806" s="24"/>
      <c r="J2806" s="2"/>
    </row>
    <row r="2807" spans="1:10">
      <c r="A2807" s="382">
        <v>41369</v>
      </c>
      <c r="B2807" s="382">
        <v>41374</v>
      </c>
      <c r="C2807" s="75" t="s">
        <v>1797</v>
      </c>
      <c r="D2807" s="75" t="s">
        <v>3704</v>
      </c>
      <c r="E2807" s="525">
        <v>13881</v>
      </c>
      <c r="F2807" s="103">
        <v>500</v>
      </c>
      <c r="H2807" s="398"/>
    </row>
    <row r="2808" spans="1:10" s="444" customFormat="1">
      <c r="A2808" s="382">
        <v>41373</v>
      </c>
      <c r="B2808" s="382"/>
      <c r="C2808" s="75" t="s">
        <v>3531</v>
      </c>
      <c r="D2808" s="75" t="s">
        <v>3732</v>
      </c>
      <c r="E2808" s="525">
        <v>13908</v>
      </c>
      <c r="F2808" s="103">
        <v>552</v>
      </c>
      <c r="G2808" s="309"/>
      <c r="H2808" s="398"/>
      <c r="I2808" s="24"/>
      <c r="J2808" s="2"/>
    </row>
    <row r="2809" spans="1:10" s="444" customFormat="1">
      <c r="A2809" s="382">
        <v>41373</v>
      </c>
      <c r="B2809" s="382"/>
      <c r="C2809" s="75" t="s">
        <v>3736</v>
      </c>
      <c r="D2809" s="75" t="s">
        <v>3739</v>
      </c>
      <c r="E2809" s="525">
        <v>13912</v>
      </c>
      <c r="F2809" s="103">
        <v>736</v>
      </c>
      <c r="G2809" s="309"/>
      <c r="H2809" s="398"/>
      <c r="I2809" s="24"/>
      <c r="J2809" s="2"/>
    </row>
    <row r="2810" spans="1:10" s="444" customFormat="1">
      <c r="A2810" s="382">
        <v>41374</v>
      </c>
      <c r="B2810" s="382"/>
      <c r="C2810" s="75" t="s">
        <v>970</v>
      </c>
      <c r="D2810" s="75" t="s">
        <v>3749</v>
      </c>
      <c r="E2810" s="525">
        <v>13923</v>
      </c>
      <c r="F2810" s="103">
        <v>6719.74</v>
      </c>
      <c r="G2810" s="309"/>
      <c r="H2810" s="398"/>
      <c r="I2810" s="24"/>
      <c r="J2810" s="2"/>
    </row>
    <row r="2811" spans="1:10" s="444" customFormat="1">
      <c r="A2811" s="382">
        <v>41375</v>
      </c>
      <c r="B2811" s="382"/>
      <c r="C2811" s="75" t="s">
        <v>130</v>
      </c>
      <c r="D2811" s="75" t="s">
        <v>3755</v>
      </c>
      <c r="E2811" s="525">
        <v>13932</v>
      </c>
      <c r="F2811" s="103">
        <v>1100</v>
      </c>
      <c r="G2811" s="309"/>
      <c r="H2811" s="398"/>
      <c r="I2811" s="24"/>
      <c r="J2811" s="2"/>
    </row>
    <row r="2812" spans="1:10" s="444" customFormat="1">
      <c r="A2812"/>
      <c r="G2812" s="309"/>
      <c r="H2812" s="398"/>
      <c r="I2812" s="24"/>
      <c r="J2812" s="2"/>
    </row>
    <row r="2813" spans="1:10">
      <c r="H2813" s="398"/>
    </row>
    <row r="2814" spans="1:10">
      <c r="A2814" s="60">
        <v>41376</v>
      </c>
    </row>
    <row r="2815" spans="1:10">
      <c r="A2815" s="382">
        <v>41374</v>
      </c>
      <c r="B2815" s="382"/>
      <c r="C2815" s="75" t="s">
        <v>895</v>
      </c>
      <c r="D2815" s="75" t="s">
        <v>3744</v>
      </c>
      <c r="E2815" s="525">
        <v>13918</v>
      </c>
      <c r="F2815" s="103">
        <v>231.98</v>
      </c>
    </row>
    <row r="2816" spans="1:10" s="444" customFormat="1">
      <c r="A2816" s="382">
        <v>41374</v>
      </c>
      <c r="B2816" s="382"/>
      <c r="C2816" s="75" t="s">
        <v>1758</v>
      </c>
      <c r="D2816" s="75" t="s">
        <v>3745</v>
      </c>
      <c r="E2816" s="525">
        <v>13919</v>
      </c>
      <c r="F2816" s="103">
        <v>49.5</v>
      </c>
      <c r="G2816" s="309"/>
      <c r="H2816" s="309"/>
      <c r="I2816" s="24"/>
      <c r="J2816" s="2"/>
    </row>
    <row r="2817" spans="1:10" s="444" customFormat="1">
      <c r="A2817" s="382">
        <v>41369</v>
      </c>
      <c r="B2817" s="382">
        <v>41374</v>
      </c>
      <c r="C2817" s="75" t="s">
        <v>1288</v>
      </c>
      <c r="D2817" s="75" t="s">
        <v>3709</v>
      </c>
      <c r="E2817" s="525">
        <v>13886</v>
      </c>
      <c r="F2817" s="103">
        <v>430</v>
      </c>
      <c r="G2817" s="309"/>
      <c r="H2817" s="398"/>
      <c r="I2817" s="24"/>
      <c r="J2817" s="2"/>
    </row>
    <row r="2818" spans="1:10" s="444" customFormat="1">
      <c r="A2818" s="382">
        <v>41359</v>
      </c>
      <c r="B2818" s="382">
        <v>41374</v>
      </c>
      <c r="C2818" s="75" t="s">
        <v>130</v>
      </c>
      <c r="D2818" s="75" t="s">
        <v>3586</v>
      </c>
      <c r="E2818" s="525">
        <v>13727</v>
      </c>
      <c r="F2818" s="103">
        <v>496.77</v>
      </c>
      <c r="G2818" s="309"/>
      <c r="H2818" s="398"/>
      <c r="I2818" s="24"/>
      <c r="J2818" s="2"/>
    </row>
    <row r="2819" spans="1:10" s="444" customFormat="1">
      <c r="A2819" s="382">
        <v>41374</v>
      </c>
      <c r="B2819" s="382"/>
      <c r="C2819" s="75" t="s">
        <v>1797</v>
      </c>
      <c r="D2819" s="75" t="s">
        <v>3748</v>
      </c>
      <c r="E2819" s="525">
        <v>13922</v>
      </c>
      <c r="F2819" s="103">
        <v>500</v>
      </c>
      <c r="G2819" s="309"/>
      <c r="H2819" s="398"/>
      <c r="I2819" s="24"/>
      <c r="J2819" s="2"/>
    </row>
    <row r="2820" spans="1:10" s="444" customFormat="1">
      <c r="A2820" s="382">
        <v>41373</v>
      </c>
      <c r="B2820" s="382"/>
      <c r="C2820" s="75" t="s">
        <v>2597</v>
      </c>
      <c r="D2820" s="75" t="s">
        <v>3733</v>
      </c>
      <c r="E2820" s="525">
        <v>13910</v>
      </c>
      <c r="F2820" s="103">
        <v>690</v>
      </c>
      <c r="G2820" s="309"/>
      <c r="H2820" s="398"/>
      <c r="I2820" s="24"/>
      <c r="J2820" s="2"/>
    </row>
    <row r="2821" spans="1:10" s="444" customFormat="1">
      <c r="A2821" s="382">
        <v>41375</v>
      </c>
      <c r="B2821" s="382"/>
      <c r="C2821" s="75" t="s">
        <v>922</v>
      </c>
      <c r="D2821" s="75" t="s">
        <v>3770</v>
      </c>
      <c r="E2821" s="525">
        <v>13953</v>
      </c>
      <c r="F2821" s="103">
        <v>208</v>
      </c>
      <c r="G2821" s="309"/>
      <c r="H2821" s="398"/>
      <c r="I2821" s="24"/>
      <c r="J2821" s="2"/>
    </row>
    <row r="2822" spans="1:10" s="444" customFormat="1">
      <c r="A2822" s="382">
        <v>41375</v>
      </c>
      <c r="B2822" s="382"/>
      <c r="C2822" s="75" t="s">
        <v>145</v>
      </c>
      <c r="D2822" s="75" t="s">
        <v>3764</v>
      </c>
      <c r="E2822" s="525">
        <v>13945</v>
      </c>
      <c r="F2822" s="103">
        <v>425</v>
      </c>
      <c r="G2822" s="309"/>
      <c r="H2822" s="398"/>
      <c r="I2822" s="24"/>
      <c r="J2822" s="2"/>
    </row>
    <row r="2823" spans="1:10" s="444" customFormat="1">
      <c r="A2823" s="382">
        <v>41375</v>
      </c>
      <c r="B2823" s="382"/>
      <c r="C2823" s="75" t="s">
        <v>145</v>
      </c>
      <c r="D2823" s="75" t="s">
        <v>3756</v>
      </c>
      <c r="E2823" s="525">
        <v>13935</v>
      </c>
      <c r="F2823" s="103">
        <v>204</v>
      </c>
      <c r="G2823" s="309"/>
      <c r="H2823" s="398"/>
      <c r="I2823" s="24"/>
      <c r="J2823" s="2"/>
    </row>
    <row r="2824" spans="1:10" s="444" customFormat="1">
      <c r="A2824" s="382">
        <v>41375</v>
      </c>
      <c r="B2824" s="382"/>
      <c r="C2824" s="75" t="s">
        <v>226</v>
      </c>
      <c r="D2824" s="75" t="s">
        <v>3758</v>
      </c>
      <c r="E2824" s="525">
        <v>13937</v>
      </c>
      <c r="F2824" s="103">
        <v>404.27</v>
      </c>
      <c r="G2824" s="309"/>
      <c r="H2824" s="398"/>
      <c r="I2824" s="24"/>
      <c r="J2824" s="2"/>
    </row>
    <row r="2825" spans="1:10" s="444" customFormat="1">
      <c r="A2825" s="382">
        <v>41375</v>
      </c>
      <c r="B2825" s="382"/>
      <c r="C2825" s="75" t="s">
        <v>3752</v>
      </c>
      <c r="D2825" s="75" t="s">
        <v>2281</v>
      </c>
      <c r="E2825" s="525">
        <v>13948</v>
      </c>
      <c r="F2825" s="103">
        <v>592.16999999999996</v>
      </c>
      <c r="G2825" s="309"/>
      <c r="H2825" s="398"/>
      <c r="I2825" s="24"/>
      <c r="J2825" s="2"/>
    </row>
    <row r="2826" spans="1:10" s="444" customFormat="1">
      <c r="A2826" s="382">
        <v>41376</v>
      </c>
      <c r="B2826" s="382"/>
      <c r="C2826" s="75" t="s">
        <v>130</v>
      </c>
      <c r="D2826" s="75" t="s">
        <v>3773</v>
      </c>
      <c r="E2826" s="525">
        <v>13955</v>
      </c>
      <c r="F2826" s="103">
        <v>1850</v>
      </c>
      <c r="G2826" s="309"/>
      <c r="H2826" s="398"/>
      <c r="I2826" s="24"/>
      <c r="J2826" s="2"/>
    </row>
    <row r="2827" spans="1:10" s="444" customFormat="1">
      <c r="A2827" s="382">
        <v>41375</v>
      </c>
      <c r="B2827" s="382"/>
      <c r="C2827" s="75" t="s">
        <v>3502</v>
      </c>
      <c r="D2827" s="75" t="s">
        <v>3466</v>
      </c>
      <c r="E2827" s="525">
        <v>13950</v>
      </c>
      <c r="F2827" s="103">
        <v>800</v>
      </c>
      <c r="G2827" s="309"/>
      <c r="H2827" s="398"/>
      <c r="I2827" s="24"/>
      <c r="J2827" s="2"/>
    </row>
    <row r="2828" spans="1:10" s="444" customFormat="1">
      <c r="A2828" s="382">
        <v>41348</v>
      </c>
      <c r="B2828" s="382">
        <v>41351</v>
      </c>
      <c r="C2828" s="75" t="s">
        <v>2356</v>
      </c>
      <c r="D2828" s="75" t="s">
        <v>3539</v>
      </c>
      <c r="E2828" s="525">
        <v>13673</v>
      </c>
      <c r="F2828" s="103">
        <v>404.8</v>
      </c>
      <c r="G2828" s="309"/>
      <c r="H2828" s="398"/>
      <c r="I2828" s="24"/>
      <c r="J2828" s="2"/>
    </row>
    <row r="2829" spans="1:10" s="444" customFormat="1">
      <c r="A2829" s="382">
        <v>41372</v>
      </c>
      <c r="B2829" s="382"/>
      <c r="C2829" s="75" t="s">
        <v>1409</v>
      </c>
      <c r="D2829" s="75" t="s">
        <v>3718</v>
      </c>
      <c r="E2829" s="525">
        <v>13894</v>
      </c>
      <c r="F2829" s="103">
        <v>268.95999999999998</v>
      </c>
      <c r="G2829" s="309"/>
      <c r="H2829" s="398"/>
      <c r="I2829" s="24"/>
      <c r="J2829" s="2"/>
    </row>
    <row r="2830" spans="1:10" s="444" customFormat="1">
      <c r="A2830"/>
      <c r="G2830" s="309"/>
      <c r="H2830" s="398"/>
      <c r="I2830" s="24"/>
      <c r="J2830" s="2"/>
    </row>
    <row r="2831" spans="1:10">
      <c r="A2831" s="60">
        <v>41379</v>
      </c>
      <c r="H2831" s="398"/>
    </row>
    <row r="2832" spans="1:10">
      <c r="A2832" s="382">
        <v>41369</v>
      </c>
      <c r="B2832" s="382">
        <v>41374</v>
      </c>
      <c r="C2832" s="75" t="s">
        <v>340</v>
      </c>
      <c r="D2832" s="75" t="s">
        <v>3707</v>
      </c>
      <c r="E2832" s="525">
        <v>13889</v>
      </c>
      <c r="F2832" s="103">
        <v>359.62</v>
      </c>
    </row>
    <row r="2833" spans="1:10" s="444" customFormat="1">
      <c r="A2833" s="382">
        <v>41374</v>
      </c>
      <c r="B2833" s="382"/>
      <c r="C2833" s="75" t="s">
        <v>767</v>
      </c>
      <c r="D2833" s="75" t="s">
        <v>3747</v>
      </c>
      <c r="E2833" s="525">
        <v>13921</v>
      </c>
      <c r="F2833" s="103">
        <v>550.54999999999995</v>
      </c>
      <c r="G2833" s="309"/>
      <c r="H2833" s="309"/>
      <c r="I2833" s="24"/>
      <c r="J2833" s="2"/>
    </row>
    <row r="2834" spans="1:10" s="444" customFormat="1">
      <c r="A2834" s="382">
        <v>41347</v>
      </c>
      <c r="B2834" s="382">
        <v>41351</v>
      </c>
      <c r="C2834" s="75" t="s">
        <v>3542</v>
      </c>
      <c r="D2834" s="75" t="s">
        <v>3545</v>
      </c>
      <c r="E2834" s="525">
        <v>13668</v>
      </c>
      <c r="F2834" s="103">
        <v>588.79999999999995</v>
      </c>
      <c r="G2834" s="309"/>
      <c r="H2834" s="398"/>
      <c r="I2834" s="24"/>
      <c r="J2834" s="2"/>
    </row>
    <row r="2835" spans="1:10" s="444" customFormat="1">
      <c r="A2835" s="382">
        <v>41348</v>
      </c>
      <c r="B2835" s="382">
        <v>41351</v>
      </c>
      <c r="C2835" s="75" t="s">
        <v>670</v>
      </c>
      <c r="D2835" s="75" t="s">
        <v>3537</v>
      </c>
      <c r="E2835" s="525">
        <v>13671</v>
      </c>
      <c r="F2835" s="103">
        <v>594.94000000000005</v>
      </c>
      <c r="G2835" s="309"/>
      <c r="H2835" s="398"/>
      <c r="I2835" s="24"/>
      <c r="J2835" s="2"/>
    </row>
    <row r="2836" spans="1:10" s="444" customFormat="1">
      <c r="A2836" s="382">
        <v>41375</v>
      </c>
      <c r="B2836" s="382"/>
      <c r="C2836" s="75" t="s">
        <v>387</v>
      </c>
      <c r="D2836" s="75" t="s">
        <v>3753</v>
      </c>
      <c r="E2836" s="525">
        <v>13929</v>
      </c>
      <c r="F2836" s="103">
        <v>1000</v>
      </c>
      <c r="G2836" s="309"/>
      <c r="H2836" s="398"/>
      <c r="I2836" s="24"/>
      <c r="J2836" s="2"/>
    </row>
    <row r="2837" spans="1:10" s="444" customFormat="1">
      <c r="A2837" s="382">
        <v>41373</v>
      </c>
      <c r="B2837" s="382"/>
      <c r="C2837" s="75" t="s">
        <v>2218</v>
      </c>
      <c r="D2837" s="75" t="s">
        <v>3741</v>
      </c>
      <c r="E2837" s="525">
        <v>13916</v>
      </c>
      <c r="F2837" s="103">
        <v>1303.58</v>
      </c>
      <c r="G2837" s="309"/>
      <c r="H2837" s="398"/>
      <c r="I2837" s="24"/>
      <c r="J2837" s="2"/>
    </row>
    <row r="2838" spans="1:10" s="444" customFormat="1">
      <c r="A2838" s="382">
        <v>41354</v>
      </c>
      <c r="B2838" s="382">
        <v>41376</v>
      </c>
      <c r="C2838" s="75" t="s">
        <v>468</v>
      </c>
      <c r="D2838" s="75" t="s">
        <v>3672</v>
      </c>
      <c r="E2838" s="525">
        <v>13686</v>
      </c>
      <c r="F2838" s="103">
        <v>1427.49</v>
      </c>
      <c r="G2838" s="309"/>
      <c r="H2838" s="398"/>
      <c r="I2838" s="24"/>
      <c r="J2838" s="2"/>
    </row>
    <row r="2839" spans="1:10" s="444" customFormat="1">
      <c r="A2839" s="382"/>
      <c r="B2839" s="382"/>
      <c r="C2839" s="75" t="s">
        <v>2343</v>
      </c>
      <c r="D2839" s="75" t="s">
        <v>3771</v>
      </c>
      <c r="E2839" s="525">
        <v>13504</v>
      </c>
      <c r="F2839" s="103">
        <v>12200</v>
      </c>
      <c r="G2839" s="309"/>
      <c r="H2839" s="398"/>
      <c r="I2839" s="24"/>
      <c r="J2839" s="2"/>
    </row>
    <row r="2840" spans="1:10" s="444" customFormat="1">
      <c r="A2840" s="382">
        <v>41365</v>
      </c>
      <c r="B2840" s="382"/>
      <c r="C2840" s="75" t="s">
        <v>2860</v>
      </c>
      <c r="D2840" s="75" t="s">
        <v>3671</v>
      </c>
      <c r="E2840" s="525">
        <v>13842</v>
      </c>
      <c r="F2840" s="103">
        <v>232</v>
      </c>
      <c r="G2840" s="309"/>
      <c r="H2840" s="398"/>
      <c r="I2840" s="24"/>
      <c r="J2840" s="2"/>
    </row>
    <row r="2841" spans="1:10" s="444" customFormat="1">
      <c r="A2841" s="382">
        <v>41379</v>
      </c>
      <c r="B2841" s="382"/>
      <c r="C2841" s="75" t="s">
        <v>372</v>
      </c>
      <c r="D2841" s="75" t="s">
        <v>3789</v>
      </c>
      <c r="E2841" s="525">
        <v>14031</v>
      </c>
      <c r="F2841" s="103">
        <v>2089.71</v>
      </c>
      <c r="G2841" s="309"/>
      <c r="H2841" s="398"/>
      <c r="I2841" s="24"/>
      <c r="J2841" s="379"/>
    </row>
    <row r="2842" spans="1:10" s="444" customFormat="1">
      <c r="A2842" s="382">
        <v>41379</v>
      </c>
      <c r="B2842" s="382"/>
      <c r="C2842" s="75" t="s">
        <v>2206</v>
      </c>
      <c r="D2842" s="75" t="s">
        <v>3790</v>
      </c>
      <c r="E2842" s="525">
        <v>14006</v>
      </c>
      <c r="F2842" s="103">
        <v>120.11</v>
      </c>
      <c r="G2842" s="309"/>
      <c r="H2842" s="398"/>
      <c r="I2842" s="24"/>
      <c r="J2842" s="2"/>
    </row>
    <row r="2843" spans="1:10">
      <c r="A2843" s="382">
        <v>41379</v>
      </c>
      <c r="B2843" s="382"/>
      <c r="C2843" s="75" t="s">
        <v>468</v>
      </c>
      <c r="D2843" s="75" t="s">
        <v>3779</v>
      </c>
      <c r="E2843" s="525">
        <v>14027</v>
      </c>
      <c r="F2843" s="103">
        <v>1680</v>
      </c>
      <c r="H2843" s="398"/>
    </row>
    <row r="2844" spans="1:10" s="444" customFormat="1">
      <c r="A2844" s="382">
        <v>41379</v>
      </c>
      <c r="B2844" s="382"/>
      <c r="C2844" s="75" t="s">
        <v>3777</v>
      </c>
      <c r="D2844" s="75" t="s">
        <v>3779</v>
      </c>
      <c r="E2844" s="525">
        <v>14005</v>
      </c>
      <c r="F2844" s="103">
        <v>260</v>
      </c>
      <c r="G2844" s="309"/>
      <c r="H2844" s="309"/>
      <c r="I2844" s="24"/>
      <c r="J2844" s="2"/>
    </row>
    <row r="2845" spans="1:10" s="444" customFormat="1">
      <c r="A2845" s="382">
        <v>41379</v>
      </c>
      <c r="B2845" s="382"/>
      <c r="C2845" s="75" t="s">
        <v>30</v>
      </c>
      <c r="D2845" s="75" t="s">
        <v>3779</v>
      </c>
      <c r="E2845" s="525">
        <v>13992</v>
      </c>
      <c r="F2845" s="103">
        <v>160</v>
      </c>
      <c r="G2845" s="309"/>
      <c r="H2845" s="398"/>
      <c r="I2845" s="24"/>
      <c r="J2845" s="2"/>
    </row>
    <row r="2846" spans="1:10" s="444" customFormat="1">
      <c r="A2846" s="382">
        <v>41379</v>
      </c>
      <c r="B2846" s="382"/>
      <c r="C2846" s="75" t="s">
        <v>32</v>
      </c>
      <c r="D2846" s="75" t="s">
        <v>3779</v>
      </c>
      <c r="E2846" s="525">
        <v>14001</v>
      </c>
      <c r="F2846" s="103">
        <v>384</v>
      </c>
      <c r="G2846" s="309"/>
      <c r="H2846" s="398"/>
      <c r="I2846" s="24"/>
      <c r="J2846" s="2"/>
    </row>
    <row r="2847" spans="1:10" s="444" customFormat="1">
      <c r="A2847" s="382">
        <v>41379</v>
      </c>
      <c r="B2847" s="382"/>
      <c r="C2847" s="75" t="s">
        <v>562</v>
      </c>
      <c r="D2847" s="75" t="s">
        <v>3779</v>
      </c>
      <c r="E2847" s="525">
        <v>13995</v>
      </c>
      <c r="F2847" s="103">
        <v>140</v>
      </c>
      <c r="G2847" s="309"/>
      <c r="H2847" s="398"/>
      <c r="I2847" s="24"/>
      <c r="J2847" s="2"/>
    </row>
    <row r="2848" spans="1:10" s="444" customFormat="1">
      <c r="A2848" s="382">
        <v>41379</v>
      </c>
      <c r="B2848" s="382"/>
      <c r="C2848" s="75" t="s">
        <v>1480</v>
      </c>
      <c r="D2848" s="75" t="s">
        <v>3779</v>
      </c>
      <c r="E2848" s="525">
        <v>14035</v>
      </c>
      <c r="F2848" s="103">
        <v>480</v>
      </c>
      <c r="G2848" s="309"/>
      <c r="H2848" s="398"/>
      <c r="I2848" s="24"/>
      <c r="J2848" s="2"/>
    </row>
    <row r="2849" spans="1:10" s="444" customFormat="1">
      <c r="A2849" s="382">
        <v>41379</v>
      </c>
      <c r="B2849" s="382"/>
      <c r="C2849" s="75" t="s">
        <v>519</v>
      </c>
      <c r="D2849" s="75" t="s">
        <v>3779</v>
      </c>
      <c r="E2849" s="525">
        <v>13980</v>
      </c>
      <c r="F2849" s="103">
        <v>216</v>
      </c>
      <c r="G2849" s="309"/>
      <c r="H2849" s="398"/>
      <c r="I2849" s="24"/>
      <c r="J2849" s="2"/>
    </row>
    <row r="2850" spans="1:10" s="444" customFormat="1">
      <c r="A2850" s="382">
        <v>41379</v>
      </c>
      <c r="B2850" s="382"/>
      <c r="C2850" s="75" t="s">
        <v>558</v>
      </c>
      <c r="D2850" s="75" t="s">
        <v>3779</v>
      </c>
      <c r="E2850" s="525">
        <v>14030</v>
      </c>
      <c r="F2850" s="103">
        <v>960</v>
      </c>
      <c r="G2850" s="309"/>
      <c r="H2850" s="398"/>
      <c r="I2850" s="24"/>
      <c r="J2850" s="2"/>
    </row>
    <row r="2851" spans="1:10" s="444" customFormat="1">
      <c r="A2851" s="382">
        <v>41379</v>
      </c>
      <c r="B2851" s="382"/>
      <c r="C2851" s="75" t="s">
        <v>678</v>
      </c>
      <c r="D2851" s="75" t="s">
        <v>3779</v>
      </c>
      <c r="E2851" s="525">
        <v>13957</v>
      </c>
      <c r="F2851" s="103">
        <v>156</v>
      </c>
      <c r="G2851" s="309"/>
      <c r="H2851" s="398"/>
      <c r="I2851" s="24"/>
      <c r="J2851" s="2"/>
    </row>
    <row r="2852" spans="1:10" s="444" customFormat="1">
      <c r="A2852" s="382">
        <v>41379</v>
      </c>
      <c r="B2852" s="382"/>
      <c r="C2852" s="75" t="s">
        <v>635</v>
      </c>
      <c r="D2852" s="75" t="s">
        <v>3779</v>
      </c>
      <c r="E2852" s="525">
        <v>13974</v>
      </c>
      <c r="F2852" s="103">
        <v>128.16</v>
      </c>
      <c r="G2852" s="309"/>
      <c r="H2852" s="398"/>
      <c r="I2852" s="24"/>
      <c r="J2852" s="2"/>
    </row>
    <row r="2853" spans="1:10" s="444" customFormat="1">
      <c r="A2853" s="382">
        <v>41379</v>
      </c>
      <c r="B2853" s="382"/>
      <c r="C2853" s="75" t="s">
        <v>173</v>
      </c>
      <c r="D2853" s="75" t="s">
        <v>3779</v>
      </c>
      <c r="E2853" s="525">
        <v>13969</v>
      </c>
      <c r="F2853" s="103">
        <v>180.4</v>
      </c>
      <c r="G2853" s="309"/>
      <c r="H2853" s="398"/>
      <c r="I2853" s="24"/>
      <c r="J2853" s="2"/>
    </row>
    <row r="2854" spans="1:10" s="444" customFormat="1">
      <c r="A2854" s="382">
        <v>41379</v>
      </c>
      <c r="B2854" s="382"/>
      <c r="C2854" s="75" t="s">
        <v>265</v>
      </c>
      <c r="D2854" s="75" t="s">
        <v>3779</v>
      </c>
      <c r="E2854" s="525">
        <v>13996</v>
      </c>
      <c r="F2854" s="103">
        <v>140</v>
      </c>
      <c r="G2854" s="309"/>
      <c r="H2854" s="309"/>
      <c r="I2854" s="24"/>
      <c r="J2854" s="2"/>
    </row>
    <row r="2855" spans="1:10" s="444" customFormat="1">
      <c r="A2855" s="382">
        <v>41379</v>
      </c>
      <c r="B2855" s="382"/>
      <c r="C2855" s="75" t="s">
        <v>1304</v>
      </c>
      <c r="D2855" s="75" t="s">
        <v>3779</v>
      </c>
      <c r="E2855" s="525">
        <v>13990</v>
      </c>
      <c r="F2855" s="103">
        <v>140</v>
      </c>
      <c r="G2855" s="309"/>
      <c r="H2855" s="309"/>
      <c r="I2855" s="24"/>
      <c r="J2855" s="2"/>
    </row>
    <row r="2856" spans="1:10" s="444" customFormat="1">
      <c r="A2856" s="382">
        <v>41379</v>
      </c>
      <c r="B2856" s="382"/>
      <c r="C2856" s="75" t="s">
        <v>2958</v>
      </c>
      <c r="D2856" s="75" t="s">
        <v>3780</v>
      </c>
      <c r="E2856" s="525">
        <v>13965</v>
      </c>
      <c r="F2856" s="103">
        <v>128.16</v>
      </c>
      <c r="G2856" s="309"/>
      <c r="H2856" s="309"/>
      <c r="I2856" s="24"/>
      <c r="J2856" s="2"/>
    </row>
    <row r="2857" spans="1:10" s="444" customFormat="1">
      <c r="A2857" s="382">
        <v>41379</v>
      </c>
      <c r="B2857" s="382"/>
      <c r="C2857" s="75" t="s">
        <v>636</v>
      </c>
      <c r="D2857" s="75" t="s">
        <v>3779</v>
      </c>
      <c r="E2857" s="525">
        <v>13972</v>
      </c>
      <c r="F2857" s="103">
        <v>128.16</v>
      </c>
      <c r="G2857" s="309"/>
      <c r="H2857" s="309"/>
      <c r="I2857" s="24"/>
      <c r="J2857" s="2"/>
    </row>
    <row r="2858" spans="1:10" s="444" customFormat="1">
      <c r="A2858" s="382">
        <v>41379</v>
      </c>
      <c r="B2858" s="382"/>
      <c r="C2858" s="75" t="s">
        <v>354</v>
      </c>
      <c r="D2858" s="75" t="s">
        <v>3779</v>
      </c>
      <c r="E2858" s="525">
        <v>14028</v>
      </c>
      <c r="F2858" s="103">
        <v>1560</v>
      </c>
      <c r="G2858" s="309"/>
      <c r="H2858" s="309"/>
      <c r="I2858" s="24"/>
      <c r="J2858" s="2"/>
    </row>
    <row r="2859" spans="1:10" s="444" customFormat="1">
      <c r="A2859" s="382">
        <v>41379</v>
      </c>
      <c r="B2859" s="382"/>
      <c r="C2859" s="75" t="s">
        <v>200</v>
      </c>
      <c r="D2859" s="75" t="s">
        <v>3780</v>
      </c>
      <c r="E2859" s="525">
        <v>13964</v>
      </c>
      <c r="F2859" s="103">
        <v>132</v>
      </c>
      <c r="G2859" s="309"/>
      <c r="H2859" s="309"/>
      <c r="I2859" s="24"/>
      <c r="J2859" s="2"/>
    </row>
    <row r="2860" spans="1:10" s="444" customFormat="1">
      <c r="A2860" s="382">
        <v>41379</v>
      </c>
      <c r="B2860" s="382"/>
      <c r="C2860" s="75" t="s">
        <v>2153</v>
      </c>
      <c r="D2860" s="75" t="s">
        <v>3779</v>
      </c>
      <c r="E2860" s="525">
        <v>13970</v>
      </c>
      <c r="F2860" s="103">
        <v>128.16</v>
      </c>
      <c r="G2860" s="309"/>
      <c r="H2860" s="309"/>
      <c r="I2860" s="24"/>
      <c r="J2860" s="2"/>
    </row>
    <row r="2861" spans="1:10" s="444" customFormat="1">
      <c r="A2861" s="382">
        <v>41379</v>
      </c>
      <c r="B2861" s="382"/>
      <c r="C2861" s="75" t="s">
        <v>1703</v>
      </c>
      <c r="D2861" s="75" t="s">
        <v>3779</v>
      </c>
      <c r="E2861" s="525">
        <v>13981</v>
      </c>
      <c r="F2861" s="103">
        <v>160</v>
      </c>
      <c r="G2861" s="309"/>
      <c r="H2861" s="309"/>
      <c r="I2861" s="24"/>
      <c r="J2861" s="2"/>
    </row>
    <row r="2862" spans="1:10" s="444" customFormat="1">
      <c r="A2862" s="382">
        <v>41379</v>
      </c>
      <c r="B2862" s="382"/>
      <c r="C2862" s="75" t="s">
        <v>3778</v>
      </c>
      <c r="D2862" s="75" t="s">
        <v>3787</v>
      </c>
      <c r="E2862" s="525">
        <v>14025</v>
      </c>
      <c r="F2862" s="103">
        <v>160</v>
      </c>
      <c r="G2862" s="309"/>
      <c r="H2862" s="309"/>
      <c r="I2862" s="24"/>
      <c r="J2862" s="2"/>
    </row>
    <row r="2863" spans="1:10" s="444" customFormat="1">
      <c r="A2863" s="382">
        <v>41379</v>
      </c>
      <c r="B2863" s="382"/>
      <c r="C2863" s="75" t="s">
        <v>3662</v>
      </c>
      <c r="D2863" s="75" t="s">
        <v>3784</v>
      </c>
      <c r="E2863" s="525">
        <v>14022</v>
      </c>
      <c r="F2863" s="103">
        <v>127.2</v>
      </c>
      <c r="G2863" s="309"/>
      <c r="H2863" s="309"/>
      <c r="I2863" s="24"/>
      <c r="J2863" s="2"/>
    </row>
    <row r="2864" spans="1:10" s="444" customFormat="1">
      <c r="A2864" s="382">
        <v>41379</v>
      </c>
      <c r="B2864" s="382"/>
      <c r="C2864" s="75" t="s">
        <v>2147</v>
      </c>
      <c r="D2864" s="75" t="s">
        <v>3779</v>
      </c>
      <c r="E2864" s="525">
        <v>13986</v>
      </c>
      <c r="F2864" s="103">
        <v>160</v>
      </c>
      <c r="G2864" s="309"/>
      <c r="H2864" s="309"/>
      <c r="I2864" s="24"/>
      <c r="J2864" s="2"/>
    </row>
    <row r="2865" spans="1:10" s="444" customFormat="1">
      <c r="A2865" s="382">
        <v>41379</v>
      </c>
      <c r="B2865" s="382"/>
      <c r="C2865" s="75" t="s">
        <v>633</v>
      </c>
      <c r="D2865" s="75" t="s">
        <v>3780</v>
      </c>
      <c r="E2865" s="525">
        <v>13967</v>
      </c>
      <c r="F2865" s="103">
        <v>132</v>
      </c>
      <c r="G2865" s="309"/>
      <c r="H2865" s="309"/>
      <c r="I2865" s="24"/>
      <c r="J2865" s="2"/>
    </row>
    <row r="2866" spans="1:10" s="444" customFormat="1">
      <c r="A2866" s="382">
        <v>41379</v>
      </c>
      <c r="B2866" s="382"/>
      <c r="C2866" s="75" t="s">
        <v>529</v>
      </c>
      <c r="D2866" s="75" t="s">
        <v>3779</v>
      </c>
      <c r="E2866" s="525">
        <v>13997</v>
      </c>
      <c r="F2866" s="103">
        <v>180</v>
      </c>
      <c r="G2866" s="309"/>
      <c r="H2866" s="309"/>
      <c r="I2866" s="24"/>
      <c r="J2866" s="2"/>
    </row>
    <row r="2867" spans="1:10" s="444" customFormat="1">
      <c r="A2867" s="382">
        <v>41379</v>
      </c>
      <c r="B2867" s="382"/>
      <c r="C2867" s="75" t="s">
        <v>3611</v>
      </c>
      <c r="D2867" s="75" t="s">
        <v>3781</v>
      </c>
      <c r="E2867" s="525">
        <v>13975</v>
      </c>
      <c r="F2867" s="103">
        <v>127.2</v>
      </c>
      <c r="G2867" s="309"/>
      <c r="H2867" s="309"/>
      <c r="I2867" s="24"/>
      <c r="J2867" s="2"/>
    </row>
    <row r="2868" spans="1:10" s="444" customFormat="1">
      <c r="A2868" s="382">
        <v>41379</v>
      </c>
      <c r="B2868" s="382"/>
      <c r="C2868" s="75" t="s">
        <v>3774</v>
      </c>
      <c r="D2868" s="75" t="s">
        <v>3782</v>
      </c>
      <c r="E2868" s="525">
        <v>13976</v>
      </c>
      <c r="F2868" s="103">
        <v>84.8</v>
      </c>
      <c r="G2868" s="309"/>
      <c r="H2868" s="309"/>
      <c r="I2868" s="24"/>
      <c r="J2868" s="2"/>
    </row>
    <row r="2869" spans="1:10" s="444" customFormat="1">
      <c r="A2869" s="382">
        <v>41379</v>
      </c>
      <c r="B2869" s="382"/>
      <c r="C2869" s="75" t="s">
        <v>3664</v>
      </c>
      <c r="D2869" s="75" t="s">
        <v>3788</v>
      </c>
      <c r="E2869" s="525">
        <v>14026</v>
      </c>
      <c r="F2869" s="103">
        <v>400</v>
      </c>
      <c r="G2869" s="309"/>
      <c r="H2869" s="309"/>
      <c r="I2869" s="24"/>
      <c r="J2869" s="2"/>
    </row>
    <row r="2870" spans="1:10" s="444" customFormat="1">
      <c r="A2870" s="382">
        <v>41379</v>
      </c>
      <c r="B2870" s="382"/>
      <c r="C2870" s="75" t="s">
        <v>1485</v>
      </c>
      <c r="D2870" s="75" t="s">
        <v>3779</v>
      </c>
      <c r="E2870" s="525">
        <v>14017</v>
      </c>
      <c r="F2870" s="103">
        <v>480</v>
      </c>
      <c r="G2870" s="309"/>
      <c r="H2870" s="309"/>
      <c r="I2870" s="24"/>
      <c r="J2870" s="2"/>
    </row>
    <row r="2871" spans="1:10" s="444" customFormat="1">
      <c r="A2871" s="382">
        <v>41379</v>
      </c>
      <c r="B2871" s="382"/>
      <c r="C2871" s="75" t="s">
        <v>2672</v>
      </c>
      <c r="D2871" s="75" t="s">
        <v>3779</v>
      </c>
      <c r="E2871" s="525">
        <v>14018</v>
      </c>
      <c r="F2871" s="103">
        <v>480</v>
      </c>
      <c r="G2871" s="309"/>
      <c r="H2871" s="309"/>
      <c r="I2871" s="24"/>
      <c r="J2871" s="2"/>
    </row>
    <row r="2872" spans="1:10" s="444" customFormat="1">
      <c r="A2872" s="382">
        <v>41379</v>
      </c>
      <c r="B2872" s="382"/>
      <c r="C2872" s="75" t="s">
        <v>192</v>
      </c>
      <c r="D2872" s="75" t="s">
        <v>3779</v>
      </c>
      <c r="E2872" s="525">
        <v>13959</v>
      </c>
      <c r="F2872" s="103">
        <v>132</v>
      </c>
      <c r="G2872" s="309"/>
      <c r="H2872" s="309"/>
      <c r="I2872" s="24"/>
      <c r="J2872" s="2"/>
    </row>
    <row r="2873" spans="1:10" s="444" customFormat="1">
      <c r="A2873" s="382">
        <v>41379</v>
      </c>
      <c r="B2873" s="382"/>
      <c r="C2873" s="75" t="s">
        <v>539</v>
      </c>
      <c r="D2873" s="75" t="s">
        <v>3779</v>
      </c>
      <c r="E2873" s="525">
        <v>14015</v>
      </c>
      <c r="F2873" s="103">
        <v>384</v>
      </c>
      <c r="G2873" s="309"/>
      <c r="H2873" s="309"/>
      <c r="I2873" s="24"/>
      <c r="J2873" s="2"/>
    </row>
    <row r="2874" spans="1:10" s="444" customFormat="1">
      <c r="A2874" s="382">
        <v>41379</v>
      </c>
      <c r="B2874" s="382"/>
      <c r="C2874" s="75" t="s">
        <v>492</v>
      </c>
      <c r="D2874" s="75" t="s">
        <v>3779</v>
      </c>
      <c r="E2874" s="525">
        <v>13956</v>
      </c>
      <c r="F2874" s="103">
        <v>148</v>
      </c>
      <c r="G2874" s="309"/>
      <c r="H2874" s="309"/>
      <c r="I2874" s="24"/>
      <c r="J2874" s="2"/>
    </row>
    <row r="2875" spans="1:10" s="444" customFormat="1">
      <c r="A2875" s="382">
        <v>41379</v>
      </c>
      <c r="B2875" s="382"/>
      <c r="C2875" s="75" t="s">
        <v>537</v>
      </c>
      <c r="D2875" s="75" t="s">
        <v>3779</v>
      </c>
      <c r="E2875" s="525">
        <v>14010</v>
      </c>
      <c r="F2875" s="103">
        <v>384</v>
      </c>
      <c r="G2875" s="309"/>
      <c r="H2875" s="309"/>
      <c r="I2875" s="24"/>
      <c r="J2875" s="2"/>
    </row>
    <row r="2876" spans="1:10" s="444" customFormat="1">
      <c r="A2876" s="382">
        <v>41375</v>
      </c>
      <c r="B2876" s="382"/>
      <c r="C2876" s="75" t="s">
        <v>3564</v>
      </c>
      <c r="D2876" s="75" t="s">
        <v>3760</v>
      </c>
      <c r="E2876" s="525">
        <v>13939</v>
      </c>
      <c r="F2876" s="103">
        <v>500</v>
      </c>
      <c r="G2876" s="309"/>
      <c r="H2876" s="309"/>
      <c r="I2876" s="24"/>
      <c r="J2876" s="2"/>
    </row>
    <row r="2877" spans="1:10" s="444" customFormat="1">
      <c r="A2877" s="382">
        <v>41379</v>
      </c>
      <c r="B2877" s="382"/>
      <c r="C2877" s="75" t="s">
        <v>559</v>
      </c>
      <c r="D2877" s="75" t="s">
        <v>3779</v>
      </c>
      <c r="E2877" s="525">
        <v>13984</v>
      </c>
      <c r="F2877" s="103">
        <v>160</v>
      </c>
      <c r="G2877" s="309"/>
      <c r="H2877" s="309"/>
      <c r="I2877" s="24"/>
      <c r="J2877" s="2"/>
    </row>
    <row r="2878" spans="1:10" s="444" customFormat="1">
      <c r="A2878" s="382">
        <v>41379</v>
      </c>
      <c r="B2878" s="382"/>
      <c r="C2878" s="75" t="s">
        <v>632</v>
      </c>
      <c r="D2878" s="75" t="s">
        <v>3780</v>
      </c>
      <c r="E2878" s="525">
        <v>13966</v>
      </c>
      <c r="F2878" s="103">
        <v>128.16</v>
      </c>
      <c r="G2878" s="309"/>
      <c r="H2878" s="309"/>
      <c r="I2878" s="24"/>
      <c r="J2878" s="2"/>
    </row>
    <row r="2879" spans="1:10" s="444" customFormat="1">
      <c r="A2879" s="382">
        <v>41379</v>
      </c>
      <c r="B2879" s="382"/>
      <c r="C2879" s="75" t="s">
        <v>3775</v>
      </c>
      <c r="D2879" s="75" t="s">
        <v>3782</v>
      </c>
      <c r="E2879" s="525">
        <v>13977</v>
      </c>
      <c r="F2879" s="103">
        <v>127.2</v>
      </c>
      <c r="G2879" s="309"/>
      <c r="H2879" s="309"/>
      <c r="I2879" s="24"/>
      <c r="J2879" s="2"/>
    </row>
    <row r="2880" spans="1:10" s="444" customFormat="1">
      <c r="A2880" s="382">
        <v>41379</v>
      </c>
      <c r="B2880" s="382"/>
      <c r="C2880" s="75" t="s">
        <v>1307</v>
      </c>
      <c r="D2880" s="75" t="s">
        <v>3779</v>
      </c>
      <c r="E2880" s="525">
        <v>14009</v>
      </c>
      <c r="F2880" s="103">
        <v>480</v>
      </c>
      <c r="G2880" s="309"/>
      <c r="H2880" s="309"/>
      <c r="I2880" s="24"/>
      <c r="J2880" s="2"/>
    </row>
    <row r="2881" spans="1:10" s="444" customFormat="1">
      <c r="A2881" s="382">
        <v>41379</v>
      </c>
      <c r="B2881" s="382"/>
      <c r="C2881" s="75" t="s">
        <v>2520</v>
      </c>
      <c r="D2881" s="75" t="s">
        <v>3779</v>
      </c>
      <c r="E2881" s="525">
        <v>13973</v>
      </c>
      <c r="F2881" s="103">
        <v>128.16</v>
      </c>
      <c r="G2881" s="309"/>
      <c r="H2881" s="309"/>
      <c r="I2881" s="24"/>
      <c r="J2881" s="2"/>
    </row>
    <row r="2882" spans="1:10" s="444" customFormat="1">
      <c r="A2882" s="382">
        <v>41379</v>
      </c>
      <c r="B2882" s="382"/>
      <c r="C2882" s="75" t="s">
        <v>741</v>
      </c>
      <c r="D2882" s="75" t="s">
        <v>3779</v>
      </c>
      <c r="E2882" s="525">
        <v>14029</v>
      </c>
      <c r="F2882" s="103">
        <v>1440</v>
      </c>
      <c r="G2882" s="309"/>
      <c r="H2882" s="309"/>
      <c r="I2882" s="24"/>
      <c r="J2882" s="2"/>
    </row>
    <row r="2883" spans="1:10" s="444" customFormat="1">
      <c r="A2883" s="382">
        <v>41379</v>
      </c>
      <c r="B2883" s="382"/>
      <c r="C2883" s="75" t="s">
        <v>2960</v>
      </c>
      <c r="D2883" s="75" t="s">
        <v>3779</v>
      </c>
      <c r="E2883" s="525">
        <v>13958</v>
      </c>
      <c r="F2883" s="103">
        <v>160</v>
      </c>
      <c r="G2883" s="309"/>
      <c r="H2883" s="309"/>
      <c r="I2883" s="24"/>
      <c r="J2883" s="2"/>
    </row>
    <row r="2884" spans="1:10" s="444" customFormat="1">
      <c r="A2884" s="382">
        <v>41379</v>
      </c>
      <c r="B2884" s="382"/>
      <c r="C2884" s="75" t="s">
        <v>1734</v>
      </c>
      <c r="D2884" s="75" t="s">
        <v>3779</v>
      </c>
      <c r="E2884" s="525">
        <v>13988</v>
      </c>
      <c r="F2884" s="103">
        <v>160</v>
      </c>
      <c r="G2884" s="309"/>
      <c r="H2884" s="309"/>
      <c r="I2884" s="24"/>
      <c r="J2884" s="2"/>
    </row>
    <row r="2885" spans="1:10" s="444" customFormat="1">
      <c r="A2885" s="382">
        <v>41379</v>
      </c>
      <c r="B2885" s="382"/>
      <c r="C2885" s="75" t="s">
        <v>761</v>
      </c>
      <c r="D2885" s="75" t="s">
        <v>3798</v>
      </c>
      <c r="E2885" s="525">
        <v>14039</v>
      </c>
      <c r="F2885" s="103">
        <v>450</v>
      </c>
      <c r="G2885" s="309"/>
      <c r="H2885" s="309"/>
      <c r="I2885" s="24"/>
      <c r="J2885" s="2"/>
    </row>
    <row r="2886" spans="1:10" s="444" customFormat="1">
      <c r="A2886" s="382">
        <v>41379</v>
      </c>
      <c r="B2886" s="382"/>
      <c r="C2886" s="75" t="s">
        <v>1029</v>
      </c>
      <c r="D2886" s="75" t="s">
        <v>3779</v>
      </c>
      <c r="E2886" s="525">
        <v>13960</v>
      </c>
      <c r="F2886" s="103">
        <v>128.16</v>
      </c>
      <c r="G2886" s="309"/>
      <c r="H2886" s="309"/>
      <c r="I2886" s="24"/>
      <c r="J2886" s="2"/>
    </row>
    <row r="2887" spans="1:10" s="444" customFormat="1">
      <c r="A2887" s="382">
        <v>41379</v>
      </c>
      <c r="B2887" s="382"/>
      <c r="C2887" s="75" t="s">
        <v>634</v>
      </c>
      <c r="D2887" s="75" t="s">
        <v>3779</v>
      </c>
      <c r="E2887" s="525">
        <v>13971</v>
      </c>
      <c r="F2887" s="103">
        <v>128.16</v>
      </c>
      <c r="G2887" s="309"/>
      <c r="H2887" s="309"/>
      <c r="I2887" s="24"/>
      <c r="J2887" s="2"/>
    </row>
    <row r="2888" spans="1:10" s="444" customFormat="1">
      <c r="A2888" s="382">
        <v>41375</v>
      </c>
      <c r="B2888" s="382"/>
      <c r="C2888" s="75" t="s">
        <v>3289</v>
      </c>
      <c r="D2888" s="75" t="s">
        <v>3767</v>
      </c>
      <c r="E2888" s="525">
        <v>13949</v>
      </c>
      <c r="F2888" s="103">
        <v>300</v>
      </c>
      <c r="G2888" s="309"/>
      <c r="H2888" s="309"/>
      <c r="I2888" s="24"/>
      <c r="J2888" s="2"/>
    </row>
    <row r="2889" spans="1:10" s="444" customFormat="1">
      <c r="A2889" s="382">
        <v>41375</v>
      </c>
      <c r="B2889" s="382"/>
      <c r="C2889" s="75" t="s">
        <v>3750</v>
      </c>
      <c r="D2889" s="75" t="s">
        <v>3757</v>
      </c>
      <c r="E2889" s="525">
        <v>13936</v>
      </c>
      <c r="F2889" s="103">
        <v>1105.1500000000001</v>
      </c>
      <c r="G2889" s="309"/>
      <c r="H2889" s="309"/>
      <c r="I2889" s="24"/>
      <c r="J2889" s="2"/>
    </row>
    <row r="2890" spans="1:10" s="444" customFormat="1">
      <c r="A2890"/>
      <c r="G2890" s="309"/>
      <c r="H2890" s="309"/>
      <c r="I2890" s="24"/>
      <c r="J2890" s="2"/>
    </row>
    <row r="2892" spans="1:10">
      <c r="A2892" s="60">
        <v>41380</v>
      </c>
    </row>
    <row r="2893" spans="1:10">
      <c r="A2893" s="382">
        <v>41375</v>
      </c>
      <c r="B2893" s="382">
        <v>41379</v>
      </c>
      <c r="C2893" s="75" t="s">
        <v>168</v>
      </c>
      <c r="D2893" s="75" t="s">
        <v>3754</v>
      </c>
      <c r="E2893" s="525">
        <v>13931</v>
      </c>
      <c r="F2893" s="103">
        <v>166.12</v>
      </c>
    </row>
    <row r="2894" spans="1:10" s="444" customFormat="1">
      <c r="A2894" s="382">
        <v>41373</v>
      </c>
      <c r="B2894" s="382"/>
      <c r="C2894" s="75" t="s">
        <v>3731</v>
      </c>
      <c r="D2894" s="75" t="s">
        <v>3734</v>
      </c>
      <c r="E2894" s="525">
        <v>13911</v>
      </c>
      <c r="F2894" s="103">
        <v>279.68</v>
      </c>
      <c r="G2894" s="309"/>
      <c r="H2894" s="309"/>
      <c r="I2894" s="24"/>
      <c r="J2894" s="2"/>
    </row>
    <row r="2895" spans="1:10" s="444" customFormat="1">
      <c r="A2895" s="382">
        <v>41375</v>
      </c>
      <c r="B2895" s="382">
        <v>41379</v>
      </c>
      <c r="C2895" s="75" t="s">
        <v>166</v>
      </c>
      <c r="D2895" s="75" t="s">
        <v>3754</v>
      </c>
      <c r="E2895" s="525">
        <v>13930</v>
      </c>
      <c r="F2895" s="103">
        <v>382.02</v>
      </c>
      <c r="G2895" s="309"/>
      <c r="H2895" s="309"/>
      <c r="I2895" s="24"/>
      <c r="J2895" s="2"/>
    </row>
    <row r="2896" spans="1:10" s="444" customFormat="1">
      <c r="A2896" s="382">
        <v>41375</v>
      </c>
      <c r="B2896" s="382"/>
      <c r="C2896" s="75" t="s">
        <v>2205</v>
      </c>
      <c r="D2896" s="75" t="s">
        <v>3765</v>
      </c>
      <c r="E2896" s="525">
        <v>13946</v>
      </c>
      <c r="F2896" s="103">
        <v>425</v>
      </c>
      <c r="G2896" s="309"/>
      <c r="H2896" s="309"/>
      <c r="I2896" s="24"/>
      <c r="J2896" s="2"/>
    </row>
    <row r="2897" spans="1:10" s="444" customFormat="1">
      <c r="A2897" s="209">
        <v>41369</v>
      </c>
      <c r="B2897" s="209">
        <v>41372</v>
      </c>
      <c r="C2897" s="118" t="s">
        <v>168</v>
      </c>
      <c r="D2897" s="118" t="s">
        <v>3700</v>
      </c>
      <c r="E2897" s="520">
        <v>13875</v>
      </c>
      <c r="F2897" s="103">
        <v>490.73</v>
      </c>
      <c r="G2897" s="309"/>
      <c r="H2897" s="309"/>
      <c r="I2897" s="24"/>
      <c r="J2897" s="2"/>
    </row>
    <row r="2898" spans="1:10" s="444" customFormat="1">
      <c r="A2898" s="382">
        <v>41360</v>
      </c>
      <c r="B2898" s="382">
        <v>41377</v>
      </c>
      <c r="C2898" s="75" t="s">
        <v>130</v>
      </c>
      <c r="D2898" s="75" t="s">
        <v>3587</v>
      </c>
      <c r="E2898" s="525">
        <v>13736</v>
      </c>
      <c r="F2898" s="103">
        <v>1500</v>
      </c>
      <c r="G2898" s="309"/>
      <c r="H2898" s="309"/>
      <c r="I2898" s="24"/>
      <c r="J2898" s="2"/>
    </row>
    <row r="2899" spans="1:10" s="444" customFormat="1">
      <c r="A2899" s="382">
        <v>41376</v>
      </c>
      <c r="B2899" s="382"/>
      <c r="C2899" s="75" t="s">
        <v>948</v>
      </c>
      <c r="D2899" s="75" t="s">
        <v>3772</v>
      </c>
      <c r="E2899" s="525">
        <v>13954</v>
      </c>
      <c r="F2899" s="103">
        <v>1617.27</v>
      </c>
      <c r="G2899" s="309"/>
      <c r="H2899" s="309"/>
      <c r="I2899" s="24"/>
      <c r="J2899" s="2"/>
    </row>
    <row r="2900" spans="1:10" s="444" customFormat="1">
      <c r="A2900" s="382">
        <v>41379</v>
      </c>
      <c r="B2900" s="382"/>
      <c r="C2900" s="75" t="s">
        <v>538</v>
      </c>
      <c r="D2900" s="75" t="s">
        <v>3779</v>
      </c>
      <c r="E2900" s="525">
        <v>14012</v>
      </c>
      <c r="F2900" s="103">
        <v>336</v>
      </c>
      <c r="G2900" s="309"/>
      <c r="H2900" s="309"/>
      <c r="I2900" s="24"/>
      <c r="J2900" s="2"/>
    </row>
    <row r="2901" spans="1:10" s="444" customFormat="1">
      <c r="A2901" s="382">
        <v>41379</v>
      </c>
      <c r="B2901" s="382"/>
      <c r="C2901" s="75" t="s">
        <v>3776</v>
      </c>
      <c r="D2901" s="75" t="s">
        <v>3779</v>
      </c>
      <c r="E2901" s="525">
        <v>13982</v>
      </c>
      <c r="F2901" s="103">
        <v>160</v>
      </c>
      <c r="G2901" s="309"/>
      <c r="H2901" s="309"/>
      <c r="I2901" s="24"/>
      <c r="J2901" s="2"/>
    </row>
    <row r="2902" spans="1:10" s="444" customFormat="1">
      <c r="A2902" s="382">
        <v>41379</v>
      </c>
      <c r="B2902" s="382"/>
      <c r="C2902" s="75" t="s">
        <v>563</v>
      </c>
      <c r="D2902" s="75" t="s">
        <v>3779</v>
      </c>
      <c r="E2902" s="525">
        <v>14020</v>
      </c>
      <c r="F2902" s="103">
        <v>400</v>
      </c>
      <c r="G2902" s="309"/>
      <c r="H2902" s="309"/>
      <c r="I2902" s="24"/>
      <c r="J2902" s="2"/>
    </row>
    <row r="2903" spans="1:10" s="444" customFormat="1">
      <c r="A2903" s="382">
        <v>41379</v>
      </c>
      <c r="B2903" s="382"/>
      <c r="C2903" s="75" t="s">
        <v>2014</v>
      </c>
      <c r="D2903" s="75" t="s">
        <v>3779</v>
      </c>
      <c r="E2903" s="525">
        <v>14008</v>
      </c>
      <c r="F2903" s="103">
        <v>240</v>
      </c>
      <c r="G2903" s="309"/>
      <c r="H2903" s="309"/>
      <c r="I2903" s="24"/>
      <c r="J2903" s="2"/>
    </row>
    <row r="2904" spans="1:10" s="444" customFormat="1">
      <c r="A2904" s="382">
        <v>41379</v>
      </c>
      <c r="B2904" s="382"/>
      <c r="C2904" s="75" t="s">
        <v>523</v>
      </c>
      <c r="D2904" s="75" t="s">
        <v>3779</v>
      </c>
      <c r="E2904" s="525">
        <v>13985</v>
      </c>
      <c r="F2904" s="103">
        <v>320</v>
      </c>
      <c r="G2904" s="309"/>
      <c r="H2904" s="309"/>
      <c r="I2904" s="24"/>
      <c r="J2904" s="2"/>
    </row>
    <row r="2905" spans="1:10" s="444" customFormat="1">
      <c r="A2905" s="382">
        <v>41379</v>
      </c>
      <c r="B2905" s="382"/>
      <c r="C2905" s="75" t="s">
        <v>518</v>
      </c>
      <c r="D2905" s="75" t="s">
        <v>3779</v>
      </c>
      <c r="E2905" s="525">
        <v>13979</v>
      </c>
      <c r="F2905" s="103">
        <v>200</v>
      </c>
      <c r="G2905" s="309"/>
      <c r="H2905" s="309"/>
      <c r="I2905" s="24"/>
      <c r="J2905" s="2"/>
    </row>
    <row r="2906" spans="1:10" s="444" customFormat="1">
      <c r="A2906" s="382">
        <v>41379</v>
      </c>
      <c r="B2906" s="382"/>
      <c r="C2906" s="75" t="s">
        <v>2272</v>
      </c>
      <c r="D2906" s="75" t="s">
        <v>3779</v>
      </c>
      <c r="E2906" s="525">
        <v>14013</v>
      </c>
      <c r="F2906" s="103">
        <v>480</v>
      </c>
      <c r="G2906" s="309"/>
      <c r="H2906" s="309"/>
      <c r="I2906" s="24"/>
      <c r="J2906" s="2"/>
    </row>
    <row r="2907" spans="1:10" s="444" customFormat="1">
      <c r="A2907" s="382">
        <v>41379</v>
      </c>
      <c r="B2907" s="382"/>
      <c r="C2907" s="75" t="s">
        <v>533</v>
      </c>
      <c r="D2907" s="75" t="s">
        <v>3779</v>
      </c>
      <c r="E2907" s="525">
        <v>14034</v>
      </c>
      <c r="F2907" s="103">
        <v>480</v>
      </c>
      <c r="G2907" s="309"/>
      <c r="H2907" s="309"/>
      <c r="I2907" s="24"/>
      <c r="J2907" s="2"/>
    </row>
    <row r="2908" spans="1:10" s="444" customFormat="1">
      <c r="A2908" s="382">
        <v>41379</v>
      </c>
      <c r="B2908" s="382"/>
      <c r="C2908" s="75" t="s">
        <v>530</v>
      </c>
      <c r="D2908" s="75" t="s">
        <v>3779</v>
      </c>
      <c r="E2908" s="525">
        <v>13999</v>
      </c>
      <c r="F2908" s="103">
        <v>400</v>
      </c>
      <c r="G2908" s="309"/>
      <c r="H2908" s="309"/>
      <c r="I2908" s="24"/>
      <c r="J2908" s="2"/>
    </row>
    <row r="2909" spans="1:10" s="444" customFormat="1">
      <c r="A2909" s="382">
        <v>41379</v>
      </c>
      <c r="B2909" s="382"/>
      <c r="C2909" s="75" t="s">
        <v>456</v>
      </c>
      <c r="D2909" s="75" t="s">
        <v>3779</v>
      </c>
      <c r="E2909" s="525">
        <v>14016</v>
      </c>
      <c r="F2909" s="103">
        <v>320</v>
      </c>
      <c r="G2909" s="309"/>
      <c r="H2909" s="309"/>
      <c r="I2909" s="24"/>
      <c r="J2909" s="2"/>
    </row>
    <row r="2910" spans="1:10" s="444" customFormat="1">
      <c r="A2910" s="382">
        <v>41379</v>
      </c>
      <c r="B2910" s="382"/>
      <c r="C2910" s="75" t="s">
        <v>939</v>
      </c>
      <c r="D2910" s="75" t="s">
        <v>3799</v>
      </c>
      <c r="E2910" s="525">
        <v>14040</v>
      </c>
      <c r="F2910" s="103">
        <v>228</v>
      </c>
      <c r="G2910" s="309"/>
      <c r="H2910" s="309"/>
      <c r="I2910" s="24"/>
      <c r="J2910" s="2"/>
    </row>
    <row r="2911" spans="1:10" s="444" customFormat="1">
      <c r="A2911" s="382">
        <v>41379</v>
      </c>
      <c r="B2911" s="382"/>
      <c r="C2911" s="75" t="s">
        <v>164</v>
      </c>
      <c r="D2911" s="75" t="s">
        <v>3779</v>
      </c>
      <c r="E2911" s="525">
        <v>14019</v>
      </c>
      <c r="F2911" s="103">
        <v>480</v>
      </c>
      <c r="G2911" s="309"/>
      <c r="H2911" s="309"/>
      <c r="I2911" s="24"/>
      <c r="J2911" s="2"/>
    </row>
    <row r="2912" spans="1:10" s="444" customFormat="1">
      <c r="A2912" s="382">
        <v>41380</v>
      </c>
      <c r="B2912" s="382"/>
      <c r="C2912" s="75" t="s">
        <v>226</v>
      </c>
      <c r="D2912" s="75" t="s">
        <v>3802</v>
      </c>
      <c r="E2912" s="525">
        <v>14043</v>
      </c>
      <c r="F2912" s="103">
        <v>472.52</v>
      </c>
      <c r="G2912" s="309"/>
      <c r="H2912" s="309"/>
      <c r="I2912" s="24"/>
      <c r="J2912" s="2"/>
    </row>
    <row r="2913" spans="1:10" s="444" customFormat="1">
      <c r="A2913" s="382">
        <v>41380</v>
      </c>
      <c r="B2913" s="382"/>
      <c r="C2913" s="75" t="s">
        <v>761</v>
      </c>
      <c r="D2913" s="75" t="s">
        <v>3803</v>
      </c>
      <c r="E2913" s="525">
        <v>14042</v>
      </c>
      <c r="F2913" s="103">
        <v>63.55</v>
      </c>
      <c r="G2913" s="309"/>
      <c r="H2913" s="309"/>
      <c r="I2913" s="24"/>
      <c r="J2913" s="2"/>
    </row>
    <row r="2914" spans="1:10" s="444" customFormat="1">
      <c r="A2914" s="382">
        <v>41379</v>
      </c>
      <c r="B2914" s="382"/>
      <c r="C2914" s="75" t="s">
        <v>356</v>
      </c>
      <c r="D2914" s="75" t="s">
        <v>3779</v>
      </c>
      <c r="E2914" s="525">
        <v>13998</v>
      </c>
      <c r="F2914" s="103">
        <v>160</v>
      </c>
      <c r="G2914" s="309"/>
      <c r="H2914" s="309"/>
      <c r="I2914" s="24"/>
      <c r="J2914" s="2"/>
    </row>
    <row r="2915" spans="1:10" s="444" customFormat="1">
      <c r="A2915" s="382">
        <v>41379</v>
      </c>
      <c r="B2915" s="382"/>
      <c r="C2915" s="75" t="s">
        <v>681</v>
      </c>
      <c r="D2915" s="75" t="s">
        <v>3783</v>
      </c>
      <c r="E2915" s="525">
        <v>13978</v>
      </c>
      <c r="F2915" s="103">
        <v>132</v>
      </c>
      <c r="G2915" s="309"/>
      <c r="H2915" s="309"/>
      <c r="I2915" s="24"/>
      <c r="J2915" s="2"/>
    </row>
    <row r="2916" spans="1:10" s="444" customFormat="1">
      <c r="A2916" s="382">
        <v>41379</v>
      </c>
      <c r="B2916" s="382"/>
      <c r="C2916" s="75" t="s">
        <v>2152</v>
      </c>
      <c r="D2916" s="75" t="s">
        <v>3780</v>
      </c>
      <c r="E2916" s="525">
        <v>13968</v>
      </c>
      <c r="F2916" s="103">
        <v>128.16</v>
      </c>
      <c r="G2916" s="309"/>
      <c r="H2916" s="309"/>
      <c r="I2916" s="24"/>
      <c r="J2916" s="2"/>
    </row>
    <row r="2917" spans="1:10" s="444" customFormat="1">
      <c r="A2917" s="382">
        <v>41380</v>
      </c>
      <c r="B2917" s="382"/>
      <c r="C2917" s="75" t="s">
        <v>761</v>
      </c>
      <c r="D2917" s="75" t="s">
        <v>3804</v>
      </c>
      <c r="E2917" s="525">
        <v>14049</v>
      </c>
      <c r="F2917" s="103">
        <v>348.27</v>
      </c>
      <c r="G2917" s="309"/>
      <c r="H2917" s="309"/>
      <c r="I2917" s="24"/>
      <c r="J2917" s="2"/>
    </row>
    <row r="2918" spans="1:10">
      <c r="A2918" s="382">
        <v>41380</v>
      </c>
      <c r="B2918" s="382"/>
      <c r="C2918" s="75" t="s">
        <v>226</v>
      </c>
      <c r="D2918" s="75" t="s">
        <v>3805</v>
      </c>
      <c r="E2918" s="525">
        <v>14050</v>
      </c>
      <c r="F2918" s="103">
        <v>112.55</v>
      </c>
    </row>
    <row r="2919" spans="1:10">
      <c r="A2919" s="382">
        <v>41379</v>
      </c>
      <c r="B2919" s="382"/>
      <c r="C2919" s="75" t="s">
        <v>1727</v>
      </c>
      <c r="D2919" s="75" t="s">
        <v>3779</v>
      </c>
      <c r="E2919" s="525">
        <v>13994</v>
      </c>
      <c r="F2919" s="103">
        <v>140</v>
      </c>
    </row>
    <row r="2920" spans="1:10" s="444" customFormat="1">
      <c r="A2920" s="382">
        <v>41379</v>
      </c>
      <c r="B2920" s="382"/>
      <c r="C2920" s="75" t="s">
        <v>2013</v>
      </c>
      <c r="D2920" s="75" t="s">
        <v>3779</v>
      </c>
      <c r="E2920" s="525">
        <v>14004</v>
      </c>
      <c r="F2920" s="103">
        <v>400</v>
      </c>
      <c r="G2920" s="309"/>
      <c r="H2920" s="309"/>
      <c r="I2920" s="24"/>
      <c r="J2920" s="2"/>
    </row>
    <row r="2921" spans="1:10" s="444" customFormat="1">
      <c r="A2921" s="382">
        <v>41379</v>
      </c>
      <c r="B2921" s="382"/>
      <c r="C2921" s="75" t="s">
        <v>561</v>
      </c>
      <c r="D2921" s="75" t="s">
        <v>3779</v>
      </c>
      <c r="E2921" s="525">
        <v>13991</v>
      </c>
      <c r="F2921" s="103">
        <v>140</v>
      </c>
      <c r="G2921" s="309"/>
      <c r="H2921" s="309"/>
      <c r="I2921" s="24"/>
      <c r="J2921" s="2"/>
    </row>
    <row r="2922" spans="1:10" s="444" customFormat="1">
      <c r="A2922" s="382">
        <v>41375</v>
      </c>
      <c r="B2922" s="382"/>
      <c r="C2922" s="75" t="s">
        <v>2288</v>
      </c>
      <c r="D2922" s="75" t="s">
        <v>3769</v>
      </c>
      <c r="E2922" s="525">
        <v>13952</v>
      </c>
      <c r="F2922" s="103">
        <v>50</v>
      </c>
      <c r="G2922" s="309"/>
      <c r="H2922" s="309"/>
      <c r="I2922" s="24"/>
      <c r="J2922" s="2"/>
    </row>
    <row r="2923" spans="1:10" s="444" customFormat="1">
      <c r="A2923"/>
      <c r="G2923" s="309"/>
      <c r="H2923" s="309"/>
      <c r="I2923" s="24"/>
      <c r="J2923" s="2"/>
    </row>
    <row r="2924" spans="1:10">
      <c r="A2924" s="60">
        <v>41381</v>
      </c>
    </row>
    <row r="2925" spans="1:10">
      <c r="A2925" s="382">
        <v>41379</v>
      </c>
      <c r="B2925" s="382"/>
      <c r="C2925" s="75" t="s">
        <v>528</v>
      </c>
      <c r="D2925" s="75" t="s">
        <v>3779</v>
      </c>
      <c r="E2925" s="525">
        <v>13993</v>
      </c>
      <c r="F2925" s="103">
        <v>200</v>
      </c>
    </row>
    <row r="2926" spans="1:10" s="444" customFormat="1">
      <c r="A2926" s="209">
        <v>41341</v>
      </c>
      <c r="B2926" s="209">
        <v>41356</v>
      </c>
      <c r="C2926" s="118" t="s">
        <v>3358</v>
      </c>
      <c r="D2926" s="118" t="s">
        <v>3438</v>
      </c>
      <c r="E2926" s="520">
        <v>13449</v>
      </c>
      <c r="F2926" s="103">
        <v>280</v>
      </c>
      <c r="G2926" s="309"/>
      <c r="H2926" s="309"/>
      <c r="I2926" s="24"/>
      <c r="J2926" s="2"/>
    </row>
    <row r="2927" spans="1:10" s="444" customFormat="1">
      <c r="A2927" s="209">
        <v>41375</v>
      </c>
      <c r="B2927" s="209">
        <v>41381</v>
      </c>
      <c r="C2927" s="118" t="s">
        <v>438</v>
      </c>
      <c r="D2927" s="118" t="s">
        <v>3759</v>
      </c>
      <c r="E2927" s="520">
        <v>13938</v>
      </c>
      <c r="F2927" s="103">
        <v>300</v>
      </c>
      <c r="G2927" s="309"/>
      <c r="H2927" s="309"/>
      <c r="I2927" s="24"/>
      <c r="J2927" s="2"/>
    </row>
    <row r="2928" spans="1:10" s="444" customFormat="1">
      <c r="A2928" s="382">
        <v>41373</v>
      </c>
      <c r="B2928" s="382"/>
      <c r="C2928" s="75" t="s">
        <v>666</v>
      </c>
      <c r="D2928" s="75" t="s">
        <v>3740</v>
      </c>
      <c r="E2928" s="525">
        <v>13914</v>
      </c>
      <c r="F2928" s="103">
        <v>552</v>
      </c>
      <c r="G2928" s="309"/>
      <c r="H2928" s="309"/>
      <c r="I2928" s="24"/>
      <c r="J2928" s="2"/>
    </row>
    <row r="2929" spans="1:10" s="444" customFormat="1">
      <c r="A2929" s="382">
        <v>41379</v>
      </c>
      <c r="B2929" s="382"/>
      <c r="C2929" s="75" t="s">
        <v>369</v>
      </c>
      <c r="D2929" s="75" t="s">
        <v>3779</v>
      </c>
      <c r="E2929" s="525">
        <v>14033</v>
      </c>
      <c r="F2929" s="103">
        <v>720</v>
      </c>
      <c r="G2929" s="309"/>
      <c r="H2929" s="309"/>
      <c r="I2929" s="24"/>
      <c r="J2929" s="2"/>
    </row>
    <row r="2930" spans="1:10" s="444" customFormat="1">
      <c r="A2930" s="382">
        <v>41360</v>
      </c>
      <c r="B2930" s="382">
        <v>41380</v>
      </c>
      <c r="C2930" s="75" t="s">
        <v>130</v>
      </c>
      <c r="D2930" s="75" t="s">
        <v>3588</v>
      </c>
      <c r="E2930" s="525">
        <v>13737</v>
      </c>
      <c r="F2930" s="103">
        <v>975</v>
      </c>
      <c r="G2930" s="309"/>
      <c r="H2930" s="309"/>
      <c r="I2930" s="24"/>
      <c r="J2930" s="2"/>
    </row>
    <row r="2931" spans="1:10" s="444" customFormat="1">
      <c r="A2931" s="382">
        <v>41379</v>
      </c>
      <c r="B2931" s="382"/>
      <c r="C2931" s="75" t="s">
        <v>130</v>
      </c>
      <c r="D2931" s="75" t="s">
        <v>2342</v>
      </c>
      <c r="E2931" s="525">
        <v>13134</v>
      </c>
      <c r="F2931" s="103">
        <v>9990</v>
      </c>
      <c r="G2931" s="309"/>
      <c r="H2931" s="309"/>
      <c r="I2931" s="24"/>
      <c r="J2931" s="2"/>
    </row>
    <row r="2932" spans="1:10" s="444" customFormat="1">
      <c r="A2932" s="209">
        <v>41299</v>
      </c>
      <c r="B2932" s="209">
        <v>41313</v>
      </c>
      <c r="C2932" s="118" t="s">
        <v>387</v>
      </c>
      <c r="D2932" s="118" t="s">
        <v>3040</v>
      </c>
      <c r="E2932" s="520">
        <v>12899</v>
      </c>
      <c r="F2932" s="103">
        <v>10000</v>
      </c>
      <c r="G2932" s="309"/>
      <c r="H2932" s="309"/>
      <c r="I2932" s="24"/>
      <c r="J2932" s="2"/>
    </row>
    <row r="2933" spans="1:10">
      <c r="A2933" s="382">
        <v>41380</v>
      </c>
      <c r="B2933" s="382"/>
      <c r="C2933" s="75" t="s">
        <v>2516</v>
      </c>
      <c r="D2933" s="75" t="s">
        <v>3801</v>
      </c>
      <c r="E2933" s="525">
        <v>14044</v>
      </c>
      <c r="F2933" s="103">
        <v>51.73</v>
      </c>
      <c r="I2933"/>
      <c r="J2933"/>
    </row>
    <row r="2934" spans="1:10" s="444" customFormat="1">
      <c r="A2934" s="382">
        <v>41379</v>
      </c>
      <c r="B2934" s="382"/>
      <c r="C2934" s="75" t="s">
        <v>789</v>
      </c>
      <c r="D2934" s="75" t="s">
        <v>3780</v>
      </c>
      <c r="E2934" s="525">
        <v>13961</v>
      </c>
      <c r="F2934" s="103">
        <v>128.16</v>
      </c>
      <c r="G2934" s="309"/>
      <c r="H2934" s="309"/>
      <c r="I2934" s="24"/>
      <c r="J2934" s="2"/>
    </row>
    <row r="2935" spans="1:10" s="444" customFormat="1">
      <c r="A2935" s="382">
        <v>41379</v>
      </c>
      <c r="B2935" s="382"/>
      <c r="C2935" s="75" t="s">
        <v>531</v>
      </c>
      <c r="D2935" s="75" t="s">
        <v>3779</v>
      </c>
      <c r="E2935" s="525">
        <v>14000</v>
      </c>
      <c r="F2935" s="103">
        <v>384</v>
      </c>
      <c r="G2935" s="309"/>
      <c r="H2935" s="309"/>
      <c r="I2935" s="24"/>
      <c r="J2935" s="2"/>
    </row>
    <row r="2936" spans="1:10" s="444" customFormat="1">
      <c r="A2936" s="382">
        <v>41379</v>
      </c>
      <c r="B2936" s="382"/>
      <c r="C2936" s="75" t="s">
        <v>560</v>
      </c>
      <c r="D2936" s="75" t="s">
        <v>3779</v>
      </c>
      <c r="E2936" s="525">
        <v>13989</v>
      </c>
      <c r="F2936" s="103">
        <v>200</v>
      </c>
      <c r="G2936" s="309"/>
      <c r="H2936" s="309"/>
      <c r="I2936" s="24"/>
      <c r="J2936" s="2"/>
    </row>
    <row r="2937" spans="1:10" s="444" customFormat="1">
      <c r="A2937" s="382">
        <v>41379</v>
      </c>
      <c r="B2937" s="382"/>
      <c r="C2937" s="75" t="s">
        <v>3663</v>
      </c>
      <c r="D2937" s="75" t="s">
        <v>3785</v>
      </c>
      <c r="E2937" s="525">
        <v>14023</v>
      </c>
      <c r="F2937" s="103">
        <v>140</v>
      </c>
      <c r="G2937" s="309"/>
      <c r="H2937" s="309"/>
      <c r="I2937" s="24"/>
      <c r="J2937" s="2"/>
    </row>
    <row r="2938" spans="1:10" s="444" customFormat="1">
      <c r="A2938" s="382">
        <v>41379</v>
      </c>
      <c r="B2938" s="382"/>
      <c r="C2938" s="75" t="s">
        <v>2786</v>
      </c>
      <c r="D2938" s="75" t="s">
        <v>3779</v>
      </c>
      <c r="E2938" s="525">
        <v>13983</v>
      </c>
      <c r="F2938" s="103">
        <v>180</v>
      </c>
      <c r="G2938" s="309"/>
      <c r="H2938" s="309"/>
      <c r="I2938" s="24"/>
      <c r="J2938" s="2"/>
    </row>
    <row r="2939" spans="1:10" s="444" customFormat="1">
      <c r="A2939" s="382">
        <v>41379</v>
      </c>
      <c r="B2939" s="382"/>
      <c r="C2939" s="75" t="s">
        <v>1629</v>
      </c>
      <c r="D2939" s="75" t="s">
        <v>3779</v>
      </c>
      <c r="E2939" s="525">
        <v>14007</v>
      </c>
      <c r="F2939" s="103">
        <v>400</v>
      </c>
      <c r="G2939" s="309"/>
      <c r="H2939" s="309"/>
      <c r="I2939" s="24"/>
      <c r="J2939" s="2"/>
    </row>
    <row r="2940" spans="1:10" s="444" customFormat="1">
      <c r="A2940" s="382">
        <v>41379</v>
      </c>
      <c r="B2940" s="382"/>
      <c r="C2940" s="75" t="s">
        <v>1483</v>
      </c>
      <c r="D2940" s="75" t="s">
        <v>3779</v>
      </c>
      <c r="E2940" s="525">
        <v>14003</v>
      </c>
      <c r="F2940" s="103">
        <v>440</v>
      </c>
      <c r="G2940" s="309"/>
      <c r="H2940" s="309"/>
      <c r="I2940" s="24"/>
      <c r="J2940" s="2"/>
    </row>
    <row r="2941" spans="1:10" s="444" customFormat="1">
      <c r="A2941" s="382">
        <v>41379</v>
      </c>
      <c r="B2941" s="382"/>
      <c r="C2941" s="75" t="s">
        <v>1834</v>
      </c>
      <c r="D2941" s="75" t="s">
        <v>3779</v>
      </c>
      <c r="E2941" s="525">
        <v>14002</v>
      </c>
      <c r="F2941" s="103">
        <v>400</v>
      </c>
      <c r="G2941" s="309"/>
      <c r="H2941" s="309"/>
      <c r="I2941" s="24"/>
      <c r="J2941" s="2"/>
    </row>
    <row r="2942" spans="1:10" s="444" customFormat="1">
      <c r="A2942" s="382">
        <v>41379</v>
      </c>
      <c r="B2942" s="382"/>
      <c r="C2942" s="75" t="s">
        <v>1707</v>
      </c>
      <c r="D2942" s="75" t="s">
        <v>3779</v>
      </c>
      <c r="E2942" s="525">
        <v>14011</v>
      </c>
      <c r="F2942" s="103">
        <v>480</v>
      </c>
      <c r="G2942" s="309"/>
      <c r="H2942" s="309"/>
      <c r="I2942" s="24"/>
      <c r="J2942" s="2"/>
    </row>
    <row r="2943" spans="1:10" s="444" customFormat="1">
      <c r="A2943" s="382">
        <v>41379</v>
      </c>
      <c r="B2943" s="382"/>
      <c r="C2943" s="75" t="s">
        <v>1303</v>
      </c>
      <c r="D2943" s="75" t="s">
        <v>3779</v>
      </c>
      <c r="E2943" s="525">
        <v>13987</v>
      </c>
      <c r="F2943" s="103">
        <v>140</v>
      </c>
      <c r="G2943" s="309"/>
      <c r="H2943" s="309"/>
      <c r="I2943" s="24"/>
      <c r="J2943" s="2"/>
    </row>
    <row r="2944" spans="1:10" s="444" customFormat="1">
      <c r="A2944" s="382"/>
      <c r="B2944" s="382"/>
      <c r="C2944" s="75" t="s">
        <v>226</v>
      </c>
      <c r="D2944" s="75" t="s">
        <v>3811</v>
      </c>
      <c r="E2944" s="525">
        <v>14055</v>
      </c>
      <c r="F2944" s="103">
        <v>146.59</v>
      </c>
      <c r="G2944" s="309"/>
      <c r="H2944" s="309"/>
      <c r="I2944" s="24"/>
      <c r="J2944" s="2"/>
    </row>
    <row r="2945" spans="1:10" s="444" customFormat="1">
      <c r="A2945" s="382">
        <v>41379</v>
      </c>
      <c r="B2945" s="382"/>
      <c r="C2945" s="75" t="s">
        <v>367</v>
      </c>
      <c r="D2945" s="75" t="s">
        <v>3779</v>
      </c>
      <c r="E2945" s="525">
        <v>14032</v>
      </c>
      <c r="F2945" s="103">
        <v>960</v>
      </c>
      <c r="G2945" s="309"/>
      <c r="H2945" s="309"/>
      <c r="I2945" s="24"/>
      <c r="J2945" s="2"/>
    </row>
    <row r="2946" spans="1:10" s="444" customFormat="1">
      <c r="A2946"/>
      <c r="G2946" s="309"/>
      <c r="H2946" s="309"/>
      <c r="I2946" s="24"/>
      <c r="J2946" s="2"/>
    </row>
    <row r="2947" spans="1:10">
      <c r="A2947" s="60">
        <v>41382</v>
      </c>
    </row>
    <row r="2948" spans="1:10">
      <c r="A2948" s="209">
        <v>41375</v>
      </c>
      <c r="B2948" s="209">
        <v>41381</v>
      </c>
      <c r="C2948" s="118" t="s">
        <v>3751</v>
      </c>
      <c r="D2948" s="118" t="s">
        <v>3763</v>
      </c>
      <c r="E2948" s="520">
        <v>13944</v>
      </c>
      <c r="F2948" s="103">
        <v>240</v>
      </c>
    </row>
    <row r="2949" spans="1:10" s="444" customFormat="1">
      <c r="A2949" s="382">
        <v>41365</v>
      </c>
      <c r="B2949" s="382">
        <v>41380</v>
      </c>
      <c r="C2949" s="75" t="s">
        <v>3358</v>
      </c>
      <c r="D2949" s="75" t="s">
        <v>3617</v>
      </c>
      <c r="E2949" s="525">
        <v>13846</v>
      </c>
      <c r="F2949" s="103">
        <v>450</v>
      </c>
      <c r="G2949" s="309"/>
      <c r="H2949" s="309"/>
      <c r="I2949" s="24"/>
      <c r="J2949" s="2"/>
    </row>
    <row r="2950" spans="1:10" s="444" customFormat="1">
      <c r="A2950" s="382">
        <v>41348</v>
      </c>
      <c r="B2950" s="382">
        <v>41351</v>
      </c>
      <c r="C2950" s="75" t="s">
        <v>3533</v>
      </c>
      <c r="D2950" s="75" t="s">
        <v>2592</v>
      </c>
      <c r="E2950" s="525">
        <v>13675</v>
      </c>
      <c r="F2950" s="103">
        <v>460</v>
      </c>
      <c r="G2950" s="309"/>
      <c r="H2950" s="309"/>
      <c r="I2950" s="24"/>
      <c r="J2950" s="379"/>
    </row>
    <row r="2951" spans="1:10" s="444" customFormat="1">
      <c r="A2951" s="382">
        <v>41379</v>
      </c>
      <c r="B2951" s="382"/>
      <c r="C2951" s="75" t="s">
        <v>1633</v>
      </c>
      <c r="D2951" s="75" t="s">
        <v>3779</v>
      </c>
      <c r="E2951" s="525">
        <v>14014</v>
      </c>
      <c r="F2951" s="103">
        <v>480</v>
      </c>
      <c r="G2951" s="309"/>
      <c r="H2951" s="309"/>
      <c r="I2951" s="24"/>
      <c r="J2951" s="2"/>
    </row>
    <row r="2952" spans="1:10" s="444" customFormat="1">
      <c r="A2952" s="209">
        <v>41375</v>
      </c>
      <c r="B2952" s="209">
        <v>41381</v>
      </c>
      <c r="C2952" s="118" t="s">
        <v>1797</v>
      </c>
      <c r="D2952" s="118" t="s">
        <v>3761</v>
      </c>
      <c r="E2952" s="520">
        <v>13940</v>
      </c>
      <c r="F2952" s="103">
        <v>500</v>
      </c>
      <c r="G2952" s="309"/>
      <c r="H2952" s="309"/>
      <c r="I2952" s="24"/>
      <c r="J2952" s="2"/>
    </row>
    <row r="2953" spans="1:10" s="444" customFormat="1">
      <c r="A2953" s="382"/>
      <c r="B2953" s="382"/>
      <c r="C2953" s="75" t="s">
        <v>1837</v>
      </c>
      <c r="D2953" s="75" t="s">
        <v>3806</v>
      </c>
      <c r="E2953" s="525">
        <v>12726</v>
      </c>
      <c r="F2953" s="103">
        <v>1200</v>
      </c>
      <c r="G2953" s="309"/>
      <c r="H2953" s="309"/>
      <c r="I2953" s="24"/>
      <c r="J2953" s="2"/>
    </row>
    <row r="2954" spans="1:10" s="444" customFormat="1">
      <c r="A2954" s="382">
        <v>41379</v>
      </c>
      <c r="B2954" s="382"/>
      <c r="C2954" s="75" t="s">
        <v>2273</v>
      </c>
      <c r="D2954" s="75" t="s">
        <v>3784</v>
      </c>
      <c r="E2954" s="525">
        <v>14021</v>
      </c>
      <c r="F2954" s="103">
        <v>240</v>
      </c>
      <c r="G2954" s="309"/>
      <c r="H2954" s="309"/>
      <c r="I2954" s="24"/>
      <c r="J2954" s="2"/>
    </row>
    <row r="2955" spans="1:10" s="444" customFormat="1">
      <c r="A2955" s="382"/>
      <c r="B2955" s="382"/>
      <c r="C2955" s="75" t="s">
        <v>3465</v>
      </c>
      <c r="D2955" s="75" t="s">
        <v>3466</v>
      </c>
      <c r="E2955" s="525">
        <v>14053</v>
      </c>
      <c r="F2955" s="103">
        <v>300</v>
      </c>
      <c r="G2955" s="309"/>
      <c r="H2955" s="309"/>
      <c r="I2955" s="24"/>
      <c r="J2955" s="2"/>
    </row>
    <row r="2956" spans="1:10" s="444" customFormat="1">
      <c r="A2956" s="209"/>
      <c r="B2956" s="209"/>
      <c r="C2956" s="118" t="s">
        <v>602</v>
      </c>
      <c r="D2956" s="118" t="s">
        <v>2752</v>
      </c>
      <c r="E2956" s="520">
        <v>14056</v>
      </c>
      <c r="F2956" s="103">
        <v>750</v>
      </c>
      <c r="G2956" s="309"/>
      <c r="H2956" s="309"/>
      <c r="I2956" s="24"/>
      <c r="J2956" s="2"/>
    </row>
    <row r="2957" spans="1:10">
      <c r="A2957" s="382"/>
      <c r="B2957" s="382"/>
      <c r="C2957" s="75" t="s">
        <v>130</v>
      </c>
      <c r="D2957" s="75" t="s">
        <v>3809</v>
      </c>
      <c r="E2957" s="525">
        <v>12739</v>
      </c>
      <c r="F2957" s="103">
        <v>8510</v>
      </c>
    </row>
    <row r="2958" spans="1:10" s="444" customFormat="1">
      <c r="A2958" s="382">
        <v>41348</v>
      </c>
      <c r="B2958" s="382">
        <v>41351</v>
      </c>
      <c r="C2958" s="75" t="s">
        <v>3532</v>
      </c>
      <c r="D2958" s="75" t="s">
        <v>3540</v>
      </c>
      <c r="E2958" s="525">
        <v>13674</v>
      </c>
      <c r="F2958" s="103">
        <v>375.36</v>
      </c>
      <c r="G2958" s="309"/>
      <c r="H2958" s="309"/>
      <c r="I2958" s="24"/>
      <c r="J2958" s="2"/>
    </row>
    <row r="2959" spans="1:10" s="444" customFormat="1">
      <c r="A2959"/>
      <c r="G2959" s="309"/>
      <c r="H2959" s="309"/>
      <c r="I2959" s="24"/>
      <c r="J2959" s="2"/>
    </row>
    <row r="2960" spans="1:10">
      <c r="A2960" s="60">
        <v>41383</v>
      </c>
    </row>
    <row r="2961" spans="1:10">
      <c r="A2961" s="382">
        <v>41361</v>
      </c>
      <c r="B2961" s="382">
        <v>41367</v>
      </c>
      <c r="C2961" s="75" t="s">
        <v>661</v>
      </c>
      <c r="D2961" s="75" t="s">
        <v>3603</v>
      </c>
      <c r="E2961" s="525">
        <v>13777</v>
      </c>
      <c r="F2961" s="184">
        <v>128.69999999999999</v>
      </c>
    </row>
    <row r="2962" spans="1:10" s="444" customFormat="1">
      <c r="A2962" s="382">
        <v>41375</v>
      </c>
      <c r="B2962" s="382">
        <v>41381</v>
      </c>
      <c r="C2962" s="75" t="s">
        <v>3503</v>
      </c>
      <c r="D2962" s="75" t="s">
        <v>3512</v>
      </c>
      <c r="E2962" s="525">
        <v>13941</v>
      </c>
      <c r="F2962" s="184">
        <v>200</v>
      </c>
      <c r="G2962" s="309"/>
      <c r="H2962" s="309"/>
      <c r="I2962" s="24"/>
      <c r="J2962" s="2"/>
    </row>
    <row r="2963" spans="1:10" s="444" customFormat="1">
      <c r="A2963" s="382">
        <v>41379</v>
      </c>
      <c r="B2963" s="382"/>
      <c r="C2963" s="75" t="s">
        <v>3794</v>
      </c>
      <c r="D2963" s="75" t="s">
        <v>3800</v>
      </c>
      <c r="E2963" s="525">
        <v>14041</v>
      </c>
      <c r="F2963" s="184">
        <v>207.14</v>
      </c>
      <c r="G2963" s="309"/>
      <c r="H2963" s="309"/>
      <c r="I2963" s="24"/>
      <c r="J2963" s="2"/>
    </row>
    <row r="2964" spans="1:10" s="444" customFormat="1">
      <c r="A2964" s="382">
        <v>41348</v>
      </c>
      <c r="B2964" s="382">
        <v>41351</v>
      </c>
      <c r="C2964" s="75" t="s">
        <v>3534</v>
      </c>
      <c r="D2964" s="75" t="s">
        <v>3084</v>
      </c>
      <c r="E2964" s="525">
        <v>13676</v>
      </c>
      <c r="F2964" s="184">
        <v>400</v>
      </c>
      <c r="G2964" s="309"/>
      <c r="H2964" s="309"/>
      <c r="I2964" s="24"/>
      <c r="J2964" s="2"/>
    </row>
    <row r="2965" spans="1:10" s="444" customFormat="1">
      <c r="A2965" s="382">
        <v>41289</v>
      </c>
      <c r="B2965" s="382">
        <v>41378</v>
      </c>
      <c r="C2965" s="75" t="s">
        <v>602</v>
      </c>
      <c r="D2965" s="75" t="s">
        <v>3821</v>
      </c>
      <c r="E2965" s="525">
        <v>12731</v>
      </c>
      <c r="F2965" s="184">
        <v>500</v>
      </c>
      <c r="G2965" s="309"/>
      <c r="H2965" s="309"/>
      <c r="I2965" s="24"/>
      <c r="J2965" s="2"/>
    </row>
    <row r="2966" spans="1:10">
      <c r="A2966" s="382">
        <v>41381</v>
      </c>
      <c r="B2966" s="382"/>
      <c r="C2966" s="75" t="s">
        <v>3808</v>
      </c>
      <c r="D2966" s="75" t="s">
        <v>3807</v>
      </c>
      <c r="E2966" s="525">
        <v>14051</v>
      </c>
      <c r="F2966" s="184">
        <v>588.79999999999995</v>
      </c>
    </row>
    <row r="2967" spans="1:10" s="444" customFormat="1">
      <c r="A2967" s="382">
        <v>41379</v>
      </c>
      <c r="B2967" s="382"/>
      <c r="C2967" s="75" t="s">
        <v>3793</v>
      </c>
      <c r="D2967" s="75" t="s">
        <v>3797</v>
      </c>
      <c r="E2967" s="525">
        <v>14038</v>
      </c>
      <c r="F2967" s="184">
        <v>600</v>
      </c>
      <c r="G2967" s="309"/>
      <c r="H2967" s="309"/>
      <c r="I2967" s="24"/>
      <c r="J2967" s="2"/>
    </row>
    <row r="2968" spans="1:10" s="444" customFormat="1">
      <c r="A2968" s="382">
        <v>41382</v>
      </c>
      <c r="B2968" s="382"/>
      <c r="C2968" s="75" t="s">
        <v>2288</v>
      </c>
      <c r="D2968" s="75" t="s">
        <v>3813</v>
      </c>
      <c r="E2968" s="525">
        <v>14057</v>
      </c>
      <c r="F2968" s="184">
        <v>105</v>
      </c>
      <c r="G2968" s="309"/>
      <c r="H2968" s="309"/>
      <c r="I2968" s="24"/>
      <c r="J2968" s="2"/>
    </row>
    <row r="2969" spans="1:10" s="444" customFormat="1">
      <c r="A2969" s="382">
        <v>41379</v>
      </c>
      <c r="B2969" s="382"/>
      <c r="C2969" s="75" t="s">
        <v>626</v>
      </c>
      <c r="D2969" s="75" t="s">
        <v>3780</v>
      </c>
      <c r="E2969" s="525">
        <v>13962</v>
      </c>
      <c r="F2969" s="184">
        <v>128.16</v>
      </c>
      <c r="G2969" s="309"/>
      <c r="H2969" s="309"/>
      <c r="I2969" s="24"/>
      <c r="J2969" s="2"/>
    </row>
    <row r="2970" spans="1:10" s="444" customFormat="1">
      <c r="A2970" s="382">
        <v>41382</v>
      </c>
      <c r="B2970" s="382"/>
      <c r="C2970" s="75" t="s">
        <v>545</v>
      </c>
      <c r="D2970" s="75" t="s">
        <v>3814</v>
      </c>
      <c r="E2970" s="525">
        <v>14058</v>
      </c>
      <c r="F2970" s="184">
        <v>192</v>
      </c>
      <c r="G2970" s="309"/>
      <c r="H2970" s="309"/>
      <c r="I2970" s="24"/>
      <c r="J2970" s="2"/>
    </row>
    <row r="2971" spans="1:10" s="444" customFormat="1">
      <c r="A2971" s="382">
        <v>41383</v>
      </c>
      <c r="B2971" s="382"/>
      <c r="C2971" s="75" t="s">
        <v>226</v>
      </c>
      <c r="D2971" s="75" t="s">
        <v>3833</v>
      </c>
      <c r="E2971" s="525">
        <v>14072</v>
      </c>
      <c r="F2971" s="184">
        <v>320.97000000000003</v>
      </c>
      <c r="G2971" s="309"/>
      <c r="H2971" s="309"/>
      <c r="I2971" s="24"/>
      <c r="J2971" s="2"/>
    </row>
    <row r="2972" spans="1:10" s="444" customFormat="1">
      <c r="A2972" s="382">
        <v>41383</v>
      </c>
      <c r="B2972" s="382"/>
      <c r="C2972" s="75" t="s">
        <v>3822</v>
      </c>
      <c r="D2972" s="75" t="s">
        <v>3827</v>
      </c>
      <c r="E2972" s="525">
        <v>14064</v>
      </c>
      <c r="F2972" s="184">
        <v>263</v>
      </c>
      <c r="G2972" s="309"/>
      <c r="H2972" s="309"/>
      <c r="I2972" s="24"/>
      <c r="J2972" s="2"/>
    </row>
    <row r="2973" spans="1:10" s="444" customFormat="1">
      <c r="A2973" s="382">
        <v>41383</v>
      </c>
      <c r="B2973" s="382"/>
      <c r="C2973" s="75" t="s">
        <v>3823</v>
      </c>
      <c r="D2973" s="75" t="s">
        <v>3572</v>
      </c>
      <c r="E2973" s="525">
        <v>14070</v>
      </c>
      <c r="F2973" s="184">
        <v>500</v>
      </c>
      <c r="G2973" s="309"/>
      <c r="H2973" s="309"/>
      <c r="I2973" s="24"/>
      <c r="J2973" s="2"/>
    </row>
    <row r="2974" spans="1:10" s="444" customFormat="1">
      <c r="A2974" s="382">
        <v>41309</v>
      </c>
      <c r="B2974" s="382">
        <v>41372</v>
      </c>
      <c r="C2974" s="75" t="s">
        <v>1615</v>
      </c>
      <c r="D2974" s="75" t="s">
        <v>3144</v>
      </c>
      <c r="E2974" s="525">
        <v>13004</v>
      </c>
      <c r="F2974" s="184">
        <v>3500</v>
      </c>
      <c r="G2974" s="309"/>
      <c r="H2974" s="309"/>
      <c r="I2974" s="24"/>
      <c r="J2974" s="2"/>
    </row>
    <row r="2975" spans="1:10" ht="15" customHeight="1">
      <c r="A2975" s="382">
        <v>41369</v>
      </c>
      <c r="B2975" s="382">
        <v>41383</v>
      </c>
      <c r="C2975" s="75" t="s">
        <v>158</v>
      </c>
      <c r="D2975" s="75" t="s">
        <v>3702</v>
      </c>
      <c r="E2975" s="525">
        <v>13877</v>
      </c>
      <c r="F2975" s="184">
        <v>4729.57</v>
      </c>
      <c r="I2975"/>
      <c r="J2975"/>
    </row>
    <row r="2976" spans="1:10" s="444" customFormat="1">
      <c r="A2976"/>
      <c r="G2976" s="309"/>
      <c r="H2976" s="309"/>
      <c r="I2976" s="24"/>
      <c r="J2976" s="2"/>
    </row>
    <row r="2977" spans="1:10">
      <c r="A2977" s="60">
        <v>41386</v>
      </c>
    </row>
    <row r="2978" spans="1:10">
      <c r="A2978" s="382">
        <v>41379</v>
      </c>
      <c r="B2978" s="382"/>
      <c r="C2978" s="75" t="s">
        <v>3791</v>
      </c>
      <c r="D2978" s="75" t="s">
        <v>3795</v>
      </c>
      <c r="E2978" s="525">
        <v>14036</v>
      </c>
      <c r="F2978" s="184">
        <v>200</v>
      </c>
    </row>
    <row r="2979" spans="1:10" s="444" customFormat="1">
      <c r="A2979" s="209">
        <v>41375</v>
      </c>
      <c r="B2979" s="209">
        <v>41381</v>
      </c>
      <c r="C2979" s="118" t="s">
        <v>1288</v>
      </c>
      <c r="D2979" s="118" t="s">
        <v>3766</v>
      </c>
      <c r="E2979" s="520">
        <v>13947</v>
      </c>
      <c r="F2979" s="184">
        <v>300</v>
      </c>
      <c r="G2979" s="309"/>
      <c r="H2979" s="309"/>
      <c r="I2979" s="24"/>
      <c r="J2979" s="2"/>
    </row>
    <row r="2980" spans="1:10" s="444" customFormat="1">
      <c r="A2980" s="382">
        <v>41381</v>
      </c>
      <c r="B2980" s="382"/>
      <c r="C2980" s="75" t="s">
        <v>1797</v>
      </c>
      <c r="D2980" s="75" t="s">
        <v>3812</v>
      </c>
      <c r="E2980" s="525">
        <v>14054</v>
      </c>
      <c r="F2980" s="184">
        <v>500</v>
      </c>
      <c r="G2980" s="309"/>
      <c r="H2980" s="309"/>
      <c r="I2980" s="24"/>
      <c r="J2980" s="2"/>
    </row>
    <row r="2981" spans="1:10" s="444" customFormat="1">
      <c r="A2981" s="382">
        <v>41382</v>
      </c>
      <c r="B2981" s="382"/>
      <c r="C2981" s="75" t="s">
        <v>1694</v>
      </c>
      <c r="D2981" s="75" t="s">
        <v>3815</v>
      </c>
      <c r="E2981" s="525">
        <v>14059</v>
      </c>
      <c r="F2981" s="184">
        <v>1619.2</v>
      </c>
      <c r="G2981" s="309"/>
      <c r="H2981" s="309"/>
      <c r="I2981" s="24"/>
      <c r="J2981" s="2"/>
    </row>
    <row r="2982" spans="1:10" s="444" customFormat="1">
      <c r="A2982" s="382">
        <v>41383</v>
      </c>
      <c r="B2982" s="382"/>
      <c r="C2982" s="75" t="s">
        <v>3502</v>
      </c>
      <c r="D2982" s="75" t="s">
        <v>3466</v>
      </c>
      <c r="E2982" s="525">
        <v>14066</v>
      </c>
      <c r="F2982" s="184">
        <v>800</v>
      </c>
      <c r="G2982" s="309"/>
      <c r="H2982" s="309"/>
      <c r="I2982" s="24"/>
      <c r="J2982" s="2"/>
    </row>
    <row r="2983" spans="1:10" s="444" customFormat="1">
      <c r="A2983" s="382">
        <v>41386</v>
      </c>
      <c r="B2983" s="382"/>
      <c r="C2983" s="75" t="s">
        <v>226</v>
      </c>
      <c r="D2983" s="75" t="s">
        <v>3855</v>
      </c>
      <c r="E2983" s="525">
        <v>14087</v>
      </c>
      <c r="F2983" s="184">
        <v>308</v>
      </c>
      <c r="G2983" s="309"/>
      <c r="H2983" s="309"/>
      <c r="I2983" s="24"/>
      <c r="J2983" s="2"/>
    </row>
    <row r="2984" spans="1:10" s="444" customFormat="1">
      <c r="A2984" s="382">
        <v>41366</v>
      </c>
      <c r="B2984" s="382"/>
      <c r="C2984" s="75" t="s">
        <v>3381</v>
      </c>
      <c r="D2984" s="75" t="s">
        <v>3820</v>
      </c>
      <c r="E2984" s="525">
        <v>13852</v>
      </c>
      <c r="F2984" s="184">
        <v>607.20000000000005</v>
      </c>
      <c r="G2984" s="309"/>
      <c r="H2984" s="309"/>
      <c r="I2984" s="24"/>
      <c r="J2984" s="2"/>
    </row>
    <row r="2985" spans="1:10" s="444" customFormat="1">
      <c r="A2985"/>
      <c r="G2985" s="309"/>
      <c r="H2985" s="309"/>
      <c r="I2985" s="24"/>
      <c r="J2985" s="2"/>
    </row>
    <row r="2987" spans="1:10">
      <c r="A2987" s="60">
        <v>41387</v>
      </c>
    </row>
    <row r="2988" spans="1:10">
      <c r="A2988" s="382">
        <v>41375</v>
      </c>
      <c r="B2988" s="382"/>
      <c r="C2988" s="75" t="s">
        <v>583</v>
      </c>
      <c r="D2988" s="75" t="s">
        <v>3768</v>
      </c>
      <c r="E2988" s="525">
        <v>13951</v>
      </c>
      <c r="F2988" s="184">
        <v>40</v>
      </c>
    </row>
    <row r="2989" spans="1:10" s="444" customFormat="1">
      <c r="A2989" s="382">
        <v>41379</v>
      </c>
      <c r="B2989" s="382"/>
      <c r="C2989" s="75" t="s">
        <v>3792</v>
      </c>
      <c r="D2989" s="75" t="s">
        <v>3796</v>
      </c>
      <c r="E2989" s="525">
        <v>14037</v>
      </c>
      <c r="F2989" s="184">
        <v>200</v>
      </c>
      <c r="G2989" s="309"/>
      <c r="H2989" s="309"/>
      <c r="I2989" s="24"/>
      <c r="J2989" s="2"/>
    </row>
    <row r="2990" spans="1:10" s="444" customFormat="1">
      <c r="A2990" s="382">
        <v>41383</v>
      </c>
      <c r="B2990" s="382">
        <v>41386</v>
      </c>
      <c r="C2990" s="75" t="s">
        <v>168</v>
      </c>
      <c r="D2990" s="75" t="s">
        <v>3825</v>
      </c>
      <c r="E2990" s="525">
        <v>14062</v>
      </c>
      <c r="F2990" s="184">
        <v>298.7</v>
      </c>
      <c r="G2990" s="309"/>
      <c r="H2990" s="309"/>
      <c r="I2990" s="24"/>
      <c r="J2990" s="2"/>
    </row>
    <row r="2991" spans="1:10" s="444" customFormat="1">
      <c r="A2991" s="382">
        <v>41323</v>
      </c>
      <c r="B2991" s="382">
        <v>41384</v>
      </c>
      <c r="C2991" s="75" t="s">
        <v>106</v>
      </c>
      <c r="D2991" s="75" t="s">
        <v>3853</v>
      </c>
      <c r="E2991" s="525">
        <v>13237</v>
      </c>
      <c r="F2991" s="184">
        <v>350</v>
      </c>
      <c r="G2991" s="309"/>
      <c r="H2991" s="309"/>
      <c r="I2991" s="24"/>
      <c r="J2991" s="2"/>
    </row>
    <row r="2992" spans="1:10" s="444" customFormat="1">
      <c r="A2992" s="382">
        <v>41383</v>
      </c>
      <c r="B2992" s="382">
        <v>41357</v>
      </c>
      <c r="C2992" s="75" t="s">
        <v>438</v>
      </c>
      <c r="D2992" s="75" t="s">
        <v>3828</v>
      </c>
      <c r="E2992" s="525">
        <v>14065</v>
      </c>
      <c r="F2992" s="184">
        <v>350</v>
      </c>
      <c r="G2992" s="309"/>
      <c r="H2992" s="309"/>
      <c r="I2992" s="24"/>
      <c r="J2992" s="2"/>
    </row>
    <row r="2993" spans="1:10" s="444" customFormat="1">
      <c r="A2993" s="382">
        <v>41366</v>
      </c>
      <c r="B2993" s="382"/>
      <c r="C2993" s="75" t="s">
        <v>3382</v>
      </c>
      <c r="D2993" s="75" t="s">
        <v>2534</v>
      </c>
      <c r="E2993" s="525">
        <v>13853</v>
      </c>
      <c r="F2993" s="184">
        <v>404.8</v>
      </c>
      <c r="G2993" s="309"/>
      <c r="H2993" s="309"/>
      <c r="I2993" s="24"/>
      <c r="J2993" s="2"/>
    </row>
    <row r="2994" spans="1:10" s="444" customFormat="1">
      <c r="A2994" s="382">
        <v>41366</v>
      </c>
      <c r="B2994" s="382"/>
      <c r="C2994" s="75" t="s">
        <v>2876</v>
      </c>
      <c r="D2994" s="75" t="s">
        <v>3818</v>
      </c>
      <c r="E2994" s="525">
        <v>13850</v>
      </c>
      <c r="F2994" s="184">
        <v>809.6</v>
      </c>
      <c r="G2994" s="309"/>
      <c r="H2994" s="309"/>
      <c r="I2994" s="24"/>
      <c r="J2994" s="2"/>
    </row>
    <row r="2995" spans="1:10" s="444" customFormat="1">
      <c r="A2995" s="382">
        <v>41366</v>
      </c>
      <c r="B2995" s="382"/>
      <c r="C2995" s="75" t="s">
        <v>2877</v>
      </c>
      <c r="D2995" s="75" t="s">
        <v>3819</v>
      </c>
      <c r="E2995" s="525">
        <v>13851</v>
      </c>
      <c r="F2995" s="184">
        <v>809.6</v>
      </c>
      <c r="G2995" s="309"/>
      <c r="H2995" s="309"/>
      <c r="I2995" s="24"/>
      <c r="J2995" s="2"/>
    </row>
    <row r="2996" spans="1:10" s="444" customFormat="1">
      <c r="A2996" s="382">
        <v>41366</v>
      </c>
      <c r="B2996" s="382"/>
      <c r="C2996" s="75" t="s">
        <v>2875</v>
      </c>
      <c r="D2996" s="75" t="s">
        <v>3817</v>
      </c>
      <c r="E2996" s="525">
        <v>13849</v>
      </c>
      <c r="F2996" s="184">
        <v>1012</v>
      </c>
      <c r="G2996" s="309"/>
      <c r="H2996" s="309"/>
      <c r="I2996" s="24"/>
      <c r="J2996" s="2"/>
    </row>
    <row r="2997" spans="1:10" s="444" customFormat="1">
      <c r="A2997" s="382">
        <v>41387</v>
      </c>
      <c r="B2997" s="382"/>
      <c r="C2997" s="75" t="s">
        <v>545</v>
      </c>
      <c r="D2997" s="75" t="s">
        <v>3875</v>
      </c>
      <c r="E2997" s="525">
        <v>14106</v>
      </c>
      <c r="F2997" s="184">
        <v>264</v>
      </c>
      <c r="G2997" s="309"/>
      <c r="H2997" s="309"/>
      <c r="I2997" s="24"/>
      <c r="J2997" s="2"/>
    </row>
    <row r="2998" spans="1:10" s="444" customFormat="1">
      <c r="A2998" s="382">
        <v>41387</v>
      </c>
      <c r="B2998" s="382"/>
      <c r="C2998" s="75" t="s">
        <v>267</v>
      </c>
      <c r="D2998" s="75" t="s">
        <v>3877</v>
      </c>
      <c r="E2998" s="525">
        <v>14108</v>
      </c>
      <c r="F2998" s="184">
        <v>6500</v>
      </c>
      <c r="G2998" s="309"/>
      <c r="H2998" s="309"/>
      <c r="I2998" s="24"/>
      <c r="J2998" s="2"/>
    </row>
    <row r="2999" spans="1:10" s="444" customFormat="1">
      <c r="A2999" s="382">
        <v>41386</v>
      </c>
      <c r="B2999" s="382"/>
      <c r="C2999" s="75" t="s">
        <v>2502</v>
      </c>
      <c r="D2999" s="75" t="s">
        <v>3854</v>
      </c>
      <c r="E2999" s="525">
        <v>14086</v>
      </c>
      <c r="F2999" s="184">
        <v>600</v>
      </c>
      <c r="G2999" s="309"/>
      <c r="H2999" s="309"/>
      <c r="I2999" s="24"/>
      <c r="J2999" s="2"/>
    </row>
    <row r="3000" spans="1:10" s="444" customFormat="1">
      <c r="A3000" s="382">
        <v>41369</v>
      </c>
      <c r="B3000" s="382">
        <v>41390</v>
      </c>
      <c r="C3000" s="75" t="s">
        <v>469</v>
      </c>
      <c r="D3000" s="75" t="s">
        <v>3701</v>
      </c>
      <c r="E3000" s="525">
        <v>13876</v>
      </c>
      <c r="F3000" s="184">
        <v>4892.16</v>
      </c>
      <c r="G3000" s="309"/>
      <c r="H3000" s="309"/>
      <c r="I3000" s="24"/>
      <c r="J3000" s="2"/>
    </row>
    <row r="3001" spans="1:10" s="444" customFormat="1">
      <c r="A3001"/>
      <c r="G3001" s="309"/>
      <c r="H3001" s="309"/>
      <c r="I3001" s="24"/>
      <c r="J3001" s="2"/>
    </row>
    <row r="3002" spans="1:10">
      <c r="A3002" s="444"/>
    </row>
    <row r="3003" spans="1:10" s="444" customFormat="1">
      <c r="A3003" s="60">
        <v>41388</v>
      </c>
      <c r="E3003" s="517"/>
      <c r="G3003" s="309"/>
      <c r="H3003" s="309"/>
      <c r="I3003" s="24"/>
      <c r="J3003" s="2"/>
    </row>
    <row r="3005" spans="1:10" s="444" customFormat="1">
      <c r="A3005" s="382">
        <v>41383</v>
      </c>
      <c r="B3005" s="382">
        <v>41386</v>
      </c>
      <c r="C3005" s="75" t="s">
        <v>1249</v>
      </c>
      <c r="D3005" s="75" t="s">
        <v>3846</v>
      </c>
      <c r="E3005" s="525">
        <v>14076</v>
      </c>
      <c r="F3005" s="184">
        <v>588.79999999999995</v>
      </c>
      <c r="G3005" s="309"/>
      <c r="H3005" s="309"/>
      <c r="I3005" s="24"/>
      <c r="J3005" s="2"/>
    </row>
    <row r="3006" spans="1:10" s="444" customFormat="1">
      <c r="A3006" s="382">
        <v>41375</v>
      </c>
      <c r="B3006" s="382">
        <v>41381</v>
      </c>
      <c r="C3006" s="75" t="s">
        <v>1546</v>
      </c>
      <c r="D3006" s="75" t="s">
        <v>3762</v>
      </c>
      <c r="E3006" s="525">
        <v>13943</v>
      </c>
      <c r="F3006" s="184">
        <v>200</v>
      </c>
      <c r="G3006" s="309"/>
      <c r="H3006" s="309"/>
      <c r="I3006" s="24"/>
      <c r="J3006" s="2"/>
    </row>
    <row r="3007" spans="1:10" s="444" customFormat="1">
      <c r="A3007" s="382">
        <v>41383</v>
      </c>
      <c r="B3007" s="382"/>
      <c r="C3007" s="75" t="s">
        <v>3220</v>
      </c>
      <c r="D3007" s="75" t="s">
        <v>3826</v>
      </c>
      <c r="E3007" s="525">
        <v>14063</v>
      </c>
      <c r="F3007" s="184">
        <v>255.74</v>
      </c>
      <c r="G3007" s="309"/>
      <c r="H3007" s="309"/>
      <c r="I3007" s="24"/>
      <c r="J3007" s="2"/>
    </row>
    <row r="3008" spans="1:10" s="444" customFormat="1">
      <c r="A3008" s="382">
        <v>41383</v>
      </c>
      <c r="B3008" s="382">
        <v>41386</v>
      </c>
      <c r="C3008" s="75" t="s">
        <v>3415</v>
      </c>
      <c r="D3008" s="75" t="s">
        <v>3847</v>
      </c>
      <c r="E3008" s="525">
        <v>14077</v>
      </c>
      <c r="F3008" s="184">
        <v>426.88</v>
      </c>
      <c r="G3008" s="309"/>
      <c r="H3008" s="309"/>
      <c r="I3008" s="24"/>
      <c r="J3008" s="2"/>
    </row>
    <row r="3009" spans="1:10" s="444" customFormat="1">
      <c r="A3009" s="382">
        <v>41382</v>
      </c>
      <c r="B3009" s="382"/>
      <c r="C3009" s="75" t="s">
        <v>1027</v>
      </c>
      <c r="D3009" s="75" t="s">
        <v>3816</v>
      </c>
      <c r="E3009" s="525">
        <v>14060</v>
      </c>
      <c r="F3009" s="184">
        <v>460</v>
      </c>
      <c r="G3009" s="309"/>
      <c r="H3009" s="309"/>
      <c r="I3009" s="24"/>
      <c r="J3009" s="2"/>
    </row>
    <row r="3010" spans="1:10" s="444" customFormat="1">
      <c r="A3010" s="382">
        <v>41373</v>
      </c>
      <c r="B3010" s="382"/>
      <c r="C3010" s="75" t="s">
        <v>3737</v>
      </c>
      <c r="D3010" s="75" t="s">
        <v>2602</v>
      </c>
      <c r="E3010" s="525">
        <v>13913</v>
      </c>
      <c r="F3010" s="184">
        <v>588.79999999999995</v>
      </c>
      <c r="G3010" s="309"/>
      <c r="H3010" s="309"/>
      <c r="I3010" s="24"/>
      <c r="J3010" s="2"/>
    </row>
    <row r="3011" spans="1:10" s="444" customFormat="1">
      <c r="A3011" s="382">
        <v>41388</v>
      </c>
      <c r="B3011" s="382"/>
      <c r="C3011" s="75" t="s">
        <v>2206</v>
      </c>
      <c r="D3011" s="75" t="s">
        <v>3883</v>
      </c>
      <c r="E3011" s="525">
        <v>14114</v>
      </c>
      <c r="F3011" s="184">
        <v>596.35</v>
      </c>
      <c r="G3011" s="309"/>
      <c r="H3011" s="309"/>
      <c r="I3011" s="24"/>
      <c r="J3011" s="2"/>
    </row>
    <row r="3012" spans="1:10" s="444" customFormat="1">
      <c r="A3012" s="382">
        <v>41388</v>
      </c>
      <c r="B3012" s="382"/>
      <c r="C3012" s="75" t="s">
        <v>226</v>
      </c>
      <c r="D3012" s="75" t="s">
        <v>3882</v>
      </c>
      <c r="E3012" s="525">
        <v>14113</v>
      </c>
      <c r="F3012" s="184">
        <v>380.12</v>
      </c>
      <c r="G3012" s="309"/>
      <c r="H3012" s="309"/>
      <c r="I3012" s="24"/>
      <c r="J3012" s="2"/>
    </row>
    <row r="3013" spans="1:10" s="444" customFormat="1">
      <c r="A3013" s="382">
        <v>41388</v>
      </c>
      <c r="B3013" s="382"/>
      <c r="C3013" s="75" t="s">
        <v>9</v>
      </c>
      <c r="D3013" s="75" t="s">
        <v>3888</v>
      </c>
      <c r="E3013" s="525">
        <v>14119</v>
      </c>
      <c r="F3013" s="184">
        <v>35</v>
      </c>
      <c r="G3013" s="309"/>
      <c r="H3013" s="309"/>
      <c r="I3013" s="24"/>
      <c r="J3013" s="2"/>
    </row>
    <row r="3014" spans="1:10" s="444" customFormat="1">
      <c r="A3014" s="382">
        <v>41388</v>
      </c>
      <c r="B3014" s="382"/>
      <c r="C3014" s="75" t="s">
        <v>2288</v>
      </c>
      <c r="D3014" s="75" t="s">
        <v>3889</v>
      </c>
      <c r="E3014" s="525">
        <v>14120</v>
      </c>
      <c r="F3014" s="184">
        <v>30</v>
      </c>
      <c r="G3014" s="309"/>
      <c r="H3014" s="309"/>
      <c r="I3014" s="24"/>
      <c r="J3014" s="2"/>
    </row>
    <row r="3015" spans="1:10">
      <c r="A3015" s="60">
        <v>41389</v>
      </c>
    </row>
    <row r="3017" spans="1:10" s="444" customFormat="1">
      <c r="A3017" s="382">
        <v>41383</v>
      </c>
      <c r="B3017" s="382">
        <v>41357</v>
      </c>
      <c r="C3017" s="75" t="s">
        <v>662</v>
      </c>
      <c r="D3017" s="75" t="s">
        <v>3835</v>
      </c>
      <c r="E3017" s="525">
        <v>14074</v>
      </c>
      <c r="F3017" s="184">
        <v>188.72</v>
      </c>
      <c r="G3017" s="309"/>
      <c r="H3017" s="309"/>
      <c r="I3017" s="24"/>
      <c r="J3017" s="2"/>
    </row>
    <row r="3018" spans="1:10" s="444" customFormat="1">
      <c r="A3018" s="382">
        <v>41383</v>
      </c>
      <c r="B3018" s="382">
        <v>41357</v>
      </c>
      <c r="C3018" s="75" t="s">
        <v>99</v>
      </c>
      <c r="D3018" s="75" t="s">
        <v>3834</v>
      </c>
      <c r="E3018" s="525">
        <v>14073</v>
      </c>
      <c r="F3018" s="184">
        <v>250</v>
      </c>
      <c r="G3018" s="309"/>
      <c r="H3018" s="309"/>
      <c r="I3018" s="24"/>
      <c r="J3018" s="2"/>
    </row>
    <row r="3019" spans="1:10" s="444" customFormat="1">
      <c r="A3019" s="382">
        <v>41383</v>
      </c>
      <c r="B3019" s="382">
        <v>41387</v>
      </c>
      <c r="C3019" s="75" t="s">
        <v>3839</v>
      </c>
      <c r="D3019" s="75" t="s">
        <v>2606</v>
      </c>
      <c r="E3019" s="525">
        <v>14078</v>
      </c>
      <c r="F3019" s="184">
        <v>294.39999999999998</v>
      </c>
      <c r="G3019" s="309"/>
      <c r="H3019" s="309"/>
      <c r="I3019" s="24"/>
      <c r="J3019" s="2"/>
    </row>
    <row r="3020" spans="1:10" s="444" customFormat="1">
      <c r="A3020" s="382">
        <v>41369</v>
      </c>
      <c r="B3020" s="382">
        <v>41374</v>
      </c>
      <c r="C3020" s="75" t="s">
        <v>3048</v>
      </c>
      <c r="D3020" s="75" t="s">
        <v>3710</v>
      </c>
      <c r="E3020" s="525">
        <v>13887</v>
      </c>
      <c r="F3020" s="184">
        <v>350</v>
      </c>
      <c r="G3020" s="309"/>
      <c r="H3020" s="309"/>
      <c r="I3020" s="24"/>
      <c r="J3020" s="2"/>
    </row>
    <row r="3021" spans="1:10" s="444" customFormat="1">
      <c r="A3021" s="382">
        <v>41383</v>
      </c>
      <c r="B3021" s="382">
        <v>41357</v>
      </c>
      <c r="C3021" s="75" t="s">
        <v>820</v>
      </c>
      <c r="D3021" s="75" t="s">
        <v>3830</v>
      </c>
      <c r="E3021" s="525">
        <v>14068</v>
      </c>
      <c r="F3021" s="184">
        <v>350</v>
      </c>
      <c r="G3021" s="309"/>
      <c r="H3021" s="309"/>
      <c r="I3021" s="24"/>
      <c r="J3021" s="2"/>
    </row>
    <row r="3022" spans="1:10" s="444" customFormat="1">
      <c r="A3022" s="382">
        <v>41383</v>
      </c>
      <c r="B3022" s="382">
        <v>41390</v>
      </c>
      <c r="C3022" s="75" t="s">
        <v>3845</v>
      </c>
      <c r="D3022" s="75" t="s">
        <v>3852</v>
      </c>
      <c r="E3022" s="525">
        <v>14085</v>
      </c>
      <c r="F3022" s="184">
        <v>500</v>
      </c>
      <c r="G3022" s="309"/>
      <c r="H3022" s="309"/>
      <c r="I3022" s="24"/>
      <c r="J3022" s="2"/>
    </row>
    <row r="3023" spans="1:10" s="444" customFormat="1">
      <c r="A3023" s="382">
        <v>41383</v>
      </c>
      <c r="B3023" s="382"/>
      <c r="C3023" s="75" t="s">
        <v>3844</v>
      </c>
      <c r="D3023" s="75" t="s">
        <v>3851</v>
      </c>
      <c r="E3023" s="525">
        <v>14084</v>
      </c>
      <c r="F3023" s="184">
        <v>588.79999999999995</v>
      </c>
      <c r="G3023" s="309"/>
      <c r="H3023" s="309"/>
      <c r="I3023" s="24"/>
      <c r="J3023" s="2"/>
    </row>
    <row r="3024" spans="1:10">
      <c r="A3024" s="382">
        <v>41387</v>
      </c>
      <c r="B3024" s="382"/>
      <c r="C3024" s="75" t="s">
        <v>3892</v>
      </c>
      <c r="D3024" s="75" t="s">
        <v>3893</v>
      </c>
      <c r="E3024" s="525">
        <v>14112</v>
      </c>
      <c r="F3024" s="184">
        <v>800</v>
      </c>
    </row>
    <row r="3025" spans="1:10" s="444" customFormat="1">
      <c r="A3025" s="382">
        <v>41387</v>
      </c>
      <c r="B3025" s="382"/>
      <c r="C3025" s="75" t="s">
        <v>388</v>
      </c>
      <c r="D3025" s="75" t="s">
        <v>3878</v>
      </c>
      <c r="E3025" s="525">
        <v>14110</v>
      </c>
      <c r="F3025" s="184">
        <v>1000</v>
      </c>
      <c r="G3025" s="309"/>
      <c r="H3025" s="309"/>
      <c r="I3025" s="24"/>
      <c r="J3025" s="2"/>
    </row>
    <row r="3026" spans="1:10" s="444" customFormat="1">
      <c r="A3026" s="382">
        <v>41388</v>
      </c>
      <c r="B3026" s="382"/>
      <c r="C3026" s="75" t="s">
        <v>835</v>
      </c>
      <c r="D3026" s="75" t="s">
        <v>3890</v>
      </c>
      <c r="E3026" s="525">
        <v>14121</v>
      </c>
      <c r="F3026" s="184">
        <v>100</v>
      </c>
      <c r="G3026" s="309"/>
      <c r="H3026" s="309"/>
      <c r="I3026" s="24"/>
      <c r="J3026" s="2"/>
    </row>
    <row r="3027" spans="1:10" s="444" customFormat="1">
      <c r="A3027" s="382">
        <v>41383</v>
      </c>
      <c r="B3027" s="382">
        <v>41386</v>
      </c>
      <c r="C3027" s="75" t="s">
        <v>166</v>
      </c>
      <c r="D3027" s="75" t="s">
        <v>3824</v>
      </c>
      <c r="E3027" s="525">
        <v>14124</v>
      </c>
      <c r="F3027" s="184">
        <v>660.4</v>
      </c>
      <c r="G3027" s="309"/>
      <c r="H3027" s="309"/>
      <c r="I3027" s="24"/>
      <c r="J3027" s="2"/>
    </row>
    <row r="3028" spans="1:10" s="444" customFormat="1">
      <c r="A3028" s="382">
        <v>41381</v>
      </c>
      <c r="B3028" s="382"/>
      <c r="C3028" s="75" t="s">
        <v>3810</v>
      </c>
      <c r="D3028" s="75" t="s">
        <v>3572</v>
      </c>
      <c r="E3028" s="525">
        <v>14125</v>
      </c>
      <c r="F3028" s="184">
        <v>300</v>
      </c>
      <c r="G3028" s="309"/>
      <c r="H3028" s="309"/>
      <c r="I3028" s="24"/>
      <c r="J3028" s="2"/>
    </row>
    <row r="3029" spans="1:10" s="444" customFormat="1">
      <c r="A3029" s="382">
        <v>41383</v>
      </c>
      <c r="B3029" s="382">
        <v>41388</v>
      </c>
      <c r="C3029" s="75" t="s">
        <v>3841</v>
      </c>
      <c r="D3029" s="75" t="s">
        <v>3849</v>
      </c>
      <c r="E3029" s="525">
        <v>14081</v>
      </c>
      <c r="F3029" s="184">
        <v>588.79999999999995</v>
      </c>
      <c r="G3029" s="309"/>
      <c r="H3029" s="309"/>
      <c r="I3029" s="24"/>
      <c r="J3029" s="2"/>
    </row>
    <row r="3030" spans="1:10" s="444" customFormat="1">
      <c r="A3030" s="382">
        <v>41387</v>
      </c>
      <c r="B3030" s="382"/>
      <c r="C3030" s="75" t="s">
        <v>410</v>
      </c>
      <c r="D3030" s="75" t="s">
        <v>3291</v>
      </c>
      <c r="E3030" s="525">
        <v>14111</v>
      </c>
      <c r="F3030" s="184">
        <v>2500</v>
      </c>
      <c r="G3030" s="309"/>
      <c r="H3030" s="309"/>
      <c r="I3030" s="24"/>
      <c r="J3030" s="2"/>
    </row>
    <row r="3031" spans="1:10" s="444" customFormat="1">
      <c r="A3031" s="382">
        <v>41358</v>
      </c>
      <c r="B3031" s="382">
        <v>41389</v>
      </c>
      <c r="C3031" s="75" t="s">
        <v>133</v>
      </c>
      <c r="D3031" s="75" t="s">
        <v>3574</v>
      </c>
      <c r="E3031" s="525">
        <v>13704</v>
      </c>
      <c r="F3031" s="184">
        <v>543.9</v>
      </c>
      <c r="G3031" s="309"/>
      <c r="H3031" s="309"/>
      <c r="I3031" s="24"/>
      <c r="J3031" s="2"/>
    </row>
    <row r="3033" spans="1:10">
      <c r="A3033" s="60">
        <v>41390</v>
      </c>
    </row>
    <row r="3035" spans="1:10" s="444" customFormat="1">
      <c r="A3035" s="382">
        <v>41299</v>
      </c>
      <c r="B3035" s="382">
        <v>41387</v>
      </c>
      <c r="C3035" s="75" t="s">
        <v>3419</v>
      </c>
      <c r="D3035" s="75" t="s">
        <v>2602</v>
      </c>
      <c r="E3035" s="525">
        <v>12888</v>
      </c>
      <c r="F3035" s="184">
        <v>294.39999999999998</v>
      </c>
      <c r="G3035" s="309"/>
      <c r="H3035" s="309"/>
      <c r="I3035" s="24"/>
      <c r="J3035" s="2"/>
    </row>
    <row r="3036" spans="1:10" s="444" customFormat="1">
      <c r="A3036" s="382">
        <v>41383</v>
      </c>
      <c r="B3036" s="382">
        <v>41387</v>
      </c>
      <c r="C3036" s="75" t="s">
        <v>3419</v>
      </c>
      <c r="D3036" s="75" t="s">
        <v>3848</v>
      </c>
      <c r="E3036" s="525">
        <v>14079</v>
      </c>
      <c r="F3036" s="184">
        <v>294.39999999999998</v>
      </c>
      <c r="G3036" s="309"/>
      <c r="H3036" s="309"/>
      <c r="I3036" s="24"/>
      <c r="J3036" s="2"/>
    </row>
    <row r="3037" spans="1:10" s="444" customFormat="1">
      <c r="A3037" s="382">
        <v>41387</v>
      </c>
      <c r="B3037" s="382"/>
      <c r="C3037" s="75" t="s">
        <v>621</v>
      </c>
      <c r="D3037" s="75" t="s">
        <v>3169</v>
      </c>
      <c r="E3037" s="525">
        <v>14089</v>
      </c>
      <c r="F3037" s="184">
        <v>294.39999999999998</v>
      </c>
      <c r="G3037" s="309"/>
      <c r="H3037" s="309"/>
      <c r="I3037" s="24"/>
      <c r="J3037" s="2"/>
    </row>
    <row r="3038" spans="1:10" s="444" customFormat="1">
      <c r="A3038" s="382">
        <v>41388</v>
      </c>
      <c r="B3038" s="382"/>
      <c r="C3038" s="75" t="s">
        <v>2205</v>
      </c>
      <c r="D3038" s="75" t="s">
        <v>3891</v>
      </c>
      <c r="E3038" s="525">
        <v>14122</v>
      </c>
      <c r="F3038" s="184">
        <v>405.38</v>
      </c>
      <c r="G3038" s="309"/>
      <c r="H3038" s="309"/>
      <c r="I3038" s="24"/>
      <c r="J3038" s="2"/>
    </row>
    <row r="3039" spans="1:10" s="444" customFormat="1">
      <c r="A3039" s="382">
        <v>41383</v>
      </c>
      <c r="B3039" s="382">
        <v>41388</v>
      </c>
      <c r="C3039" s="75" t="s">
        <v>3840</v>
      </c>
      <c r="D3039" s="75" t="s">
        <v>3733</v>
      </c>
      <c r="E3039" s="525">
        <v>14080</v>
      </c>
      <c r="F3039" s="184">
        <v>588.79999999999995</v>
      </c>
      <c r="G3039" s="309"/>
      <c r="H3039" s="309"/>
      <c r="I3039" s="24"/>
      <c r="J3039" s="2"/>
    </row>
    <row r="3040" spans="1:10" s="444" customFormat="1">
      <c r="A3040" s="382">
        <v>41387</v>
      </c>
      <c r="B3040" s="382"/>
      <c r="C3040" s="75" t="s">
        <v>2946</v>
      </c>
      <c r="D3040" s="75" t="s">
        <v>3865</v>
      </c>
      <c r="E3040" s="525">
        <v>14092</v>
      </c>
      <c r="F3040" s="184">
        <v>588.79999999999995</v>
      </c>
      <c r="G3040" s="309"/>
      <c r="H3040" s="309"/>
      <c r="I3040" s="24"/>
      <c r="J3040" s="2"/>
    </row>
    <row r="3041" spans="1:10" s="444" customFormat="1">
      <c r="A3041" s="382">
        <v>41373</v>
      </c>
      <c r="B3041" s="382">
        <v>41388</v>
      </c>
      <c r="C3041" s="75" t="s">
        <v>1125</v>
      </c>
      <c r="D3041" s="75" t="s">
        <v>3738</v>
      </c>
      <c r="E3041" s="525">
        <v>13907</v>
      </c>
      <c r="F3041" s="184">
        <v>1105.73</v>
      </c>
      <c r="G3041" s="309"/>
      <c r="H3041" s="309"/>
      <c r="I3041" s="24"/>
      <c r="J3041" s="2"/>
    </row>
    <row r="3042" spans="1:10" s="444" customFormat="1">
      <c r="A3042" s="382">
        <v>41379</v>
      </c>
      <c r="B3042" s="382"/>
      <c r="C3042" s="75" t="s">
        <v>2563</v>
      </c>
      <c r="D3042" s="75" t="s">
        <v>3786</v>
      </c>
      <c r="E3042" s="525">
        <v>14024</v>
      </c>
      <c r="F3042" s="184">
        <v>160</v>
      </c>
      <c r="G3042" s="309"/>
      <c r="H3042" s="309"/>
      <c r="I3042" s="24"/>
      <c r="J3042" s="2"/>
    </row>
    <row r="3043" spans="1:10">
      <c r="A3043" s="382">
        <v>41254</v>
      </c>
      <c r="B3043" s="382"/>
      <c r="C3043" s="75" t="s">
        <v>354</v>
      </c>
      <c r="D3043" s="75" t="s">
        <v>2784</v>
      </c>
      <c r="E3043" s="525">
        <v>12327</v>
      </c>
      <c r="F3043" s="184">
        <v>218.93</v>
      </c>
      <c r="I3043" s="383"/>
    </row>
    <row r="3044" spans="1:10" s="444" customFormat="1">
      <c r="A3044" s="382">
        <v>41390</v>
      </c>
      <c r="B3044" s="382"/>
      <c r="C3044" s="75" t="s">
        <v>226</v>
      </c>
      <c r="D3044" s="75" t="s">
        <v>3882</v>
      </c>
      <c r="E3044" s="525">
        <v>14129</v>
      </c>
      <c r="F3044" s="184">
        <v>433.04</v>
      </c>
      <c r="G3044" s="309"/>
      <c r="H3044" s="309"/>
      <c r="I3044" s="24"/>
      <c r="J3044" s="2"/>
    </row>
    <row r="3045" spans="1:10" s="444" customFormat="1">
      <c r="A3045" s="382">
        <v>41390</v>
      </c>
      <c r="B3045" s="382"/>
      <c r="C3045" s="75" t="s">
        <v>145</v>
      </c>
      <c r="D3045" s="75" t="s">
        <v>3898</v>
      </c>
      <c r="E3045" s="525">
        <v>14128</v>
      </c>
      <c r="F3045" s="184">
        <v>263</v>
      </c>
      <c r="G3045" s="309"/>
      <c r="H3045" s="309"/>
      <c r="I3045" s="24"/>
      <c r="J3045" s="2"/>
    </row>
    <row r="3046" spans="1:10" s="444" customFormat="1">
      <c r="A3046" s="382">
        <v>41359</v>
      </c>
      <c r="B3046" s="382">
        <v>41390</v>
      </c>
      <c r="C3046" s="75" t="s">
        <v>133</v>
      </c>
      <c r="D3046" s="75" t="s">
        <v>3581</v>
      </c>
      <c r="E3046" s="525">
        <v>13716</v>
      </c>
      <c r="F3046" s="184">
        <v>760.35</v>
      </c>
      <c r="G3046" s="309"/>
      <c r="H3046" s="309"/>
      <c r="I3046" s="24"/>
      <c r="J3046" s="2"/>
    </row>
    <row r="3047" spans="1:10" s="444" customFormat="1">
      <c r="A3047" s="382">
        <v>41387</v>
      </c>
      <c r="B3047" s="382"/>
      <c r="C3047" s="75" t="s">
        <v>3859</v>
      </c>
      <c r="D3047" s="75" t="s">
        <v>3739</v>
      </c>
      <c r="E3047" s="525">
        <v>14097</v>
      </c>
      <c r="F3047" s="184">
        <v>588.79999999999995</v>
      </c>
      <c r="G3047" s="309"/>
      <c r="H3047" s="309"/>
      <c r="I3047" s="24"/>
      <c r="J3047" s="2"/>
    </row>
    <row r="3049" spans="1:10">
      <c r="A3049" s="60">
        <v>41393</v>
      </c>
    </row>
    <row r="3051" spans="1:10" s="444" customFormat="1">
      <c r="A3051" s="382">
        <v>41380</v>
      </c>
      <c r="B3051" s="382"/>
      <c r="C3051" s="75" t="s">
        <v>3222</v>
      </c>
      <c r="D3051" s="75" t="s">
        <v>3838</v>
      </c>
      <c r="E3051" s="525">
        <v>14048</v>
      </c>
      <c r="F3051" s="184">
        <v>223.78</v>
      </c>
      <c r="G3051" s="309"/>
      <c r="H3051" s="309"/>
      <c r="I3051" s="24"/>
      <c r="J3051" s="2"/>
    </row>
    <row r="3052" spans="1:10" s="444" customFormat="1">
      <c r="A3052" s="382">
        <v>41386</v>
      </c>
      <c r="B3052" s="382"/>
      <c r="C3052" s="75" t="s">
        <v>1707</v>
      </c>
      <c r="D3052" s="75" t="s">
        <v>3880</v>
      </c>
      <c r="E3052" s="525">
        <v>14088</v>
      </c>
      <c r="F3052" s="184">
        <v>226</v>
      </c>
      <c r="G3052" s="309"/>
      <c r="H3052" s="309"/>
      <c r="I3052" s="24"/>
      <c r="J3052" s="2"/>
    </row>
    <row r="3053" spans="1:10" s="444" customFormat="1">
      <c r="A3053" s="382">
        <v>41388</v>
      </c>
      <c r="B3053" s="382"/>
      <c r="C3053" s="75" t="s">
        <v>2480</v>
      </c>
      <c r="D3053" s="75" t="s">
        <v>3884</v>
      </c>
      <c r="E3053" s="525">
        <v>14115</v>
      </c>
      <c r="F3053" s="184">
        <v>226</v>
      </c>
      <c r="G3053" s="309"/>
      <c r="H3053" s="309"/>
      <c r="I3053" s="24"/>
      <c r="J3053" s="2"/>
    </row>
    <row r="3054" spans="1:10" s="444" customFormat="1">
      <c r="A3054" s="382">
        <v>41383</v>
      </c>
      <c r="B3054" s="382">
        <v>41389</v>
      </c>
      <c r="C3054" s="75" t="s">
        <v>3843</v>
      </c>
      <c r="D3054" s="75" t="s">
        <v>3850</v>
      </c>
      <c r="E3054" s="525">
        <v>14083</v>
      </c>
      <c r="F3054" s="184">
        <v>552</v>
      </c>
      <c r="G3054" s="309"/>
      <c r="H3054" s="309"/>
      <c r="I3054" s="24"/>
      <c r="J3054" s="2"/>
    </row>
    <row r="3055" spans="1:10" s="444" customFormat="1">
      <c r="A3055" s="382">
        <v>41387</v>
      </c>
      <c r="B3055" s="382"/>
      <c r="C3055" s="75" t="s">
        <v>1690</v>
      </c>
      <c r="D3055" s="75" t="s">
        <v>3873</v>
      </c>
      <c r="E3055" s="525">
        <v>14102</v>
      </c>
      <c r="F3055" s="184">
        <v>552</v>
      </c>
      <c r="G3055" s="309"/>
      <c r="H3055" s="309"/>
      <c r="I3055" s="24"/>
      <c r="J3055" s="2"/>
    </row>
    <row r="3056" spans="1:10" s="444" customFormat="1">
      <c r="A3056" s="382">
        <v>41387</v>
      </c>
      <c r="B3056" s="382"/>
      <c r="C3056" s="75" t="s">
        <v>3857</v>
      </c>
      <c r="D3056" s="75" t="s">
        <v>3866</v>
      </c>
      <c r="E3056" s="525">
        <v>14093</v>
      </c>
      <c r="F3056" s="184">
        <v>588.79999999999995</v>
      </c>
      <c r="G3056" s="309"/>
      <c r="H3056" s="309"/>
      <c r="I3056" s="24"/>
      <c r="J3056" s="2"/>
    </row>
    <row r="3057" spans="1:10" s="444" customFormat="1">
      <c r="A3057" s="382">
        <v>41387</v>
      </c>
      <c r="B3057" s="382"/>
      <c r="C3057" s="75" t="s">
        <v>2352</v>
      </c>
      <c r="D3057" s="75" t="s">
        <v>3867</v>
      </c>
      <c r="E3057" s="525">
        <v>14095</v>
      </c>
      <c r="F3057" s="184">
        <v>588.79999999999995</v>
      </c>
      <c r="G3057" s="309"/>
      <c r="H3057" s="309"/>
      <c r="I3057" s="24"/>
      <c r="J3057" s="2"/>
    </row>
    <row r="3058" spans="1:10">
      <c r="A3058" s="382"/>
      <c r="B3058" s="382"/>
      <c r="C3058" s="75" t="s">
        <v>1762</v>
      </c>
      <c r="D3058" s="75" t="s">
        <v>3894</v>
      </c>
      <c r="E3058" s="525">
        <v>12932</v>
      </c>
      <c r="F3058" s="184">
        <v>1275</v>
      </c>
    </row>
    <row r="3059" spans="1:10" s="444" customFormat="1">
      <c r="A3059" s="382">
        <v>41390</v>
      </c>
      <c r="B3059" s="382"/>
      <c r="C3059" s="75" t="s">
        <v>3502</v>
      </c>
      <c r="D3059" s="75" t="s">
        <v>3466</v>
      </c>
      <c r="E3059" s="525">
        <v>14135</v>
      </c>
      <c r="F3059" s="184">
        <v>800</v>
      </c>
      <c r="G3059" s="309"/>
      <c r="H3059" s="309"/>
      <c r="I3059" s="24"/>
      <c r="J3059" s="2"/>
    </row>
    <row r="3060" spans="1:10" s="444" customFormat="1">
      <c r="A3060" s="382">
        <v>41390</v>
      </c>
      <c r="B3060" s="382"/>
      <c r="C3060" s="75" t="s">
        <v>3564</v>
      </c>
      <c r="D3060" s="75" t="s">
        <v>3903</v>
      </c>
      <c r="E3060" s="525">
        <v>14134</v>
      </c>
      <c r="F3060" s="184">
        <v>600</v>
      </c>
      <c r="G3060" s="309"/>
      <c r="H3060" s="309"/>
      <c r="I3060" s="24"/>
      <c r="J3060" s="2"/>
    </row>
    <row r="3061" spans="1:10" s="97" customFormat="1">
      <c r="A3061" s="209">
        <v>41360</v>
      </c>
      <c r="B3061" s="382">
        <v>41391</v>
      </c>
      <c r="C3061" s="75" t="s">
        <v>1762</v>
      </c>
      <c r="D3061" s="75" t="s">
        <v>3590</v>
      </c>
      <c r="E3061" s="525">
        <v>13744</v>
      </c>
      <c r="F3061" s="184">
        <v>750</v>
      </c>
      <c r="G3061" s="309"/>
      <c r="H3061" s="309"/>
      <c r="I3061" s="239"/>
      <c r="J3061" s="390"/>
    </row>
    <row r="3062" spans="1:10" s="444" customFormat="1">
      <c r="A3062" s="382">
        <v>41393</v>
      </c>
      <c r="B3062" s="382"/>
      <c r="C3062" s="75" t="s">
        <v>100</v>
      </c>
      <c r="D3062" s="75" t="s">
        <v>3910</v>
      </c>
      <c r="E3062" s="525">
        <v>14143</v>
      </c>
      <c r="F3062" s="184">
        <v>1000</v>
      </c>
      <c r="G3062" s="309"/>
      <c r="H3062" s="309"/>
      <c r="I3062" s="24"/>
      <c r="J3062" s="2"/>
    </row>
    <row r="3063" spans="1:10" s="444" customFormat="1">
      <c r="A3063" s="382">
        <v>41393</v>
      </c>
      <c r="B3063" s="382"/>
      <c r="C3063" s="75" t="s">
        <v>530</v>
      </c>
      <c r="D3063" s="75" t="s">
        <v>3911</v>
      </c>
      <c r="E3063" s="525">
        <v>14144</v>
      </c>
      <c r="F3063" s="184">
        <v>300</v>
      </c>
      <c r="G3063" s="309"/>
      <c r="H3063" s="309"/>
      <c r="I3063" s="24"/>
      <c r="J3063" s="2"/>
    </row>
    <row r="3064" spans="1:10" s="444" customFormat="1">
      <c r="A3064" s="382">
        <v>41387</v>
      </c>
      <c r="B3064" s="382"/>
      <c r="C3064" s="75" t="s">
        <v>3424</v>
      </c>
      <c r="D3064" s="75" t="s">
        <v>3871</v>
      </c>
      <c r="E3064" s="525">
        <v>14100</v>
      </c>
      <c r="F3064" s="184">
        <v>400</v>
      </c>
      <c r="G3064" s="309"/>
      <c r="H3064" s="309"/>
      <c r="I3064" s="24"/>
      <c r="J3064" s="2"/>
    </row>
    <row r="3065" spans="1:10" s="444" customFormat="1">
      <c r="A3065" s="382">
        <v>41390</v>
      </c>
      <c r="B3065" s="382"/>
      <c r="C3065" s="75" t="s">
        <v>3895</v>
      </c>
      <c r="D3065" s="75" t="s">
        <v>3899</v>
      </c>
      <c r="E3065" s="525">
        <v>14130</v>
      </c>
      <c r="F3065" s="184">
        <v>3683</v>
      </c>
      <c r="G3065" s="309"/>
      <c r="H3065" s="309"/>
      <c r="I3065" s="24"/>
      <c r="J3065" s="2"/>
    </row>
    <row r="3066" spans="1:10" s="444" customFormat="1">
      <c r="A3066" s="382">
        <v>41390</v>
      </c>
      <c r="B3066" s="382"/>
      <c r="C3066" s="75" t="s">
        <v>344</v>
      </c>
      <c r="D3066" s="75" t="s">
        <v>3900</v>
      </c>
      <c r="E3066" s="525">
        <v>14131</v>
      </c>
      <c r="F3066" s="184">
        <v>1861.05</v>
      </c>
      <c r="G3066" s="309"/>
      <c r="H3066" s="309"/>
      <c r="I3066" s="24"/>
      <c r="J3066" s="2"/>
    </row>
    <row r="3067" spans="1:10" ht="15" customHeight="1">
      <c r="A3067" s="382">
        <v>41309</v>
      </c>
      <c r="B3067" s="382">
        <v>41386</v>
      </c>
      <c r="C3067" s="75" t="s">
        <v>1615</v>
      </c>
      <c r="D3067" s="75" t="s">
        <v>3143</v>
      </c>
      <c r="E3067" s="525">
        <v>13003</v>
      </c>
      <c r="F3067" s="184">
        <v>5840.17</v>
      </c>
      <c r="I3067"/>
      <c r="J3067"/>
    </row>
    <row r="3068" spans="1:10">
      <c r="A3068" s="60">
        <v>41394</v>
      </c>
    </row>
    <row r="3070" spans="1:10" s="444" customFormat="1">
      <c r="A3070" s="382">
        <v>41390</v>
      </c>
      <c r="B3070" s="382">
        <v>41366</v>
      </c>
      <c r="C3070" s="75" t="s">
        <v>2301</v>
      </c>
      <c r="D3070" s="75" t="s">
        <v>3905</v>
      </c>
      <c r="E3070" s="525">
        <v>14137</v>
      </c>
      <c r="F3070" s="184">
        <v>48.33</v>
      </c>
      <c r="G3070" s="309"/>
      <c r="H3070" s="309"/>
      <c r="I3070" s="24"/>
      <c r="J3070" s="2"/>
    </row>
    <row r="3071" spans="1:10" s="444" customFormat="1">
      <c r="A3071" s="382">
        <v>41383</v>
      </c>
      <c r="B3071" s="382">
        <v>41357</v>
      </c>
      <c r="C3071" s="75" t="s">
        <v>1797</v>
      </c>
      <c r="D3071" s="75" t="s">
        <v>3829</v>
      </c>
      <c r="E3071" s="525">
        <v>14067</v>
      </c>
      <c r="F3071" s="184">
        <v>145.69999999999999</v>
      </c>
      <c r="G3071" s="309"/>
      <c r="H3071" s="309"/>
      <c r="I3071" s="24"/>
      <c r="J3071" s="2"/>
    </row>
    <row r="3072" spans="1:10" s="444" customFormat="1">
      <c r="A3072" s="382">
        <v>41390</v>
      </c>
      <c r="B3072" s="382"/>
      <c r="C3072" s="75" t="s">
        <v>3697</v>
      </c>
      <c r="D3072" s="75" t="s">
        <v>3705</v>
      </c>
      <c r="E3072" s="525">
        <v>14140</v>
      </c>
      <c r="F3072" s="184">
        <v>180</v>
      </c>
      <c r="G3072" s="309"/>
      <c r="H3072" s="309"/>
      <c r="I3072" s="24"/>
      <c r="J3072" s="2"/>
    </row>
    <row r="3073" spans="1:10" s="444" customFormat="1">
      <c r="A3073" s="382">
        <v>41388</v>
      </c>
      <c r="B3073" s="382">
        <v>41390</v>
      </c>
      <c r="C3073" s="75" t="s">
        <v>129</v>
      </c>
      <c r="D3073" s="75" t="s">
        <v>3886</v>
      </c>
      <c r="E3073" s="525">
        <v>14117</v>
      </c>
      <c r="F3073" s="184">
        <v>220</v>
      </c>
      <c r="G3073" s="309"/>
      <c r="H3073" s="309"/>
      <c r="I3073" s="24"/>
      <c r="J3073" s="2"/>
    </row>
    <row r="3074" spans="1:10" s="444" customFormat="1">
      <c r="A3074" s="382">
        <v>41388</v>
      </c>
      <c r="B3074" s="382"/>
      <c r="C3074" s="75" t="s">
        <v>1797</v>
      </c>
      <c r="D3074" s="75" t="s">
        <v>3887</v>
      </c>
      <c r="E3074" s="525">
        <v>14118</v>
      </c>
      <c r="F3074" s="184">
        <v>250</v>
      </c>
      <c r="G3074" s="309"/>
      <c r="H3074" s="309"/>
      <c r="I3074" s="24"/>
      <c r="J3074" s="2"/>
    </row>
    <row r="3075" spans="1:10" s="444" customFormat="1">
      <c r="A3075" s="382">
        <v>41390</v>
      </c>
      <c r="B3075" s="382">
        <v>41366</v>
      </c>
      <c r="C3075" s="75" t="s">
        <v>1797</v>
      </c>
      <c r="D3075" s="75" t="s">
        <v>3904</v>
      </c>
      <c r="E3075" s="525">
        <v>14136</v>
      </c>
      <c r="F3075" s="184">
        <v>266.60000000000002</v>
      </c>
      <c r="G3075" s="309"/>
      <c r="H3075" s="309"/>
      <c r="I3075" s="24"/>
      <c r="J3075" s="2"/>
    </row>
    <row r="3076" spans="1:10" s="444" customFormat="1">
      <c r="A3076" s="382">
        <v>41390</v>
      </c>
      <c r="B3076" s="382">
        <v>41393</v>
      </c>
      <c r="C3076" s="75" t="s">
        <v>168</v>
      </c>
      <c r="D3076" s="75" t="s">
        <v>3896</v>
      </c>
      <c r="E3076" s="525">
        <v>14126</v>
      </c>
      <c r="F3076" s="184">
        <v>304.8</v>
      </c>
      <c r="G3076" s="309"/>
      <c r="H3076" s="309"/>
      <c r="I3076" s="24"/>
      <c r="J3076" s="2"/>
    </row>
    <row r="3077" spans="1:10" s="444" customFormat="1">
      <c r="A3077" s="382">
        <v>41390</v>
      </c>
      <c r="B3077" s="382">
        <v>41366</v>
      </c>
      <c r="C3077" s="75" t="s">
        <v>438</v>
      </c>
      <c r="D3077" s="75" t="s">
        <v>3902</v>
      </c>
      <c r="E3077" s="525">
        <v>14133</v>
      </c>
      <c r="F3077" s="184">
        <v>350</v>
      </c>
      <c r="G3077" s="309"/>
      <c r="H3077" s="309"/>
      <c r="I3077" s="24"/>
      <c r="J3077" s="2"/>
    </row>
    <row r="3078" spans="1:10" s="444" customFormat="1">
      <c r="A3078" s="382">
        <v>41390</v>
      </c>
      <c r="B3078" s="382">
        <v>41393</v>
      </c>
      <c r="C3078" s="75" t="s">
        <v>166</v>
      </c>
      <c r="D3078" s="75" t="s">
        <v>3897</v>
      </c>
      <c r="E3078" s="525">
        <v>14127</v>
      </c>
      <c r="F3078" s="184">
        <v>471.42</v>
      </c>
      <c r="G3078" s="309"/>
      <c r="H3078" s="309"/>
      <c r="I3078" s="24"/>
      <c r="J3078" s="2"/>
    </row>
    <row r="3079" spans="1:10" s="444" customFormat="1">
      <c r="A3079" s="382">
        <v>41383</v>
      </c>
      <c r="B3079" s="382">
        <v>41389</v>
      </c>
      <c r="C3079" s="75" t="s">
        <v>3842</v>
      </c>
      <c r="D3079" s="75" t="s">
        <v>3849</v>
      </c>
      <c r="E3079" s="525">
        <v>14082</v>
      </c>
      <c r="F3079" s="184">
        <v>588.79999999999995</v>
      </c>
      <c r="G3079" s="309"/>
      <c r="H3079" s="309"/>
      <c r="I3079" s="24"/>
      <c r="J3079" s="2"/>
    </row>
    <row r="3080" spans="1:10" s="444" customFormat="1">
      <c r="A3080" s="382">
        <v>41360</v>
      </c>
      <c r="B3080" s="382">
        <v>41391</v>
      </c>
      <c r="C3080" s="75" t="s">
        <v>130</v>
      </c>
      <c r="D3080" s="75" t="s">
        <v>3589</v>
      </c>
      <c r="E3080" s="525">
        <v>13738</v>
      </c>
      <c r="F3080" s="184">
        <v>975</v>
      </c>
      <c r="G3080" s="309"/>
      <c r="H3080" s="309"/>
      <c r="I3080" s="24"/>
      <c r="J3080" s="2"/>
    </row>
    <row r="3081" spans="1:10" s="444" customFormat="1">
      <c r="A3081" s="382">
        <v>41387</v>
      </c>
      <c r="B3081" s="382"/>
      <c r="C3081" s="75" t="s">
        <v>267</v>
      </c>
      <c r="D3081" s="75" t="s">
        <v>3876</v>
      </c>
      <c r="E3081" s="525">
        <v>14107</v>
      </c>
      <c r="F3081" s="184">
        <v>1250</v>
      </c>
      <c r="G3081" s="309"/>
      <c r="H3081" s="309"/>
      <c r="I3081" s="24"/>
      <c r="J3081" s="2"/>
    </row>
    <row r="3082" spans="1:10" s="444" customFormat="1">
      <c r="A3082" s="382">
        <v>41393</v>
      </c>
      <c r="B3082" s="382"/>
      <c r="C3082" s="75" t="s">
        <v>3915</v>
      </c>
      <c r="D3082" s="75" t="s">
        <v>3916</v>
      </c>
      <c r="E3082" s="525">
        <v>14150</v>
      </c>
      <c r="F3082" s="184">
        <v>500</v>
      </c>
      <c r="G3082" s="309"/>
      <c r="H3082" s="309"/>
      <c r="I3082" s="24"/>
      <c r="J3082" s="2"/>
    </row>
    <row r="3083" spans="1:10">
      <c r="A3083" s="382"/>
      <c r="B3083" s="382"/>
      <c r="C3083" s="75" t="s">
        <v>1762</v>
      </c>
      <c r="D3083" s="75" t="s">
        <v>2752</v>
      </c>
      <c r="E3083" s="525">
        <v>12929</v>
      </c>
      <c r="F3083" s="184">
        <v>4216.67</v>
      </c>
    </row>
    <row r="3084" spans="1:10" s="444" customFormat="1">
      <c r="A3084" s="382">
        <v>41393</v>
      </c>
      <c r="B3084" s="382"/>
      <c r="C3084" s="75" t="s">
        <v>3914</v>
      </c>
      <c r="D3084" s="75" t="s">
        <v>3912</v>
      </c>
      <c r="E3084" s="525">
        <v>14148</v>
      </c>
      <c r="F3084" s="184">
        <v>192.46</v>
      </c>
      <c r="G3084" s="309"/>
      <c r="H3084" s="309"/>
      <c r="I3084" s="24"/>
      <c r="J3084" s="2"/>
    </row>
    <row r="3085" spans="1:10" s="444" customFormat="1">
      <c r="A3085" s="382">
        <v>41394</v>
      </c>
      <c r="B3085" s="382"/>
      <c r="C3085" s="75" t="s">
        <v>681</v>
      </c>
      <c r="D3085" s="75" t="s">
        <v>3917</v>
      </c>
      <c r="E3085" s="525">
        <v>14157</v>
      </c>
      <c r="F3085" s="184">
        <v>194.63</v>
      </c>
      <c r="G3085" s="309"/>
      <c r="H3085" s="309"/>
      <c r="I3085" s="24"/>
      <c r="J3085" s="2"/>
    </row>
    <row r="3086" spans="1:10" s="444" customFormat="1">
      <c r="A3086" s="382">
        <v>41394</v>
      </c>
      <c r="B3086" s="382"/>
      <c r="C3086" s="75" t="s">
        <v>192</v>
      </c>
      <c r="D3086" s="75" t="s">
        <v>3917</v>
      </c>
      <c r="E3086" s="525">
        <v>14153</v>
      </c>
      <c r="F3086" s="184">
        <v>194.63</v>
      </c>
      <c r="G3086" s="309"/>
      <c r="H3086" s="309"/>
      <c r="I3086" s="24"/>
      <c r="J3086" s="2"/>
    </row>
    <row r="3087" spans="1:10" s="444" customFormat="1">
      <c r="A3087" s="382">
        <v>41394</v>
      </c>
      <c r="B3087" s="382"/>
      <c r="C3087" s="75" t="s">
        <v>492</v>
      </c>
      <c r="D3087" s="75" t="s">
        <v>3917</v>
      </c>
      <c r="E3087" s="525">
        <v>14149</v>
      </c>
      <c r="F3087" s="184">
        <v>218.23</v>
      </c>
      <c r="G3087" s="309"/>
      <c r="H3087" s="309"/>
      <c r="I3087" s="24"/>
      <c r="J3087" s="2"/>
    </row>
    <row r="3088" spans="1:10" s="444" customFormat="1">
      <c r="A3088" s="382">
        <v>41394</v>
      </c>
      <c r="B3088" s="382"/>
      <c r="C3088" s="75" t="s">
        <v>632</v>
      </c>
      <c r="D3088" s="75" t="s">
        <v>3917</v>
      </c>
      <c r="E3088" s="525">
        <v>14160</v>
      </c>
      <c r="F3088" s="184">
        <v>188.97</v>
      </c>
      <c r="G3088" s="309"/>
      <c r="H3088" s="309"/>
      <c r="I3088" s="24"/>
      <c r="J3088" s="2"/>
    </row>
    <row r="3089" spans="1:10" s="444" customFormat="1">
      <c r="A3089" s="382">
        <v>41394</v>
      </c>
      <c r="B3089" s="382"/>
      <c r="C3089" s="75" t="s">
        <v>635</v>
      </c>
      <c r="D3089" s="75" t="s">
        <v>3917</v>
      </c>
      <c r="E3089" s="525">
        <v>14168</v>
      </c>
      <c r="F3089" s="184">
        <v>188.97</v>
      </c>
      <c r="G3089" s="309"/>
      <c r="H3089" s="309"/>
      <c r="I3089" s="24"/>
      <c r="J3089" s="2"/>
    </row>
    <row r="3090" spans="1:10" s="444" customFormat="1">
      <c r="A3090" s="382">
        <v>41394</v>
      </c>
      <c r="B3090" s="382"/>
      <c r="C3090" s="75" t="s">
        <v>636</v>
      </c>
      <c r="D3090" s="75" t="s">
        <v>3917</v>
      </c>
      <c r="E3090" s="525">
        <v>14166</v>
      </c>
      <c r="F3090" s="184">
        <v>188.93</v>
      </c>
      <c r="G3090" s="309"/>
      <c r="H3090" s="309"/>
      <c r="I3090" s="24"/>
      <c r="J3090" s="2"/>
    </row>
    <row r="3091" spans="1:10" s="444" customFormat="1">
      <c r="A3091" s="382">
        <v>41394</v>
      </c>
      <c r="B3091" s="382"/>
      <c r="C3091" s="75" t="s">
        <v>3775</v>
      </c>
      <c r="D3091" s="75" t="s">
        <v>3917</v>
      </c>
      <c r="E3091" s="525">
        <v>14170</v>
      </c>
      <c r="F3091" s="184">
        <v>159.85</v>
      </c>
      <c r="G3091" s="309"/>
      <c r="H3091" s="309"/>
      <c r="I3091" s="24"/>
      <c r="J3091" s="2"/>
    </row>
    <row r="3092" spans="1:10" s="444" customFormat="1">
      <c r="A3092" s="382">
        <v>41394</v>
      </c>
      <c r="B3092" s="382"/>
      <c r="C3092" s="75" t="s">
        <v>200</v>
      </c>
      <c r="D3092" s="75" t="s">
        <v>3917</v>
      </c>
      <c r="E3092" s="525">
        <v>14158</v>
      </c>
      <c r="F3092" s="184">
        <v>194.63</v>
      </c>
      <c r="G3092" s="309"/>
      <c r="H3092" s="309"/>
      <c r="I3092" s="24"/>
      <c r="J3092" s="2"/>
    </row>
    <row r="3093" spans="1:10" s="444" customFormat="1">
      <c r="A3093" s="382">
        <v>41394</v>
      </c>
      <c r="B3093" s="382"/>
      <c r="C3093" s="75" t="s">
        <v>173</v>
      </c>
      <c r="D3093" s="75" t="s">
        <v>3917</v>
      </c>
      <c r="E3093" s="525">
        <v>14163</v>
      </c>
      <c r="F3093" s="184">
        <v>266</v>
      </c>
      <c r="G3093" s="309"/>
      <c r="H3093" s="309"/>
      <c r="I3093" s="24"/>
      <c r="J3093" s="2"/>
    </row>
    <row r="3094" spans="1:10" s="444" customFormat="1">
      <c r="A3094" s="382">
        <v>41394</v>
      </c>
      <c r="B3094" s="382"/>
      <c r="C3094" s="75" t="s">
        <v>497</v>
      </c>
      <c r="D3094" s="75" t="s">
        <v>3917</v>
      </c>
      <c r="E3094" s="525">
        <v>14155</v>
      </c>
      <c r="F3094" s="184">
        <v>188.97</v>
      </c>
      <c r="G3094" s="309"/>
      <c r="H3094" s="309"/>
      <c r="I3094" s="24"/>
      <c r="J3094" s="2"/>
    </row>
    <row r="3095" spans="1:10" s="444" customFormat="1">
      <c r="A3095" s="382">
        <v>41394</v>
      </c>
      <c r="B3095" s="382"/>
      <c r="C3095" s="75" t="s">
        <v>1029</v>
      </c>
      <c r="D3095" s="75" t="s">
        <v>3917</v>
      </c>
      <c r="E3095" s="525">
        <v>14154</v>
      </c>
      <c r="F3095" s="184">
        <v>188.97</v>
      </c>
      <c r="G3095" s="309"/>
      <c r="H3095" s="309"/>
      <c r="I3095" s="24"/>
      <c r="J3095" s="2"/>
    </row>
    <row r="3096" spans="1:10" s="444" customFormat="1">
      <c r="A3096" s="382">
        <v>41394</v>
      </c>
      <c r="B3096" s="382"/>
      <c r="C3096" s="75" t="s">
        <v>226</v>
      </c>
      <c r="D3096" s="75" t="s">
        <v>3921</v>
      </c>
      <c r="E3096" s="525">
        <v>14231</v>
      </c>
      <c r="F3096" s="184">
        <v>400</v>
      </c>
      <c r="G3096" s="309"/>
      <c r="H3096" s="309"/>
      <c r="I3096" s="24"/>
      <c r="J3096" s="2"/>
    </row>
    <row r="3097" spans="1:10" s="444" customFormat="1">
      <c r="A3097" s="382">
        <v>41394</v>
      </c>
      <c r="B3097" s="382"/>
      <c r="C3097" s="75" t="s">
        <v>2397</v>
      </c>
      <c r="D3097" s="75" t="s">
        <v>3917</v>
      </c>
      <c r="E3097" s="525">
        <v>14159</v>
      </c>
      <c r="F3097" s="184">
        <v>162.28</v>
      </c>
      <c r="G3097" s="309"/>
      <c r="H3097" s="309"/>
      <c r="I3097" s="24"/>
      <c r="J3097" s="2"/>
    </row>
    <row r="3098" spans="1:10" s="444" customFormat="1">
      <c r="A3098" s="382">
        <v>41394</v>
      </c>
      <c r="B3098" s="382"/>
      <c r="C3098" s="75" t="s">
        <v>3611</v>
      </c>
      <c r="D3098" s="75" t="s">
        <v>3918</v>
      </c>
      <c r="E3098" s="525">
        <v>14171</v>
      </c>
      <c r="F3098" s="184">
        <v>184.44</v>
      </c>
      <c r="G3098" s="309"/>
      <c r="H3098" s="309"/>
      <c r="I3098" s="24"/>
      <c r="J3098" s="2"/>
    </row>
    <row r="3099" spans="1:10" s="444" customFormat="1">
      <c r="A3099" s="382">
        <v>41394</v>
      </c>
      <c r="B3099" s="382"/>
      <c r="C3099" s="75" t="s">
        <v>2520</v>
      </c>
      <c r="D3099" s="75" t="s">
        <v>3917</v>
      </c>
      <c r="E3099" s="525">
        <v>14167</v>
      </c>
      <c r="F3099" s="184">
        <v>162.28</v>
      </c>
      <c r="G3099" s="309"/>
      <c r="H3099" s="309"/>
      <c r="I3099" s="24"/>
      <c r="J3099" s="2"/>
    </row>
    <row r="3100" spans="1:10" s="444" customFormat="1">
      <c r="A3100" s="382">
        <v>41394</v>
      </c>
      <c r="B3100" s="382"/>
      <c r="C3100" s="75" t="s">
        <v>634</v>
      </c>
      <c r="D3100" s="75" t="s">
        <v>3917</v>
      </c>
      <c r="E3100" s="525">
        <v>14165</v>
      </c>
      <c r="F3100" s="184">
        <v>188.97</v>
      </c>
      <c r="G3100" s="309"/>
      <c r="H3100" s="309"/>
      <c r="I3100" s="24"/>
      <c r="J3100" s="2"/>
    </row>
    <row r="3101" spans="1:10" s="444" customFormat="1">
      <c r="A3101" s="382">
        <v>41394</v>
      </c>
      <c r="B3101" s="382"/>
      <c r="C3101" s="75" t="s">
        <v>1992</v>
      </c>
      <c r="D3101" s="75" t="s">
        <v>3917</v>
      </c>
      <c r="E3101" s="525">
        <v>14151</v>
      </c>
      <c r="F3101" s="184">
        <v>230.02</v>
      </c>
      <c r="G3101" s="309"/>
      <c r="H3101" s="309"/>
      <c r="I3101" s="24"/>
      <c r="J3101" s="2"/>
    </row>
    <row r="3102" spans="1:10" s="444" customFormat="1">
      <c r="A3102" s="382">
        <v>41394</v>
      </c>
      <c r="B3102" s="382"/>
      <c r="C3102" s="75" t="s">
        <v>2960</v>
      </c>
      <c r="D3102" s="75" t="s">
        <v>3917</v>
      </c>
      <c r="E3102" s="525">
        <v>14152</v>
      </c>
      <c r="F3102" s="184">
        <v>202.6</v>
      </c>
      <c r="G3102" s="309"/>
      <c r="H3102" s="309"/>
      <c r="I3102" s="24"/>
      <c r="J3102" s="2"/>
    </row>
    <row r="3103" spans="1:10" s="444" customFormat="1">
      <c r="A3103" s="382">
        <v>41387</v>
      </c>
      <c r="B3103" s="382"/>
      <c r="C3103" s="75" t="s">
        <v>2943</v>
      </c>
      <c r="D3103" s="75" t="s">
        <v>3864</v>
      </c>
      <c r="E3103" s="525">
        <v>14091</v>
      </c>
      <c r="F3103" s="184">
        <v>552</v>
      </c>
      <c r="G3103" s="309"/>
      <c r="H3103" s="309"/>
      <c r="I3103" s="24"/>
      <c r="J3103" s="2"/>
    </row>
    <row r="3104" spans="1:10">
      <c r="A3104" s="60">
        <v>41396</v>
      </c>
    </row>
    <row r="3106" spans="1:10" s="444" customFormat="1">
      <c r="A3106" s="382">
        <v>41387</v>
      </c>
      <c r="B3106" s="382"/>
      <c r="C3106" s="75" t="s">
        <v>3861</v>
      </c>
      <c r="D3106" s="75" t="s">
        <v>3872</v>
      </c>
      <c r="E3106" s="525">
        <v>14101</v>
      </c>
      <c r="F3106" s="184">
        <v>294.39999999999998</v>
      </c>
      <c r="G3106" s="309"/>
      <c r="H3106" s="309"/>
      <c r="I3106" s="24"/>
      <c r="J3106" s="2"/>
    </row>
    <row r="3107" spans="1:10" s="444" customFormat="1">
      <c r="A3107" s="382">
        <v>41394</v>
      </c>
      <c r="B3107" s="382"/>
      <c r="C3107" s="75" t="s">
        <v>2515</v>
      </c>
      <c r="D3107" s="75" t="s">
        <v>3917</v>
      </c>
      <c r="E3107" s="525">
        <v>14164</v>
      </c>
      <c r="F3107" s="184">
        <v>162.28</v>
      </c>
      <c r="G3107" s="309"/>
      <c r="H3107" s="309"/>
      <c r="I3107" s="24"/>
      <c r="J3107" s="2"/>
    </row>
    <row r="3108" spans="1:10" s="444" customFormat="1">
      <c r="A3108" s="382">
        <v>41394</v>
      </c>
      <c r="B3108" s="382"/>
      <c r="C3108" s="75" t="s">
        <v>633</v>
      </c>
      <c r="D3108" s="75" t="s">
        <v>3922</v>
      </c>
      <c r="E3108" s="525">
        <v>14232</v>
      </c>
      <c r="F3108" s="184">
        <v>194.63</v>
      </c>
      <c r="G3108" s="309"/>
      <c r="H3108" s="309"/>
      <c r="I3108" s="24"/>
      <c r="J3108" s="2"/>
    </row>
    <row r="3109" spans="1:10" s="444" customFormat="1">
      <c r="A3109" s="382">
        <v>41394</v>
      </c>
      <c r="B3109" s="382"/>
      <c r="C3109" s="75" t="s">
        <v>3774</v>
      </c>
      <c r="D3109" s="75" t="s">
        <v>3917</v>
      </c>
      <c r="E3109" s="525">
        <v>14169</v>
      </c>
      <c r="F3109" s="184">
        <v>122.96</v>
      </c>
      <c r="G3109" s="309"/>
      <c r="H3109" s="309"/>
      <c r="I3109" s="24"/>
      <c r="J3109" s="2"/>
    </row>
    <row r="3110" spans="1:10" s="444" customFormat="1">
      <c r="A3110" s="382">
        <v>41394</v>
      </c>
      <c r="B3110" s="382"/>
      <c r="C3110" s="75" t="s">
        <v>626</v>
      </c>
      <c r="D3110" s="75" t="s">
        <v>3917</v>
      </c>
      <c r="E3110" s="525">
        <v>14156</v>
      </c>
      <c r="F3110" s="184">
        <v>188.97</v>
      </c>
      <c r="G3110" s="309"/>
      <c r="H3110" s="309"/>
      <c r="I3110" s="24"/>
      <c r="J3110" s="2"/>
    </row>
    <row r="3111" spans="1:10" s="444" customFormat="1">
      <c r="A3111" s="382">
        <v>41394</v>
      </c>
      <c r="B3111" s="382"/>
      <c r="C3111" s="75" t="s">
        <v>2404</v>
      </c>
      <c r="D3111" s="75" t="s">
        <v>3917</v>
      </c>
      <c r="E3111" s="525">
        <v>14162</v>
      </c>
      <c r="F3111" s="184">
        <v>162.28</v>
      </c>
      <c r="G3111" s="309"/>
      <c r="H3111" s="309"/>
      <c r="I3111" s="24"/>
      <c r="J3111" s="2"/>
    </row>
    <row r="3112" spans="1:10" s="444" customFormat="1">
      <c r="A3112" s="382">
        <v>41394</v>
      </c>
      <c r="B3112" s="382"/>
      <c r="C3112" s="75" t="s">
        <v>356</v>
      </c>
      <c r="D3112" s="75" t="s">
        <v>3917</v>
      </c>
      <c r="E3112" s="525">
        <v>14191</v>
      </c>
      <c r="F3112" s="184">
        <v>235.92</v>
      </c>
      <c r="G3112" s="309"/>
      <c r="H3112" s="309"/>
      <c r="I3112" s="24"/>
      <c r="J3112" s="2"/>
    </row>
    <row r="3113" spans="1:10" s="444" customFormat="1">
      <c r="A3113" s="382">
        <v>41394</v>
      </c>
      <c r="B3113" s="382"/>
      <c r="C3113" s="75" t="s">
        <v>1727</v>
      </c>
      <c r="D3113" s="75" t="s">
        <v>3917</v>
      </c>
      <c r="E3113" s="525">
        <v>14187</v>
      </c>
      <c r="F3113" s="184">
        <v>177.28</v>
      </c>
      <c r="G3113" s="309"/>
      <c r="H3113" s="309"/>
      <c r="I3113" s="24"/>
      <c r="J3113" s="2"/>
    </row>
    <row r="3114" spans="1:10" s="444" customFormat="1">
      <c r="A3114" s="382">
        <v>41394</v>
      </c>
      <c r="B3114" s="382"/>
      <c r="C3114" s="75" t="s">
        <v>529</v>
      </c>
      <c r="D3114" s="75" t="s">
        <v>3917</v>
      </c>
      <c r="E3114" s="525">
        <v>14190</v>
      </c>
      <c r="F3114" s="184">
        <v>265.41000000000003</v>
      </c>
      <c r="G3114" s="309"/>
      <c r="H3114" s="309"/>
      <c r="I3114" s="24"/>
      <c r="J3114" s="2"/>
    </row>
    <row r="3115" spans="1:10" s="444" customFormat="1">
      <c r="A3115" s="382">
        <v>41394</v>
      </c>
      <c r="B3115" s="382"/>
      <c r="C3115" s="75" t="s">
        <v>3778</v>
      </c>
      <c r="D3115" s="75" t="s">
        <v>3934</v>
      </c>
      <c r="E3115" s="525">
        <v>14216</v>
      </c>
      <c r="F3115" s="184">
        <v>232</v>
      </c>
      <c r="G3115" s="309"/>
      <c r="H3115" s="309"/>
      <c r="I3115" s="24"/>
      <c r="J3115" s="2"/>
    </row>
    <row r="3116" spans="1:10" s="444" customFormat="1">
      <c r="A3116" s="382">
        <v>41394</v>
      </c>
      <c r="B3116" s="382"/>
      <c r="C3116" s="75" t="s">
        <v>265</v>
      </c>
      <c r="D3116" s="75" t="s">
        <v>3917</v>
      </c>
      <c r="E3116" s="525">
        <v>14189</v>
      </c>
      <c r="F3116" s="184">
        <v>177.28</v>
      </c>
      <c r="G3116" s="309"/>
      <c r="H3116" s="309"/>
      <c r="I3116" s="24"/>
      <c r="J3116" s="2"/>
    </row>
    <row r="3117" spans="1:10" s="444" customFormat="1">
      <c r="A3117" s="382">
        <v>41394</v>
      </c>
      <c r="B3117" s="382"/>
      <c r="C3117" s="75" t="s">
        <v>1483</v>
      </c>
      <c r="D3117" s="75" t="s">
        <v>3917</v>
      </c>
      <c r="E3117" s="525">
        <v>14195</v>
      </c>
      <c r="F3117" s="184">
        <v>549.03</v>
      </c>
      <c r="G3117" s="309"/>
      <c r="H3117" s="309"/>
      <c r="I3117" s="24"/>
      <c r="J3117" s="2"/>
    </row>
    <row r="3118" spans="1:10" s="444" customFormat="1">
      <c r="A3118" s="382">
        <v>41394</v>
      </c>
      <c r="B3118" s="382"/>
      <c r="C3118" s="75" t="s">
        <v>518</v>
      </c>
      <c r="D3118" s="75" t="s">
        <v>3917</v>
      </c>
      <c r="E3118" s="525">
        <v>14173</v>
      </c>
      <c r="F3118" s="184">
        <v>294.89999999999998</v>
      </c>
      <c r="G3118" s="309"/>
      <c r="H3118" s="309"/>
      <c r="I3118" s="24"/>
      <c r="J3118" s="2"/>
    </row>
    <row r="3119" spans="1:10" s="444" customFormat="1">
      <c r="A3119" s="382">
        <v>41394</v>
      </c>
      <c r="B3119" s="382"/>
      <c r="C3119" s="75" t="s">
        <v>30</v>
      </c>
      <c r="D3119" s="75" t="s">
        <v>3917</v>
      </c>
      <c r="E3119" s="525">
        <v>14185</v>
      </c>
      <c r="F3119" s="184">
        <v>234.25</v>
      </c>
      <c r="G3119" s="309"/>
      <c r="H3119" s="309"/>
      <c r="I3119" s="24"/>
      <c r="J3119" s="2"/>
    </row>
    <row r="3120" spans="1:10" s="444" customFormat="1">
      <c r="A3120" s="382">
        <v>41394</v>
      </c>
      <c r="B3120" s="382"/>
      <c r="C3120" s="75" t="s">
        <v>3663</v>
      </c>
      <c r="D3120" s="75" t="s">
        <v>3932</v>
      </c>
      <c r="E3120" s="525">
        <v>14214</v>
      </c>
      <c r="F3120" s="184">
        <v>203</v>
      </c>
      <c r="G3120" s="309"/>
      <c r="H3120" s="309"/>
      <c r="I3120" s="24"/>
      <c r="J3120" s="2"/>
    </row>
    <row r="3121" spans="1:10" s="444" customFormat="1">
      <c r="A3121" s="382">
        <v>41394</v>
      </c>
      <c r="B3121" s="382"/>
      <c r="C3121" s="75" t="s">
        <v>233</v>
      </c>
      <c r="D3121" s="75" t="s">
        <v>3917</v>
      </c>
      <c r="E3121" s="525">
        <v>14197</v>
      </c>
      <c r="F3121" s="184">
        <v>383.37</v>
      </c>
      <c r="G3121" s="309"/>
      <c r="H3121" s="309"/>
      <c r="I3121" s="24"/>
      <c r="J3121" s="2"/>
    </row>
    <row r="3122" spans="1:10" s="444" customFormat="1">
      <c r="A3122" s="382">
        <v>41394</v>
      </c>
      <c r="B3122" s="382"/>
      <c r="C3122" s="75" t="s">
        <v>3924</v>
      </c>
      <c r="D3122" s="75" t="s">
        <v>3929</v>
      </c>
      <c r="E3122" s="525">
        <v>14211</v>
      </c>
      <c r="F3122" s="184">
        <v>209.07</v>
      </c>
      <c r="G3122" s="309"/>
      <c r="H3122" s="309"/>
      <c r="I3122" s="24"/>
      <c r="J3122" s="2"/>
    </row>
    <row r="3123" spans="1:10" s="444" customFormat="1">
      <c r="A3123" s="382">
        <v>41394</v>
      </c>
      <c r="B3123" s="382"/>
      <c r="C3123" s="75" t="s">
        <v>3662</v>
      </c>
      <c r="D3123" s="75" t="s">
        <v>3931</v>
      </c>
      <c r="E3123" s="525">
        <v>14213</v>
      </c>
      <c r="F3123" s="184">
        <v>184.44</v>
      </c>
      <c r="G3123" s="309"/>
      <c r="H3123" s="309"/>
      <c r="I3123" s="24"/>
      <c r="J3123" s="2"/>
    </row>
    <row r="3124" spans="1:10" s="444" customFormat="1">
      <c r="A3124" s="382">
        <v>41394</v>
      </c>
      <c r="B3124" s="382"/>
      <c r="C3124" s="75" t="s">
        <v>32</v>
      </c>
      <c r="D3124" s="75" t="s">
        <v>3917</v>
      </c>
      <c r="E3124" s="525">
        <v>14194</v>
      </c>
      <c r="F3124" s="184">
        <v>565.11</v>
      </c>
      <c r="G3124" s="309"/>
      <c r="H3124" s="309"/>
      <c r="I3124" s="24"/>
      <c r="J3124" s="2"/>
    </row>
    <row r="3125" spans="1:10" s="444" customFormat="1">
      <c r="A3125" s="382">
        <v>41394</v>
      </c>
      <c r="B3125" s="382"/>
      <c r="C3125" s="75" t="s">
        <v>2147</v>
      </c>
      <c r="D3125" s="75" t="s">
        <v>3917</v>
      </c>
      <c r="E3125" s="525">
        <v>14172</v>
      </c>
      <c r="F3125" s="184">
        <v>201.35</v>
      </c>
      <c r="G3125" s="309"/>
      <c r="H3125" s="309"/>
      <c r="I3125" s="24"/>
      <c r="J3125" s="2"/>
    </row>
    <row r="3126" spans="1:10" s="444" customFormat="1">
      <c r="A3126" s="382">
        <v>41394</v>
      </c>
      <c r="B3126" s="382"/>
      <c r="C3126" s="75" t="s">
        <v>1734</v>
      </c>
      <c r="D3126" s="75" t="s">
        <v>3917</v>
      </c>
      <c r="E3126" s="525">
        <v>14181</v>
      </c>
      <c r="F3126" s="184">
        <v>202.6</v>
      </c>
      <c r="G3126" s="309"/>
      <c r="H3126" s="309"/>
      <c r="I3126" s="24"/>
      <c r="J3126" s="2"/>
    </row>
    <row r="3127" spans="1:10" s="444" customFormat="1">
      <c r="A3127" s="382">
        <v>41394</v>
      </c>
      <c r="B3127" s="382"/>
      <c r="C3127" s="75" t="s">
        <v>1703</v>
      </c>
      <c r="D3127" s="75" t="s">
        <v>3917</v>
      </c>
      <c r="E3127" s="525">
        <v>14175</v>
      </c>
      <c r="F3127" s="184">
        <v>202.6</v>
      </c>
      <c r="G3127" s="309"/>
      <c r="H3127" s="309"/>
      <c r="I3127" s="24"/>
      <c r="J3127" s="2"/>
    </row>
    <row r="3128" spans="1:10" s="444" customFormat="1">
      <c r="A3128" s="382">
        <v>41394</v>
      </c>
      <c r="B3128" s="382"/>
      <c r="C3128" s="75" t="s">
        <v>1307</v>
      </c>
      <c r="D3128" s="75" t="s">
        <v>3917</v>
      </c>
      <c r="E3128" s="525">
        <v>14199</v>
      </c>
      <c r="F3128" s="184">
        <v>607.79999999999995</v>
      </c>
      <c r="G3128" s="309"/>
      <c r="H3128" s="309"/>
      <c r="I3128" s="24"/>
      <c r="J3128" s="2"/>
    </row>
    <row r="3129" spans="1:10" s="444" customFormat="1">
      <c r="A3129" s="382">
        <v>41394</v>
      </c>
      <c r="B3129" s="382"/>
      <c r="C3129" s="75" t="s">
        <v>1304</v>
      </c>
      <c r="D3129" s="75" t="s">
        <v>3917</v>
      </c>
      <c r="E3129" s="525">
        <v>14183</v>
      </c>
      <c r="F3129" s="184">
        <v>206.43</v>
      </c>
      <c r="G3129" s="309"/>
      <c r="H3129" s="309"/>
      <c r="I3129" s="24"/>
      <c r="J3129" s="2"/>
    </row>
    <row r="3130" spans="1:10" s="444" customFormat="1">
      <c r="A3130" s="382">
        <v>41394</v>
      </c>
      <c r="B3130" s="382"/>
      <c r="C3130" s="75" t="s">
        <v>3925</v>
      </c>
      <c r="D3130" s="75" t="s">
        <v>3930</v>
      </c>
      <c r="E3130" s="525">
        <v>14212</v>
      </c>
      <c r="F3130" s="184">
        <v>235.2</v>
      </c>
      <c r="G3130" s="309"/>
      <c r="H3130" s="309"/>
      <c r="I3130" s="24"/>
      <c r="J3130" s="2"/>
    </row>
    <row r="3131" spans="1:10" s="444" customFormat="1">
      <c r="A3131" s="382">
        <v>41394</v>
      </c>
      <c r="B3131" s="382"/>
      <c r="C3131" s="75" t="s">
        <v>2860</v>
      </c>
      <c r="D3131" s="75" t="s">
        <v>3933</v>
      </c>
      <c r="E3131" s="525">
        <v>14215</v>
      </c>
      <c r="F3131" s="184">
        <v>232</v>
      </c>
      <c r="G3131" s="309"/>
      <c r="H3131" s="309"/>
      <c r="I3131" s="24"/>
      <c r="J3131" s="2"/>
    </row>
    <row r="3132" spans="1:10" s="444" customFormat="1">
      <c r="A3132" s="382">
        <v>41394</v>
      </c>
      <c r="B3132" s="382"/>
      <c r="C3132" s="75" t="s">
        <v>537</v>
      </c>
      <c r="D3132" s="75" t="s">
        <v>3917</v>
      </c>
      <c r="E3132" s="525">
        <v>14200</v>
      </c>
      <c r="F3132" s="184">
        <v>562.51</v>
      </c>
      <c r="G3132" s="309"/>
      <c r="H3132" s="309"/>
      <c r="I3132" s="24"/>
      <c r="J3132" s="2"/>
    </row>
    <row r="3133" spans="1:10" s="444" customFormat="1">
      <c r="A3133" s="382">
        <v>41394</v>
      </c>
      <c r="B3133" s="382"/>
      <c r="C3133" s="75" t="s">
        <v>519</v>
      </c>
      <c r="D3133" s="75" t="s">
        <v>3917</v>
      </c>
      <c r="E3133" s="525">
        <v>14174</v>
      </c>
      <c r="F3133" s="184">
        <v>318.49</v>
      </c>
      <c r="G3133" s="309"/>
      <c r="H3133" s="309"/>
      <c r="I3133" s="24"/>
      <c r="J3133" s="2"/>
    </row>
    <row r="3134" spans="1:10" s="444" customFormat="1">
      <c r="A3134" s="382">
        <v>41387</v>
      </c>
      <c r="B3134" s="382"/>
      <c r="C3134" s="75" t="s">
        <v>1770</v>
      </c>
      <c r="D3134" s="75" t="s">
        <v>3868</v>
      </c>
      <c r="E3134" s="525">
        <v>14096</v>
      </c>
      <c r="F3134" s="184">
        <v>588.79999999999995</v>
      </c>
      <c r="G3134" s="309"/>
      <c r="H3134" s="309"/>
      <c r="I3134" s="24"/>
      <c r="J3134" s="2"/>
    </row>
    <row r="3136" spans="1:10">
      <c r="A3136" s="60">
        <v>41397</v>
      </c>
    </row>
    <row r="3138" spans="1:10" s="444" customFormat="1">
      <c r="A3138" s="382">
        <v>41390</v>
      </c>
      <c r="B3138" s="382">
        <v>41366</v>
      </c>
      <c r="C3138" s="75" t="s">
        <v>348</v>
      </c>
      <c r="D3138" s="75" t="s">
        <v>3907</v>
      </c>
      <c r="E3138" s="525">
        <v>14139</v>
      </c>
      <c r="F3138" s="184">
        <v>66.64</v>
      </c>
      <c r="G3138" s="309"/>
      <c r="H3138" s="309"/>
      <c r="I3138" s="24"/>
      <c r="J3138" s="2"/>
    </row>
    <row r="3139" spans="1:10" s="444" customFormat="1">
      <c r="A3139" s="382">
        <v>41390</v>
      </c>
      <c r="B3139" s="382">
        <v>41366</v>
      </c>
      <c r="C3139" s="75" t="s">
        <v>99</v>
      </c>
      <c r="D3139" s="75" t="s">
        <v>3908</v>
      </c>
      <c r="E3139" s="525">
        <v>14141</v>
      </c>
      <c r="F3139" s="184">
        <v>132.52000000000001</v>
      </c>
      <c r="G3139" s="309"/>
      <c r="H3139" s="309"/>
      <c r="I3139" s="24"/>
      <c r="J3139" s="2"/>
    </row>
    <row r="3140" spans="1:10" s="444" customFormat="1">
      <c r="A3140" s="382">
        <v>41390</v>
      </c>
      <c r="B3140" s="382">
        <v>41366</v>
      </c>
      <c r="C3140" s="75" t="s">
        <v>896</v>
      </c>
      <c r="D3140" s="75" t="s">
        <v>3906</v>
      </c>
      <c r="E3140" s="525">
        <v>14138</v>
      </c>
      <c r="F3140" s="184">
        <v>203.66</v>
      </c>
      <c r="G3140" s="309"/>
      <c r="H3140" s="309"/>
      <c r="I3140" s="24"/>
      <c r="J3140" s="2"/>
    </row>
    <row r="3141" spans="1:10" s="444" customFormat="1">
      <c r="A3141" s="382">
        <v>41383</v>
      </c>
      <c r="B3141" s="382">
        <v>41357</v>
      </c>
      <c r="C3141" s="75" t="s">
        <v>1288</v>
      </c>
      <c r="D3141" s="75" t="s">
        <v>3836</v>
      </c>
      <c r="E3141" s="525">
        <v>14075</v>
      </c>
      <c r="F3141" s="184">
        <v>400</v>
      </c>
      <c r="G3141" s="309"/>
      <c r="H3141" s="309"/>
      <c r="I3141" s="24"/>
      <c r="J3141" s="2"/>
    </row>
    <row r="3142" spans="1:10" s="444" customFormat="1">
      <c r="A3142" s="382">
        <v>41388</v>
      </c>
      <c r="B3142" s="382">
        <v>41390</v>
      </c>
      <c r="C3142" s="75" t="s">
        <v>3881</v>
      </c>
      <c r="D3142" s="75" t="s">
        <v>3885</v>
      </c>
      <c r="E3142" s="525">
        <v>14116</v>
      </c>
      <c r="F3142" s="184">
        <v>441.96</v>
      </c>
      <c r="G3142" s="309"/>
      <c r="H3142" s="309"/>
      <c r="I3142" s="24"/>
      <c r="J3142" s="2"/>
    </row>
    <row r="3143" spans="1:10" s="444" customFormat="1">
      <c r="A3143" s="382">
        <v>41394</v>
      </c>
      <c r="B3143" s="382"/>
      <c r="C3143" s="75" t="s">
        <v>922</v>
      </c>
      <c r="D3143" s="75" t="s">
        <v>3920</v>
      </c>
      <c r="E3143" s="525">
        <v>14230</v>
      </c>
      <c r="F3143" s="184">
        <v>548.69000000000005</v>
      </c>
      <c r="G3143" s="309"/>
      <c r="H3143" s="309"/>
      <c r="I3143" s="24"/>
      <c r="J3143" s="2"/>
    </row>
    <row r="3144" spans="1:10" s="444" customFormat="1">
      <c r="A3144" s="382">
        <v>41394</v>
      </c>
      <c r="B3144" s="382"/>
      <c r="C3144" s="75" t="s">
        <v>164</v>
      </c>
      <c r="D3144" s="75" t="s">
        <v>3917</v>
      </c>
      <c r="E3144" s="525">
        <v>14207</v>
      </c>
      <c r="F3144" s="184">
        <v>695.4</v>
      </c>
      <c r="G3144" s="309"/>
      <c r="H3144" s="309"/>
      <c r="I3144" s="24"/>
      <c r="J3144" s="2"/>
    </row>
    <row r="3145" spans="1:10" s="444" customFormat="1">
      <c r="A3145" s="382">
        <v>41394</v>
      </c>
      <c r="B3145" s="382"/>
      <c r="C3145" s="75" t="s">
        <v>538</v>
      </c>
      <c r="D3145" s="75" t="s">
        <v>3917</v>
      </c>
      <c r="E3145" s="525">
        <v>14202</v>
      </c>
      <c r="F3145" s="184">
        <v>495.43</v>
      </c>
      <c r="G3145" s="309"/>
      <c r="H3145" s="309"/>
      <c r="I3145" s="24"/>
      <c r="J3145" s="2"/>
    </row>
    <row r="3146" spans="1:10" s="444" customFormat="1">
      <c r="A3146" s="382">
        <v>41394</v>
      </c>
      <c r="B3146" s="382"/>
      <c r="C3146" s="75" t="s">
        <v>559</v>
      </c>
      <c r="D3146" s="75" t="s">
        <v>3917</v>
      </c>
      <c r="E3146" s="525">
        <v>14178</v>
      </c>
      <c r="F3146" s="184">
        <v>235.92</v>
      </c>
      <c r="G3146" s="309"/>
      <c r="H3146" s="309"/>
      <c r="I3146" s="24"/>
      <c r="J3146" s="2"/>
    </row>
    <row r="3147" spans="1:10" s="444" customFormat="1">
      <c r="A3147" s="382">
        <v>41394</v>
      </c>
      <c r="B3147" s="382"/>
      <c r="C3147" s="75" t="s">
        <v>520</v>
      </c>
      <c r="D3147" s="75" t="s">
        <v>3917</v>
      </c>
      <c r="E3147" s="525">
        <v>14176</v>
      </c>
      <c r="F3147" s="184">
        <v>235.92</v>
      </c>
      <c r="G3147" s="309"/>
      <c r="H3147" s="309"/>
      <c r="I3147" s="24"/>
      <c r="J3147" s="2"/>
    </row>
    <row r="3148" spans="1:10" s="444" customFormat="1">
      <c r="A3148" s="382">
        <v>41394</v>
      </c>
      <c r="B3148" s="382"/>
      <c r="C3148" s="75" t="s">
        <v>561</v>
      </c>
      <c r="D3148" s="75" t="s">
        <v>3917</v>
      </c>
      <c r="E3148" s="525">
        <v>14184</v>
      </c>
      <c r="F3148" s="184">
        <v>206.43</v>
      </c>
      <c r="G3148" s="309"/>
      <c r="H3148" s="309"/>
      <c r="I3148" s="24"/>
      <c r="J3148" s="2"/>
    </row>
    <row r="3149" spans="1:10" s="444" customFormat="1">
      <c r="A3149" s="382">
        <v>41394</v>
      </c>
      <c r="B3149" s="382"/>
      <c r="C3149" s="75" t="s">
        <v>456</v>
      </c>
      <c r="D3149" s="75" t="s">
        <v>3917</v>
      </c>
      <c r="E3149" s="525">
        <v>14205</v>
      </c>
      <c r="F3149" s="184">
        <v>471.84</v>
      </c>
      <c r="G3149" s="309"/>
      <c r="H3149" s="309"/>
      <c r="I3149" s="24"/>
      <c r="J3149" s="2"/>
    </row>
    <row r="3150" spans="1:10" s="444" customFormat="1">
      <c r="A3150" s="382">
        <v>41394</v>
      </c>
      <c r="B3150" s="382"/>
      <c r="C3150" s="75" t="s">
        <v>3664</v>
      </c>
      <c r="D3150" s="75" t="s">
        <v>3935</v>
      </c>
      <c r="E3150" s="525">
        <v>14217</v>
      </c>
      <c r="F3150" s="184">
        <v>520</v>
      </c>
      <c r="G3150" s="309"/>
      <c r="H3150" s="309"/>
      <c r="I3150" s="24"/>
      <c r="J3150" s="2"/>
    </row>
    <row r="3151" spans="1:10" s="444" customFormat="1">
      <c r="A3151" s="382">
        <v>41397</v>
      </c>
      <c r="B3151" s="382"/>
      <c r="C3151" s="75" t="s">
        <v>226</v>
      </c>
      <c r="D3151" s="75" t="s">
        <v>3944</v>
      </c>
      <c r="E3151" s="525">
        <v>14239</v>
      </c>
      <c r="F3151" s="184">
        <v>477.5</v>
      </c>
      <c r="G3151" s="309"/>
      <c r="H3151" s="309"/>
      <c r="I3151" s="24"/>
      <c r="J3151" s="2"/>
    </row>
    <row r="3152" spans="1:10" s="444" customFormat="1">
      <c r="A3152" s="382">
        <v>41394</v>
      </c>
      <c r="B3152" s="382"/>
      <c r="C3152" s="75" t="s">
        <v>531</v>
      </c>
      <c r="D3152" s="75" t="s">
        <v>3917</v>
      </c>
      <c r="E3152" s="525">
        <v>14193</v>
      </c>
      <c r="F3152" s="184">
        <v>565.11</v>
      </c>
      <c r="G3152" s="309"/>
      <c r="H3152" s="309"/>
      <c r="I3152" s="24"/>
      <c r="J3152" s="2"/>
    </row>
    <row r="3153" spans="1:10" s="444" customFormat="1">
      <c r="A3153" s="382">
        <v>41394</v>
      </c>
      <c r="B3153" s="382"/>
      <c r="C3153" s="75" t="s">
        <v>741</v>
      </c>
      <c r="D3153" s="75" t="s">
        <v>3917</v>
      </c>
      <c r="E3153" s="525">
        <v>14220</v>
      </c>
      <c r="F3153" s="184">
        <v>1971.32</v>
      </c>
      <c r="G3153" s="309"/>
      <c r="H3153" s="309"/>
      <c r="I3153" s="24"/>
      <c r="J3153" s="2"/>
    </row>
    <row r="3154" spans="1:10" s="444" customFormat="1">
      <c r="A3154" s="382">
        <v>41394</v>
      </c>
      <c r="B3154" s="382"/>
      <c r="C3154" s="75" t="s">
        <v>468</v>
      </c>
      <c r="D3154" s="75" t="s">
        <v>3917</v>
      </c>
      <c r="E3154" s="525">
        <v>14218</v>
      </c>
      <c r="F3154" s="184">
        <v>652.20000000000005</v>
      </c>
      <c r="G3154" s="309"/>
      <c r="H3154" s="309"/>
      <c r="I3154" s="24"/>
      <c r="J3154" s="2"/>
    </row>
    <row r="3155" spans="1:10" s="444" customFormat="1">
      <c r="A3155" s="382">
        <v>41396</v>
      </c>
      <c r="B3155" s="382"/>
      <c r="C3155" s="75" t="s">
        <v>3101</v>
      </c>
      <c r="D3155" s="75" t="s">
        <v>3942</v>
      </c>
      <c r="E3155" s="525">
        <v>14238</v>
      </c>
      <c r="F3155" s="184">
        <v>295</v>
      </c>
      <c r="G3155" s="309"/>
      <c r="H3155" s="309"/>
      <c r="I3155" s="24"/>
      <c r="J3155" s="2"/>
    </row>
    <row r="3156" spans="1:10" s="444" customFormat="1">
      <c r="A3156" s="382">
        <v>41394</v>
      </c>
      <c r="B3156" s="382"/>
      <c r="C3156" s="75" t="s">
        <v>523</v>
      </c>
      <c r="D3156" s="75" t="s">
        <v>3917</v>
      </c>
      <c r="E3156" s="525">
        <v>14179</v>
      </c>
      <c r="F3156" s="184">
        <v>471.84</v>
      </c>
      <c r="G3156" s="309"/>
      <c r="H3156" s="309"/>
      <c r="I3156" s="24"/>
      <c r="J3156" s="2"/>
    </row>
    <row r="3157" spans="1:10" s="444" customFormat="1">
      <c r="A3157" s="382">
        <v>41394</v>
      </c>
      <c r="B3157" s="382"/>
      <c r="C3157" s="75" t="s">
        <v>3926</v>
      </c>
      <c r="D3157" s="75" t="s">
        <v>3917</v>
      </c>
      <c r="E3157" s="525">
        <v>14225</v>
      </c>
      <c r="F3157" s="184">
        <v>594.30999999999995</v>
      </c>
      <c r="G3157" s="309"/>
      <c r="H3157" s="309"/>
      <c r="I3157" s="24"/>
      <c r="J3157" s="2"/>
    </row>
    <row r="3158" spans="1:10" s="444" customFormat="1">
      <c r="A3158" s="382">
        <v>41394</v>
      </c>
      <c r="B3158" s="382"/>
      <c r="C3158" s="75" t="s">
        <v>558</v>
      </c>
      <c r="D3158" s="75" t="s">
        <v>3917</v>
      </c>
      <c r="E3158" s="525">
        <v>14221</v>
      </c>
      <c r="F3158" s="184">
        <v>1322.21</v>
      </c>
      <c r="G3158" s="309"/>
      <c r="H3158" s="309"/>
      <c r="I3158" s="24"/>
      <c r="J3158" s="2"/>
    </row>
    <row r="3159" spans="1:10" s="444" customFormat="1">
      <c r="A3159" s="382">
        <v>41394</v>
      </c>
      <c r="B3159" s="382"/>
      <c r="C3159" s="75" t="s">
        <v>562</v>
      </c>
      <c r="D3159" s="75" t="s">
        <v>3917</v>
      </c>
      <c r="E3159" s="525">
        <v>14188</v>
      </c>
      <c r="F3159" s="184">
        <v>206.43</v>
      </c>
      <c r="G3159" s="309"/>
      <c r="H3159" s="309"/>
      <c r="I3159" s="24"/>
      <c r="J3159" s="2"/>
    </row>
    <row r="3160" spans="1:10" s="444" customFormat="1">
      <c r="A3160" s="382">
        <v>41394</v>
      </c>
      <c r="B3160" s="382"/>
      <c r="C3160" s="75" t="s">
        <v>1629</v>
      </c>
      <c r="D3160" s="75" t="s">
        <v>3917</v>
      </c>
      <c r="E3160" s="525">
        <v>14198</v>
      </c>
      <c r="F3160" s="184">
        <v>503.59</v>
      </c>
      <c r="G3160" s="309"/>
      <c r="H3160" s="309"/>
      <c r="I3160" s="24"/>
      <c r="J3160" s="2"/>
    </row>
    <row r="3161" spans="1:10" s="444" customFormat="1">
      <c r="A3161" s="382">
        <v>41394</v>
      </c>
      <c r="B3161" s="382"/>
      <c r="C3161" s="75" t="s">
        <v>2013</v>
      </c>
      <c r="D3161" s="75" t="s">
        <v>3917</v>
      </c>
      <c r="E3161" s="525">
        <v>14196</v>
      </c>
      <c r="F3161" s="184">
        <v>506.5</v>
      </c>
      <c r="G3161" s="309"/>
      <c r="H3161" s="309"/>
      <c r="I3161" s="24"/>
      <c r="J3161" s="2"/>
    </row>
    <row r="3162" spans="1:10" s="444" customFormat="1">
      <c r="A3162" s="382">
        <v>41394</v>
      </c>
      <c r="B3162" s="382"/>
      <c r="C3162" s="75" t="s">
        <v>1485</v>
      </c>
      <c r="D3162" s="75" t="s">
        <v>3917</v>
      </c>
      <c r="E3162" s="525">
        <v>14206</v>
      </c>
      <c r="F3162" s="184">
        <v>607.79999999999995</v>
      </c>
      <c r="G3162" s="309"/>
      <c r="H3162" s="309"/>
      <c r="I3162" s="24"/>
      <c r="J3162" s="2"/>
    </row>
    <row r="3163" spans="1:10" s="444" customFormat="1">
      <c r="A3163" s="382">
        <v>41397</v>
      </c>
      <c r="B3163" s="382"/>
      <c r="C3163" s="75" t="s">
        <v>372</v>
      </c>
      <c r="D3163" s="75" t="s">
        <v>3936</v>
      </c>
      <c r="E3163" s="525">
        <v>14241</v>
      </c>
      <c r="F3163" s="184">
        <v>2134.5700000000002</v>
      </c>
      <c r="G3163" s="309"/>
      <c r="H3163" s="309"/>
      <c r="I3163" s="24"/>
      <c r="J3163" s="2"/>
    </row>
    <row r="3164" spans="1:10" s="444" customFormat="1">
      <c r="A3164" s="382">
        <v>41394</v>
      </c>
      <c r="B3164" s="382"/>
      <c r="C3164" s="75" t="s">
        <v>530</v>
      </c>
      <c r="D3164" s="75" t="s">
        <v>3917</v>
      </c>
      <c r="E3164" s="525">
        <v>14192</v>
      </c>
      <c r="F3164" s="184">
        <v>589.79999999999995</v>
      </c>
      <c r="G3164" s="309"/>
      <c r="H3164" s="309"/>
      <c r="I3164" s="24"/>
      <c r="J3164" s="2"/>
    </row>
    <row r="3165" spans="1:10" s="444" customFormat="1">
      <c r="A3165" s="382">
        <v>41394</v>
      </c>
      <c r="B3165" s="382"/>
      <c r="C3165" s="75" t="s">
        <v>1707</v>
      </c>
      <c r="D3165" s="75" t="s">
        <v>3917</v>
      </c>
      <c r="E3165" s="525">
        <v>14201</v>
      </c>
      <c r="F3165" s="184">
        <v>594.30999999999995</v>
      </c>
      <c r="G3165" s="309"/>
      <c r="H3165" s="309"/>
      <c r="I3165" s="24"/>
      <c r="J3165" s="2"/>
    </row>
    <row r="3166" spans="1:10" s="444" customFormat="1">
      <c r="A3166" s="382">
        <v>41394</v>
      </c>
      <c r="B3166" s="382"/>
      <c r="C3166" s="75" t="s">
        <v>2272</v>
      </c>
      <c r="D3166" s="75" t="s">
        <v>3917</v>
      </c>
      <c r="E3166" s="525">
        <v>14203</v>
      </c>
      <c r="F3166" s="184">
        <v>607.79999999999995</v>
      </c>
      <c r="G3166" s="309"/>
      <c r="H3166" s="309"/>
      <c r="I3166" s="24"/>
      <c r="J3166" s="2"/>
    </row>
    <row r="3167" spans="1:10" s="444" customFormat="1">
      <c r="A3167" s="382">
        <v>41394</v>
      </c>
      <c r="B3167" s="382"/>
      <c r="C3167" s="75" t="s">
        <v>369</v>
      </c>
      <c r="D3167" s="75" t="s">
        <v>3917</v>
      </c>
      <c r="E3167" s="525">
        <v>14224</v>
      </c>
      <c r="F3167" s="184">
        <v>1036.55</v>
      </c>
      <c r="G3167" s="309"/>
      <c r="H3167" s="309"/>
      <c r="I3167" s="24"/>
      <c r="J3167" s="2"/>
    </row>
    <row r="3168" spans="1:10" s="444" customFormat="1">
      <c r="A3168" s="382">
        <v>41394</v>
      </c>
      <c r="B3168" s="382"/>
      <c r="C3168" s="75" t="s">
        <v>525</v>
      </c>
      <c r="D3168" s="75" t="s">
        <v>3917</v>
      </c>
      <c r="E3168" s="525">
        <v>14182</v>
      </c>
      <c r="F3168" s="184">
        <v>293.55</v>
      </c>
      <c r="G3168" s="309"/>
      <c r="H3168" s="309"/>
      <c r="I3168" s="24"/>
      <c r="J3168" s="2"/>
    </row>
    <row r="3169" spans="1:10" s="444" customFormat="1">
      <c r="A3169" s="382">
        <v>41394</v>
      </c>
      <c r="B3169" s="382"/>
      <c r="C3169" s="75" t="s">
        <v>1170</v>
      </c>
      <c r="D3169" s="75" t="s">
        <v>3917</v>
      </c>
      <c r="E3169" s="525">
        <v>14177</v>
      </c>
      <c r="F3169" s="184">
        <v>227.93</v>
      </c>
      <c r="G3169" s="309"/>
      <c r="H3169" s="309"/>
      <c r="I3169" s="24"/>
      <c r="J3169" s="2"/>
    </row>
    <row r="3173" spans="1:10" s="444" customFormat="1">
      <c r="A3173" s="382">
        <v>41394</v>
      </c>
      <c r="B3173" s="382"/>
      <c r="C3173" s="75" t="s">
        <v>528</v>
      </c>
      <c r="D3173" s="75" t="s">
        <v>3917</v>
      </c>
      <c r="E3173" s="525">
        <v>14186</v>
      </c>
      <c r="F3173" s="184">
        <v>294.89999999999998</v>
      </c>
      <c r="G3173" s="309"/>
      <c r="H3173" s="309"/>
      <c r="I3173" s="24"/>
      <c r="J3173" s="2"/>
    </row>
    <row r="3174" spans="1:10" s="444" customFormat="1">
      <c r="A3174" s="382">
        <v>41397</v>
      </c>
      <c r="B3174" s="382"/>
      <c r="C3174" s="75" t="s">
        <v>372</v>
      </c>
      <c r="D3174" s="75" t="s">
        <v>3936</v>
      </c>
      <c r="E3174" s="525">
        <v>14242</v>
      </c>
      <c r="F3174" s="184">
        <v>1000</v>
      </c>
      <c r="G3174" s="309"/>
      <c r="H3174" s="309"/>
      <c r="I3174" s="24"/>
      <c r="J3174" s="2"/>
    </row>
    <row r="3175" spans="1:10">
      <c r="A3175" s="382">
        <v>41400</v>
      </c>
      <c r="B3175" s="382"/>
      <c r="C3175" s="75" t="s">
        <v>3465</v>
      </c>
      <c r="D3175" s="75" t="s">
        <v>3945</v>
      </c>
      <c r="E3175" s="525">
        <v>14249</v>
      </c>
      <c r="F3175" s="184">
        <v>800</v>
      </c>
    </row>
    <row r="3176" spans="1:10" s="444" customFormat="1">
      <c r="A3176" s="382">
        <v>41394</v>
      </c>
      <c r="B3176" s="382"/>
      <c r="C3176" s="75" t="s">
        <v>533</v>
      </c>
      <c r="D3176" s="75" t="s">
        <v>3917</v>
      </c>
      <c r="E3176" s="525">
        <v>14223</v>
      </c>
      <c r="F3176" s="184">
        <v>707.76</v>
      </c>
      <c r="G3176" s="309"/>
      <c r="H3176" s="309"/>
      <c r="I3176" s="24"/>
      <c r="J3176" s="2"/>
    </row>
    <row r="3177" spans="1:10" s="444" customFormat="1">
      <c r="A3177" s="382">
        <v>41394</v>
      </c>
      <c r="B3177" s="382"/>
      <c r="C3177" s="75" t="s">
        <v>2644</v>
      </c>
      <c r="D3177" s="75" t="s">
        <v>3928</v>
      </c>
      <c r="E3177" s="525">
        <v>14210</v>
      </c>
      <c r="F3177" s="184">
        <v>423.2</v>
      </c>
      <c r="G3177" s="309"/>
      <c r="H3177" s="309"/>
      <c r="I3177" s="24"/>
      <c r="J3177" s="2"/>
    </row>
    <row r="3178" spans="1:10" s="444" customFormat="1">
      <c r="A3178" s="382">
        <v>41393</v>
      </c>
      <c r="B3178" s="382"/>
      <c r="C3178" s="75" t="s">
        <v>537</v>
      </c>
      <c r="D3178" s="75" t="s">
        <v>3911</v>
      </c>
      <c r="E3178" s="525">
        <v>14145</v>
      </c>
      <c r="F3178" s="184">
        <v>150</v>
      </c>
      <c r="G3178" s="309"/>
      <c r="H3178" s="309"/>
      <c r="I3178" s="24"/>
      <c r="J3178" s="2"/>
    </row>
    <row r="3179" spans="1:10" s="444" customFormat="1">
      <c r="A3179" s="382">
        <v>41394</v>
      </c>
      <c r="B3179" s="382"/>
      <c r="C3179" s="75" t="s">
        <v>1303</v>
      </c>
      <c r="D3179" s="75" t="s">
        <v>3917</v>
      </c>
      <c r="E3179" s="525">
        <v>14180</v>
      </c>
      <c r="F3179" s="184">
        <v>177.28</v>
      </c>
      <c r="G3179" s="309"/>
      <c r="H3179" s="309"/>
      <c r="I3179" s="24"/>
      <c r="J3179" s="2"/>
    </row>
    <row r="3180" spans="1:10" s="444" customFormat="1">
      <c r="A3180" s="382">
        <v>41400</v>
      </c>
      <c r="B3180" s="382"/>
      <c r="C3180" s="75" t="s">
        <v>3947</v>
      </c>
      <c r="D3180" s="75" t="s">
        <v>3946</v>
      </c>
      <c r="E3180" s="525">
        <v>14266</v>
      </c>
      <c r="F3180" s="184">
        <v>3860.8</v>
      </c>
      <c r="G3180" s="309"/>
      <c r="H3180" s="309"/>
      <c r="I3180" s="24"/>
      <c r="J3180" s="2"/>
    </row>
    <row r="3181" spans="1:10" s="444" customFormat="1">
      <c r="A3181" s="382">
        <v>41400</v>
      </c>
      <c r="B3181" s="382"/>
      <c r="C3181" s="75" t="s">
        <v>3947</v>
      </c>
      <c r="D3181" s="75" t="s">
        <v>3946</v>
      </c>
      <c r="E3181" s="525">
        <v>14263</v>
      </c>
      <c r="F3181" s="184">
        <v>2641.6</v>
      </c>
      <c r="G3181" s="309"/>
      <c r="H3181" s="309"/>
      <c r="I3181" s="24"/>
      <c r="J3181" s="2"/>
    </row>
    <row r="3182" spans="1:10" s="444" customFormat="1">
      <c r="A3182" s="382">
        <v>41400</v>
      </c>
      <c r="B3182" s="382"/>
      <c r="C3182" s="75" t="s">
        <v>226</v>
      </c>
      <c r="D3182" s="75" t="s">
        <v>3949</v>
      </c>
      <c r="E3182" s="525">
        <v>14251</v>
      </c>
      <c r="F3182" s="184">
        <v>467.31</v>
      </c>
      <c r="G3182" s="309"/>
      <c r="H3182" s="309"/>
      <c r="I3182" s="24"/>
      <c r="J3182" s="2"/>
    </row>
    <row r="3183" spans="1:10" s="444" customFormat="1">
      <c r="A3183" s="382">
        <v>41400</v>
      </c>
      <c r="B3183" s="382"/>
      <c r="C3183" s="75" t="s">
        <v>145</v>
      </c>
      <c r="D3183" s="75" t="s">
        <v>3950</v>
      </c>
      <c r="E3183" s="525">
        <v>14252</v>
      </c>
      <c r="F3183" s="184">
        <v>180</v>
      </c>
      <c r="G3183" s="309"/>
      <c r="H3183" s="309"/>
      <c r="I3183" s="24"/>
      <c r="J3183" s="2"/>
    </row>
    <row r="3184" spans="1:10" s="444" customFormat="1">
      <c r="A3184" s="382">
        <v>41338</v>
      </c>
      <c r="B3184" s="382">
        <v>41399</v>
      </c>
      <c r="C3184" s="75" t="s">
        <v>133</v>
      </c>
      <c r="D3184" s="75" t="s">
        <v>3385</v>
      </c>
      <c r="E3184" s="525">
        <v>13399</v>
      </c>
      <c r="F3184" s="184">
        <v>2303.25</v>
      </c>
      <c r="G3184" s="309"/>
      <c r="H3184" s="309"/>
      <c r="I3184" s="24"/>
      <c r="J3184" s="2"/>
    </row>
    <row r="3185" spans="1:10" s="444" customFormat="1">
      <c r="A3185" s="382">
        <v>41387</v>
      </c>
      <c r="B3185" s="382"/>
      <c r="C3185" s="75" t="s">
        <v>3423</v>
      </c>
      <c r="D3185" s="75" t="s">
        <v>3870</v>
      </c>
      <c r="E3185" s="525">
        <v>14099</v>
      </c>
      <c r="F3185" s="184">
        <v>588.79999999999995</v>
      </c>
      <c r="G3185" s="309"/>
      <c r="H3185" s="309"/>
      <c r="I3185" s="24"/>
      <c r="J3185" s="2"/>
    </row>
    <row r="3186" spans="1:10" s="444" customFormat="1">
      <c r="A3186" s="382">
        <v>41394</v>
      </c>
      <c r="B3186" s="382"/>
      <c r="C3186" s="75" t="s">
        <v>367</v>
      </c>
      <c r="D3186" s="75" t="s">
        <v>3917</v>
      </c>
      <c r="E3186" s="525">
        <v>14222</v>
      </c>
      <c r="F3186" s="184">
        <v>1321.65</v>
      </c>
      <c r="G3186" s="309"/>
      <c r="H3186" s="309"/>
      <c r="I3186" s="24"/>
      <c r="J3186" s="2"/>
    </row>
    <row r="3188" spans="1:10">
      <c r="A3188" s="60">
        <v>41401</v>
      </c>
    </row>
    <row r="3190" spans="1:10" s="444" customFormat="1">
      <c r="A3190" s="382">
        <v>41383</v>
      </c>
      <c r="B3190" s="382">
        <v>41357</v>
      </c>
      <c r="C3190" s="75" t="s">
        <v>1122</v>
      </c>
      <c r="D3190" s="75" t="s">
        <v>3831</v>
      </c>
      <c r="E3190" s="525">
        <v>14069</v>
      </c>
      <c r="F3190" s="184">
        <v>400</v>
      </c>
      <c r="G3190" s="309"/>
      <c r="H3190" s="309"/>
      <c r="I3190" s="24"/>
      <c r="J3190" s="2"/>
    </row>
    <row r="3191" spans="1:10" s="444" customFormat="1">
      <c r="A3191" s="382">
        <v>41387</v>
      </c>
      <c r="B3191" s="382"/>
      <c r="C3191" s="75" t="s">
        <v>3860</v>
      </c>
      <c r="D3191" s="75" t="s">
        <v>3869</v>
      </c>
      <c r="E3191" s="525">
        <v>14098</v>
      </c>
      <c r="F3191" s="184">
        <v>441.6</v>
      </c>
      <c r="G3191" s="309"/>
      <c r="H3191" s="309"/>
      <c r="I3191" s="24"/>
      <c r="J3191" s="2"/>
    </row>
    <row r="3192" spans="1:10" s="444" customFormat="1">
      <c r="A3192" s="382">
        <v>41394</v>
      </c>
      <c r="B3192" s="382"/>
      <c r="C3192" s="75" t="s">
        <v>1633</v>
      </c>
      <c r="D3192" s="75" t="s">
        <v>3922</v>
      </c>
      <c r="E3192" s="525">
        <v>14227</v>
      </c>
      <c r="F3192" s="184">
        <v>594.30999999999995</v>
      </c>
      <c r="G3192" s="309"/>
      <c r="H3192" s="309"/>
      <c r="I3192" s="24"/>
      <c r="J3192" s="2"/>
    </row>
    <row r="3193" spans="1:10" s="444" customFormat="1">
      <c r="A3193" s="382">
        <v>41396</v>
      </c>
      <c r="B3193" s="382">
        <v>41400</v>
      </c>
      <c r="C3193" s="75" t="s">
        <v>166</v>
      </c>
      <c r="D3193" s="75" t="s">
        <v>3940</v>
      </c>
      <c r="E3193" s="525">
        <v>14236</v>
      </c>
      <c r="F3193" s="184">
        <v>859.54</v>
      </c>
      <c r="G3193" s="309"/>
      <c r="H3193" s="309"/>
      <c r="I3193" s="24"/>
      <c r="J3193" s="2"/>
    </row>
    <row r="3194" spans="1:10" s="444" customFormat="1">
      <c r="A3194" s="382">
        <v>41368</v>
      </c>
      <c r="B3194" s="382">
        <v>41398</v>
      </c>
      <c r="C3194" s="75" t="s">
        <v>3689</v>
      </c>
      <c r="D3194" s="75" t="s">
        <v>3694</v>
      </c>
      <c r="E3194" s="525">
        <v>13870</v>
      </c>
      <c r="F3194" s="184">
        <v>2455.81</v>
      </c>
      <c r="G3194" s="309"/>
      <c r="H3194" s="309"/>
      <c r="I3194" s="24"/>
      <c r="J3194" s="379"/>
    </row>
    <row r="3195" spans="1:10" s="444" customFormat="1">
      <c r="A3195" s="382">
        <v>41394</v>
      </c>
      <c r="B3195" s="382"/>
      <c r="C3195" s="75" t="s">
        <v>2859</v>
      </c>
      <c r="D3195" s="75" t="s">
        <v>3927</v>
      </c>
      <c r="E3195" s="525">
        <v>14209</v>
      </c>
      <c r="F3195" s="184">
        <v>312</v>
      </c>
      <c r="G3195" s="309"/>
      <c r="H3195" s="309"/>
      <c r="I3195" s="24"/>
      <c r="J3195" s="2"/>
    </row>
    <row r="3196" spans="1:10" s="444" customFormat="1">
      <c r="A3196" s="382">
        <v>41401</v>
      </c>
      <c r="B3196" s="382"/>
      <c r="C3196" s="75" t="s">
        <v>226</v>
      </c>
      <c r="D3196" s="75" t="s">
        <v>3970</v>
      </c>
      <c r="E3196" s="525">
        <v>14269</v>
      </c>
      <c r="F3196" s="184">
        <v>180</v>
      </c>
      <c r="G3196" s="309"/>
      <c r="H3196" s="309"/>
      <c r="I3196" s="24"/>
      <c r="J3196" s="2"/>
    </row>
    <row r="3197" spans="1:10" s="444" customFormat="1">
      <c r="A3197" s="382">
        <v>41400</v>
      </c>
      <c r="B3197" s="382"/>
      <c r="C3197" s="75" t="s">
        <v>1762</v>
      </c>
      <c r="D3197" s="75" t="s">
        <v>3948</v>
      </c>
      <c r="E3197" s="525">
        <v>14250</v>
      </c>
      <c r="F3197" s="184">
        <v>75.38</v>
      </c>
      <c r="G3197" s="309"/>
      <c r="H3197" s="309"/>
      <c r="I3197" s="24"/>
      <c r="J3197" s="2"/>
    </row>
    <row r="3198" spans="1:10" s="444" customFormat="1">
      <c r="A3198" s="382">
        <v>41401</v>
      </c>
      <c r="B3198" s="382"/>
      <c r="C3198" s="75" t="s">
        <v>3972</v>
      </c>
      <c r="D3198" s="75" t="s">
        <v>3973</v>
      </c>
      <c r="E3198" s="525">
        <v>14279</v>
      </c>
      <c r="F3198" s="184">
        <v>965.2</v>
      </c>
      <c r="G3198" s="309"/>
      <c r="H3198" s="309"/>
      <c r="I3198" s="24"/>
      <c r="J3198" s="2"/>
    </row>
    <row r="3199" spans="1:10" s="444" customFormat="1">
      <c r="A3199" s="382">
        <v>41401</v>
      </c>
      <c r="B3199" s="382"/>
      <c r="C3199" s="75" t="s">
        <v>3972</v>
      </c>
      <c r="D3199" s="75" t="s">
        <v>3973</v>
      </c>
      <c r="E3199" s="525">
        <v>14276</v>
      </c>
      <c r="F3199" s="184">
        <v>2235.1999999999998</v>
      </c>
      <c r="G3199" s="309"/>
      <c r="H3199" s="309"/>
      <c r="I3199" s="24"/>
      <c r="J3199" s="2"/>
    </row>
    <row r="3200" spans="1:10" s="444" customFormat="1">
      <c r="A3200" s="382">
        <v>41401</v>
      </c>
      <c r="B3200" s="382"/>
      <c r="C3200" s="75" t="s">
        <v>3972</v>
      </c>
      <c r="D3200" s="75" t="s">
        <v>3973</v>
      </c>
      <c r="E3200" s="525">
        <v>14277</v>
      </c>
      <c r="F3200" s="184">
        <v>3149.6</v>
      </c>
      <c r="G3200" s="309"/>
      <c r="H3200" s="309"/>
      <c r="I3200" s="24"/>
      <c r="J3200" s="2"/>
    </row>
    <row r="3201" spans="1:10" s="444" customFormat="1">
      <c r="A3201" s="382">
        <v>41394</v>
      </c>
      <c r="B3201" s="382"/>
      <c r="C3201" s="75" t="s">
        <v>563</v>
      </c>
      <c r="D3201" s="75" t="s">
        <v>3917</v>
      </c>
      <c r="E3201" s="525">
        <v>14208</v>
      </c>
      <c r="F3201" s="184">
        <v>585.70000000000005</v>
      </c>
      <c r="G3201" s="309"/>
      <c r="H3201" s="309"/>
      <c r="I3201" s="24"/>
      <c r="J3201" s="2"/>
    </row>
    <row r="3202" spans="1:10" s="444" customFormat="1">
      <c r="A3202" s="382">
        <v>41394</v>
      </c>
      <c r="B3202" s="382"/>
      <c r="C3202" s="75" t="s">
        <v>354</v>
      </c>
      <c r="D3202" s="75" t="s">
        <v>3917</v>
      </c>
      <c r="E3202" s="525">
        <v>14219</v>
      </c>
      <c r="F3202" s="184">
        <v>2107.4699999999998</v>
      </c>
      <c r="G3202" s="309"/>
      <c r="H3202" s="309"/>
      <c r="I3202" s="24"/>
      <c r="J3202" s="2"/>
    </row>
    <row r="3204" spans="1:10">
      <c r="A3204" s="60">
        <v>41402</v>
      </c>
    </row>
    <row r="3205" spans="1:10" s="444" customFormat="1">
      <c r="A3205" s="382">
        <v>41400</v>
      </c>
      <c r="B3205" s="382"/>
      <c r="C3205" s="75" t="s">
        <v>407</v>
      </c>
      <c r="D3205" s="75" t="s">
        <v>3958</v>
      </c>
      <c r="E3205" s="525">
        <v>14262</v>
      </c>
      <c r="F3205" s="184">
        <v>53.14</v>
      </c>
      <c r="G3205" s="309"/>
      <c r="H3205" s="309"/>
      <c r="I3205" s="24"/>
      <c r="J3205" s="2"/>
    </row>
    <row r="3206" spans="1:10" s="444" customFormat="1">
      <c r="A3206" s="382">
        <v>41383</v>
      </c>
      <c r="B3206" s="382">
        <v>41398</v>
      </c>
      <c r="C3206" s="75" t="s">
        <v>3358</v>
      </c>
      <c r="D3206" s="75" t="s">
        <v>3832</v>
      </c>
      <c r="E3206" s="525">
        <v>14071</v>
      </c>
      <c r="F3206" s="184">
        <v>300</v>
      </c>
      <c r="G3206" s="309"/>
      <c r="H3206" s="309"/>
      <c r="I3206" s="24"/>
      <c r="J3206" s="2"/>
    </row>
    <row r="3207" spans="1:10" s="97" customFormat="1">
      <c r="A3207" s="209">
        <v>41400</v>
      </c>
      <c r="B3207" s="209">
        <v>41402</v>
      </c>
      <c r="C3207" s="118" t="s">
        <v>438</v>
      </c>
      <c r="D3207" s="118" t="s">
        <v>3953</v>
      </c>
      <c r="E3207" s="520">
        <v>14255</v>
      </c>
      <c r="F3207" s="184">
        <v>350</v>
      </c>
      <c r="G3207" s="309"/>
      <c r="H3207" s="309"/>
      <c r="I3207" s="239"/>
      <c r="J3207" s="390"/>
    </row>
    <row r="3208" spans="1:10" s="444" customFormat="1">
      <c r="A3208" s="382">
        <v>41338</v>
      </c>
      <c r="B3208" s="382">
        <v>41401</v>
      </c>
      <c r="C3208" s="75" t="s">
        <v>1982</v>
      </c>
      <c r="D3208" s="75" t="s">
        <v>3388</v>
      </c>
      <c r="E3208" s="525">
        <v>13403</v>
      </c>
      <c r="F3208" s="184">
        <v>400</v>
      </c>
      <c r="G3208" s="309"/>
      <c r="H3208" s="309"/>
      <c r="I3208" s="24"/>
      <c r="J3208" s="2"/>
    </row>
    <row r="3209" spans="1:10" s="444" customFormat="1">
      <c r="A3209" s="382">
        <v>41397</v>
      </c>
      <c r="B3209" s="382"/>
      <c r="C3209" s="75" t="s">
        <v>2205</v>
      </c>
      <c r="D3209" s="75" t="s">
        <v>3891</v>
      </c>
      <c r="E3209" s="525">
        <v>14248</v>
      </c>
      <c r="F3209" s="184">
        <v>500</v>
      </c>
      <c r="G3209" s="309"/>
      <c r="H3209" s="309"/>
      <c r="I3209" s="24"/>
      <c r="J3209" s="2"/>
    </row>
    <row r="3210" spans="1:10" s="444" customFormat="1">
      <c r="A3210" s="382">
        <v>41397</v>
      </c>
      <c r="B3210" s="382"/>
      <c r="C3210" s="75" t="s">
        <v>976</v>
      </c>
      <c r="D3210" s="75" t="s">
        <v>3964</v>
      </c>
      <c r="E3210" s="525">
        <v>14244</v>
      </c>
      <c r="F3210" s="184">
        <v>532.29999999999995</v>
      </c>
      <c r="G3210" s="309"/>
      <c r="H3210" s="309"/>
      <c r="I3210" s="24"/>
      <c r="J3210" s="2"/>
    </row>
    <row r="3212" spans="1:10">
      <c r="A3212" s="60">
        <v>41403</v>
      </c>
    </row>
    <row r="3214" spans="1:10" s="97" customFormat="1">
      <c r="A3214" s="209">
        <v>41400</v>
      </c>
      <c r="B3214" s="382">
        <v>41402</v>
      </c>
      <c r="C3214" s="75" t="s">
        <v>1537</v>
      </c>
      <c r="D3214" s="75" t="s">
        <v>3952</v>
      </c>
      <c r="E3214" s="525">
        <v>14254</v>
      </c>
      <c r="F3214" s="184">
        <v>139.81</v>
      </c>
      <c r="G3214" s="309"/>
      <c r="H3214" s="309"/>
      <c r="I3214" s="239"/>
      <c r="J3214" s="390"/>
    </row>
    <row r="3215" spans="1:10" s="97" customFormat="1">
      <c r="A3215" s="209">
        <v>41310</v>
      </c>
      <c r="B3215" s="382">
        <v>41402</v>
      </c>
      <c r="C3215" s="75" t="s">
        <v>348</v>
      </c>
      <c r="D3215" s="75" t="s">
        <v>3939</v>
      </c>
      <c r="E3215" s="525">
        <v>14234</v>
      </c>
      <c r="F3215" s="184">
        <v>159.84</v>
      </c>
      <c r="G3215" s="309"/>
      <c r="H3215" s="309"/>
      <c r="I3215" s="239"/>
      <c r="J3215" s="390"/>
    </row>
    <row r="3216" spans="1:10" s="97" customFormat="1">
      <c r="A3216" s="209">
        <v>41400</v>
      </c>
      <c r="B3216" s="382">
        <v>41402</v>
      </c>
      <c r="C3216" s="75" t="s">
        <v>662</v>
      </c>
      <c r="D3216" s="75" t="s">
        <v>3956</v>
      </c>
      <c r="E3216" s="525">
        <v>14260</v>
      </c>
      <c r="F3216" s="184">
        <v>203.96</v>
      </c>
      <c r="G3216" s="309"/>
      <c r="H3216" s="309"/>
      <c r="I3216" s="239"/>
      <c r="J3216" s="390"/>
    </row>
    <row r="3217" spans="1:10" s="444" customFormat="1">
      <c r="A3217" s="382">
        <v>41390</v>
      </c>
      <c r="B3217" s="382">
        <v>41366</v>
      </c>
      <c r="C3217" s="75" t="s">
        <v>1288</v>
      </c>
      <c r="D3217" s="75" t="s">
        <v>3909</v>
      </c>
      <c r="E3217" s="525">
        <v>14142</v>
      </c>
      <c r="F3217" s="184">
        <v>400</v>
      </c>
      <c r="G3217" s="309"/>
      <c r="H3217" s="309"/>
      <c r="I3217" s="24"/>
      <c r="J3217" s="2"/>
    </row>
    <row r="3218" spans="1:10" s="97" customFormat="1">
      <c r="A3218" s="209">
        <v>41400</v>
      </c>
      <c r="B3218" s="382">
        <v>41402</v>
      </c>
      <c r="C3218" s="75" t="s">
        <v>1797</v>
      </c>
      <c r="D3218" s="75" t="s">
        <v>3954</v>
      </c>
      <c r="E3218" s="525">
        <v>14256</v>
      </c>
      <c r="F3218" s="184">
        <v>400</v>
      </c>
      <c r="G3218" s="309"/>
      <c r="H3218" s="309"/>
      <c r="I3218" s="239"/>
      <c r="J3218" s="390"/>
    </row>
    <row r="3219" spans="1:10" s="444" customFormat="1">
      <c r="A3219" s="382">
        <v>41400</v>
      </c>
      <c r="B3219" s="382"/>
      <c r="C3219" s="75" t="s">
        <v>2218</v>
      </c>
      <c r="D3219" s="75" t="s">
        <v>3959</v>
      </c>
      <c r="E3219" s="525">
        <v>14265</v>
      </c>
      <c r="F3219" s="184">
        <v>1299.8800000000001</v>
      </c>
      <c r="G3219" s="309"/>
      <c r="H3219" s="309"/>
      <c r="I3219" s="24"/>
      <c r="J3219" s="2"/>
    </row>
    <row r="3220" spans="1:10" s="444" customFormat="1">
      <c r="A3220" s="209">
        <v>41402</v>
      </c>
      <c r="B3220" s="382"/>
      <c r="C3220" s="75" t="s">
        <v>922</v>
      </c>
      <c r="D3220" s="75" t="s">
        <v>3975</v>
      </c>
      <c r="E3220" s="525">
        <v>14297</v>
      </c>
      <c r="F3220" s="184">
        <v>2000</v>
      </c>
      <c r="G3220" s="309"/>
      <c r="H3220" s="309"/>
      <c r="I3220" s="24"/>
      <c r="J3220" s="2"/>
    </row>
    <row r="3221" spans="1:10" s="444" customFormat="1">
      <c r="A3221" s="382">
        <v>41402</v>
      </c>
      <c r="B3221" s="382"/>
      <c r="C3221" s="75" t="s">
        <v>130</v>
      </c>
      <c r="D3221" s="75" t="s">
        <v>3979</v>
      </c>
      <c r="E3221" s="525">
        <v>14288</v>
      </c>
      <c r="F3221" s="184">
        <v>1850</v>
      </c>
      <c r="G3221" s="309"/>
      <c r="H3221" s="309"/>
      <c r="I3221" s="24"/>
      <c r="J3221" s="2"/>
    </row>
    <row r="3222" spans="1:10" s="444" customFormat="1">
      <c r="A3222" s="382">
        <v>41403</v>
      </c>
      <c r="B3222" s="382"/>
      <c r="C3222" s="75" t="s">
        <v>226</v>
      </c>
      <c r="D3222" s="75" t="s">
        <v>3985</v>
      </c>
      <c r="E3222" s="525">
        <v>14307</v>
      </c>
      <c r="F3222" s="184">
        <v>250</v>
      </c>
      <c r="G3222" s="309"/>
      <c r="H3222" s="309"/>
      <c r="I3222" s="24"/>
      <c r="J3222" s="2"/>
    </row>
    <row r="3223" spans="1:10" s="444" customFormat="1">
      <c r="A3223" s="382">
        <v>41402</v>
      </c>
      <c r="B3223" s="382"/>
      <c r="C3223" s="75" t="s">
        <v>226</v>
      </c>
      <c r="D3223" s="75" t="s">
        <v>3976</v>
      </c>
      <c r="E3223" s="525">
        <v>14300</v>
      </c>
      <c r="F3223" s="184">
        <v>250</v>
      </c>
      <c r="G3223" s="309"/>
      <c r="H3223" s="309"/>
      <c r="I3223" s="24"/>
      <c r="J3223" s="2"/>
    </row>
    <row r="3224" spans="1:10" s="444" customFormat="1">
      <c r="A3224" s="382">
        <v>41402</v>
      </c>
      <c r="B3224" s="382"/>
      <c r="C3224" s="75" t="s">
        <v>226</v>
      </c>
      <c r="D3224" s="75" t="s">
        <v>3977</v>
      </c>
      <c r="E3224" s="525">
        <v>14301</v>
      </c>
      <c r="F3224" s="184">
        <v>153.44</v>
      </c>
      <c r="G3224" s="309"/>
      <c r="H3224" s="309"/>
      <c r="I3224" s="24"/>
      <c r="J3224" s="2"/>
    </row>
    <row r="3225" spans="1:10" s="444" customFormat="1">
      <c r="A3225" s="382">
        <v>41401</v>
      </c>
      <c r="B3225" s="382"/>
      <c r="C3225" s="75" t="s">
        <v>545</v>
      </c>
      <c r="D3225" s="75" t="s">
        <v>3971</v>
      </c>
      <c r="E3225" s="525">
        <v>14270</v>
      </c>
      <c r="F3225" s="184">
        <v>192</v>
      </c>
      <c r="G3225" s="309"/>
      <c r="H3225" s="309"/>
      <c r="I3225" s="24"/>
      <c r="J3225" s="2"/>
    </row>
    <row r="3226" spans="1:10" s="444" customFormat="1">
      <c r="A3226" s="382">
        <v>41403</v>
      </c>
      <c r="B3226" s="382"/>
      <c r="C3226" s="75" t="s">
        <v>2288</v>
      </c>
      <c r="D3226" s="75" t="s">
        <v>3983</v>
      </c>
      <c r="E3226" s="525">
        <v>14304</v>
      </c>
      <c r="F3226" s="184">
        <v>80</v>
      </c>
      <c r="G3226" s="309"/>
      <c r="H3226" s="309"/>
      <c r="I3226" s="24"/>
      <c r="J3226" s="2"/>
    </row>
    <row r="3227" spans="1:10" s="444" customFormat="1">
      <c r="A3227" s="382">
        <v>41403</v>
      </c>
      <c r="B3227" s="382"/>
      <c r="C3227" s="75" t="s">
        <v>1762</v>
      </c>
      <c r="D3227" s="75" t="s">
        <v>3990</v>
      </c>
      <c r="E3227" s="525">
        <v>14321</v>
      </c>
      <c r="F3227" s="184">
        <v>109.71</v>
      </c>
      <c r="G3227" s="309"/>
      <c r="H3227" s="309"/>
      <c r="I3227" s="24"/>
      <c r="J3227" s="2"/>
    </row>
    <row r="3228" spans="1:10" s="444" customFormat="1">
      <c r="A3228" s="382">
        <v>41403</v>
      </c>
      <c r="B3228" s="382"/>
      <c r="C3228" s="75" t="s">
        <v>226</v>
      </c>
      <c r="D3228" s="75" t="s">
        <v>3989</v>
      </c>
      <c r="E3228" s="525">
        <v>14320</v>
      </c>
      <c r="F3228" s="184">
        <v>370.57</v>
      </c>
      <c r="G3228" s="309"/>
      <c r="H3228" s="309"/>
      <c r="I3228" s="24"/>
      <c r="J3228" s="2"/>
    </row>
    <row r="3229" spans="1:10" s="444" customFormat="1">
      <c r="A3229" s="209">
        <v>41341</v>
      </c>
      <c r="B3229" s="382">
        <v>41402</v>
      </c>
      <c r="C3229" s="75" t="s">
        <v>133</v>
      </c>
      <c r="D3229" s="75" t="s">
        <v>3431</v>
      </c>
      <c r="E3229" s="525">
        <v>13442</v>
      </c>
      <c r="F3229" s="184">
        <v>3863.9</v>
      </c>
      <c r="G3229" s="309"/>
      <c r="H3229" s="309"/>
      <c r="I3229" s="24"/>
      <c r="J3229" s="2"/>
    </row>
    <row r="3230" spans="1:10" s="444" customFormat="1">
      <c r="A3230" s="382">
        <v>41400</v>
      </c>
      <c r="B3230" s="382"/>
      <c r="C3230" s="75" t="s">
        <v>3960</v>
      </c>
      <c r="D3230" s="75" t="s">
        <v>3961</v>
      </c>
      <c r="E3230" s="525">
        <v>14267</v>
      </c>
      <c r="F3230" s="184">
        <v>182.58</v>
      </c>
      <c r="G3230" s="309"/>
      <c r="H3230" s="309"/>
      <c r="I3230" s="24"/>
      <c r="J3230" s="2"/>
    </row>
    <row r="3231" spans="1:10" s="444" customFormat="1">
      <c r="A3231"/>
      <c r="B3231" s="383"/>
      <c r="C3231" s="384"/>
      <c r="D3231" s="384"/>
      <c r="E3231" s="543"/>
      <c r="F3231" s="371"/>
      <c r="G3231" s="309"/>
      <c r="H3231" s="309"/>
      <c r="I3231" s="24"/>
      <c r="J3231" s="2"/>
    </row>
    <row r="3232" spans="1:10">
      <c r="A3232" s="60">
        <v>41404</v>
      </c>
    </row>
    <row r="3234" spans="1:10">
      <c r="A3234" s="382"/>
      <c r="B3234" s="382"/>
      <c r="C3234" s="75" t="s">
        <v>860</v>
      </c>
      <c r="D3234" s="75" t="s">
        <v>3991</v>
      </c>
      <c r="E3234" s="525">
        <v>12271</v>
      </c>
      <c r="F3234" s="184">
        <v>1060</v>
      </c>
    </row>
    <row r="3235" spans="1:10" s="444" customFormat="1">
      <c r="A3235" s="382">
        <v>41282</v>
      </c>
      <c r="B3235" s="382">
        <v>41402</v>
      </c>
      <c r="C3235" s="75" t="s">
        <v>3204</v>
      </c>
      <c r="D3235" s="75" t="s">
        <v>3714</v>
      </c>
      <c r="E3235" s="525">
        <v>12676</v>
      </c>
      <c r="F3235" s="184">
        <v>2000</v>
      </c>
      <c r="G3235" s="309"/>
      <c r="H3235" s="309"/>
      <c r="I3235" s="24"/>
      <c r="J3235" s="2"/>
    </row>
    <row r="3236" spans="1:10" s="444" customFormat="1">
      <c r="A3236" s="382">
        <v>41282</v>
      </c>
      <c r="B3236" s="382">
        <v>41402</v>
      </c>
      <c r="C3236" s="75" t="s">
        <v>3204</v>
      </c>
      <c r="D3236" s="75" t="s">
        <v>3974</v>
      </c>
      <c r="E3236" s="525">
        <v>12677</v>
      </c>
      <c r="F3236" s="184">
        <v>20000</v>
      </c>
      <c r="G3236" s="309"/>
      <c r="H3236" s="309"/>
      <c r="I3236" s="24"/>
      <c r="J3236" s="2"/>
    </row>
    <row r="3237" spans="1:10">
      <c r="A3237" s="382"/>
      <c r="B3237" s="382"/>
      <c r="C3237" s="75" t="s">
        <v>19</v>
      </c>
      <c r="D3237" s="75" t="s">
        <v>3992</v>
      </c>
      <c r="E3237" s="525">
        <v>14290</v>
      </c>
      <c r="F3237" s="184">
        <v>1500</v>
      </c>
    </row>
    <row r="3238" spans="1:10" s="444" customFormat="1">
      <c r="A3238" s="382">
        <v>41359</v>
      </c>
      <c r="B3238" s="382">
        <v>41404</v>
      </c>
      <c r="C3238" s="75" t="s">
        <v>130</v>
      </c>
      <c r="D3238" s="75" t="s">
        <v>3586</v>
      </c>
      <c r="E3238" s="525">
        <v>13728</v>
      </c>
      <c r="F3238" s="184">
        <v>496.77</v>
      </c>
      <c r="G3238" s="309"/>
      <c r="H3238" s="309"/>
      <c r="I3238" s="24"/>
      <c r="J3238" s="2"/>
    </row>
    <row r="3239" spans="1:10" s="444" customFormat="1">
      <c r="A3239" s="382">
        <v>41404</v>
      </c>
      <c r="B3239" s="382"/>
      <c r="C3239" s="75" t="s">
        <v>145</v>
      </c>
      <c r="D3239" s="75" t="s">
        <v>4019</v>
      </c>
      <c r="E3239" s="525">
        <v>14348</v>
      </c>
      <c r="F3239" s="184">
        <v>300</v>
      </c>
      <c r="G3239" s="309"/>
      <c r="H3239" s="309"/>
      <c r="I3239" s="24"/>
      <c r="J3239" s="2"/>
    </row>
    <row r="3240" spans="1:10" s="444" customFormat="1">
      <c r="A3240" s="382">
        <v>41404</v>
      </c>
      <c r="B3240" s="382"/>
      <c r="C3240" s="75" t="s">
        <v>145</v>
      </c>
      <c r="D3240" s="75" t="s">
        <v>4014</v>
      </c>
      <c r="E3240" s="525">
        <v>14342</v>
      </c>
      <c r="F3240" s="184">
        <v>251</v>
      </c>
      <c r="G3240" s="309"/>
      <c r="H3240" s="309"/>
      <c r="I3240" s="24"/>
      <c r="J3240" s="2"/>
    </row>
    <row r="3241" spans="1:10">
      <c r="A3241" s="382"/>
      <c r="B3241" s="382"/>
      <c r="C3241" s="75" t="s">
        <v>545</v>
      </c>
      <c r="D3241" s="75" t="s">
        <v>4032</v>
      </c>
      <c r="E3241" s="525">
        <v>13854</v>
      </c>
      <c r="F3241" s="184">
        <v>1405.41</v>
      </c>
    </row>
    <row r="3242" spans="1:10" s="444" customFormat="1">
      <c r="A3242" s="382">
        <v>41403</v>
      </c>
      <c r="B3242" s="382">
        <v>41407</v>
      </c>
      <c r="C3242" s="75" t="s">
        <v>4025</v>
      </c>
      <c r="D3242" s="75" t="s">
        <v>4030</v>
      </c>
      <c r="E3242" s="525">
        <v>14315</v>
      </c>
      <c r="F3242" s="184">
        <v>618.59</v>
      </c>
      <c r="G3242" s="309"/>
      <c r="H3242" s="309"/>
      <c r="I3242" s="24"/>
      <c r="J3242" s="2"/>
    </row>
    <row r="3243" spans="1:10" s="96" customFormat="1">
      <c r="A3243" s="382">
        <v>41397</v>
      </c>
      <c r="B3243" s="382">
        <v>41404</v>
      </c>
      <c r="C3243" s="75" t="s">
        <v>158</v>
      </c>
      <c r="D3243" s="75" t="s">
        <v>3966</v>
      </c>
      <c r="E3243" s="525">
        <v>14246</v>
      </c>
      <c r="F3243" s="184">
        <v>350.33</v>
      </c>
      <c r="G3243" s="309"/>
      <c r="H3243" s="309"/>
      <c r="I3243" s="372"/>
      <c r="J3243" s="95"/>
    </row>
    <row r="3244" spans="1:10" s="96" customFormat="1">
      <c r="A3244" s="382">
        <v>41397</v>
      </c>
      <c r="B3244" s="382">
        <v>41404</v>
      </c>
      <c r="C3244" s="75" t="s">
        <v>158</v>
      </c>
      <c r="D3244" s="75" t="s">
        <v>3965</v>
      </c>
      <c r="E3244" s="525">
        <v>14245</v>
      </c>
      <c r="F3244" s="184">
        <v>4379.24</v>
      </c>
      <c r="G3244" s="309"/>
      <c r="H3244" s="309"/>
      <c r="I3244" s="372"/>
      <c r="J3244" s="95"/>
    </row>
    <row r="3245" spans="1:10" s="444" customFormat="1">
      <c r="A3245" s="382">
        <v>41403</v>
      </c>
      <c r="B3245" s="382"/>
      <c r="C3245" s="75" t="s">
        <v>3980</v>
      </c>
      <c r="D3245" s="75" t="s">
        <v>3982</v>
      </c>
      <c r="E3245" s="525">
        <v>14303</v>
      </c>
      <c r="F3245" s="184">
        <v>119.86</v>
      </c>
      <c r="G3245" s="309"/>
      <c r="H3245" s="309"/>
      <c r="I3245" s="24"/>
      <c r="J3245" s="2"/>
    </row>
    <row r="3246" spans="1:10">
      <c r="A3246" s="60">
        <v>41407</v>
      </c>
    </row>
    <row r="3248" spans="1:10" s="444" customFormat="1">
      <c r="A3248" s="382">
        <v>41403</v>
      </c>
      <c r="B3248" s="382"/>
      <c r="C3248" s="75" t="s">
        <v>3986</v>
      </c>
      <c r="D3248" s="75" t="s">
        <v>3987</v>
      </c>
      <c r="E3248" s="525">
        <v>14317</v>
      </c>
      <c r="F3248" s="184">
        <v>264.16000000000003</v>
      </c>
      <c r="G3248" s="309"/>
      <c r="H3248" s="309"/>
      <c r="I3248" s="24"/>
      <c r="J3248" s="2"/>
    </row>
    <row r="3249" spans="1:10" s="444" customFormat="1">
      <c r="A3249" s="382">
        <v>41404</v>
      </c>
      <c r="B3249" s="382"/>
      <c r="C3249" s="75" t="s">
        <v>3502</v>
      </c>
      <c r="D3249" s="75" t="s">
        <v>4021</v>
      </c>
      <c r="E3249" s="525">
        <v>14350</v>
      </c>
      <c r="F3249" s="184">
        <v>800</v>
      </c>
      <c r="G3249" s="309"/>
      <c r="H3249" s="309"/>
      <c r="I3249" s="24"/>
      <c r="J3249" s="2"/>
    </row>
    <row r="3250" spans="1:10" s="444" customFormat="1">
      <c r="A3250" s="382">
        <v>41404</v>
      </c>
      <c r="B3250" s="382"/>
      <c r="C3250" s="75" t="s">
        <v>3697</v>
      </c>
      <c r="D3250" s="75" t="s">
        <v>3705</v>
      </c>
      <c r="E3250" s="525">
        <v>14351</v>
      </c>
      <c r="F3250" s="184">
        <v>200</v>
      </c>
      <c r="G3250" s="309"/>
      <c r="H3250" s="309"/>
      <c r="I3250" s="24"/>
      <c r="J3250" s="2"/>
    </row>
    <row r="3251" spans="1:10" s="444" customFormat="1">
      <c r="A3251" s="382">
        <v>41407</v>
      </c>
      <c r="B3251" s="382"/>
      <c r="C3251" s="75" t="s">
        <v>4033</v>
      </c>
      <c r="D3251" s="75" t="s">
        <v>4035</v>
      </c>
      <c r="E3251" s="525">
        <v>14355</v>
      </c>
      <c r="F3251" s="184">
        <v>71.319999999999993</v>
      </c>
      <c r="G3251" s="309"/>
      <c r="H3251" s="309"/>
      <c r="I3251" s="24"/>
      <c r="J3251" s="2"/>
    </row>
    <row r="3252" spans="1:10" s="444" customFormat="1">
      <c r="A3252" s="382">
        <v>41407</v>
      </c>
      <c r="B3252" s="382"/>
      <c r="C3252" s="75" t="s">
        <v>4034</v>
      </c>
      <c r="D3252" s="75" t="s">
        <v>4036</v>
      </c>
      <c r="E3252" s="525">
        <v>14356</v>
      </c>
      <c r="F3252" s="184">
        <v>133.13</v>
      </c>
      <c r="G3252" s="309"/>
      <c r="H3252" s="309"/>
      <c r="I3252" s="24"/>
      <c r="J3252" s="2"/>
    </row>
    <row r="3253" spans="1:10" s="444" customFormat="1">
      <c r="A3253" s="382">
        <v>41407</v>
      </c>
      <c r="B3253" s="382"/>
      <c r="C3253" s="75" t="s">
        <v>26</v>
      </c>
      <c r="D3253" s="75" t="s">
        <v>4037</v>
      </c>
      <c r="E3253" s="525">
        <v>14357</v>
      </c>
      <c r="F3253" s="184">
        <v>423.03</v>
      </c>
      <c r="G3253" s="309"/>
      <c r="H3253" s="309"/>
      <c r="I3253" s="24"/>
      <c r="J3253" s="2"/>
    </row>
    <row r="3254" spans="1:10" s="444" customFormat="1">
      <c r="A3254" s="382">
        <v>41407</v>
      </c>
      <c r="B3254" s="382"/>
      <c r="C3254" s="75" t="s">
        <v>226</v>
      </c>
      <c r="D3254" s="75" t="s">
        <v>4041</v>
      </c>
      <c r="E3254" s="525">
        <v>14363</v>
      </c>
      <c r="F3254" s="184">
        <v>2000</v>
      </c>
      <c r="G3254" s="309" t="s">
        <v>4127</v>
      </c>
      <c r="H3254" s="309"/>
      <c r="I3254" s="24"/>
      <c r="J3254" s="2"/>
    </row>
    <row r="3255" spans="1:10" s="444" customFormat="1">
      <c r="A3255" s="382">
        <v>41407</v>
      </c>
      <c r="B3255" s="382"/>
      <c r="C3255" s="75" t="s">
        <v>226</v>
      </c>
      <c r="D3255" s="75" t="s">
        <v>4039</v>
      </c>
      <c r="E3255" s="525">
        <v>14361</v>
      </c>
      <c r="F3255" s="184">
        <v>383.04</v>
      </c>
      <c r="G3255" s="309"/>
      <c r="H3255" s="309"/>
      <c r="I3255" s="24"/>
      <c r="J3255" s="2"/>
    </row>
    <row r="3256" spans="1:10" s="444" customFormat="1">
      <c r="A3256" s="382">
        <v>41407</v>
      </c>
      <c r="B3256" s="382"/>
      <c r="C3256" s="75" t="s">
        <v>120</v>
      </c>
      <c r="D3256" s="75" t="s">
        <v>4040</v>
      </c>
      <c r="E3256" s="525">
        <v>14362</v>
      </c>
      <c r="F3256" s="184">
        <v>425.6</v>
      </c>
      <c r="G3256" s="309"/>
      <c r="H3256" s="309"/>
      <c r="I3256" s="24"/>
      <c r="J3256" s="2"/>
    </row>
    <row r="3257" spans="1:10" s="444" customFormat="1">
      <c r="A3257" s="382">
        <v>41407</v>
      </c>
      <c r="B3257" s="382"/>
      <c r="C3257" s="75" t="s">
        <v>120</v>
      </c>
      <c r="D3257" s="75" t="s">
        <v>1498</v>
      </c>
      <c r="E3257" s="525">
        <v>14359</v>
      </c>
      <c r="F3257" s="184">
        <v>2000</v>
      </c>
      <c r="G3257" s="309"/>
      <c r="H3257" s="309"/>
      <c r="I3257" s="24"/>
      <c r="J3257" s="2"/>
    </row>
    <row r="3258" spans="1:10" s="444" customFormat="1">
      <c r="A3258" s="382">
        <v>41404</v>
      </c>
      <c r="B3258" s="382"/>
      <c r="C3258" s="75" t="s">
        <v>941</v>
      </c>
      <c r="D3258" s="75" t="s">
        <v>4013</v>
      </c>
      <c r="E3258" s="525">
        <v>14341</v>
      </c>
      <c r="F3258" s="184">
        <v>1500</v>
      </c>
      <c r="G3258" s="309"/>
      <c r="H3258" s="309"/>
      <c r="I3258" s="24"/>
      <c r="J3258" s="2"/>
    </row>
    <row r="3259" spans="1:10" s="444" customFormat="1">
      <c r="A3259" s="382">
        <v>41403</v>
      </c>
      <c r="B3259" s="382">
        <v>41407</v>
      </c>
      <c r="C3259" s="75" t="s">
        <v>3381</v>
      </c>
      <c r="D3259" s="75" t="s">
        <v>4028</v>
      </c>
      <c r="E3259" s="525">
        <v>14313</v>
      </c>
      <c r="F3259" s="184">
        <v>607.20000000000005</v>
      </c>
      <c r="G3259" s="309"/>
      <c r="H3259" s="309"/>
      <c r="I3259" s="24"/>
      <c r="J3259" s="2"/>
    </row>
    <row r="3260" spans="1:10" s="444" customFormat="1">
      <c r="A3260" s="382">
        <v>41404</v>
      </c>
      <c r="B3260" s="382"/>
      <c r="C3260" s="75" t="s">
        <v>3076</v>
      </c>
      <c r="D3260" s="75" t="s">
        <v>4000</v>
      </c>
      <c r="E3260" s="525">
        <v>14322</v>
      </c>
      <c r="F3260" s="184">
        <v>552</v>
      </c>
      <c r="G3260" s="309"/>
      <c r="H3260" s="309"/>
      <c r="I3260" s="24"/>
      <c r="J3260" s="2"/>
    </row>
    <row r="3261" spans="1:10" s="96" customFormat="1">
      <c r="A3261" s="382">
        <v>41390</v>
      </c>
      <c r="B3261" s="382">
        <v>41405</v>
      </c>
      <c r="C3261" s="75" t="s">
        <v>344</v>
      </c>
      <c r="D3261" s="75" t="s">
        <v>3901</v>
      </c>
      <c r="E3261" s="525">
        <v>14132</v>
      </c>
      <c r="F3261" s="184">
        <v>1861.05</v>
      </c>
      <c r="G3261" s="309"/>
      <c r="H3261" s="309"/>
      <c r="I3261" s="372"/>
      <c r="J3261" s="95"/>
    </row>
    <row r="3263" spans="1:10">
      <c r="A3263" s="60">
        <v>41408</v>
      </c>
    </row>
    <row r="3264" spans="1:10">
      <c r="A3264" s="382">
        <v>41404</v>
      </c>
      <c r="B3264" s="382"/>
      <c r="C3264" s="75" t="s">
        <v>166</v>
      </c>
      <c r="D3264" s="75" t="s">
        <v>4015</v>
      </c>
      <c r="E3264" s="525">
        <v>14343</v>
      </c>
      <c r="F3264" s="184">
        <v>50.8</v>
      </c>
    </row>
    <row r="3265" spans="1:10" s="444" customFormat="1">
      <c r="A3265" s="382">
        <v>41400</v>
      </c>
      <c r="B3265" s="382"/>
      <c r="C3265" s="75" t="s">
        <v>948</v>
      </c>
      <c r="D3265" s="75" t="s">
        <v>3962</v>
      </c>
      <c r="E3265" s="525">
        <v>14268</v>
      </c>
      <c r="F3265" s="184">
        <v>207.79</v>
      </c>
      <c r="G3265" s="309"/>
      <c r="H3265" s="309"/>
      <c r="I3265" s="24"/>
      <c r="J3265" s="2"/>
    </row>
    <row r="3266" spans="1:10" s="444" customFormat="1">
      <c r="A3266" s="382">
        <v>41402</v>
      </c>
      <c r="B3266" s="382"/>
      <c r="C3266" s="75" t="s">
        <v>1797</v>
      </c>
      <c r="D3266" s="75" t="s">
        <v>3978</v>
      </c>
      <c r="E3266" s="525">
        <v>14302</v>
      </c>
      <c r="F3266" s="184">
        <v>224</v>
      </c>
      <c r="G3266" s="309"/>
      <c r="H3266" s="309"/>
      <c r="I3266" s="24"/>
      <c r="J3266" s="2"/>
    </row>
    <row r="3267" spans="1:10" s="444" customFormat="1">
      <c r="A3267" s="382">
        <v>41400</v>
      </c>
      <c r="B3267" s="382">
        <v>41402</v>
      </c>
      <c r="C3267" s="75" t="s">
        <v>1288</v>
      </c>
      <c r="D3267" s="75" t="s">
        <v>3955</v>
      </c>
      <c r="E3267" s="525">
        <v>14257</v>
      </c>
      <c r="F3267" s="184">
        <v>254.73</v>
      </c>
      <c r="G3267" s="309"/>
      <c r="H3267" s="309"/>
      <c r="I3267" s="24"/>
      <c r="J3267" s="2"/>
    </row>
    <row r="3268" spans="1:10" s="97" customFormat="1">
      <c r="A3268" s="382">
        <v>41407</v>
      </c>
      <c r="B3268" s="382"/>
      <c r="C3268" s="75" t="s">
        <v>372</v>
      </c>
      <c r="D3268" s="75" t="s">
        <v>4038</v>
      </c>
      <c r="E3268" s="525">
        <v>14358</v>
      </c>
      <c r="F3268" s="184">
        <v>348.27</v>
      </c>
      <c r="G3268" s="309"/>
      <c r="H3268" s="309"/>
      <c r="I3268" s="239"/>
      <c r="J3268" s="390"/>
    </row>
    <row r="3269" spans="1:10" s="444" customFormat="1">
      <c r="A3269" s="382">
        <v>41404</v>
      </c>
      <c r="B3269" s="382">
        <v>41409</v>
      </c>
      <c r="C3269" s="75" t="s">
        <v>438</v>
      </c>
      <c r="D3269" s="75" t="s">
        <v>4020</v>
      </c>
      <c r="E3269" s="525">
        <v>14349</v>
      </c>
      <c r="F3269" s="184">
        <v>350</v>
      </c>
      <c r="G3269" s="309"/>
      <c r="H3269" s="309"/>
      <c r="I3269" s="24"/>
      <c r="J3269" s="2"/>
    </row>
    <row r="3270" spans="1:10" s="444" customFormat="1">
      <c r="A3270" s="382">
        <v>41403</v>
      </c>
      <c r="B3270" s="382">
        <v>41407</v>
      </c>
      <c r="C3270" s="75" t="s">
        <v>2877</v>
      </c>
      <c r="D3270" s="75" t="s">
        <v>4027</v>
      </c>
      <c r="E3270" s="525">
        <v>14312</v>
      </c>
      <c r="F3270" s="184">
        <v>404.8</v>
      </c>
      <c r="G3270" s="309"/>
      <c r="H3270" s="309"/>
      <c r="I3270" s="24"/>
      <c r="J3270" s="2"/>
    </row>
    <row r="3271" spans="1:10" s="444" customFormat="1">
      <c r="A3271" s="382">
        <v>41403</v>
      </c>
      <c r="B3271" s="382">
        <v>41407</v>
      </c>
      <c r="C3271" s="75" t="s">
        <v>3382</v>
      </c>
      <c r="D3271" s="75" t="s">
        <v>4029</v>
      </c>
      <c r="E3271" s="525">
        <v>14314</v>
      </c>
      <c r="F3271" s="184">
        <v>404.8</v>
      </c>
      <c r="G3271" s="309"/>
      <c r="H3271" s="309"/>
      <c r="I3271" s="24"/>
      <c r="J3271" s="2"/>
    </row>
    <row r="3272" spans="1:10" s="444" customFormat="1">
      <c r="A3272" s="382">
        <v>41404</v>
      </c>
      <c r="B3272" s="382">
        <v>41409</v>
      </c>
      <c r="C3272" s="75" t="s">
        <v>1797</v>
      </c>
      <c r="D3272" s="75" t="s">
        <v>4022</v>
      </c>
      <c r="E3272" s="525">
        <v>14352</v>
      </c>
      <c r="F3272" s="184">
        <v>436.8</v>
      </c>
      <c r="G3272" s="309"/>
      <c r="H3272" s="309"/>
      <c r="I3272" s="24"/>
      <c r="J3272" s="2"/>
    </row>
    <row r="3273" spans="1:10" s="444" customFormat="1">
      <c r="A3273" s="382">
        <v>41400</v>
      </c>
      <c r="B3273" s="382"/>
      <c r="C3273" s="75" t="s">
        <v>3881</v>
      </c>
      <c r="D3273" s="75" t="s">
        <v>3957</v>
      </c>
      <c r="E3273" s="525">
        <v>14261</v>
      </c>
      <c r="F3273" s="184">
        <v>447.04</v>
      </c>
      <c r="G3273" s="309"/>
      <c r="H3273" s="309"/>
      <c r="I3273" s="24"/>
      <c r="J3273" s="2"/>
    </row>
    <row r="3274" spans="1:10" s="97" customFormat="1">
      <c r="A3274" s="382">
        <v>41403</v>
      </c>
      <c r="B3274" s="382"/>
      <c r="C3274" s="75" t="s">
        <v>3981</v>
      </c>
      <c r="D3274" s="75" t="s">
        <v>3984</v>
      </c>
      <c r="E3274" s="525">
        <v>14305</v>
      </c>
      <c r="F3274" s="184">
        <v>500</v>
      </c>
      <c r="G3274" s="309"/>
      <c r="H3274" s="309"/>
      <c r="I3274" s="239"/>
      <c r="J3274" s="390"/>
    </row>
    <row r="3275" spans="1:10" s="444" customFormat="1">
      <c r="A3275" s="382">
        <v>41404</v>
      </c>
      <c r="B3275" s="382"/>
      <c r="C3275" s="75" t="s">
        <v>3998</v>
      </c>
      <c r="D3275" s="75" t="s">
        <v>4011</v>
      </c>
      <c r="E3275" s="525">
        <v>14338</v>
      </c>
      <c r="F3275" s="184">
        <v>828</v>
      </c>
      <c r="G3275" s="309"/>
      <c r="H3275" s="309"/>
      <c r="I3275" s="24"/>
      <c r="J3275" s="2"/>
    </row>
    <row r="3276" spans="1:10" s="444" customFormat="1">
      <c r="A3276" s="382">
        <v>41375</v>
      </c>
      <c r="B3276" s="382">
        <v>41405</v>
      </c>
      <c r="C3276" s="75" t="s">
        <v>130</v>
      </c>
      <c r="D3276" s="75" t="s">
        <v>3755</v>
      </c>
      <c r="E3276" s="525">
        <v>13933</v>
      </c>
      <c r="F3276" s="184">
        <v>1100</v>
      </c>
      <c r="G3276" s="309"/>
      <c r="H3276" s="309"/>
      <c r="I3276" s="24"/>
      <c r="J3276" s="2"/>
    </row>
    <row r="3277" spans="1:10" s="96" customFormat="1">
      <c r="A3277" s="382">
        <v>41406</v>
      </c>
      <c r="B3277" s="382"/>
      <c r="C3277" s="75" t="s">
        <v>2004</v>
      </c>
      <c r="D3277" s="75" t="s">
        <v>4045</v>
      </c>
      <c r="E3277" s="525">
        <v>13503</v>
      </c>
      <c r="F3277" s="184">
        <v>12200</v>
      </c>
      <c r="G3277" s="309"/>
      <c r="H3277" s="309"/>
      <c r="I3277" s="372"/>
      <c r="J3277" s="95"/>
    </row>
    <row r="3278" spans="1:10">
      <c r="A3278" s="382">
        <v>41408</v>
      </c>
      <c r="B3278" s="382"/>
      <c r="C3278" s="75" t="s">
        <v>1357</v>
      </c>
      <c r="D3278" s="75" t="s">
        <v>4046</v>
      </c>
      <c r="E3278" s="525">
        <v>14377</v>
      </c>
      <c r="F3278" s="184">
        <v>761.08</v>
      </c>
    </row>
    <row r="3279" spans="1:10">
      <c r="A3279" s="382">
        <v>41408</v>
      </c>
      <c r="B3279" s="382"/>
      <c r="C3279" s="75" t="s">
        <v>2206</v>
      </c>
      <c r="D3279" s="75" t="s">
        <v>4047</v>
      </c>
      <c r="E3279" s="525">
        <v>14385</v>
      </c>
      <c r="F3279" s="184">
        <v>115.63</v>
      </c>
    </row>
    <row r="3280" spans="1:10" s="444" customFormat="1">
      <c r="A3280" s="382">
        <v>41408</v>
      </c>
      <c r="B3280" s="382"/>
      <c r="C3280" s="75" t="s">
        <v>4049</v>
      </c>
      <c r="D3280" s="75" t="s">
        <v>4048</v>
      </c>
      <c r="E3280" s="525">
        <v>14365</v>
      </c>
      <c r="F3280" s="184">
        <v>60.21</v>
      </c>
      <c r="G3280" s="309"/>
      <c r="H3280" s="309"/>
      <c r="I3280" s="24"/>
      <c r="J3280" s="2"/>
    </row>
    <row r="3281" spans="1:10" s="444" customFormat="1">
      <c r="A3281" s="382">
        <v>41393</v>
      </c>
      <c r="B3281" s="382">
        <v>41407</v>
      </c>
      <c r="C3281" s="75" t="s">
        <v>3913</v>
      </c>
      <c r="D3281" s="75" t="s">
        <v>3832</v>
      </c>
      <c r="E3281" s="525">
        <v>14147</v>
      </c>
      <c r="F3281" s="184">
        <v>544.29</v>
      </c>
      <c r="G3281" s="309"/>
      <c r="H3281" s="309"/>
      <c r="I3281" s="24"/>
      <c r="J3281" s="2"/>
    </row>
    <row r="3282" spans="1:10" s="444" customFormat="1">
      <c r="A3282" s="382">
        <v>41341</v>
      </c>
      <c r="B3282" s="382">
        <v>41355</v>
      </c>
      <c r="C3282" s="75" t="s">
        <v>437</v>
      </c>
      <c r="D3282" s="75" t="s">
        <v>3441</v>
      </c>
      <c r="E3282" s="525">
        <v>13452</v>
      </c>
      <c r="F3282" s="184">
        <v>230</v>
      </c>
      <c r="G3282" s="309"/>
      <c r="H3282" s="309"/>
      <c r="I3282" s="24"/>
      <c r="J3282" s="2"/>
    </row>
    <row r="3283" spans="1:10" s="444" customFormat="1" ht="15.75" customHeight="1">
      <c r="A3283"/>
      <c r="G3283" s="309"/>
      <c r="H3283" s="309"/>
      <c r="I3283" s="24"/>
      <c r="J3283" s="2"/>
    </row>
    <row r="3284" spans="1:10">
      <c r="F3284" s="444"/>
    </row>
    <row r="3285" spans="1:10">
      <c r="A3285" s="60">
        <v>41409</v>
      </c>
    </row>
    <row r="3286" spans="1:10">
      <c r="A3286" s="382">
        <v>41404</v>
      </c>
      <c r="B3286" s="382"/>
      <c r="C3286" s="75" t="s">
        <v>168</v>
      </c>
      <c r="D3286" s="75" t="s">
        <v>4016</v>
      </c>
      <c r="E3286" s="525">
        <v>14345</v>
      </c>
      <c r="F3286" s="184">
        <v>205.74</v>
      </c>
    </row>
    <row r="3287" spans="1:10" s="444" customFormat="1">
      <c r="A3287" s="382">
        <v>41396</v>
      </c>
      <c r="B3287" s="382">
        <v>41400</v>
      </c>
      <c r="C3287" s="75" t="s">
        <v>168</v>
      </c>
      <c r="D3287" s="75" t="s">
        <v>3941</v>
      </c>
      <c r="E3287" s="525">
        <v>14237</v>
      </c>
      <c r="F3287" s="184">
        <v>292.61</v>
      </c>
      <c r="G3287" s="309"/>
      <c r="H3287" s="309"/>
      <c r="I3287" s="24"/>
      <c r="J3287" s="2"/>
    </row>
    <row r="3288" spans="1:10" s="444" customFormat="1">
      <c r="A3288" s="382">
        <v>41368</v>
      </c>
      <c r="B3288" s="382">
        <v>41408</v>
      </c>
      <c r="C3288" s="75" t="s">
        <v>1762</v>
      </c>
      <c r="D3288" s="75" t="s">
        <v>3692</v>
      </c>
      <c r="E3288" s="525">
        <v>13867</v>
      </c>
      <c r="F3288" s="184">
        <v>500</v>
      </c>
      <c r="G3288" s="309"/>
      <c r="H3288" s="309"/>
      <c r="I3288" s="24"/>
      <c r="J3288" s="2"/>
    </row>
    <row r="3289" spans="1:10" s="444" customFormat="1">
      <c r="A3289" s="382">
        <v>41348</v>
      </c>
      <c r="B3289" s="382">
        <v>41351</v>
      </c>
      <c r="C3289" s="75" t="s">
        <v>2598</v>
      </c>
      <c r="D3289" s="75" t="s">
        <v>3538</v>
      </c>
      <c r="E3289" s="525">
        <v>13672</v>
      </c>
      <c r="F3289" s="184">
        <v>675.28</v>
      </c>
      <c r="G3289" s="309"/>
      <c r="H3289" s="309"/>
      <c r="I3289" s="24"/>
      <c r="J3289" s="379"/>
    </row>
    <row r="3290" spans="1:10" s="444" customFormat="1">
      <c r="A3290" s="382">
        <v>41409</v>
      </c>
      <c r="B3290" s="382"/>
      <c r="C3290" s="75" t="s">
        <v>226</v>
      </c>
      <c r="D3290" s="75" t="s">
        <v>4124</v>
      </c>
      <c r="E3290" s="525">
        <v>14447</v>
      </c>
      <c r="F3290" s="184">
        <v>475.95</v>
      </c>
      <c r="G3290" s="309"/>
      <c r="H3290" s="309"/>
      <c r="I3290" s="24"/>
      <c r="J3290" s="2"/>
    </row>
    <row r="3291" spans="1:10" s="444" customFormat="1">
      <c r="A3291" s="382">
        <v>41409</v>
      </c>
      <c r="B3291" s="382"/>
      <c r="C3291" s="75" t="s">
        <v>2206</v>
      </c>
      <c r="D3291" s="75" t="s">
        <v>4125</v>
      </c>
      <c r="E3291" s="525">
        <v>14448</v>
      </c>
      <c r="F3291" s="184">
        <v>90.64</v>
      </c>
      <c r="G3291" s="309"/>
      <c r="H3291" s="309"/>
      <c r="I3291" s="24"/>
      <c r="J3291" s="2"/>
    </row>
    <row r="3292" spans="1:10" s="444" customFormat="1">
      <c r="A3292" s="382">
        <v>41409</v>
      </c>
      <c r="B3292" s="382"/>
      <c r="C3292" s="75" t="s">
        <v>922</v>
      </c>
      <c r="D3292" s="75" t="s">
        <v>4126</v>
      </c>
      <c r="E3292" s="525">
        <v>14449</v>
      </c>
      <c r="F3292" s="184">
        <v>275</v>
      </c>
      <c r="G3292" s="309"/>
      <c r="H3292" s="309"/>
      <c r="I3292" s="24"/>
      <c r="J3292" s="2"/>
    </row>
    <row r="3293" spans="1:10" s="444" customFormat="1">
      <c r="A3293" s="382">
        <v>41409</v>
      </c>
      <c r="B3293" s="382"/>
      <c r="C3293" s="75" t="s">
        <v>372</v>
      </c>
      <c r="D3293" s="75" t="s">
        <v>4123</v>
      </c>
      <c r="E3293" s="525">
        <v>14446</v>
      </c>
      <c r="F3293" s="184">
        <v>65.19</v>
      </c>
      <c r="G3293" s="309"/>
      <c r="H3293" s="309"/>
      <c r="I3293" s="24"/>
      <c r="J3293" s="2"/>
    </row>
    <row r="3294" spans="1:10" s="444" customFormat="1">
      <c r="A3294" s="382">
        <v>41409</v>
      </c>
      <c r="B3294" s="382"/>
      <c r="C3294" s="75" t="s">
        <v>1483</v>
      </c>
      <c r="D3294" s="75" t="s">
        <v>4101</v>
      </c>
      <c r="E3294" s="525">
        <v>14413</v>
      </c>
      <c r="F3294" s="184">
        <v>440</v>
      </c>
      <c r="G3294" s="309"/>
      <c r="H3294" s="309"/>
      <c r="I3294" s="24"/>
      <c r="J3294" s="2"/>
    </row>
    <row r="3295" spans="1:10" s="444" customFormat="1">
      <c r="A3295" s="382">
        <v>41409</v>
      </c>
      <c r="B3295" s="382"/>
      <c r="C3295" s="75" t="s">
        <v>4093</v>
      </c>
      <c r="D3295" s="75" t="s">
        <v>4100</v>
      </c>
      <c r="E3295" s="525">
        <v>14412</v>
      </c>
      <c r="F3295" s="184">
        <v>384</v>
      </c>
      <c r="G3295" s="309"/>
      <c r="H3295" s="309"/>
      <c r="I3295" s="24"/>
      <c r="J3295" s="2"/>
    </row>
    <row r="3296" spans="1:10" s="444" customFormat="1">
      <c r="A3296" s="382">
        <v>41409</v>
      </c>
      <c r="B3296" s="382"/>
      <c r="C3296" s="75" t="s">
        <v>3924</v>
      </c>
      <c r="D3296" s="75" t="s">
        <v>4118</v>
      </c>
      <c r="E3296" s="525">
        <v>14438</v>
      </c>
      <c r="F3296" s="184">
        <v>160</v>
      </c>
      <c r="G3296" s="309"/>
      <c r="H3296" s="309"/>
      <c r="I3296" s="24"/>
      <c r="J3296" s="2"/>
    </row>
    <row r="3297" spans="1:10" s="444" customFormat="1">
      <c r="A3297" s="382">
        <v>41409</v>
      </c>
      <c r="B3297" s="382"/>
      <c r="C3297" s="75" t="s">
        <v>233</v>
      </c>
      <c r="D3297" s="75" t="s">
        <v>4103</v>
      </c>
      <c r="E3297" s="525">
        <v>14415</v>
      </c>
      <c r="F3297" s="184">
        <v>260</v>
      </c>
      <c r="G3297" s="309"/>
      <c r="H3297" s="309"/>
      <c r="I3297" s="24"/>
      <c r="J3297" s="2"/>
    </row>
    <row r="3298" spans="1:10" s="444" customFormat="1">
      <c r="A3298" s="382">
        <v>41409</v>
      </c>
      <c r="B3298" s="382"/>
      <c r="C3298" s="75" t="s">
        <v>635</v>
      </c>
      <c r="D3298" s="75" t="s">
        <v>4070</v>
      </c>
      <c r="E3298" s="525">
        <v>14387</v>
      </c>
      <c r="F3298" s="184">
        <v>128.16</v>
      </c>
      <c r="G3298" s="309"/>
      <c r="H3298" s="309"/>
      <c r="I3298" s="24"/>
      <c r="J3298" s="2"/>
    </row>
    <row r="3299" spans="1:10" s="444" customFormat="1">
      <c r="A3299" s="382">
        <v>41409</v>
      </c>
      <c r="B3299" s="382"/>
      <c r="C3299" s="75" t="s">
        <v>636</v>
      </c>
      <c r="D3299" s="75" t="s">
        <v>4068</v>
      </c>
      <c r="E3299" s="525">
        <v>14384</v>
      </c>
      <c r="F3299" s="184">
        <v>128.16</v>
      </c>
      <c r="G3299" s="309"/>
      <c r="H3299" s="309"/>
      <c r="I3299" s="24"/>
      <c r="J3299" s="2"/>
    </row>
    <row r="3300" spans="1:10" s="444" customFormat="1">
      <c r="A3300" s="382">
        <v>41409</v>
      </c>
      <c r="B3300" s="382"/>
      <c r="C3300" s="75" t="s">
        <v>1480</v>
      </c>
      <c r="D3300" s="75" t="s">
        <v>4114</v>
      </c>
      <c r="E3300" s="525">
        <v>14433</v>
      </c>
      <c r="F3300" s="184">
        <v>480</v>
      </c>
      <c r="G3300" s="309"/>
      <c r="H3300" s="309"/>
      <c r="I3300" s="24"/>
      <c r="J3300" s="2"/>
    </row>
    <row r="3301" spans="1:10" s="444" customFormat="1">
      <c r="A3301" s="382">
        <v>41409</v>
      </c>
      <c r="B3301" s="382"/>
      <c r="C3301" s="75" t="s">
        <v>1629</v>
      </c>
      <c r="D3301" s="75" t="s">
        <v>4104</v>
      </c>
      <c r="E3301" s="525">
        <v>14416</v>
      </c>
      <c r="F3301" s="184">
        <v>400</v>
      </c>
      <c r="G3301" s="309"/>
      <c r="H3301" s="309"/>
      <c r="I3301" s="24"/>
      <c r="J3301" s="2"/>
    </row>
    <row r="3302" spans="1:10" s="444" customFormat="1">
      <c r="A3302" s="382">
        <v>41409</v>
      </c>
      <c r="B3302" s="382"/>
      <c r="C3302" s="75" t="s">
        <v>2860</v>
      </c>
      <c r="D3302" s="75" t="s">
        <v>4119</v>
      </c>
      <c r="E3302" s="525">
        <v>14442</v>
      </c>
      <c r="F3302" s="184">
        <v>160</v>
      </c>
      <c r="G3302" s="309"/>
      <c r="H3302" s="309"/>
      <c r="I3302" s="24"/>
      <c r="J3302" s="2"/>
    </row>
    <row r="3303" spans="1:10" s="444" customFormat="1">
      <c r="A3303" s="382">
        <v>41409</v>
      </c>
      <c r="B3303" s="382"/>
      <c r="C3303" s="75" t="s">
        <v>558</v>
      </c>
      <c r="D3303" s="75" t="s">
        <v>4114</v>
      </c>
      <c r="E3303" s="525">
        <v>14429</v>
      </c>
      <c r="F3303" s="184">
        <v>960</v>
      </c>
      <c r="G3303" s="309"/>
      <c r="H3303" s="309"/>
      <c r="I3303" s="24"/>
      <c r="J3303" s="2"/>
    </row>
    <row r="3304" spans="1:10" s="444" customFormat="1">
      <c r="A3304" s="382">
        <v>41409</v>
      </c>
      <c r="B3304" s="382"/>
      <c r="C3304" s="75" t="s">
        <v>562</v>
      </c>
      <c r="D3304" s="75" t="s">
        <v>4089</v>
      </c>
      <c r="E3304" s="525">
        <v>14406</v>
      </c>
      <c r="F3304" s="184">
        <v>140</v>
      </c>
      <c r="G3304" s="309"/>
      <c r="H3304" s="309"/>
      <c r="I3304" s="24"/>
      <c r="J3304" s="2"/>
    </row>
    <row r="3305" spans="1:10" s="444" customFormat="1">
      <c r="A3305" s="382">
        <v>41409</v>
      </c>
      <c r="B3305" s="382"/>
      <c r="C3305" s="75" t="s">
        <v>741</v>
      </c>
      <c r="D3305" s="75" t="s">
        <v>4116</v>
      </c>
      <c r="E3305" s="525">
        <v>14435</v>
      </c>
      <c r="F3305" s="184">
        <v>1440</v>
      </c>
      <c r="G3305" s="309"/>
      <c r="H3305" s="309"/>
      <c r="I3305" s="24"/>
      <c r="J3305" s="2"/>
    </row>
    <row r="3306" spans="1:10" s="444" customFormat="1">
      <c r="A3306" s="382">
        <v>41409</v>
      </c>
      <c r="B3306" s="382"/>
      <c r="C3306" s="75" t="s">
        <v>372</v>
      </c>
      <c r="D3306" s="75" t="s">
        <v>4115</v>
      </c>
      <c r="E3306" s="525">
        <v>14434</v>
      </c>
      <c r="F3306" s="184">
        <v>2089.71</v>
      </c>
      <c r="G3306" s="309"/>
      <c r="H3306" s="309"/>
      <c r="I3306" s="24"/>
      <c r="J3306" s="2"/>
    </row>
    <row r="3307" spans="1:10" s="444" customFormat="1">
      <c r="A3307" s="382">
        <v>41409</v>
      </c>
      <c r="B3307" s="382"/>
      <c r="C3307" s="75" t="s">
        <v>468</v>
      </c>
      <c r="D3307" s="75" t="s">
        <v>4114</v>
      </c>
      <c r="E3307" s="525">
        <v>14426</v>
      </c>
      <c r="F3307" s="184">
        <v>1680</v>
      </c>
      <c r="G3307" s="309"/>
      <c r="H3307" s="309"/>
      <c r="I3307" s="24"/>
      <c r="J3307" s="2"/>
    </row>
    <row r="3308" spans="1:10" s="444" customFormat="1">
      <c r="A3308" s="382">
        <v>41409</v>
      </c>
      <c r="B3308" s="382"/>
      <c r="C3308" s="75" t="s">
        <v>30</v>
      </c>
      <c r="D3308" s="75" t="s">
        <v>4086</v>
      </c>
      <c r="E3308" s="525">
        <v>14403</v>
      </c>
      <c r="F3308" s="184">
        <v>160</v>
      </c>
      <c r="G3308" s="309"/>
      <c r="H3308" s="309"/>
      <c r="I3308" s="24"/>
      <c r="J3308" s="2"/>
    </row>
    <row r="3309" spans="1:10" s="444" customFormat="1">
      <c r="A3309" s="382">
        <v>41409</v>
      </c>
      <c r="B3309" s="382"/>
      <c r="C3309" s="75" t="s">
        <v>529</v>
      </c>
      <c r="D3309" s="75" t="s">
        <v>4091</v>
      </c>
      <c r="E3309" s="525">
        <v>14408</v>
      </c>
      <c r="F3309" s="184">
        <v>180</v>
      </c>
      <c r="G3309" s="309"/>
      <c r="H3309" s="309"/>
      <c r="I3309" s="24"/>
      <c r="J3309" s="2"/>
    </row>
    <row r="3310" spans="1:10" s="444" customFormat="1">
      <c r="A3310" s="382">
        <v>41409</v>
      </c>
      <c r="B3310" s="382"/>
      <c r="C3310" s="75" t="s">
        <v>492</v>
      </c>
      <c r="D3310" s="75" t="s">
        <v>4054</v>
      </c>
      <c r="E3310" s="525">
        <v>14366</v>
      </c>
      <c r="F3310" s="184">
        <v>148</v>
      </c>
      <c r="G3310" s="309"/>
      <c r="H3310" s="309"/>
      <c r="I3310" s="24"/>
      <c r="J3310" s="2"/>
    </row>
    <row r="3311" spans="1:10" s="444" customFormat="1">
      <c r="A3311" s="382">
        <v>41409</v>
      </c>
      <c r="B3311" s="382"/>
      <c r="C3311" s="75" t="s">
        <v>2404</v>
      </c>
      <c r="D3311" s="75" t="s">
        <v>4064</v>
      </c>
      <c r="E3311" s="525">
        <v>14380</v>
      </c>
      <c r="F3311" s="184">
        <v>128.16</v>
      </c>
      <c r="G3311" s="309"/>
      <c r="H3311" s="309"/>
      <c r="I3311" s="24"/>
      <c r="J3311" s="2"/>
    </row>
    <row r="3312" spans="1:10" s="444" customFormat="1">
      <c r="A3312" s="382">
        <v>41409</v>
      </c>
      <c r="B3312" s="382"/>
      <c r="C3312" s="75" t="s">
        <v>192</v>
      </c>
      <c r="D3312" s="75" t="s">
        <v>4056</v>
      </c>
      <c r="E3312" s="525">
        <v>14369</v>
      </c>
      <c r="F3312" s="184">
        <v>132</v>
      </c>
      <c r="G3312" s="309"/>
      <c r="H3312" s="309"/>
      <c r="I3312" s="24"/>
      <c r="J3312" s="2"/>
    </row>
    <row r="3313" spans="1:10" s="444" customFormat="1">
      <c r="A3313" s="382">
        <v>41409</v>
      </c>
      <c r="B3313" s="382"/>
      <c r="C3313" s="75" t="s">
        <v>681</v>
      </c>
      <c r="D3313" s="75" t="s">
        <v>4060</v>
      </c>
      <c r="E3313" s="525">
        <v>14373</v>
      </c>
      <c r="F3313" s="184">
        <v>132</v>
      </c>
      <c r="G3313" s="309"/>
      <c r="H3313" s="309"/>
      <c r="I3313" s="24"/>
      <c r="J3313" s="2"/>
    </row>
    <row r="3314" spans="1:10" s="444" customFormat="1">
      <c r="A3314" s="382">
        <v>41409</v>
      </c>
      <c r="B3314" s="382"/>
      <c r="C3314" s="75" t="s">
        <v>523</v>
      </c>
      <c r="D3314" s="75" t="s">
        <v>4079</v>
      </c>
      <c r="E3314" s="525">
        <v>14396</v>
      </c>
      <c r="F3314" s="184">
        <v>320</v>
      </c>
      <c r="G3314" s="309"/>
      <c r="H3314" s="309"/>
      <c r="I3314" s="24"/>
      <c r="J3314" s="2"/>
    </row>
    <row r="3315" spans="1:10" s="444" customFormat="1">
      <c r="A3315" s="382">
        <v>41409</v>
      </c>
      <c r="B3315" s="382"/>
      <c r="C3315" s="75" t="s">
        <v>2397</v>
      </c>
      <c r="D3315" s="75" t="s">
        <v>4128</v>
      </c>
      <c r="E3315" s="525">
        <v>14375</v>
      </c>
      <c r="F3315" s="184">
        <v>128.16</v>
      </c>
      <c r="G3315" s="309"/>
      <c r="H3315" s="309"/>
      <c r="I3315" s="24"/>
      <c r="J3315" s="2"/>
    </row>
    <row r="3316" spans="1:10" s="444" customFormat="1">
      <c r="A3316" s="382">
        <v>41409</v>
      </c>
      <c r="B3316" s="382"/>
      <c r="C3316" s="75" t="s">
        <v>4053</v>
      </c>
      <c r="D3316" s="75" t="s">
        <v>4071</v>
      </c>
      <c r="E3316" s="525">
        <v>14388</v>
      </c>
      <c r="F3316" s="184">
        <v>127.2</v>
      </c>
      <c r="G3316" s="309"/>
      <c r="H3316" s="309"/>
      <c r="I3316" s="24"/>
      <c r="J3316" s="2"/>
    </row>
    <row r="3317" spans="1:10" s="444" customFormat="1">
      <c r="A3317" s="382">
        <v>41409</v>
      </c>
      <c r="B3317" s="382"/>
      <c r="C3317" s="75" t="s">
        <v>200</v>
      </c>
      <c r="D3317" s="75" t="s">
        <v>4061</v>
      </c>
      <c r="E3317" s="525">
        <v>14374</v>
      </c>
      <c r="F3317" s="184">
        <v>132</v>
      </c>
      <c r="G3317" s="309"/>
      <c r="H3317" s="309"/>
      <c r="I3317" s="24"/>
      <c r="J3317" s="2"/>
    </row>
    <row r="3318" spans="1:10" s="444" customFormat="1">
      <c r="A3318" s="382">
        <v>41409</v>
      </c>
      <c r="B3318" s="382"/>
      <c r="C3318" s="75" t="s">
        <v>3664</v>
      </c>
      <c r="D3318" s="75" t="s">
        <v>4121</v>
      </c>
      <c r="E3318" s="525">
        <v>14444</v>
      </c>
      <c r="F3318" s="184">
        <v>400</v>
      </c>
      <c r="G3318" s="309"/>
      <c r="H3318" s="309"/>
      <c r="I3318" s="24"/>
      <c r="J3318" s="2"/>
    </row>
    <row r="3319" spans="1:10" s="444" customFormat="1">
      <c r="A3319" s="382">
        <v>41409</v>
      </c>
      <c r="B3319" s="382"/>
      <c r="C3319" s="75" t="s">
        <v>633</v>
      </c>
      <c r="D3319" s="75" t="s">
        <v>4063</v>
      </c>
      <c r="E3319" s="525">
        <v>14379</v>
      </c>
      <c r="F3319" s="184">
        <v>132</v>
      </c>
      <c r="G3319" s="309"/>
      <c r="H3319" s="309"/>
      <c r="I3319" s="24"/>
      <c r="J3319" s="2"/>
    </row>
    <row r="3320" spans="1:10" s="444" customFormat="1">
      <c r="A3320" s="382">
        <v>41409</v>
      </c>
      <c r="B3320" s="382"/>
      <c r="C3320" s="75" t="s">
        <v>1734</v>
      </c>
      <c r="D3320" s="75" t="s">
        <v>4082</v>
      </c>
      <c r="E3320" s="525">
        <v>14399</v>
      </c>
      <c r="F3320" s="184">
        <v>160</v>
      </c>
      <c r="G3320" s="309"/>
      <c r="H3320" s="309"/>
      <c r="I3320" s="24"/>
      <c r="J3320" s="2"/>
    </row>
    <row r="3321" spans="1:10" s="444" customFormat="1">
      <c r="A3321" s="382">
        <v>41409</v>
      </c>
      <c r="B3321" s="382"/>
      <c r="C3321" s="75" t="s">
        <v>3662</v>
      </c>
      <c r="D3321" s="75" t="s">
        <v>4118</v>
      </c>
      <c r="E3321" s="525">
        <v>14440</v>
      </c>
      <c r="F3321" s="184">
        <v>127.2</v>
      </c>
      <c r="G3321" s="309"/>
      <c r="H3321" s="309"/>
      <c r="I3321" s="24"/>
      <c r="J3321" s="2"/>
    </row>
    <row r="3322" spans="1:10" s="444" customFormat="1">
      <c r="A3322" s="382">
        <v>41409</v>
      </c>
      <c r="B3322" s="382"/>
      <c r="C3322" s="75" t="s">
        <v>4097</v>
      </c>
      <c r="D3322" s="75" t="s">
        <v>4120</v>
      </c>
      <c r="E3322" s="525">
        <v>14443</v>
      </c>
      <c r="F3322" s="184">
        <v>160</v>
      </c>
      <c r="G3322" s="309"/>
      <c r="H3322" s="309"/>
      <c r="I3322" s="24"/>
      <c r="J3322" s="2"/>
    </row>
    <row r="3323" spans="1:10" s="444" customFormat="1">
      <c r="A3323" s="382">
        <v>41409</v>
      </c>
      <c r="B3323" s="382"/>
      <c r="C3323" s="75" t="s">
        <v>2147</v>
      </c>
      <c r="D3323" s="75" t="s">
        <v>4080</v>
      </c>
      <c r="E3323" s="525">
        <v>14397</v>
      </c>
      <c r="F3323" s="184">
        <v>160</v>
      </c>
      <c r="G3323" s="309"/>
      <c r="H3323" s="309"/>
      <c r="I3323" s="24"/>
      <c r="J3323" s="2"/>
    </row>
    <row r="3324" spans="1:10" s="444" customFormat="1">
      <c r="A3324" s="382">
        <v>41409</v>
      </c>
      <c r="B3324" s="382"/>
      <c r="C3324" s="75" t="s">
        <v>634</v>
      </c>
      <c r="D3324" s="75" t="s">
        <v>4067</v>
      </c>
      <c r="E3324" s="525">
        <v>14383</v>
      </c>
      <c r="F3324" s="184">
        <v>128.16</v>
      </c>
      <c r="G3324" s="309"/>
      <c r="H3324" s="309"/>
      <c r="I3324" s="24"/>
      <c r="J3324" s="2"/>
    </row>
    <row r="3325" spans="1:10" s="444" customFormat="1">
      <c r="A3325" s="382">
        <v>41409</v>
      </c>
      <c r="B3325" s="382"/>
      <c r="C3325" s="75" t="s">
        <v>1029</v>
      </c>
      <c r="D3325" s="75" t="s">
        <v>4057</v>
      </c>
      <c r="E3325" s="525">
        <v>14370</v>
      </c>
      <c r="F3325" s="184">
        <v>128.16</v>
      </c>
      <c r="G3325" s="309"/>
      <c r="H3325" s="309"/>
      <c r="I3325" s="24"/>
      <c r="J3325" s="2"/>
    </row>
    <row r="3326" spans="1:10" s="444" customFormat="1">
      <c r="A3326" s="382">
        <v>41409</v>
      </c>
      <c r="B3326" s="382"/>
      <c r="C3326" s="75" t="s">
        <v>2960</v>
      </c>
      <c r="D3326" s="75" t="s">
        <v>4055</v>
      </c>
      <c r="E3326" s="525">
        <v>14368</v>
      </c>
      <c r="F3326" s="184">
        <v>160</v>
      </c>
      <c r="G3326" s="309"/>
      <c r="H3326" s="309"/>
      <c r="I3326" s="24"/>
      <c r="J3326" s="2"/>
    </row>
    <row r="3327" spans="1:10" s="444" customFormat="1">
      <c r="A3327" s="382">
        <v>41409</v>
      </c>
      <c r="B3327" s="382"/>
      <c r="C3327" s="75" t="s">
        <v>164</v>
      </c>
      <c r="D3327" s="75" t="s">
        <v>4112</v>
      </c>
      <c r="E3327" s="525">
        <v>14424</v>
      </c>
      <c r="F3327" s="184">
        <v>480</v>
      </c>
      <c r="G3327" s="309"/>
      <c r="H3327" s="309"/>
      <c r="I3327" s="24"/>
      <c r="J3327" s="2"/>
    </row>
    <row r="3328" spans="1:10" s="444" customFormat="1">
      <c r="A3328" s="382">
        <v>41409</v>
      </c>
      <c r="B3328" s="382"/>
      <c r="C3328" s="75" t="s">
        <v>2013</v>
      </c>
      <c r="D3328" s="75" t="s">
        <v>4102</v>
      </c>
      <c r="E3328" s="525">
        <v>14414</v>
      </c>
      <c r="F3328" s="184">
        <v>400</v>
      </c>
      <c r="G3328" s="309"/>
      <c r="H3328" s="309"/>
      <c r="I3328" s="24"/>
      <c r="J3328" s="2"/>
    </row>
    <row r="3329" spans="1:10" s="444" customFormat="1">
      <c r="A3329" s="382">
        <v>41409</v>
      </c>
      <c r="B3329" s="382"/>
      <c r="C3329" s="75" t="s">
        <v>678</v>
      </c>
      <c r="D3329" s="75" t="s">
        <v>4054</v>
      </c>
      <c r="E3329" s="525">
        <v>14367</v>
      </c>
      <c r="F3329" s="184">
        <v>156</v>
      </c>
      <c r="G3329" s="309"/>
      <c r="H3329" s="309"/>
      <c r="I3329" s="24"/>
      <c r="J3329" s="2"/>
    </row>
    <row r="3330" spans="1:10" s="444" customFormat="1">
      <c r="A3330" s="382">
        <v>41409</v>
      </c>
      <c r="B3330" s="382"/>
      <c r="C3330" s="75" t="s">
        <v>497</v>
      </c>
      <c r="D3330" s="75" t="s">
        <v>4058</v>
      </c>
      <c r="E3330" s="525">
        <v>14371</v>
      </c>
      <c r="F3330" s="184">
        <v>128.16</v>
      </c>
      <c r="G3330" s="309"/>
      <c r="H3330" s="309"/>
      <c r="I3330" s="24"/>
      <c r="J3330" s="2"/>
    </row>
    <row r="3331" spans="1:10" s="444" customFormat="1">
      <c r="A3331" s="382">
        <v>41409</v>
      </c>
      <c r="B3331" s="382"/>
      <c r="C3331" s="75" t="s">
        <v>791</v>
      </c>
      <c r="D3331" s="75" t="s">
        <v>4073</v>
      </c>
      <c r="E3331" s="525">
        <v>14390</v>
      </c>
      <c r="F3331" s="184">
        <v>200</v>
      </c>
      <c r="G3331" s="309"/>
      <c r="H3331" s="309"/>
      <c r="I3331" s="24"/>
      <c r="J3331" s="2"/>
    </row>
    <row r="3332" spans="1:10" s="444" customFormat="1">
      <c r="A3332" s="382">
        <v>41409</v>
      </c>
      <c r="B3332" s="382"/>
      <c r="C3332" s="75" t="s">
        <v>537</v>
      </c>
      <c r="D3332" s="75" t="s">
        <v>4105</v>
      </c>
      <c r="E3332" s="525">
        <v>14417</v>
      </c>
      <c r="F3332" s="184">
        <v>334</v>
      </c>
      <c r="G3332" s="309"/>
      <c r="H3332" s="309"/>
      <c r="I3332" s="24"/>
      <c r="J3332" s="2"/>
    </row>
    <row r="3333" spans="1:10" s="444" customFormat="1">
      <c r="A3333" s="382">
        <v>41409</v>
      </c>
      <c r="B3333" s="382"/>
      <c r="C3333" s="75" t="s">
        <v>1703</v>
      </c>
      <c r="D3333" s="75" t="s">
        <v>4075</v>
      </c>
      <c r="E3333" s="525">
        <v>14392</v>
      </c>
      <c r="F3333" s="184">
        <v>160</v>
      </c>
      <c r="G3333" s="309"/>
      <c r="H3333" s="309"/>
      <c r="I3333" s="24"/>
      <c r="J3333" s="2"/>
    </row>
    <row r="3334" spans="1:10" s="444" customFormat="1">
      <c r="A3334" s="382">
        <v>41409</v>
      </c>
      <c r="B3334" s="382"/>
      <c r="C3334" s="75" t="s">
        <v>2011</v>
      </c>
      <c r="D3334" s="75" t="s">
        <v>4090</v>
      </c>
      <c r="E3334" s="525">
        <v>14407</v>
      </c>
      <c r="F3334" s="184">
        <v>140</v>
      </c>
      <c r="G3334" s="309"/>
      <c r="H3334" s="309"/>
      <c r="I3334" s="24"/>
      <c r="J3334" s="2"/>
    </row>
    <row r="3335" spans="1:10" s="444" customFormat="1">
      <c r="A3335" s="382">
        <v>41409</v>
      </c>
      <c r="B3335" s="382"/>
      <c r="C3335" s="75" t="s">
        <v>173</v>
      </c>
      <c r="D3335" s="75" t="s">
        <v>4065</v>
      </c>
      <c r="E3335" s="525">
        <v>14381</v>
      </c>
      <c r="F3335" s="184">
        <v>180.4</v>
      </c>
      <c r="G3335" s="309"/>
      <c r="H3335" s="309"/>
      <c r="I3335" s="24"/>
      <c r="J3335" s="2"/>
    </row>
    <row r="3336" spans="1:10" s="444" customFormat="1">
      <c r="A3336" s="382">
        <v>41409</v>
      </c>
      <c r="B3336" s="382"/>
      <c r="C3336" s="75" t="s">
        <v>2153</v>
      </c>
      <c r="D3336" s="75" t="s">
        <v>4066</v>
      </c>
      <c r="E3336" s="525">
        <v>14382</v>
      </c>
      <c r="F3336" s="184">
        <v>128.16</v>
      </c>
      <c r="G3336" s="309"/>
      <c r="H3336" s="309"/>
      <c r="I3336" s="24"/>
      <c r="J3336" s="2"/>
    </row>
    <row r="3337" spans="1:10" s="444" customFormat="1">
      <c r="A3337" s="382">
        <v>41409</v>
      </c>
      <c r="B3337" s="382"/>
      <c r="C3337" s="75" t="s">
        <v>1727</v>
      </c>
      <c r="D3337" s="75" t="s">
        <v>4088</v>
      </c>
      <c r="E3337" s="525">
        <v>14405</v>
      </c>
      <c r="F3337" s="184">
        <v>140</v>
      </c>
      <c r="G3337" s="309"/>
      <c r="H3337" s="309"/>
      <c r="I3337" s="24"/>
      <c r="J3337" s="2"/>
    </row>
    <row r="3338" spans="1:10" s="444" customFormat="1">
      <c r="A3338" s="382">
        <v>41404</v>
      </c>
      <c r="B3338" s="382"/>
      <c r="C3338" s="75" t="s">
        <v>342</v>
      </c>
      <c r="D3338" s="75" t="s">
        <v>4004</v>
      </c>
      <c r="E3338" s="525">
        <v>14329</v>
      </c>
      <c r="F3338" s="184">
        <v>552</v>
      </c>
      <c r="G3338" s="309"/>
      <c r="H3338" s="309"/>
      <c r="I3338" s="24"/>
      <c r="J3338" s="2"/>
    </row>
    <row r="3339" spans="1:10" s="444" customFormat="1">
      <c r="A3339" s="382">
        <v>41387</v>
      </c>
      <c r="B3339" s="382"/>
      <c r="C3339" s="75" t="s">
        <v>3862</v>
      </c>
      <c r="D3339" s="75" t="s">
        <v>3874</v>
      </c>
      <c r="E3339" s="525">
        <v>14105</v>
      </c>
      <c r="F3339" s="184">
        <v>515.20000000000005</v>
      </c>
      <c r="G3339" s="309"/>
      <c r="H3339" s="309"/>
      <c r="I3339" s="24"/>
      <c r="J3339" s="2"/>
    </row>
    <row r="3340" spans="1:10" s="444" customFormat="1">
      <c r="A3340" s="383"/>
      <c r="G3340" s="309"/>
      <c r="H3340" s="309"/>
      <c r="I3340" s="24"/>
      <c r="J3340" s="2"/>
    </row>
    <row r="3341" spans="1:10" s="444" customFormat="1">
      <c r="A3341"/>
      <c r="B3341" s="383"/>
      <c r="C3341" s="384"/>
      <c r="D3341" s="384"/>
      <c r="E3341" s="543"/>
      <c r="F3341" s="371"/>
      <c r="G3341" s="309"/>
      <c r="H3341" s="309"/>
      <c r="I3341" s="24"/>
      <c r="J3341" s="2"/>
    </row>
    <row r="3342" spans="1:10">
      <c r="A3342" s="60">
        <v>41410</v>
      </c>
    </row>
    <row r="3344" spans="1:10" s="444" customFormat="1">
      <c r="A3344" s="382">
        <v>41404</v>
      </c>
      <c r="B3344" s="382"/>
      <c r="C3344" s="75" t="s">
        <v>3993</v>
      </c>
      <c r="D3344" s="75" t="s">
        <v>4008</v>
      </c>
      <c r="E3344" s="525">
        <v>14333</v>
      </c>
      <c r="F3344" s="184">
        <v>579.6</v>
      </c>
      <c r="G3344" s="309"/>
      <c r="H3344" s="309"/>
      <c r="I3344" s="24"/>
      <c r="J3344" s="2"/>
    </row>
    <row r="3345" spans="1:10" s="444" customFormat="1">
      <c r="A3345" s="382">
        <v>41404</v>
      </c>
      <c r="B3345" s="382"/>
      <c r="C3345" s="75" t="s">
        <v>3999</v>
      </c>
      <c r="D3345" s="75" t="s">
        <v>4017</v>
      </c>
      <c r="E3345" s="525">
        <v>14346</v>
      </c>
      <c r="F3345" s="184">
        <v>700</v>
      </c>
      <c r="G3345" s="309"/>
      <c r="H3345" s="309"/>
      <c r="I3345" s="24"/>
      <c r="J3345" s="2"/>
    </row>
    <row r="3346" spans="1:10" s="444" customFormat="1">
      <c r="A3346" s="382">
        <v>41409</v>
      </c>
      <c r="B3346" s="382"/>
      <c r="C3346" s="75" t="s">
        <v>4094</v>
      </c>
      <c r="D3346" s="75" t="s">
        <v>4111</v>
      </c>
      <c r="E3346" s="525">
        <v>14423</v>
      </c>
      <c r="F3346" s="184">
        <v>480</v>
      </c>
      <c r="G3346" s="309"/>
      <c r="H3346" s="309"/>
      <c r="I3346" s="24"/>
      <c r="J3346" s="2"/>
    </row>
    <row r="3347" spans="1:10" s="444" customFormat="1">
      <c r="A3347" s="382">
        <v>41409</v>
      </c>
      <c r="B3347" s="382"/>
      <c r="C3347" s="75" t="s">
        <v>538</v>
      </c>
      <c r="D3347" s="75" t="s">
        <v>4107</v>
      </c>
      <c r="E3347" s="525">
        <v>14419</v>
      </c>
      <c r="F3347" s="184">
        <v>336</v>
      </c>
      <c r="G3347" s="309"/>
      <c r="H3347" s="309"/>
      <c r="I3347" s="24"/>
      <c r="J3347" s="2"/>
    </row>
    <row r="3348" spans="1:10" s="444" customFormat="1">
      <c r="A3348" s="382">
        <v>41409</v>
      </c>
      <c r="B3348" s="382"/>
      <c r="C3348" s="75" t="s">
        <v>4052</v>
      </c>
      <c r="D3348" s="75" t="s">
        <v>4069</v>
      </c>
      <c r="E3348" s="525">
        <v>14386</v>
      </c>
      <c r="F3348" s="184">
        <v>128.16</v>
      </c>
      <c r="G3348" s="309"/>
      <c r="H3348" s="309"/>
      <c r="I3348" s="24"/>
      <c r="J3348" s="2"/>
    </row>
    <row r="3349" spans="1:10" s="444" customFormat="1">
      <c r="A3349" s="382">
        <v>41409</v>
      </c>
      <c r="B3349" s="382"/>
      <c r="C3349" s="75" t="s">
        <v>456</v>
      </c>
      <c r="D3349" s="75" t="s">
        <v>4110</v>
      </c>
      <c r="E3349" s="525">
        <v>14422</v>
      </c>
      <c r="F3349" s="184">
        <v>320</v>
      </c>
      <c r="G3349" s="309"/>
      <c r="H3349" s="309"/>
      <c r="I3349" s="24"/>
      <c r="J3349" s="2"/>
    </row>
    <row r="3350" spans="1:10" s="444" customFormat="1">
      <c r="A3350" s="382">
        <v>41409</v>
      </c>
      <c r="B3350" s="382"/>
      <c r="C3350" s="75" t="s">
        <v>519</v>
      </c>
      <c r="D3350" s="75" t="s">
        <v>4074</v>
      </c>
      <c r="E3350" s="525">
        <v>14391</v>
      </c>
      <c r="F3350" s="184">
        <v>216</v>
      </c>
      <c r="G3350" s="309"/>
      <c r="H3350" s="309"/>
      <c r="I3350" s="24"/>
      <c r="J3350" s="2"/>
    </row>
    <row r="3351" spans="1:10" s="444" customFormat="1">
      <c r="A3351" s="382">
        <v>41409</v>
      </c>
      <c r="B3351" s="382"/>
      <c r="C3351" s="75" t="s">
        <v>520</v>
      </c>
      <c r="D3351" s="75" t="s">
        <v>4076</v>
      </c>
      <c r="E3351" s="525">
        <v>14393</v>
      </c>
      <c r="F3351" s="184">
        <v>160</v>
      </c>
      <c r="G3351" s="309"/>
      <c r="H3351" s="309"/>
      <c r="I3351" s="24"/>
      <c r="J3351" s="2"/>
    </row>
    <row r="3352" spans="1:10" s="444" customFormat="1">
      <c r="A3352" s="382">
        <v>41409</v>
      </c>
      <c r="B3352" s="382"/>
      <c r="C3352" s="75" t="s">
        <v>533</v>
      </c>
      <c r="D3352" s="75" t="s">
        <v>4114</v>
      </c>
      <c r="E3352" s="525">
        <v>14431</v>
      </c>
      <c r="F3352" s="184">
        <v>480</v>
      </c>
      <c r="G3352" s="309"/>
      <c r="H3352" s="309"/>
      <c r="I3352" s="24"/>
      <c r="J3352" s="2"/>
    </row>
    <row r="3353" spans="1:10" s="444" customFormat="1">
      <c r="A3353" s="382">
        <v>41409</v>
      </c>
      <c r="B3353" s="382"/>
      <c r="C3353" s="75" t="s">
        <v>559</v>
      </c>
      <c r="D3353" s="75" t="s">
        <v>4078</v>
      </c>
      <c r="E3353" s="525">
        <v>14395</v>
      </c>
      <c r="F3353" s="184">
        <v>160</v>
      </c>
      <c r="G3353" s="309"/>
      <c r="H3353" s="309"/>
      <c r="I3353" s="24"/>
      <c r="J3353" s="2"/>
    </row>
    <row r="3354" spans="1:10" s="444" customFormat="1">
      <c r="A3354" s="382">
        <v>41409</v>
      </c>
      <c r="B3354" s="382"/>
      <c r="C3354" s="75" t="s">
        <v>3611</v>
      </c>
      <c r="D3354" s="75" t="s">
        <v>4072</v>
      </c>
      <c r="E3354" s="525">
        <v>14389</v>
      </c>
      <c r="F3354" s="184">
        <v>127.2</v>
      </c>
      <c r="G3354" s="309"/>
      <c r="H3354" s="309"/>
      <c r="I3354" s="24"/>
      <c r="J3354" s="2"/>
    </row>
    <row r="3355" spans="1:10" s="444" customFormat="1">
      <c r="A3355" s="382">
        <v>41409</v>
      </c>
      <c r="B3355" s="382"/>
      <c r="C3355" s="75" t="s">
        <v>912</v>
      </c>
      <c r="D3355" s="75" t="s">
        <v>4084</v>
      </c>
      <c r="E3355" s="525">
        <v>14401</v>
      </c>
      <c r="F3355" s="184">
        <v>140</v>
      </c>
      <c r="G3355" s="309"/>
      <c r="H3355" s="309"/>
      <c r="I3355" s="24"/>
      <c r="J3355" s="2"/>
    </row>
    <row r="3356" spans="1:10" s="444" customFormat="1">
      <c r="A3356" s="382">
        <v>41409</v>
      </c>
      <c r="B3356" s="382"/>
      <c r="C3356" s="75" t="s">
        <v>356</v>
      </c>
      <c r="D3356" s="75" t="s">
        <v>4092</v>
      </c>
      <c r="E3356" s="525">
        <v>14409</v>
      </c>
      <c r="F3356" s="184">
        <v>160</v>
      </c>
      <c r="G3356" s="309"/>
      <c r="H3356" s="309"/>
      <c r="I3356" s="24"/>
      <c r="J3356" s="2"/>
    </row>
    <row r="3357" spans="1:10" s="444" customFormat="1">
      <c r="A3357" s="382">
        <v>41409</v>
      </c>
      <c r="B3357" s="382"/>
      <c r="C3357" s="75" t="s">
        <v>626</v>
      </c>
      <c r="D3357" s="75" t="s">
        <v>4059</v>
      </c>
      <c r="E3357" s="525">
        <v>14372</v>
      </c>
      <c r="F3357" s="184">
        <v>128.16</v>
      </c>
      <c r="G3357" s="309"/>
      <c r="H3357" s="309"/>
      <c r="I3357" s="24"/>
      <c r="J3357" s="2"/>
    </row>
    <row r="3358" spans="1:10" s="444" customFormat="1">
      <c r="A3358" s="382">
        <v>41409</v>
      </c>
      <c r="B3358" s="382"/>
      <c r="C3358" s="75" t="s">
        <v>1707</v>
      </c>
      <c r="D3358" s="75" t="s">
        <v>4106</v>
      </c>
      <c r="E3358" s="525">
        <v>14418</v>
      </c>
      <c r="F3358" s="184">
        <v>480</v>
      </c>
      <c r="G3358" s="309"/>
      <c r="H3358" s="309"/>
      <c r="I3358" s="24"/>
      <c r="J3358" s="2"/>
    </row>
    <row r="3359" spans="1:10" s="444" customFormat="1">
      <c r="A3359" s="382"/>
      <c r="B3359" s="382"/>
      <c r="C3359" s="75" t="s">
        <v>2272</v>
      </c>
      <c r="D3359" s="75" t="s">
        <v>4108</v>
      </c>
      <c r="E3359" s="525">
        <v>14420</v>
      </c>
      <c r="F3359" s="184">
        <v>480</v>
      </c>
      <c r="G3359" s="309"/>
      <c r="H3359" s="309"/>
      <c r="I3359" s="24"/>
      <c r="J3359" s="2"/>
    </row>
    <row r="3360" spans="1:10" s="444" customFormat="1">
      <c r="A3360" s="382">
        <v>41409</v>
      </c>
      <c r="B3360" s="382"/>
      <c r="C3360" s="75" t="s">
        <v>561</v>
      </c>
      <c r="D3360" s="75" t="s">
        <v>4085</v>
      </c>
      <c r="E3360" s="525">
        <v>14402</v>
      </c>
      <c r="F3360" s="184">
        <v>140</v>
      </c>
      <c r="G3360" s="309"/>
      <c r="H3360" s="309"/>
      <c r="I3360" s="24"/>
      <c r="J3360" s="2"/>
    </row>
    <row r="3361" spans="1:10" s="444" customFormat="1">
      <c r="A3361" s="382">
        <v>41409</v>
      </c>
      <c r="B3361" s="382"/>
      <c r="C3361" s="75" t="s">
        <v>525</v>
      </c>
      <c r="D3361" s="75" t="s">
        <v>4083</v>
      </c>
      <c r="E3361" s="525">
        <v>14400</v>
      </c>
      <c r="F3361" s="184">
        <v>200</v>
      </c>
      <c r="G3361" s="309"/>
      <c r="H3361" s="309"/>
      <c r="I3361" s="24"/>
      <c r="J3361" s="2"/>
    </row>
    <row r="3362" spans="1:10" s="444" customFormat="1">
      <c r="A3362" s="382">
        <v>41410</v>
      </c>
      <c r="B3362" s="382"/>
      <c r="C3362" s="75" t="s">
        <v>4129</v>
      </c>
      <c r="D3362" s="75" t="s">
        <v>4141</v>
      </c>
      <c r="E3362" s="525">
        <v>14461</v>
      </c>
      <c r="F3362" s="184">
        <v>54</v>
      </c>
      <c r="G3362" s="309"/>
      <c r="H3362" s="309"/>
      <c r="I3362" s="24"/>
      <c r="J3362" s="2"/>
    </row>
    <row r="3363" spans="1:10" s="444" customFormat="1">
      <c r="A3363" s="382">
        <v>41410</v>
      </c>
      <c r="B3363" s="382"/>
      <c r="C3363" s="75" t="s">
        <v>4129</v>
      </c>
      <c r="D3363" s="75" t="s">
        <v>4142</v>
      </c>
      <c r="E3363" s="525">
        <v>14462</v>
      </c>
      <c r="F3363" s="184">
        <v>101</v>
      </c>
      <c r="G3363" s="309"/>
      <c r="H3363" s="309"/>
      <c r="I3363" s="24"/>
      <c r="J3363" s="2"/>
    </row>
    <row r="3364" spans="1:10" s="444" customFormat="1">
      <c r="A3364" s="382">
        <v>41410</v>
      </c>
      <c r="B3364" s="382"/>
      <c r="C3364" s="75" t="s">
        <v>226</v>
      </c>
      <c r="D3364" s="75" t="s">
        <v>4143</v>
      </c>
      <c r="E3364" s="525">
        <v>14463</v>
      </c>
      <c r="F3364" s="184">
        <v>250</v>
      </c>
      <c r="G3364" s="309"/>
      <c r="H3364" s="309"/>
      <c r="I3364" s="24"/>
      <c r="J3364" s="2"/>
    </row>
    <row r="3365" spans="1:10" s="444" customFormat="1">
      <c r="A3365" s="382">
        <v>41409</v>
      </c>
      <c r="B3365" s="382"/>
      <c r="C3365" s="75" t="s">
        <v>354</v>
      </c>
      <c r="D3365" s="75" t="s">
        <v>4114</v>
      </c>
      <c r="E3365" s="525">
        <v>14427</v>
      </c>
      <c r="F3365" s="184">
        <v>1560</v>
      </c>
      <c r="G3365" s="309"/>
      <c r="H3365" s="309"/>
      <c r="I3365" s="24"/>
      <c r="J3365" s="2"/>
    </row>
    <row r="3366" spans="1:10">
      <c r="A3366" s="382">
        <v>41409</v>
      </c>
      <c r="B3366" s="382"/>
      <c r="C3366" s="75" t="s">
        <v>367</v>
      </c>
      <c r="D3366" s="75" t="s">
        <v>4054</v>
      </c>
      <c r="E3366" s="525">
        <v>14430</v>
      </c>
      <c r="F3366" s="184">
        <v>960</v>
      </c>
    </row>
    <row r="3368" spans="1:10">
      <c r="A3368" s="60">
        <v>41411</v>
      </c>
    </row>
    <row r="3370" spans="1:10">
      <c r="A3370" s="382">
        <v>41407</v>
      </c>
      <c r="B3370" s="382"/>
      <c r="C3370" s="75" t="s">
        <v>4042</v>
      </c>
      <c r="D3370" s="75" t="s">
        <v>4043</v>
      </c>
      <c r="E3370" s="525">
        <v>14364</v>
      </c>
      <c r="F3370" s="184">
        <v>166.11</v>
      </c>
    </row>
    <row r="3371" spans="1:10" s="444" customFormat="1">
      <c r="A3371" s="382">
        <v>41409</v>
      </c>
      <c r="B3371" s="382"/>
      <c r="C3371" s="75" t="s">
        <v>528</v>
      </c>
      <c r="D3371" s="75" t="s">
        <v>4087</v>
      </c>
      <c r="E3371" s="525">
        <v>14404</v>
      </c>
      <c r="F3371" s="184">
        <v>200</v>
      </c>
      <c r="G3371" s="309"/>
      <c r="H3371" s="309"/>
      <c r="I3371" s="24"/>
      <c r="J3371" s="2"/>
    </row>
    <row r="3372" spans="1:10" s="444" customFormat="1">
      <c r="A3372" s="382">
        <v>41409</v>
      </c>
      <c r="B3372" s="382"/>
      <c r="C3372" s="75" t="s">
        <v>1797</v>
      </c>
      <c r="D3372" s="75" t="s">
        <v>4132</v>
      </c>
      <c r="E3372" s="525">
        <v>14451</v>
      </c>
      <c r="F3372" s="184">
        <v>350</v>
      </c>
      <c r="G3372" s="309"/>
      <c r="H3372" s="309"/>
      <c r="I3372" s="24"/>
      <c r="J3372" s="2"/>
    </row>
    <row r="3373" spans="1:10" s="444" customFormat="1">
      <c r="A3373" s="382">
        <v>41410</v>
      </c>
      <c r="B3373" s="382"/>
      <c r="C3373" s="75" t="s">
        <v>2205</v>
      </c>
      <c r="D3373" s="75" t="s">
        <v>4134</v>
      </c>
      <c r="E3373" s="525">
        <v>14454</v>
      </c>
      <c r="F3373" s="184">
        <v>500</v>
      </c>
      <c r="G3373" s="309"/>
      <c r="H3373" s="309"/>
      <c r="I3373" s="24"/>
      <c r="J3373" s="2"/>
    </row>
    <row r="3374" spans="1:10" s="444" customFormat="1">
      <c r="A3374" s="382">
        <v>41404</v>
      </c>
      <c r="B3374" s="382"/>
      <c r="C3374" s="75" t="s">
        <v>3077</v>
      </c>
      <c r="D3374" s="75" t="s">
        <v>4007</v>
      </c>
      <c r="E3374" s="525">
        <v>14332</v>
      </c>
      <c r="F3374" s="184">
        <v>515.20000000000005</v>
      </c>
      <c r="G3374" s="309"/>
      <c r="H3374" s="309"/>
      <c r="I3374" s="24"/>
      <c r="J3374" s="2"/>
    </row>
    <row r="3375" spans="1:10" s="444" customFormat="1">
      <c r="A3375" s="382">
        <v>41404</v>
      </c>
      <c r="B3375" s="382"/>
      <c r="C3375" s="75" t="s">
        <v>2645</v>
      </c>
      <c r="D3375" s="75" t="s">
        <v>4005</v>
      </c>
      <c r="E3375" s="525">
        <v>14330</v>
      </c>
      <c r="F3375" s="184">
        <v>588.79999999999995</v>
      </c>
      <c r="G3375" s="309"/>
      <c r="H3375" s="309"/>
      <c r="I3375" s="24"/>
      <c r="J3375" s="2"/>
    </row>
    <row r="3376" spans="1:10" s="444" customFormat="1">
      <c r="A3376" s="382">
        <v>41404</v>
      </c>
      <c r="B3376" s="382"/>
      <c r="C3376" s="75" t="s">
        <v>3997</v>
      </c>
      <c r="D3376" s="75" t="s">
        <v>4010</v>
      </c>
      <c r="E3376" s="525">
        <v>14337</v>
      </c>
      <c r="F3376" s="184">
        <v>680.8</v>
      </c>
      <c r="G3376" s="309"/>
      <c r="H3376" s="309"/>
      <c r="I3376" s="24"/>
      <c r="J3376" s="2"/>
    </row>
    <row r="3377" spans="1:10" s="444" customFormat="1">
      <c r="A3377" s="382">
        <v>41409</v>
      </c>
      <c r="B3377" s="382"/>
      <c r="C3377" s="75" t="s">
        <v>369</v>
      </c>
      <c r="D3377" s="75" t="s">
        <v>4114</v>
      </c>
      <c r="E3377" s="525">
        <v>14432</v>
      </c>
      <c r="F3377" s="184">
        <v>720</v>
      </c>
      <c r="G3377" s="309"/>
      <c r="H3377" s="309"/>
      <c r="I3377" s="24"/>
      <c r="J3377" s="2"/>
    </row>
    <row r="3378" spans="1:10" s="444" customFormat="1">
      <c r="A3378" s="382">
        <v>41319</v>
      </c>
      <c r="B3378" s="382">
        <v>41410</v>
      </c>
      <c r="C3378" s="75" t="s">
        <v>130</v>
      </c>
      <c r="D3378" s="75" t="s">
        <v>2585</v>
      </c>
      <c r="E3378" s="525">
        <v>13135</v>
      </c>
      <c r="F3378" s="184">
        <v>9990</v>
      </c>
      <c r="G3378" s="309"/>
      <c r="H3378" s="309"/>
      <c r="I3378" s="24"/>
      <c r="J3378" s="2"/>
    </row>
    <row r="3379" spans="1:10" s="444" customFormat="1">
      <c r="A3379" s="382">
        <v>41409</v>
      </c>
      <c r="B3379" s="382"/>
      <c r="C3379" s="75" t="s">
        <v>632</v>
      </c>
      <c r="D3379" s="75" t="s">
        <v>4062</v>
      </c>
      <c r="E3379" s="525">
        <v>14376</v>
      </c>
      <c r="F3379" s="184">
        <v>128.16</v>
      </c>
      <c r="G3379" s="309"/>
      <c r="H3379" s="309"/>
      <c r="I3379" s="24"/>
      <c r="J3379" s="2"/>
    </row>
    <row r="3380" spans="1:10" s="444" customFormat="1">
      <c r="A3380" s="382">
        <v>41409</v>
      </c>
      <c r="B3380" s="382"/>
      <c r="C3380" s="75" t="s">
        <v>4095</v>
      </c>
      <c r="D3380" s="75" t="s">
        <v>4113</v>
      </c>
      <c r="E3380" s="525">
        <v>14425</v>
      </c>
      <c r="F3380" s="184">
        <v>400</v>
      </c>
      <c r="G3380" s="309"/>
      <c r="H3380" s="309"/>
      <c r="I3380" s="24"/>
      <c r="J3380" s="2"/>
    </row>
    <row r="3381" spans="1:10" s="444" customFormat="1">
      <c r="A3381" s="382">
        <v>41409</v>
      </c>
      <c r="B3381" s="382"/>
      <c r="C3381" s="75" t="s">
        <v>531</v>
      </c>
      <c r="D3381" s="75" t="s">
        <v>4099</v>
      </c>
      <c r="E3381" s="525">
        <v>14411</v>
      </c>
      <c r="F3381" s="184">
        <v>384</v>
      </c>
      <c r="G3381" s="309"/>
      <c r="H3381" s="309"/>
      <c r="I3381" s="24"/>
      <c r="J3381" s="2"/>
    </row>
    <row r="3382" spans="1:10" s="444" customFormat="1">
      <c r="A3382" s="382">
        <v>41409</v>
      </c>
      <c r="B3382" s="382"/>
      <c r="C3382" s="75" t="s">
        <v>3663</v>
      </c>
      <c r="D3382" s="75" t="s">
        <v>4122</v>
      </c>
      <c r="E3382" s="525">
        <v>14445</v>
      </c>
      <c r="F3382" s="184">
        <v>140</v>
      </c>
      <c r="G3382" s="309"/>
      <c r="H3382" s="309"/>
      <c r="I3382" s="24"/>
      <c r="J3382" s="2"/>
    </row>
    <row r="3383" spans="1:10" s="444" customFormat="1">
      <c r="A3383" s="382">
        <v>41411</v>
      </c>
      <c r="B3383" s="382"/>
      <c r="C3383" s="75" t="s">
        <v>226</v>
      </c>
      <c r="D3383" s="75" t="s">
        <v>4153</v>
      </c>
      <c r="E3383" s="525">
        <v>14470</v>
      </c>
      <c r="F3383" s="184">
        <v>100</v>
      </c>
      <c r="G3383" s="309"/>
      <c r="H3383" s="309"/>
      <c r="I3383" s="24"/>
      <c r="J3383" s="2"/>
    </row>
    <row r="3384" spans="1:10" s="444" customFormat="1">
      <c r="A3384" s="382">
        <v>41411</v>
      </c>
      <c r="B3384" s="382"/>
      <c r="C3384" s="75" t="s">
        <v>226</v>
      </c>
      <c r="D3384" s="75" t="s">
        <v>4154</v>
      </c>
      <c r="E3384" s="525">
        <v>14471</v>
      </c>
      <c r="F3384" s="184">
        <v>387.49</v>
      </c>
      <c r="G3384" s="309"/>
      <c r="H3384" s="309"/>
      <c r="I3384" s="24"/>
      <c r="J3384" s="2"/>
    </row>
    <row r="3385" spans="1:10" s="444" customFormat="1">
      <c r="A3385" s="382">
        <v>41411</v>
      </c>
      <c r="B3385" s="382"/>
      <c r="C3385" s="75" t="s">
        <v>4144</v>
      </c>
      <c r="D3385" s="75" t="s">
        <v>4150</v>
      </c>
      <c r="E3385" s="525">
        <v>14467</v>
      </c>
      <c r="F3385" s="184">
        <v>292</v>
      </c>
      <c r="G3385" s="309"/>
      <c r="H3385" s="309"/>
      <c r="I3385" s="24"/>
      <c r="J3385" s="2"/>
    </row>
    <row r="3386" spans="1:10" s="444" customFormat="1">
      <c r="A3386" s="382">
        <v>41410</v>
      </c>
      <c r="B3386" s="382"/>
      <c r="C3386" s="75" t="s">
        <v>2288</v>
      </c>
      <c r="D3386" s="75" t="s">
        <v>4135</v>
      </c>
      <c r="E3386" s="525">
        <v>14455</v>
      </c>
      <c r="F3386" s="184">
        <v>85</v>
      </c>
      <c r="G3386" s="309"/>
      <c r="H3386" s="309"/>
      <c r="I3386" s="24"/>
      <c r="J3386" s="2"/>
    </row>
    <row r="3387" spans="1:10" s="444" customFormat="1">
      <c r="A3387" s="382">
        <v>41409</v>
      </c>
      <c r="B3387" s="382"/>
      <c r="C3387" s="75" t="s">
        <v>3925</v>
      </c>
      <c r="D3387" s="75" t="s">
        <v>4118</v>
      </c>
      <c r="E3387" s="525">
        <v>14439</v>
      </c>
      <c r="F3387" s="184">
        <v>160</v>
      </c>
      <c r="G3387" s="309"/>
      <c r="H3387" s="309"/>
      <c r="I3387" s="24"/>
      <c r="J3387" s="2"/>
    </row>
    <row r="3388" spans="1:10" s="444" customFormat="1">
      <c r="A3388" s="382">
        <v>41409</v>
      </c>
      <c r="B3388" s="382"/>
      <c r="C3388" s="75" t="s">
        <v>4096</v>
      </c>
      <c r="D3388" s="75" t="s">
        <v>4118</v>
      </c>
      <c r="E3388" s="525">
        <v>14437</v>
      </c>
      <c r="F3388" s="184">
        <v>240</v>
      </c>
      <c r="G3388" s="309"/>
      <c r="H3388" s="309"/>
      <c r="I3388" s="24"/>
      <c r="J3388" s="2"/>
    </row>
    <row r="3389" spans="1:10" s="444" customFormat="1">
      <c r="A3389" s="382">
        <v>41404</v>
      </c>
      <c r="B3389" s="382"/>
      <c r="C3389" s="75" t="s">
        <v>3995</v>
      </c>
      <c r="D3389" s="75" t="s">
        <v>2606</v>
      </c>
      <c r="E3389" s="525">
        <v>14335</v>
      </c>
      <c r="F3389" s="184">
        <v>588.79999999999995</v>
      </c>
      <c r="G3389" s="309"/>
      <c r="H3389" s="309"/>
      <c r="I3389" s="24"/>
      <c r="J3389" s="2"/>
    </row>
    <row r="3390" spans="1:10" s="444" customFormat="1">
      <c r="A3390" s="382">
        <v>41403</v>
      </c>
      <c r="B3390" s="382">
        <v>41407</v>
      </c>
      <c r="C3390" s="75" t="s">
        <v>3414</v>
      </c>
      <c r="D3390" s="75" t="s">
        <v>4031</v>
      </c>
      <c r="E3390" s="525">
        <v>14316</v>
      </c>
      <c r="F3390" s="184">
        <v>588.79999999999995</v>
      </c>
      <c r="G3390" s="309"/>
      <c r="H3390" s="309"/>
      <c r="I3390" s="24"/>
      <c r="J3390" s="2"/>
    </row>
    <row r="3391" spans="1:10" s="444" customFormat="1">
      <c r="A3391" s="382">
        <v>41409</v>
      </c>
      <c r="B3391" s="382"/>
      <c r="C3391" s="75" t="s">
        <v>1170</v>
      </c>
      <c r="D3391" s="75" t="s">
        <v>4077</v>
      </c>
      <c r="E3391" s="525">
        <v>14394</v>
      </c>
      <c r="F3391" s="184">
        <v>180</v>
      </c>
      <c r="G3391" s="309"/>
      <c r="H3391" s="309"/>
      <c r="I3391" s="24"/>
      <c r="J3391" s="2"/>
    </row>
    <row r="3392" spans="1:10" s="97" customFormat="1">
      <c r="A3392" s="382">
        <v>41400</v>
      </c>
      <c r="B3392" s="382">
        <v>41402</v>
      </c>
      <c r="C3392" s="75" t="s">
        <v>3689</v>
      </c>
      <c r="D3392" s="75" t="s">
        <v>3968</v>
      </c>
      <c r="E3392" s="525">
        <v>14258</v>
      </c>
      <c r="F3392" s="184">
        <v>735.69</v>
      </c>
      <c r="G3392" s="309"/>
      <c r="H3392" s="309"/>
      <c r="I3392" s="239"/>
      <c r="J3392" s="390"/>
    </row>
    <row r="3393" spans="1:10">
      <c r="F3393" s="444"/>
    </row>
    <row r="3394" spans="1:10">
      <c r="A3394" s="60">
        <v>41414</v>
      </c>
    </row>
    <row r="3396" spans="1:10" s="444" customFormat="1">
      <c r="A3396" s="382">
        <v>41404</v>
      </c>
      <c r="B3396" s="382">
        <v>41409</v>
      </c>
      <c r="C3396" s="75" t="s">
        <v>896</v>
      </c>
      <c r="D3396" s="75" t="s">
        <v>4024</v>
      </c>
      <c r="E3396" s="525">
        <v>14354</v>
      </c>
      <c r="F3396" s="184">
        <v>250</v>
      </c>
      <c r="G3396" s="309"/>
      <c r="H3396" s="309"/>
      <c r="I3396" s="24"/>
      <c r="J3396" s="2"/>
    </row>
    <row r="3397" spans="1:10" s="444" customFormat="1">
      <c r="A3397" s="382">
        <v>41409</v>
      </c>
      <c r="B3397" s="382"/>
      <c r="C3397" s="75" t="s">
        <v>530</v>
      </c>
      <c r="D3397" s="75" t="s">
        <v>4098</v>
      </c>
      <c r="E3397" s="525">
        <v>14410</v>
      </c>
      <c r="F3397" s="184">
        <v>300</v>
      </c>
      <c r="G3397" s="309"/>
      <c r="H3397" s="309"/>
      <c r="I3397" s="24"/>
      <c r="J3397" s="2"/>
    </row>
    <row r="3398" spans="1:10" s="444" customFormat="1">
      <c r="A3398" s="382">
        <v>41409</v>
      </c>
      <c r="B3398" s="382"/>
      <c r="C3398" s="75" t="s">
        <v>2078</v>
      </c>
      <c r="D3398" s="75" t="s">
        <v>4131</v>
      </c>
      <c r="E3398" s="525">
        <v>14450</v>
      </c>
      <c r="F3398" s="184">
        <v>460</v>
      </c>
      <c r="G3398" s="309"/>
      <c r="H3398" s="309"/>
      <c r="I3398" s="24"/>
      <c r="J3398" s="2"/>
    </row>
    <row r="3399" spans="1:10" s="444" customFormat="1">
      <c r="A3399" s="382">
        <v>41404</v>
      </c>
      <c r="B3399" s="382"/>
      <c r="C3399" s="75" t="s">
        <v>2526</v>
      </c>
      <c r="D3399" s="75" t="s">
        <v>3085</v>
      </c>
      <c r="E3399" s="525">
        <v>14328</v>
      </c>
      <c r="F3399" s="184">
        <v>515.20000000000005</v>
      </c>
      <c r="G3399" s="309"/>
      <c r="H3399" s="309"/>
      <c r="I3399" s="24"/>
      <c r="J3399" s="2"/>
    </row>
    <row r="3400" spans="1:10" s="444" customFormat="1">
      <c r="A3400" s="382">
        <v>41411</v>
      </c>
      <c r="B3400" s="382"/>
      <c r="C3400" s="75" t="s">
        <v>435</v>
      </c>
      <c r="D3400" s="75" t="s">
        <v>4165</v>
      </c>
      <c r="E3400" s="525">
        <v>14489</v>
      </c>
      <c r="F3400" s="184">
        <v>672</v>
      </c>
      <c r="G3400" s="309"/>
      <c r="H3400" s="309"/>
      <c r="I3400" s="24"/>
      <c r="J3400" s="2"/>
    </row>
    <row r="3401" spans="1:10" s="444" customFormat="1">
      <c r="A3401" s="382">
        <v>41402</v>
      </c>
      <c r="B3401" s="382">
        <v>41410</v>
      </c>
      <c r="C3401" s="75" t="s">
        <v>130</v>
      </c>
      <c r="D3401" s="75" t="s">
        <v>4050</v>
      </c>
      <c r="E3401" s="525">
        <v>14291</v>
      </c>
      <c r="F3401" s="184">
        <v>975</v>
      </c>
      <c r="G3401" s="309"/>
      <c r="H3401" s="309"/>
      <c r="I3401" s="24"/>
      <c r="J3401" s="2"/>
    </row>
    <row r="3402" spans="1:10">
      <c r="A3402" s="382">
        <v>41402</v>
      </c>
      <c r="B3402" s="382">
        <v>41411</v>
      </c>
      <c r="C3402" s="75" t="s">
        <v>1837</v>
      </c>
      <c r="D3402" s="75" t="s">
        <v>4169</v>
      </c>
      <c r="E3402" s="525">
        <v>14292</v>
      </c>
      <c r="F3402" s="184">
        <v>1200</v>
      </c>
    </row>
    <row r="3403" spans="1:10" s="444" customFormat="1">
      <c r="A3403" s="382">
        <v>41288</v>
      </c>
      <c r="B3403" s="382">
        <v>41408</v>
      </c>
      <c r="C3403" s="75" t="s">
        <v>1762</v>
      </c>
      <c r="D3403" s="75" t="s">
        <v>4044</v>
      </c>
      <c r="E3403" s="525">
        <v>12727</v>
      </c>
      <c r="F3403" s="184">
        <v>5000</v>
      </c>
      <c r="G3403" s="309"/>
      <c r="H3403" s="309"/>
      <c r="I3403" s="24"/>
      <c r="J3403" s="379"/>
    </row>
    <row r="3404" spans="1:10" s="444" customFormat="1">
      <c r="A3404" s="382">
        <v>41402</v>
      </c>
      <c r="B3404" s="382">
        <v>41411</v>
      </c>
      <c r="C3404" s="75" t="s">
        <v>1837</v>
      </c>
      <c r="D3404" s="75" t="s">
        <v>4051</v>
      </c>
      <c r="E3404" s="525">
        <v>14294</v>
      </c>
      <c r="F3404" s="184">
        <v>10000</v>
      </c>
      <c r="G3404" s="309"/>
      <c r="H3404" s="309"/>
      <c r="I3404" s="24"/>
      <c r="J3404" s="2"/>
    </row>
    <row r="3405" spans="1:10" s="444" customFormat="1">
      <c r="A3405" s="382">
        <v>41411</v>
      </c>
      <c r="B3405" s="382"/>
      <c r="C3405" s="75" t="s">
        <v>3502</v>
      </c>
      <c r="D3405" s="75" t="s">
        <v>3466</v>
      </c>
      <c r="E3405" s="525">
        <v>14484</v>
      </c>
      <c r="F3405" s="184">
        <v>900</v>
      </c>
      <c r="G3405" s="309"/>
      <c r="H3405" s="309"/>
      <c r="I3405" s="24"/>
      <c r="J3405" s="2"/>
    </row>
    <row r="3406" spans="1:10" s="444" customFormat="1">
      <c r="A3406" s="382">
        <v>41411</v>
      </c>
      <c r="B3406" s="382"/>
      <c r="C3406" s="75" t="s">
        <v>3564</v>
      </c>
      <c r="D3406" s="75" t="s">
        <v>4164</v>
      </c>
      <c r="E3406" s="525">
        <v>14488</v>
      </c>
      <c r="F3406" s="184">
        <v>454.6</v>
      </c>
      <c r="G3406" s="309"/>
      <c r="H3406" s="309"/>
      <c r="I3406" s="24"/>
      <c r="J3406" s="2"/>
    </row>
    <row r="3407" spans="1:10" s="444" customFormat="1">
      <c r="A3407" s="382">
        <v>41414</v>
      </c>
      <c r="B3407" s="382"/>
      <c r="C3407" s="75" t="s">
        <v>226</v>
      </c>
      <c r="D3407" s="75" t="s">
        <v>4171</v>
      </c>
      <c r="E3407" s="525">
        <v>14493</v>
      </c>
      <c r="F3407" s="184">
        <v>300</v>
      </c>
      <c r="G3407" s="309"/>
      <c r="H3407" s="309"/>
      <c r="I3407" s="24"/>
      <c r="J3407" s="2"/>
    </row>
    <row r="3408" spans="1:10" s="444" customFormat="1">
      <c r="A3408" s="382">
        <v>41414</v>
      </c>
      <c r="B3408" s="382"/>
      <c r="C3408" s="75" t="s">
        <v>4170</v>
      </c>
      <c r="D3408" s="75" t="s">
        <v>4172</v>
      </c>
      <c r="E3408" s="525">
        <v>14494</v>
      </c>
      <c r="F3408" s="184">
        <v>522.17999999999995</v>
      </c>
      <c r="G3408" s="309"/>
      <c r="H3408" s="309"/>
      <c r="I3408" s="24"/>
      <c r="J3408" s="2"/>
    </row>
    <row r="3409" spans="1:10" s="444" customFormat="1">
      <c r="A3409" s="382">
        <v>41411</v>
      </c>
      <c r="B3409" s="382"/>
      <c r="C3409" s="75" t="s">
        <v>4163</v>
      </c>
      <c r="D3409" s="75" t="s">
        <v>4167</v>
      </c>
      <c r="E3409" s="525">
        <v>14491</v>
      </c>
      <c r="F3409" s="184">
        <v>741.32</v>
      </c>
      <c r="G3409" s="309"/>
      <c r="H3409" s="309"/>
      <c r="I3409" s="24"/>
      <c r="J3409" s="2"/>
    </row>
    <row r="3410" spans="1:10" s="444" customFormat="1">
      <c r="A3410" s="382">
        <v>41414</v>
      </c>
      <c r="B3410" s="382"/>
      <c r="C3410" s="75" t="s">
        <v>226</v>
      </c>
      <c r="D3410" s="75" t="s">
        <v>4173</v>
      </c>
      <c r="E3410" s="525">
        <v>14495</v>
      </c>
      <c r="F3410" s="184">
        <v>1100</v>
      </c>
      <c r="G3410" s="309"/>
      <c r="H3410" s="309"/>
      <c r="I3410" s="24"/>
      <c r="J3410" s="2"/>
    </row>
    <row r="3411" spans="1:10" s="444" customFormat="1">
      <c r="A3411" s="382">
        <v>41411</v>
      </c>
      <c r="B3411" s="382"/>
      <c r="C3411" s="75" t="s">
        <v>2272</v>
      </c>
      <c r="D3411" s="75" t="s">
        <v>4179</v>
      </c>
      <c r="E3411" s="525">
        <v>14492</v>
      </c>
      <c r="F3411" s="184">
        <v>644</v>
      </c>
      <c r="G3411" s="309"/>
      <c r="H3411" s="309"/>
      <c r="I3411" s="24"/>
      <c r="J3411" s="2"/>
    </row>
    <row r="3412" spans="1:10" s="444" customFormat="1">
      <c r="A3412" s="382">
        <v>41410</v>
      </c>
      <c r="B3412" s="382">
        <v>41411</v>
      </c>
      <c r="C3412" s="75" t="s">
        <v>1327</v>
      </c>
      <c r="D3412" s="75" t="s">
        <v>4138</v>
      </c>
      <c r="E3412" s="525">
        <v>14458</v>
      </c>
      <c r="F3412" s="184">
        <v>1104</v>
      </c>
      <c r="G3412" s="309"/>
      <c r="H3412" s="309"/>
      <c r="I3412" s="24"/>
      <c r="J3412" s="2"/>
    </row>
    <row r="3413" spans="1:10" s="444" customFormat="1">
      <c r="A3413" s="382">
        <v>41404</v>
      </c>
      <c r="B3413" s="382"/>
      <c r="C3413" s="75" t="s">
        <v>3154</v>
      </c>
      <c r="D3413" s="75" t="s">
        <v>4012</v>
      </c>
      <c r="E3413" s="525">
        <v>14340</v>
      </c>
      <c r="F3413" s="184">
        <v>472.92</v>
      </c>
      <c r="G3413" s="309"/>
      <c r="H3413" s="309"/>
      <c r="I3413" s="24"/>
      <c r="J3413" s="2"/>
    </row>
    <row r="3414" spans="1:10" s="444" customFormat="1">
      <c r="A3414" s="382">
        <v>41404</v>
      </c>
      <c r="B3414" s="382"/>
      <c r="C3414" s="75" t="s">
        <v>2142</v>
      </c>
      <c r="D3414" s="75" t="s">
        <v>4001</v>
      </c>
      <c r="E3414" s="525">
        <v>14323</v>
      </c>
      <c r="F3414" s="184">
        <v>404.8</v>
      </c>
      <c r="G3414" s="309"/>
      <c r="H3414" s="309"/>
      <c r="I3414" s="24"/>
      <c r="J3414" s="2"/>
    </row>
    <row r="3416" spans="1:10">
      <c r="A3416" s="60">
        <v>41415</v>
      </c>
    </row>
    <row r="3418" spans="1:10" s="444" customFormat="1">
      <c r="A3418" s="382">
        <v>41404</v>
      </c>
      <c r="B3418" s="382">
        <v>41409</v>
      </c>
      <c r="C3418" s="75" t="s">
        <v>1288</v>
      </c>
      <c r="D3418" s="75" t="s">
        <v>4023</v>
      </c>
      <c r="E3418" s="525">
        <v>14353</v>
      </c>
      <c r="F3418" s="184">
        <v>400</v>
      </c>
      <c r="G3418" s="309"/>
      <c r="H3418" s="309"/>
      <c r="I3418" s="24"/>
      <c r="J3418" s="2"/>
    </row>
    <row r="3419" spans="1:10" s="444" customFormat="1">
      <c r="A3419" s="382">
        <v>41409</v>
      </c>
      <c r="B3419" s="382"/>
      <c r="C3419" s="75" t="s">
        <v>1633</v>
      </c>
      <c r="D3419" s="75" t="s">
        <v>4109</v>
      </c>
      <c r="E3419" s="525">
        <v>14421</v>
      </c>
      <c r="F3419" s="184">
        <v>480</v>
      </c>
      <c r="G3419" s="309"/>
      <c r="H3419" s="309"/>
      <c r="I3419" s="24"/>
      <c r="J3419" s="2"/>
    </row>
    <row r="3420" spans="1:10" s="444" customFormat="1">
      <c r="A3420" s="382">
        <v>41404</v>
      </c>
      <c r="B3420" s="382"/>
      <c r="C3420" s="75" t="s">
        <v>2298</v>
      </c>
      <c r="D3420" s="75" t="s">
        <v>4003</v>
      </c>
      <c r="E3420" s="525">
        <v>14325</v>
      </c>
      <c r="F3420" s="184">
        <v>552</v>
      </c>
      <c r="G3420" s="309"/>
      <c r="H3420" s="309"/>
      <c r="I3420" s="24"/>
      <c r="J3420" s="2"/>
    </row>
    <row r="3421" spans="1:10" s="444" customFormat="1">
      <c r="A3421" s="382">
        <v>41396</v>
      </c>
      <c r="B3421" s="382">
        <v>41412</v>
      </c>
      <c r="C3421" s="75" t="s">
        <v>3937</v>
      </c>
      <c r="D3421" s="75" t="s">
        <v>3938</v>
      </c>
      <c r="E3421" s="525">
        <v>14240</v>
      </c>
      <c r="F3421" s="184">
        <v>2220</v>
      </c>
      <c r="G3421" s="309"/>
      <c r="H3421" s="309"/>
      <c r="I3421" s="24"/>
      <c r="J3421" s="2"/>
    </row>
    <row r="3422" spans="1:10" s="444" customFormat="1">
      <c r="A3422" s="382">
        <v>41416</v>
      </c>
      <c r="B3422" s="382"/>
      <c r="C3422" s="75" t="s">
        <v>226</v>
      </c>
      <c r="D3422" s="75" t="s">
        <v>4181</v>
      </c>
      <c r="E3422" s="525">
        <v>14502</v>
      </c>
      <c r="F3422" s="184">
        <v>282.24</v>
      </c>
      <c r="G3422" s="309"/>
      <c r="H3422" s="309"/>
      <c r="I3422" s="24"/>
      <c r="J3422" s="2"/>
    </row>
    <row r="3423" spans="1:10" s="444" customFormat="1">
      <c r="A3423" s="382">
        <v>41416</v>
      </c>
      <c r="B3423" s="382"/>
      <c r="C3423" s="75" t="s">
        <v>226</v>
      </c>
      <c r="D3423" s="75" t="s">
        <v>4182</v>
      </c>
      <c r="E3423" s="525">
        <v>14503</v>
      </c>
      <c r="F3423" s="184">
        <v>600</v>
      </c>
      <c r="G3423" s="309"/>
      <c r="H3423" s="309"/>
      <c r="I3423" s="24"/>
      <c r="J3423" s="2"/>
    </row>
    <row r="3424" spans="1:10" s="444" customFormat="1">
      <c r="A3424" s="382">
        <v>41416</v>
      </c>
      <c r="B3424" s="382"/>
      <c r="C3424" s="75" t="s">
        <v>226</v>
      </c>
      <c r="D3424" s="75" t="s">
        <v>4185</v>
      </c>
      <c r="E3424" s="525">
        <v>14507</v>
      </c>
      <c r="F3424" s="184">
        <v>498.94</v>
      </c>
      <c r="G3424" s="309"/>
      <c r="H3424" s="309"/>
      <c r="I3424" s="24"/>
      <c r="J3424" s="2"/>
    </row>
    <row r="3425" spans="1:10">
      <c r="A3425" s="382">
        <v>41416</v>
      </c>
      <c r="B3425" s="382"/>
      <c r="C3425" s="75" t="s">
        <v>4180</v>
      </c>
      <c r="D3425" s="75" t="s">
        <v>4186</v>
      </c>
      <c r="E3425" s="525">
        <v>14508</v>
      </c>
      <c r="F3425" s="184">
        <v>400.95</v>
      </c>
    </row>
    <row r="3426" spans="1:10" s="444" customFormat="1">
      <c r="A3426" s="382">
        <v>41409</v>
      </c>
      <c r="B3426" s="382"/>
      <c r="C3426" s="75" t="s">
        <v>2273</v>
      </c>
      <c r="D3426" s="75" t="s">
        <v>4117</v>
      </c>
      <c r="E3426" s="525">
        <v>14436</v>
      </c>
      <c r="F3426" s="184">
        <v>240</v>
      </c>
      <c r="G3426" s="309"/>
      <c r="H3426" s="309"/>
      <c r="I3426" s="24"/>
      <c r="J3426" s="2"/>
    </row>
    <row r="3427" spans="1:10" s="444" customFormat="1">
      <c r="A3427" s="382">
        <v>41411</v>
      </c>
      <c r="B3427" s="382"/>
      <c r="C3427" s="75" t="s">
        <v>3697</v>
      </c>
      <c r="D3427" s="75" t="s">
        <v>3705</v>
      </c>
      <c r="E3427" s="525">
        <v>14485</v>
      </c>
      <c r="F3427" s="184">
        <v>200</v>
      </c>
      <c r="G3427" s="309"/>
      <c r="H3427" s="309"/>
      <c r="I3427" s="24"/>
      <c r="J3427" s="2"/>
    </row>
    <row r="3428" spans="1:10" s="444" customFormat="1">
      <c r="A3428" s="382">
        <v>41409</v>
      </c>
      <c r="B3428" s="382"/>
      <c r="C3428" s="75" t="s">
        <v>939</v>
      </c>
      <c r="D3428" s="75" t="s">
        <v>4130</v>
      </c>
      <c r="E3428" s="525">
        <v>14378</v>
      </c>
      <c r="F3428" s="184">
        <v>192</v>
      </c>
      <c r="G3428" s="309"/>
      <c r="H3428" s="309"/>
      <c r="I3428" s="24"/>
      <c r="J3428" s="2"/>
    </row>
    <row r="3429" spans="1:10" s="444" customFormat="1">
      <c r="A3429" s="382">
        <v>41414</v>
      </c>
      <c r="B3429" s="382"/>
      <c r="C3429" s="75" t="s">
        <v>2502</v>
      </c>
      <c r="D3429" s="75" t="s">
        <v>4176</v>
      </c>
      <c r="E3429" s="525">
        <v>14498</v>
      </c>
      <c r="F3429" s="184">
        <v>600</v>
      </c>
      <c r="G3429" s="309"/>
      <c r="H3429" s="309"/>
      <c r="I3429" s="24"/>
      <c r="J3429" s="2"/>
    </row>
    <row r="3431" spans="1:10">
      <c r="A3431" s="60">
        <v>41416</v>
      </c>
    </row>
    <row r="3433" spans="1:10" s="444" customFormat="1">
      <c r="A3433" s="382">
        <v>41414</v>
      </c>
      <c r="B3433" s="382"/>
      <c r="C3433" s="75" t="s">
        <v>1267</v>
      </c>
      <c r="D3433" s="75" t="s">
        <v>4174</v>
      </c>
      <c r="E3433" s="525">
        <v>14496</v>
      </c>
      <c r="F3433" s="184">
        <v>298.20999999999998</v>
      </c>
      <c r="G3433" s="309"/>
      <c r="H3433" s="309"/>
      <c r="I3433" s="24"/>
      <c r="J3433" s="2"/>
    </row>
    <row r="3434" spans="1:10" s="444" customFormat="1">
      <c r="A3434" s="382">
        <v>41411</v>
      </c>
      <c r="B3434" s="382"/>
      <c r="C3434" s="75" t="s">
        <v>1797</v>
      </c>
      <c r="D3434" s="75" t="s">
        <v>4166</v>
      </c>
      <c r="E3434" s="525">
        <v>14490</v>
      </c>
      <c r="F3434" s="184">
        <v>337.8</v>
      </c>
      <c r="G3434" s="309"/>
      <c r="H3434" s="309"/>
      <c r="I3434" s="24"/>
      <c r="J3434" s="2"/>
    </row>
    <row r="3435" spans="1:10" s="444" customFormat="1">
      <c r="A3435" s="382">
        <v>41404</v>
      </c>
      <c r="B3435" s="382"/>
      <c r="C3435" s="75" t="s">
        <v>3994</v>
      </c>
      <c r="D3435" s="75" t="s">
        <v>4009</v>
      </c>
      <c r="E3435" s="525">
        <v>14334</v>
      </c>
      <c r="F3435" s="184">
        <v>478.4</v>
      </c>
      <c r="G3435" s="309"/>
      <c r="H3435" s="309"/>
      <c r="I3435" s="24"/>
      <c r="J3435" s="2"/>
    </row>
    <row r="3436" spans="1:10" s="444" customFormat="1">
      <c r="A3436" s="382">
        <v>41414</v>
      </c>
      <c r="B3436" s="382"/>
      <c r="C3436" s="75" t="s">
        <v>822</v>
      </c>
      <c r="D3436" s="75" t="s">
        <v>4175</v>
      </c>
      <c r="E3436" s="525">
        <v>14497</v>
      </c>
      <c r="F3436" s="184">
        <v>500</v>
      </c>
      <c r="G3436" s="309"/>
      <c r="H3436" s="309"/>
      <c r="I3436" s="24"/>
      <c r="J3436" s="2"/>
    </row>
    <row r="3437" spans="1:10" s="444" customFormat="1">
      <c r="A3437" s="382">
        <v>41404</v>
      </c>
      <c r="B3437" s="382"/>
      <c r="C3437" s="75" t="s">
        <v>2771</v>
      </c>
      <c r="D3437" s="75" t="s">
        <v>4006</v>
      </c>
      <c r="E3437" s="525">
        <v>14331</v>
      </c>
      <c r="F3437" s="184">
        <v>529.91999999999996</v>
      </c>
      <c r="G3437" s="309"/>
      <c r="H3437" s="309"/>
      <c r="I3437" s="24"/>
      <c r="J3437" s="2"/>
    </row>
    <row r="3438" spans="1:10">
      <c r="A3438" s="382"/>
      <c r="B3438" s="382"/>
      <c r="C3438" s="75" t="s">
        <v>4188</v>
      </c>
      <c r="D3438" s="75"/>
      <c r="E3438" s="525">
        <v>14482</v>
      </c>
      <c r="F3438" s="184">
        <v>552</v>
      </c>
    </row>
    <row r="3439" spans="1:10" s="444" customFormat="1">
      <c r="A3439" s="382">
        <v>41411</v>
      </c>
      <c r="B3439" s="382"/>
      <c r="C3439" s="75" t="s">
        <v>977</v>
      </c>
      <c r="D3439" s="75" t="s">
        <v>3719</v>
      </c>
      <c r="E3439" s="525">
        <v>14473</v>
      </c>
      <c r="F3439" s="184">
        <v>690</v>
      </c>
      <c r="G3439" s="309"/>
      <c r="H3439" s="309"/>
      <c r="I3439" s="24"/>
      <c r="J3439" s="2"/>
    </row>
    <row r="3440" spans="1:10" s="444" customFormat="1">
      <c r="A3440" s="382">
        <v>41403</v>
      </c>
      <c r="B3440" s="382">
        <v>41407</v>
      </c>
      <c r="C3440" s="75" t="s">
        <v>2875</v>
      </c>
      <c r="D3440" s="75" t="s">
        <v>4026</v>
      </c>
      <c r="E3440" s="525">
        <v>14311</v>
      </c>
      <c r="F3440" s="184">
        <v>1012</v>
      </c>
      <c r="G3440" s="309"/>
      <c r="H3440" s="309"/>
      <c r="I3440" s="24"/>
      <c r="J3440" s="2"/>
    </row>
    <row r="3441" spans="1:10" s="444" customFormat="1">
      <c r="A3441" s="382">
        <v>41416</v>
      </c>
      <c r="B3441" s="382"/>
      <c r="C3441" s="75" t="s">
        <v>3068</v>
      </c>
      <c r="D3441" s="75" t="s">
        <v>4187</v>
      </c>
      <c r="E3441" s="525">
        <v>14509</v>
      </c>
      <c r="F3441" s="184">
        <v>1250</v>
      </c>
      <c r="G3441" s="309"/>
      <c r="H3441" s="309"/>
      <c r="I3441" s="24"/>
      <c r="J3441" s="2"/>
    </row>
    <row r="3442" spans="1:10" s="444" customFormat="1">
      <c r="A3442" s="382">
        <v>41404</v>
      </c>
      <c r="B3442" s="382"/>
      <c r="C3442" s="75" t="s">
        <v>3416</v>
      </c>
      <c r="D3442" s="75" t="s">
        <v>4002</v>
      </c>
      <c r="E3442" s="525">
        <v>14510</v>
      </c>
      <c r="F3442" s="184">
        <v>588.79999999999995</v>
      </c>
      <c r="G3442" s="309"/>
      <c r="H3442" s="309"/>
      <c r="I3442" s="24"/>
      <c r="J3442" s="2"/>
    </row>
    <row r="3443" spans="1:10" s="444" customFormat="1">
      <c r="A3443" s="382">
        <v>41416</v>
      </c>
      <c r="B3443" s="382"/>
      <c r="C3443" s="75" t="s">
        <v>100</v>
      </c>
      <c r="D3443" s="75" t="s">
        <v>4183</v>
      </c>
      <c r="E3443" s="525">
        <v>14505</v>
      </c>
      <c r="F3443" s="184">
        <v>700</v>
      </c>
      <c r="G3443" s="309"/>
      <c r="H3443" s="309"/>
      <c r="I3443" s="24"/>
      <c r="J3443" s="2"/>
    </row>
    <row r="3444" spans="1:10">
      <c r="A3444" s="382"/>
      <c r="B3444" s="382"/>
      <c r="C3444" s="75" t="s">
        <v>145</v>
      </c>
      <c r="D3444" s="75" t="s">
        <v>4189</v>
      </c>
      <c r="E3444" s="525">
        <v>14511</v>
      </c>
      <c r="F3444" s="184">
        <v>400</v>
      </c>
    </row>
    <row r="3445" spans="1:10" s="444" customFormat="1">
      <c r="A3445" s="382">
        <v>41411</v>
      </c>
      <c r="B3445" s="382">
        <v>41416</v>
      </c>
      <c r="C3445" s="75" t="s">
        <v>4145</v>
      </c>
      <c r="D3445" s="75" t="s">
        <v>4156</v>
      </c>
      <c r="E3445" s="525">
        <v>14474</v>
      </c>
      <c r="F3445" s="184">
        <v>552</v>
      </c>
      <c r="G3445" s="309"/>
      <c r="H3445" s="309"/>
      <c r="I3445" s="24"/>
      <c r="J3445" s="2"/>
    </row>
    <row r="3446" spans="1:10" s="444" customFormat="1">
      <c r="A3446" s="382">
        <v>41411</v>
      </c>
      <c r="B3446" s="382">
        <v>41417</v>
      </c>
      <c r="C3446" s="75" t="s">
        <v>1358</v>
      </c>
      <c r="D3446" s="75" t="s">
        <v>4160</v>
      </c>
      <c r="E3446" s="525">
        <v>14479</v>
      </c>
      <c r="F3446" s="184">
        <v>552</v>
      </c>
      <c r="G3446" s="309"/>
      <c r="H3446" s="309"/>
      <c r="I3446" s="24"/>
      <c r="J3446" s="2"/>
    </row>
    <row r="3448" spans="1:10">
      <c r="A3448" s="60">
        <v>41417</v>
      </c>
    </row>
    <row r="3450" spans="1:10" s="444" customFormat="1">
      <c r="A3450" s="382"/>
      <c r="B3450" s="382"/>
      <c r="C3450" s="75" t="s">
        <v>145</v>
      </c>
      <c r="D3450" s="75" t="s">
        <v>4193</v>
      </c>
      <c r="E3450" s="525">
        <v>14521</v>
      </c>
      <c r="F3450" s="184">
        <v>255</v>
      </c>
      <c r="G3450" s="309"/>
      <c r="H3450" s="309"/>
      <c r="I3450" s="24"/>
      <c r="J3450" s="2"/>
    </row>
    <row r="3451" spans="1:10" s="444" customFormat="1">
      <c r="A3451" s="382"/>
      <c r="B3451" s="382"/>
      <c r="C3451" s="75" t="s">
        <v>226</v>
      </c>
      <c r="D3451" s="75" t="s">
        <v>4196</v>
      </c>
      <c r="E3451" s="525">
        <v>14547</v>
      </c>
      <c r="F3451" s="184">
        <v>400</v>
      </c>
      <c r="G3451" s="309"/>
      <c r="H3451" s="309"/>
      <c r="I3451" s="24"/>
      <c r="J3451" s="2"/>
    </row>
    <row r="3452" spans="1:10" s="444" customFormat="1">
      <c r="A3452" s="382"/>
      <c r="B3452" s="382"/>
      <c r="C3452" s="75" t="s">
        <v>3502</v>
      </c>
      <c r="D3452" s="75" t="s">
        <v>3466</v>
      </c>
      <c r="E3452" s="525">
        <v>14518</v>
      </c>
      <c r="F3452" s="184">
        <v>1200</v>
      </c>
      <c r="G3452" s="309"/>
      <c r="H3452" s="309"/>
      <c r="I3452" s="24"/>
      <c r="J3452" s="2"/>
    </row>
    <row r="3453" spans="1:10" s="444" customFormat="1">
      <c r="A3453" s="382"/>
      <c r="B3453" s="382"/>
      <c r="C3453" s="75" t="s">
        <v>3697</v>
      </c>
      <c r="D3453" s="75" t="s">
        <v>3705</v>
      </c>
      <c r="E3453" s="525">
        <v>14519</v>
      </c>
      <c r="F3453" s="184">
        <v>400</v>
      </c>
      <c r="G3453" s="309"/>
      <c r="H3453" s="309"/>
      <c r="I3453" s="24"/>
      <c r="J3453" s="2"/>
    </row>
    <row r="3454" spans="1:10" s="444" customFormat="1">
      <c r="A3454" s="382"/>
      <c r="B3454" s="382"/>
      <c r="C3454" s="75" t="s">
        <v>3823</v>
      </c>
      <c r="D3454" s="75" t="s">
        <v>4190</v>
      </c>
      <c r="E3454" s="525">
        <v>14516</v>
      </c>
      <c r="F3454" s="184">
        <v>600</v>
      </c>
      <c r="G3454" s="309"/>
      <c r="H3454" s="309"/>
      <c r="I3454" s="24"/>
      <c r="J3454" s="2"/>
    </row>
    <row r="3455" spans="1:10" s="444" customFormat="1">
      <c r="A3455" s="382">
        <v>41414</v>
      </c>
      <c r="B3455" s="382"/>
      <c r="C3455" s="75" t="s">
        <v>4178</v>
      </c>
      <c r="D3455" s="75" t="s">
        <v>4177</v>
      </c>
      <c r="E3455" s="525">
        <v>14499</v>
      </c>
      <c r="F3455" s="184">
        <v>7500</v>
      </c>
      <c r="G3455" s="309"/>
      <c r="H3455" s="309"/>
      <c r="I3455" s="24"/>
      <c r="J3455" s="2"/>
    </row>
    <row r="3456" spans="1:10" s="444" customFormat="1">
      <c r="A3456" s="382">
        <v>41411</v>
      </c>
      <c r="B3456" s="382"/>
      <c r="C3456" s="75" t="s">
        <v>3418</v>
      </c>
      <c r="D3456" s="75" t="s">
        <v>4159</v>
      </c>
      <c r="E3456" s="525">
        <v>14478</v>
      </c>
      <c r="F3456" s="184">
        <v>552</v>
      </c>
      <c r="G3456" s="309"/>
      <c r="H3456" s="309"/>
      <c r="I3456" s="24"/>
      <c r="J3456" s="2"/>
    </row>
    <row r="3457" spans="1:10">
      <c r="A3457" s="60">
        <v>41421</v>
      </c>
    </row>
    <row r="3459" spans="1:10" s="444" customFormat="1">
      <c r="A3459" s="382"/>
      <c r="B3459" s="382"/>
      <c r="C3459" s="75" t="s">
        <v>767</v>
      </c>
      <c r="D3459" s="75" t="s">
        <v>4194</v>
      </c>
      <c r="E3459" s="525">
        <v>14522</v>
      </c>
      <c r="F3459" s="184">
        <v>550.54999999999995</v>
      </c>
      <c r="G3459" s="309"/>
      <c r="H3459" s="309"/>
      <c r="I3459" s="24"/>
      <c r="J3459" s="2"/>
    </row>
    <row r="3460" spans="1:10" s="444" customFormat="1">
      <c r="A3460" s="382">
        <v>41411</v>
      </c>
      <c r="B3460" s="382"/>
      <c r="C3460" s="75" t="s">
        <v>1462</v>
      </c>
      <c r="D3460" s="75" t="s">
        <v>4161</v>
      </c>
      <c r="E3460" s="525">
        <v>14480</v>
      </c>
      <c r="F3460" s="184">
        <v>552</v>
      </c>
      <c r="G3460" s="309"/>
      <c r="H3460" s="309"/>
      <c r="I3460" s="24"/>
      <c r="J3460" s="2"/>
    </row>
    <row r="3461" spans="1:10" s="444" customFormat="1">
      <c r="A3461" s="382">
        <v>41411</v>
      </c>
      <c r="B3461" s="382">
        <v>41416</v>
      </c>
      <c r="C3461" s="75" t="s">
        <v>2970</v>
      </c>
      <c r="D3461" s="75" t="s">
        <v>4155</v>
      </c>
      <c r="E3461" s="525">
        <v>14472</v>
      </c>
      <c r="F3461" s="184">
        <v>644</v>
      </c>
      <c r="G3461" s="309"/>
      <c r="H3461" s="309"/>
      <c r="I3461" s="24"/>
      <c r="J3461" s="2"/>
    </row>
    <row r="3462" spans="1:10" s="444" customFormat="1">
      <c r="A3462" s="382"/>
      <c r="B3462" s="382"/>
      <c r="C3462" s="75" t="s">
        <v>3413</v>
      </c>
      <c r="D3462" s="75" t="s">
        <v>4195</v>
      </c>
      <c r="E3462" s="525">
        <v>14523</v>
      </c>
      <c r="F3462" s="184">
        <v>936.64</v>
      </c>
      <c r="G3462" s="309"/>
      <c r="H3462" s="309"/>
      <c r="I3462" s="24"/>
      <c r="J3462" s="2"/>
    </row>
    <row r="3463" spans="1:10" s="444" customFormat="1">
      <c r="A3463" s="382">
        <v>41360</v>
      </c>
      <c r="B3463" s="382">
        <v>41421</v>
      </c>
      <c r="C3463" s="75" t="s">
        <v>1762</v>
      </c>
      <c r="D3463" s="75" t="s">
        <v>3591</v>
      </c>
      <c r="E3463" s="525">
        <v>13745</v>
      </c>
      <c r="F3463" s="184">
        <v>750</v>
      </c>
      <c r="G3463" s="309"/>
      <c r="H3463" s="309"/>
      <c r="I3463" s="24"/>
      <c r="J3463" s="2"/>
    </row>
    <row r="3464" spans="1:10" s="444" customFormat="1" ht="16.5" customHeight="1">
      <c r="A3464" s="382">
        <v>41411</v>
      </c>
      <c r="B3464" s="382"/>
      <c r="C3464" s="75" t="s">
        <v>4147</v>
      </c>
      <c r="D3464" s="75" t="s">
        <v>4162</v>
      </c>
      <c r="E3464" s="525">
        <v>14483</v>
      </c>
      <c r="F3464" s="184">
        <v>588.79999999999995</v>
      </c>
      <c r="G3464" s="309"/>
      <c r="H3464" s="309"/>
      <c r="I3464" s="24"/>
      <c r="J3464" s="2"/>
    </row>
    <row r="3465" spans="1:10" s="444" customFormat="1">
      <c r="A3465" s="382">
        <v>41411</v>
      </c>
      <c r="B3465" s="382">
        <v>41417</v>
      </c>
      <c r="C3465" s="75" t="s">
        <v>1843</v>
      </c>
      <c r="D3465" s="75" t="s">
        <v>4152</v>
      </c>
      <c r="E3465" s="525">
        <v>14469</v>
      </c>
      <c r="F3465" s="184">
        <v>690</v>
      </c>
      <c r="G3465" s="309"/>
      <c r="H3465" s="309"/>
      <c r="I3465" s="24"/>
      <c r="J3465" s="2"/>
    </row>
    <row r="3466" spans="1:10">
      <c r="A3466" s="60">
        <v>41422</v>
      </c>
    </row>
    <row r="3468" spans="1:10" s="444" customFormat="1">
      <c r="A3468" s="382">
        <v>41404</v>
      </c>
      <c r="B3468" s="382">
        <v>41419</v>
      </c>
      <c r="C3468" s="75" t="s">
        <v>3358</v>
      </c>
      <c r="D3468" s="75" t="s">
        <v>4018</v>
      </c>
      <c r="E3468" s="525">
        <v>14347</v>
      </c>
      <c r="F3468" s="184">
        <v>263.13</v>
      </c>
      <c r="G3468" s="309"/>
      <c r="H3468" s="309"/>
      <c r="I3468" s="24"/>
      <c r="J3468" s="2"/>
    </row>
    <row r="3469" spans="1:10" s="444" customFormat="1">
      <c r="A3469" s="382">
        <v>41404</v>
      </c>
      <c r="B3469" s="382"/>
      <c r="C3469" s="75" t="s">
        <v>3079</v>
      </c>
      <c r="D3469" s="75" t="s">
        <v>3540</v>
      </c>
      <c r="E3469" s="525">
        <v>14339</v>
      </c>
      <c r="F3469" s="184">
        <v>294.39999999999998</v>
      </c>
      <c r="G3469" s="309"/>
      <c r="H3469" s="309"/>
      <c r="I3469" s="24"/>
      <c r="J3469" s="2"/>
    </row>
    <row r="3470" spans="1:10" s="444" customFormat="1">
      <c r="A3470" s="382">
        <v>41397</v>
      </c>
      <c r="B3470" s="382"/>
      <c r="C3470" s="75" t="s">
        <v>3963</v>
      </c>
      <c r="D3470" s="75" t="s">
        <v>2606</v>
      </c>
      <c r="E3470" s="525">
        <v>14243</v>
      </c>
      <c r="F3470" s="184">
        <v>690</v>
      </c>
      <c r="G3470" s="309"/>
      <c r="H3470" s="309"/>
      <c r="I3470" s="24"/>
      <c r="J3470" s="2"/>
    </row>
    <row r="3471" spans="1:10" s="444" customFormat="1">
      <c r="A3471" s="382"/>
      <c r="B3471" s="382"/>
      <c r="C3471" s="75" t="s">
        <v>1797</v>
      </c>
      <c r="D3471" s="75" t="s">
        <v>4191</v>
      </c>
      <c r="E3471" s="525">
        <v>14517</v>
      </c>
      <c r="F3471" s="184">
        <v>700</v>
      </c>
      <c r="G3471" s="309"/>
      <c r="H3471" s="309"/>
      <c r="I3471" s="24"/>
      <c r="J3471" s="2"/>
    </row>
    <row r="3472" spans="1:10" s="444" customFormat="1">
      <c r="A3472" s="382">
        <v>41411</v>
      </c>
      <c r="B3472" s="382"/>
      <c r="C3472" s="75" t="s">
        <v>166</v>
      </c>
      <c r="D3472" s="75" t="s">
        <v>4148</v>
      </c>
      <c r="E3472" s="525">
        <v>14546</v>
      </c>
      <c r="F3472" s="184">
        <v>766.06</v>
      </c>
      <c r="G3472" s="309"/>
      <c r="H3472" s="309"/>
      <c r="I3472" s="24"/>
      <c r="J3472" s="2"/>
    </row>
    <row r="3473" spans="1:10">
      <c r="A3473" s="382">
        <v>41402</v>
      </c>
      <c r="B3473" s="382">
        <v>41421</v>
      </c>
      <c r="C3473" s="75" t="s">
        <v>130</v>
      </c>
      <c r="D3473" s="75" t="s">
        <v>3589</v>
      </c>
      <c r="E3473" s="525">
        <v>14295</v>
      </c>
      <c r="F3473" s="184">
        <v>975</v>
      </c>
    </row>
    <row r="3474" spans="1:10" s="444" customFormat="1">
      <c r="A3474" s="382">
        <v>41409</v>
      </c>
      <c r="B3474" s="382"/>
      <c r="C3474" s="75" t="s">
        <v>1303</v>
      </c>
      <c r="D3474" s="75" t="s">
        <v>4081</v>
      </c>
      <c r="E3474" s="525">
        <v>14398</v>
      </c>
      <c r="F3474" s="184">
        <v>140</v>
      </c>
      <c r="G3474" s="309"/>
      <c r="H3474" s="309"/>
      <c r="I3474" s="24"/>
      <c r="J3474" s="2"/>
    </row>
    <row r="3475" spans="1:10" s="444" customFormat="1">
      <c r="A3475" s="382">
        <v>41422</v>
      </c>
      <c r="B3475" s="382">
        <v>41430</v>
      </c>
      <c r="C3475" s="75" t="s">
        <v>129</v>
      </c>
      <c r="D3475" s="75" t="s">
        <v>4225</v>
      </c>
      <c r="E3475" s="525">
        <v>14628</v>
      </c>
      <c r="F3475" s="184">
        <v>520.85</v>
      </c>
      <c r="G3475" s="309"/>
      <c r="H3475" s="309"/>
      <c r="I3475" s="24"/>
      <c r="J3475" s="2"/>
    </row>
    <row r="3476" spans="1:10">
      <c r="A3476" s="60">
        <v>41423</v>
      </c>
    </row>
    <row r="3478" spans="1:10" s="444" customFormat="1">
      <c r="A3478" s="382">
        <v>41410</v>
      </c>
      <c r="B3478" s="382">
        <v>41411</v>
      </c>
      <c r="C3478" s="75" t="s">
        <v>1184</v>
      </c>
      <c r="D3478" s="75" t="s">
        <v>4140</v>
      </c>
      <c r="E3478" s="525">
        <v>14460</v>
      </c>
      <c r="F3478" s="184">
        <v>294.39999999999998</v>
      </c>
      <c r="G3478" s="309"/>
      <c r="H3478" s="309"/>
      <c r="I3478" s="24"/>
      <c r="J3478" s="2"/>
    </row>
    <row r="3479" spans="1:10" s="444" customFormat="1">
      <c r="A3479" s="382">
        <v>41417</v>
      </c>
      <c r="B3479" s="382">
        <v>41423</v>
      </c>
      <c r="C3479" s="75" t="s">
        <v>438</v>
      </c>
      <c r="D3479" s="75" t="s">
        <v>4192</v>
      </c>
      <c r="E3479" s="525">
        <v>14520</v>
      </c>
      <c r="F3479" s="184">
        <v>400</v>
      </c>
      <c r="G3479" s="309"/>
      <c r="H3479" s="309"/>
      <c r="I3479" s="24"/>
      <c r="J3479" s="2"/>
    </row>
    <row r="3480" spans="1:10" s="444" customFormat="1">
      <c r="A3480" s="382">
        <v>41411</v>
      </c>
      <c r="B3480" s="382"/>
      <c r="C3480" s="75" t="s">
        <v>168</v>
      </c>
      <c r="D3480" s="75" t="s">
        <v>4149</v>
      </c>
      <c r="E3480" s="525">
        <v>14466</v>
      </c>
      <c r="F3480" s="184">
        <v>437.39</v>
      </c>
      <c r="G3480" s="309"/>
      <c r="H3480" s="309"/>
      <c r="I3480" s="24"/>
      <c r="J3480" s="2"/>
    </row>
    <row r="3481" spans="1:10" s="444" customFormat="1">
      <c r="A3481" s="382">
        <v>41410</v>
      </c>
      <c r="B3481" s="382">
        <v>41411</v>
      </c>
      <c r="C3481" s="75" t="s">
        <v>2294</v>
      </c>
      <c r="D3481" s="75" t="s">
        <v>4136</v>
      </c>
      <c r="E3481" s="525">
        <v>14456</v>
      </c>
      <c r="F3481" s="184">
        <v>644</v>
      </c>
      <c r="G3481" s="309"/>
      <c r="H3481" s="309"/>
      <c r="I3481" s="24"/>
      <c r="J3481" s="2"/>
    </row>
    <row r="3482" spans="1:10" s="444" customFormat="1">
      <c r="A3482" s="382">
        <v>41410</v>
      </c>
      <c r="B3482" s="382">
        <v>41411</v>
      </c>
      <c r="C3482" s="75" t="s">
        <v>4133</v>
      </c>
      <c r="D3482" s="75" t="s">
        <v>4139</v>
      </c>
      <c r="E3482" s="525">
        <v>14459</v>
      </c>
      <c r="F3482" s="184">
        <v>736</v>
      </c>
      <c r="G3482" s="309"/>
      <c r="H3482" s="309"/>
      <c r="I3482" s="24"/>
      <c r="J3482" s="2"/>
    </row>
    <row r="3483" spans="1:10">
      <c r="A3483" s="382">
        <v>41402</v>
      </c>
      <c r="B3483" s="382">
        <v>41420</v>
      </c>
      <c r="C3483" s="75" t="s">
        <v>602</v>
      </c>
      <c r="D3483" s="75" t="s">
        <v>4226</v>
      </c>
      <c r="E3483" s="525">
        <v>14299</v>
      </c>
      <c r="F3483" s="184">
        <v>1275</v>
      </c>
    </row>
    <row r="3484" spans="1:10" s="444" customFormat="1">
      <c r="A3484" s="382">
        <v>41422</v>
      </c>
      <c r="B3484" s="382"/>
      <c r="C3484" s="75" t="s">
        <v>4220</v>
      </c>
      <c r="D3484" s="75" t="s">
        <v>4224</v>
      </c>
      <c r="E3484" s="525">
        <v>14627</v>
      </c>
      <c r="F3484" s="184">
        <v>210</v>
      </c>
      <c r="G3484" s="309"/>
      <c r="H3484" s="309"/>
      <c r="I3484" s="24"/>
      <c r="J3484" s="2"/>
    </row>
    <row r="3485" spans="1:10" s="444" customFormat="1">
      <c r="A3485" s="382">
        <v>41422</v>
      </c>
      <c r="B3485" s="382"/>
      <c r="C3485" s="75" t="s">
        <v>2288</v>
      </c>
      <c r="D3485" s="75" t="s">
        <v>4222</v>
      </c>
      <c r="E3485" s="525">
        <v>14625</v>
      </c>
      <c r="F3485" s="184">
        <v>60</v>
      </c>
      <c r="G3485" s="309"/>
      <c r="H3485" s="309"/>
      <c r="I3485" s="24"/>
      <c r="J3485" s="2"/>
    </row>
    <row r="3486" spans="1:10" s="444" customFormat="1">
      <c r="A3486" s="382">
        <v>41417</v>
      </c>
      <c r="B3486" s="382"/>
      <c r="C3486" s="75" t="s">
        <v>192</v>
      </c>
      <c r="D3486" s="75" t="s">
        <v>4239</v>
      </c>
      <c r="E3486" s="525">
        <v>14536</v>
      </c>
      <c r="F3486" s="184">
        <v>194.63</v>
      </c>
      <c r="G3486" s="309"/>
      <c r="H3486" s="309"/>
      <c r="I3486" s="24"/>
      <c r="J3486" s="2"/>
    </row>
    <row r="3487" spans="1:10" s="444" customFormat="1">
      <c r="A3487" s="382">
        <v>41423</v>
      </c>
      <c r="B3487" s="382"/>
      <c r="C3487" s="75" t="s">
        <v>4230</v>
      </c>
      <c r="D3487" s="75" t="s">
        <v>4236</v>
      </c>
      <c r="E3487" s="525">
        <v>14634</v>
      </c>
      <c r="F3487" s="184">
        <v>951.33</v>
      </c>
      <c r="G3487" s="309"/>
      <c r="H3487" s="309"/>
      <c r="I3487" s="24"/>
      <c r="J3487" s="2"/>
    </row>
    <row r="3488" spans="1:10" s="444" customFormat="1">
      <c r="A3488" s="382">
        <v>41423</v>
      </c>
      <c r="B3488" s="382"/>
      <c r="C3488" s="75" t="s">
        <v>4228</v>
      </c>
      <c r="D3488" s="75" t="s">
        <v>4234</v>
      </c>
      <c r="E3488" s="525">
        <v>14632</v>
      </c>
      <c r="F3488" s="184">
        <v>515.20000000000005</v>
      </c>
      <c r="G3488" s="309"/>
      <c r="H3488" s="309"/>
      <c r="I3488" s="24"/>
      <c r="J3488" s="2"/>
    </row>
    <row r="3489" spans="1:10" s="444" customFormat="1">
      <c r="A3489" s="382">
        <v>41423</v>
      </c>
      <c r="B3489" s="382"/>
      <c r="C3489" s="75" t="s">
        <v>4227</v>
      </c>
      <c r="D3489" s="75" t="s">
        <v>4233</v>
      </c>
      <c r="E3489" s="525">
        <v>14631</v>
      </c>
      <c r="F3489" s="184">
        <v>446.8</v>
      </c>
      <c r="G3489" s="309"/>
      <c r="H3489" s="309"/>
      <c r="I3489" s="24"/>
      <c r="J3489" s="2"/>
    </row>
    <row r="3490" spans="1:10" s="444" customFormat="1">
      <c r="A3490" s="382">
        <v>41423</v>
      </c>
      <c r="B3490" s="382"/>
      <c r="C3490" s="75" t="s">
        <v>4229</v>
      </c>
      <c r="D3490" s="75" t="s">
        <v>4235</v>
      </c>
      <c r="E3490" s="525">
        <v>14633</v>
      </c>
      <c r="F3490" s="184">
        <v>236.64</v>
      </c>
      <c r="G3490" s="309"/>
      <c r="H3490" s="309"/>
      <c r="I3490" s="24"/>
      <c r="J3490" s="2"/>
    </row>
    <row r="3491" spans="1:10" s="444" customFormat="1">
      <c r="A3491" s="382">
        <v>41411</v>
      </c>
      <c r="B3491" s="382">
        <v>41417</v>
      </c>
      <c r="C3491" s="75" t="s">
        <v>1768</v>
      </c>
      <c r="D3491" s="75" t="s">
        <v>4151</v>
      </c>
      <c r="E3491" s="525">
        <v>14468</v>
      </c>
      <c r="F3491" s="184">
        <v>552</v>
      </c>
      <c r="G3491" s="309"/>
      <c r="H3491" s="309"/>
      <c r="I3491" s="24"/>
      <c r="J3491" s="487"/>
    </row>
    <row r="3493" spans="1:10">
      <c r="A3493" s="60">
        <v>41424</v>
      </c>
    </row>
    <row r="3495" spans="1:10" s="444" customFormat="1">
      <c r="A3495" s="382">
        <v>41423</v>
      </c>
      <c r="B3495" s="382"/>
      <c r="C3495" s="75" t="s">
        <v>2205</v>
      </c>
      <c r="D3495" s="75" t="s">
        <v>3891</v>
      </c>
      <c r="E3495" s="525">
        <v>14630</v>
      </c>
      <c r="F3495" s="184">
        <v>552</v>
      </c>
      <c r="G3495" s="309"/>
      <c r="H3495" s="309"/>
      <c r="I3495" s="24"/>
      <c r="J3495" s="2"/>
    </row>
    <row r="3496" spans="1:10" s="444" customFormat="1">
      <c r="A3496" s="382">
        <v>41410</v>
      </c>
      <c r="B3496" s="382">
        <v>41411</v>
      </c>
      <c r="C3496" s="75" t="s">
        <v>1398</v>
      </c>
      <c r="D3496" s="75" t="s">
        <v>4137</v>
      </c>
      <c r="E3496" s="525">
        <v>14457</v>
      </c>
      <c r="F3496" s="184">
        <v>637.58000000000004</v>
      </c>
      <c r="G3496" s="309"/>
      <c r="H3496" s="309"/>
      <c r="I3496" s="24"/>
      <c r="J3496" s="487"/>
    </row>
    <row r="3497" spans="1:10" s="444" customFormat="1">
      <c r="A3497" s="382">
        <v>41403</v>
      </c>
      <c r="B3497" s="382"/>
      <c r="C3497" s="75" t="s">
        <v>3564</v>
      </c>
      <c r="D3497" s="75" t="s">
        <v>3988</v>
      </c>
      <c r="E3497" s="525">
        <v>14318</v>
      </c>
      <c r="F3497" s="184">
        <v>800</v>
      </c>
      <c r="G3497" s="309"/>
      <c r="H3497" s="309"/>
      <c r="I3497" s="24"/>
      <c r="J3497" s="2"/>
    </row>
    <row r="3498" spans="1:10" s="444" customFormat="1">
      <c r="A3498" s="382">
        <v>41424</v>
      </c>
      <c r="B3498" s="382"/>
      <c r="C3498" s="75" t="s">
        <v>848</v>
      </c>
      <c r="D3498" s="75" t="s">
        <v>4244</v>
      </c>
      <c r="E3498" s="525">
        <v>14639</v>
      </c>
      <c r="F3498" s="184">
        <v>1200</v>
      </c>
      <c r="G3498" s="309"/>
      <c r="H3498" s="309"/>
      <c r="I3498" s="24"/>
      <c r="J3498" s="2"/>
    </row>
    <row r="3499" spans="1:10" s="444" customFormat="1">
      <c r="A3499" s="382">
        <v>41421</v>
      </c>
      <c r="B3499" s="382"/>
      <c r="C3499" s="75" t="s">
        <v>226</v>
      </c>
      <c r="D3499" s="75" t="s">
        <v>4208</v>
      </c>
      <c r="E3499" s="525">
        <v>14614</v>
      </c>
      <c r="F3499" s="184">
        <v>450</v>
      </c>
      <c r="G3499" s="309"/>
      <c r="H3499" s="309"/>
      <c r="I3499" s="24"/>
      <c r="J3499" s="2"/>
    </row>
    <row r="3500" spans="1:10" s="444" customFormat="1">
      <c r="A3500" s="382">
        <v>41421</v>
      </c>
      <c r="B3500" s="382"/>
      <c r="C3500" s="75" t="s">
        <v>3157</v>
      </c>
      <c r="D3500" s="75" t="s">
        <v>4200</v>
      </c>
      <c r="E3500" s="525">
        <v>14605</v>
      </c>
      <c r="F3500" s="184">
        <v>3250</v>
      </c>
      <c r="G3500" s="309"/>
      <c r="H3500" s="309"/>
      <c r="I3500" s="24"/>
      <c r="J3500" s="2"/>
    </row>
    <row r="3501" spans="1:10" s="444" customFormat="1">
      <c r="A3501" s="382">
        <v>41421</v>
      </c>
      <c r="B3501" s="382"/>
      <c r="C3501" s="75" t="s">
        <v>3157</v>
      </c>
      <c r="D3501" s="75" t="s">
        <v>4199</v>
      </c>
      <c r="E3501" s="525">
        <v>14604</v>
      </c>
      <c r="F3501" s="184">
        <v>3250</v>
      </c>
      <c r="G3501" s="309"/>
      <c r="H3501" s="309"/>
      <c r="I3501" s="24"/>
      <c r="J3501" s="2"/>
    </row>
    <row r="3502" spans="1:10" s="444" customFormat="1">
      <c r="A3502" s="382">
        <v>41422</v>
      </c>
      <c r="B3502" s="382"/>
      <c r="C3502" s="75" t="s">
        <v>4219</v>
      </c>
      <c r="D3502" s="75" t="s">
        <v>4223</v>
      </c>
      <c r="E3502" s="525">
        <v>14626</v>
      </c>
      <c r="F3502" s="184">
        <v>143</v>
      </c>
      <c r="G3502" s="309"/>
      <c r="H3502" s="309"/>
      <c r="I3502" s="24"/>
      <c r="J3502" s="2"/>
    </row>
    <row r="3503" spans="1:10" s="444" customFormat="1">
      <c r="A3503" s="382"/>
      <c r="B3503" s="382"/>
      <c r="C3503" s="75" t="s">
        <v>2162</v>
      </c>
      <c r="D3503" s="75" t="s">
        <v>4250</v>
      </c>
      <c r="E3503" s="525">
        <v>14648</v>
      </c>
      <c r="F3503" s="184">
        <v>92</v>
      </c>
      <c r="G3503" s="309"/>
      <c r="H3503" s="309"/>
      <c r="I3503" s="24"/>
      <c r="J3503" s="2"/>
    </row>
    <row r="3504" spans="1:10" s="444" customFormat="1">
      <c r="A3504" s="209">
        <v>41394</v>
      </c>
      <c r="B3504" s="209">
        <v>41424</v>
      </c>
      <c r="C3504" s="118" t="s">
        <v>133</v>
      </c>
      <c r="D3504" s="118" t="s">
        <v>3919</v>
      </c>
      <c r="E3504" s="520">
        <v>14228</v>
      </c>
      <c r="F3504" s="184">
        <v>1601.52</v>
      </c>
      <c r="G3504" s="309"/>
      <c r="H3504" s="309"/>
      <c r="I3504" s="24"/>
      <c r="J3504" s="2"/>
    </row>
    <row r="3506" spans="1:10">
      <c r="A3506" s="60">
        <v>41425</v>
      </c>
    </row>
    <row r="3507" spans="1:10">
      <c r="F3507" s="444"/>
    </row>
    <row r="3508" spans="1:10" s="444" customFormat="1">
      <c r="A3508" s="209">
        <v>41421</v>
      </c>
      <c r="B3508" s="209"/>
      <c r="C3508" s="118" t="s">
        <v>145</v>
      </c>
      <c r="D3508" s="118" t="s">
        <v>4207</v>
      </c>
      <c r="E3508" s="520">
        <v>14613</v>
      </c>
      <c r="F3508" s="184">
        <v>420</v>
      </c>
      <c r="G3508" s="309"/>
      <c r="H3508" s="309"/>
      <c r="I3508" s="24"/>
      <c r="J3508" s="2"/>
    </row>
    <row r="3509" spans="1:10" s="444" customFormat="1">
      <c r="A3509" s="382">
        <v>41424</v>
      </c>
      <c r="B3509" s="382"/>
      <c r="C3509" s="75" t="s">
        <v>3101</v>
      </c>
      <c r="D3509" s="75" t="s">
        <v>4248</v>
      </c>
      <c r="E3509" s="525">
        <v>14644</v>
      </c>
      <c r="F3509" s="184">
        <v>352</v>
      </c>
      <c r="G3509" s="309"/>
      <c r="H3509" s="309"/>
      <c r="I3509" s="24"/>
      <c r="J3509" s="2"/>
    </row>
    <row r="3510" spans="1:10" s="444" customFormat="1">
      <c r="A3510" s="382">
        <v>41424</v>
      </c>
      <c r="B3510" s="382"/>
      <c r="C3510" s="75" t="s">
        <v>4243</v>
      </c>
      <c r="D3510" s="75" t="s">
        <v>4249</v>
      </c>
      <c r="E3510" s="525">
        <v>14645</v>
      </c>
      <c r="F3510" s="184">
        <v>124.03</v>
      </c>
      <c r="G3510" s="309"/>
      <c r="H3510" s="309"/>
      <c r="I3510" s="24"/>
      <c r="J3510" s="2"/>
    </row>
    <row r="3511" spans="1:10" s="444" customFormat="1">
      <c r="A3511" s="382">
        <v>41425</v>
      </c>
      <c r="B3511" s="382"/>
      <c r="C3511" s="75" t="s">
        <v>226</v>
      </c>
      <c r="D3511" s="75" t="s">
        <v>4255</v>
      </c>
      <c r="E3511" s="525">
        <v>14649</v>
      </c>
      <c r="F3511" s="184">
        <v>170</v>
      </c>
      <c r="G3511" s="309"/>
      <c r="H3511" s="309"/>
      <c r="I3511" s="24"/>
      <c r="J3511" s="2"/>
    </row>
    <row r="3512" spans="1:10" s="444" customFormat="1">
      <c r="A3512" s="382">
        <v>41424</v>
      </c>
      <c r="B3512" s="382"/>
      <c r="C3512" s="75" t="s">
        <v>4242</v>
      </c>
      <c r="D3512" s="75" t="s">
        <v>4245</v>
      </c>
      <c r="E3512" s="525">
        <v>14641</v>
      </c>
      <c r="F3512" s="184">
        <v>840</v>
      </c>
      <c r="G3512" s="309"/>
      <c r="H3512" s="309"/>
      <c r="I3512" s="24"/>
      <c r="J3512" s="2"/>
    </row>
    <row r="3513" spans="1:10" s="444" customFormat="1">
      <c r="A3513" s="382">
        <v>41424</v>
      </c>
      <c r="B3513" s="382"/>
      <c r="C3513" s="75" t="s">
        <v>4241</v>
      </c>
      <c r="D3513" s="75" t="s">
        <v>4245</v>
      </c>
      <c r="E3513" s="525">
        <v>14640</v>
      </c>
      <c r="F3513" s="184">
        <v>840</v>
      </c>
      <c r="G3513" s="309"/>
      <c r="H3513" s="309"/>
      <c r="I3513" s="24"/>
      <c r="J3513" s="2"/>
    </row>
    <row r="3514" spans="1:10" s="444" customFormat="1">
      <c r="A3514" s="382">
        <v>41417</v>
      </c>
      <c r="B3514" s="382"/>
      <c r="C3514" s="75" t="s">
        <v>173</v>
      </c>
      <c r="D3514" s="75" t="s">
        <v>4239</v>
      </c>
      <c r="E3514" s="525">
        <v>14548</v>
      </c>
      <c r="F3514" s="184">
        <v>266</v>
      </c>
      <c r="G3514" s="309"/>
      <c r="H3514" s="309"/>
      <c r="I3514" s="24"/>
      <c r="J3514" s="2"/>
    </row>
    <row r="3515" spans="1:10" s="444" customFormat="1">
      <c r="A3515" s="382">
        <v>41417</v>
      </c>
      <c r="B3515" s="382"/>
      <c r="C3515" s="75" t="s">
        <v>632</v>
      </c>
      <c r="D3515" s="75" t="s">
        <v>4239</v>
      </c>
      <c r="E3515" s="525">
        <v>14543</v>
      </c>
      <c r="F3515" s="184">
        <v>188.97</v>
      </c>
      <c r="G3515" s="309"/>
      <c r="H3515" s="309"/>
      <c r="I3515" s="24"/>
      <c r="J3515" s="2"/>
    </row>
    <row r="3516" spans="1:10" s="444" customFormat="1">
      <c r="A3516" s="382">
        <v>41417</v>
      </c>
      <c r="B3516" s="382"/>
      <c r="C3516" s="75" t="s">
        <v>2153</v>
      </c>
      <c r="D3516" s="75" t="s">
        <v>4239</v>
      </c>
      <c r="E3516" s="525">
        <v>14549</v>
      </c>
      <c r="F3516" s="184">
        <v>162.28</v>
      </c>
      <c r="G3516" s="309"/>
      <c r="H3516" s="309"/>
      <c r="I3516" s="24"/>
      <c r="J3516" s="2"/>
    </row>
    <row r="3517" spans="1:10" s="444" customFormat="1">
      <c r="A3517" s="382">
        <v>41417</v>
      </c>
      <c r="B3517" s="382"/>
      <c r="C3517" s="75" t="s">
        <v>636</v>
      </c>
      <c r="D3517" s="75" t="s">
        <v>4239</v>
      </c>
      <c r="E3517" s="525">
        <v>14551</v>
      </c>
      <c r="F3517" s="184">
        <v>188.93</v>
      </c>
      <c r="G3517" s="309"/>
      <c r="H3517" s="309"/>
      <c r="I3517" s="24"/>
      <c r="J3517" s="2"/>
    </row>
    <row r="3518" spans="1:10" s="444" customFormat="1">
      <c r="A3518" s="382">
        <v>41417</v>
      </c>
      <c r="B3518" s="382"/>
      <c r="C3518" s="75" t="s">
        <v>635</v>
      </c>
      <c r="D3518" s="75" t="s">
        <v>4239</v>
      </c>
      <c r="E3518" s="525">
        <v>14553</v>
      </c>
      <c r="F3518" s="184">
        <v>188.97</v>
      </c>
      <c r="G3518" s="309"/>
      <c r="H3518" s="309"/>
      <c r="I3518" s="24"/>
      <c r="J3518" s="2"/>
    </row>
    <row r="3519" spans="1:10" s="444" customFormat="1">
      <c r="A3519" s="382">
        <v>41417</v>
      </c>
      <c r="B3519" s="382"/>
      <c r="C3519" s="75" t="s">
        <v>2397</v>
      </c>
      <c r="D3519" s="75" t="s">
        <v>4239</v>
      </c>
      <c r="E3519" s="525">
        <v>14542</v>
      </c>
      <c r="F3519" s="184">
        <v>162.28</v>
      </c>
      <c r="G3519" s="309"/>
      <c r="H3519" s="309"/>
      <c r="I3519" s="24"/>
      <c r="J3519" s="2"/>
    </row>
    <row r="3520" spans="1:10" s="444" customFormat="1">
      <c r="A3520" s="382">
        <v>41417</v>
      </c>
      <c r="B3520" s="382"/>
      <c r="C3520" s="75" t="s">
        <v>200</v>
      </c>
      <c r="D3520" s="75" t="s">
        <v>4239</v>
      </c>
      <c r="E3520" s="525">
        <v>14541</v>
      </c>
      <c r="F3520" s="184">
        <v>194.63</v>
      </c>
      <c r="G3520" s="309"/>
      <c r="H3520" s="309"/>
      <c r="I3520" s="24"/>
      <c r="J3520" s="2"/>
    </row>
    <row r="3521" spans="1:10" s="444" customFormat="1">
      <c r="A3521" s="382">
        <v>41417</v>
      </c>
      <c r="B3521" s="382"/>
      <c r="C3521" s="75" t="s">
        <v>4053</v>
      </c>
      <c r="D3521" s="75" t="s">
        <v>4252</v>
      </c>
      <c r="E3521" s="525">
        <v>14554</v>
      </c>
      <c r="F3521" s="184">
        <v>162.47999999999999</v>
      </c>
      <c r="G3521" s="309"/>
      <c r="H3521" s="309"/>
      <c r="I3521" s="24"/>
      <c r="J3521" s="2"/>
    </row>
    <row r="3522" spans="1:10" s="444" customFormat="1">
      <c r="A3522" s="382">
        <v>41421</v>
      </c>
      <c r="B3522" s="382"/>
      <c r="C3522" s="75" t="s">
        <v>196</v>
      </c>
      <c r="D3522" s="75" t="s">
        <v>4254</v>
      </c>
      <c r="E3522" s="525">
        <v>14602</v>
      </c>
      <c r="F3522" s="184">
        <v>145.43</v>
      </c>
      <c r="G3522" s="309"/>
      <c r="H3522" s="309"/>
      <c r="I3522" s="24"/>
      <c r="J3522" s="2"/>
    </row>
    <row r="3523" spans="1:10" s="444" customFormat="1">
      <c r="A3523" s="382">
        <v>41417</v>
      </c>
      <c r="B3523" s="382"/>
      <c r="C3523" s="75" t="s">
        <v>2520</v>
      </c>
      <c r="D3523" s="75" t="s">
        <v>4239</v>
      </c>
      <c r="E3523" s="525">
        <v>14552</v>
      </c>
      <c r="F3523" s="184">
        <v>162.28</v>
      </c>
      <c r="G3523" s="309"/>
      <c r="H3523" s="309"/>
      <c r="I3523" s="24"/>
      <c r="J3523" s="2"/>
    </row>
    <row r="3524" spans="1:10" s="444" customFormat="1">
      <c r="A3524" s="382">
        <v>41410</v>
      </c>
      <c r="B3524" s="382">
        <v>41425</v>
      </c>
      <c r="C3524" s="75" t="s">
        <v>3358</v>
      </c>
      <c r="D3524" s="75" t="s">
        <v>3617</v>
      </c>
      <c r="E3524" s="525">
        <v>14464</v>
      </c>
      <c r="F3524" s="184">
        <v>355.6</v>
      </c>
      <c r="G3524" s="309"/>
      <c r="H3524" s="309"/>
      <c r="I3524" s="24"/>
      <c r="J3524" s="2"/>
    </row>
    <row r="3525" spans="1:10" s="444" customFormat="1">
      <c r="A3525" s="382">
        <v>41397</v>
      </c>
      <c r="B3525" s="382">
        <v>41425</v>
      </c>
      <c r="C3525" s="75" t="s">
        <v>469</v>
      </c>
      <c r="D3525" s="75" t="s">
        <v>3967</v>
      </c>
      <c r="E3525" s="525">
        <v>14247</v>
      </c>
      <c r="F3525" s="184">
        <v>4892.16</v>
      </c>
      <c r="G3525" s="309"/>
      <c r="H3525" s="309"/>
      <c r="I3525" s="24"/>
      <c r="J3525" s="2"/>
    </row>
    <row r="3527" spans="1:10">
      <c r="A3527" s="60">
        <v>41428</v>
      </c>
    </row>
    <row r="3529" spans="1:10" s="444" customFormat="1">
      <c r="A3529" s="382">
        <v>41402</v>
      </c>
      <c r="B3529" s="382">
        <v>41414</v>
      </c>
      <c r="C3529" s="75" t="s">
        <v>3010</v>
      </c>
      <c r="D3529" s="75" t="s">
        <v>4168</v>
      </c>
      <c r="E3529" s="525">
        <v>14296</v>
      </c>
      <c r="F3529" s="184">
        <v>350</v>
      </c>
      <c r="G3529" s="309"/>
      <c r="H3529" s="309"/>
      <c r="I3529" s="24"/>
      <c r="J3529" s="2"/>
    </row>
    <row r="3530" spans="1:10" s="444" customFormat="1">
      <c r="A3530" s="382">
        <v>41411</v>
      </c>
      <c r="B3530" s="382">
        <v>41416</v>
      </c>
      <c r="C3530" s="75" t="s">
        <v>2299</v>
      </c>
      <c r="D3530" s="75" t="s">
        <v>4157</v>
      </c>
      <c r="E3530" s="525">
        <v>14475</v>
      </c>
      <c r="F3530" s="184">
        <v>552</v>
      </c>
      <c r="G3530" s="813"/>
      <c r="H3530" s="309"/>
      <c r="I3530" s="24"/>
    </row>
    <row r="3531" spans="1:10" s="444" customFormat="1">
      <c r="A3531" s="382">
        <v>41417</v>
      </c>
      <c r="B3531" s="382"/>
      <c r="C3531" s="75" t="s">
        <v>2404</v>
      </c>
      <c r="D3531" s="75" t="s">
        <v>4239</v>
      </c>
      <c r="E3531" s="525">
        <v>14545</v>
      </c>
      <c r="F3531" s="184">
        <v>162.28</v>
      </c>
      <c r="G3531" s="309"/>
      <c r="H3531" s="309"/>
      <c r="I3531" s="24"/>
      <c r="J3531" s="2"/>
    </row>
    <row r="3532" spans="1:10" s="444" customFormat="1">
      <c r="A3532" s="382">
        <v>41417</v>
      </c>
      <c r="B3532" s="382"/>
      <c r="C3532" s="75" t="s">
        <v>681</v>
      </c>
      <c r="D3532" s="75" t="s">
        <v>4239</v>
      </c>
      <c r="E3532" s="525">
        <v>14540</v>
      </c>
      <c r="F3532" s="184">
        <v>194.63</v>
      </c>
      <c r="G3532" s="309"/>
      <c r="H3532" s="309"/>
      <c r="I3532" s="24"/>
      <c r="J3532" s="2"/>
    </row>
    <row r="3533" spans="1:10" s="444" customFormat="1">
      <c r="A3533" s="382">
        <v>41417</v>
      </c>
      <c r="B3533" s="382"/>
      <c r="C3533" s="75" t="s">
        <v>678</v>
      </c>
      <c r="D3533" s="75" t="s">
        <v>4239</v>
      </c>
      <c r="E3533" s="525">
        <v>14534</v>
      </c>
      <c r="F3533" s="184">
        <v>230.02</v>
      </c>
      <c r="G3533" s="309"/>
      <c r="H3533" s="309"/>
      <c r="I3533" s="24"/>
      <c r="J3533" s="2"/>
    </row>
    <row r="3534" spans="1:10" s="444" customFormat="1">
      <c r="A3534" s="382">
        <v>41417</v>
      </c>
      <c r="B3534" s="382"/>
      <c r="C3534" s="75" t="s">
        <v>3611</v>
      </c>
      <c r="D3534" s="75" t="s">
        <v>4253</v>
      </c>
      <c r="E3534" s="525">
        <v>14555</v>
      </c>
      <c r="F3534" s="184">
        <v>184.44</v>
      </c>
      <c r="G3534" s="309"/>
      <c r="H3534" s="309"/>
      <c r="I3534" s="24"/>
      <c r="J3534" s="2"/>
    </row>
    <row r="3535" spans="1:10" s="444" customFormat="1">
      <c r="A3535" s="382">
        <v>41417</v>
      </c>
      <c r="B3535" s="382"/>
      <c r="C3535" s="75" t="s">
        <v>4251</v>
      </c>
      <c r="D3535" s="75" t="s">
        <v>4239</v>
      </c>
      <c r="E3535" s="525">
        <v>14538</v>
      </c>
      <c r="F3535" s="184">
        <v>188.97</v>
      </c>
      <c r="G3535" s="309"/>
      <c r="H3535" s="309"/>
      <c r="I3535" s="24"/>
      <c r="J3535" s="2"/>
    </row>
    <row r="3536" spans="1:10" s="444" customFormat="1">
      <c r="A3536" s="382">
        <v>41417</v>
      </c>
      <c r="B3536" s="382"/>
      <c r="C3536" s="75" t="s">
        <v>1029</v>
      </c>
      <c r="D3536" s="75" t="s">
        <v>4239</v>
      </c>
      <c r="E3536" s="525">
        <v>14537</v>
      </c>
      <c r="F3536" s="184">
        <v>188.97</v>
      </c>
      <c r="G3536" s="309"/>
      <c r="H3536" s="309"/>
      <c r="I3536" s="24"/>
      <c r="J3536" s="2"/>
    </row>
    <row r="3537" spans="1:10" s="444" customFormat="1">
      <c r="A3537" s="382">
        <v>41421</v>
      </c>
      <c r="B3537" s="382"/>
      <c r="C3537" s="75" t="s">
        <v>3502</v>
      </c>
      <c r="D3537" s="75" t="s">
        <v>3466</v>
      </c>
      <c r="E3537" s="525">
        <v>14607</v>
      </c>
      <c r="F3537" s="184">
        <v>600</v>
      </c>
      <c r="G3537" s="309"/>
      <c r="H3537" s="309"/>
      <c r="I3537" s="24"/>
      <c r="J3537" s="2"/>
    </row>
    <row r="3538" spans="1:10" s="444" customFormat="1">
      <c r="A3538" s="382">
        <v>41417</v>
      </c>
      <c r="B3538" s="382"/>
      <c r="C3538" s="75" t="s">
        <v>492</v>
      </c>
      <c r="D3538" s="75" t="s">
        <v>4239</v>
      </c>
      <c r="E3538" s="525">
        <v>14533</v>
      </c>
      <c r="F3538" s="184">
        <v>218.23</v>
      </c>
      <c r="G3538" s="309"/>
      <c r="H3538" s="309"/>
      <c r="I3538" s="24"/>
      <c r="J3538" s="2"/>
    </row>
    <row r="3539" spans="1:10" s="444" customFormat="1">
      <c r="A3539" s="382">
        <v>41417</v>
      </c>
      <c r="B3539" s="382"/>
      <c r="C3539" s="75" t="s">
        <v>626</v>
      </c>
      <c r="D3539" s="75" t="s">
        <v>4239</v>
      </c>
      <c r="E3539" s="525">
        <v>14539</v>
      </c>
      <c r="F3539" s="184">
        <v>188.97</v>
      </c>
      <c r="G3539" s="309"/>
      <c r="H3539" s="309"/>
      <c r="I3539" s="24"/>
      <c r="J3539" s="2"/>
    </row>
    <row r="3540" spans="1:10" s="444" customFormat="1">
      <c r="A3540" s="382">
        <v>41417</v>
      </c>
      <c r="B3540" s="382"/>
      <c r="C3540" s="75" t="s">
        <v>633</v>
      </c>
      <c r="D3540" s="75" t="s">
        <v>4239</v>
      </c>
      <c r="E3540" s="525">
        <v>14544</v>
      </c>
      <c r="F3540" s="184">
        <v>194.63</v>
      </c>
      <c r="G3540" s="309"/>
      <c r="H3540" s="309"/>
      <c r="I3540" s="24"/>
      <c r="J3540" s="2"/>
    </row>
    <row r="3541" spans="1:10" s="444" customFormat="1">
      <c r="A3541" s="382">
        <v>41417</v>
      </c>
      <c r="B3541" s="382"/>
      <c r="C3541" s="75" t="s">
        <v>634</v>
      </c>
      <c r="D3541" s="75" t="s">
        <v>4239</v>
      </c>
      <c r="E3541" s="525">
        <v>14550</v>
      </c>
      <c r="F3541" s="184">
        <v>188.97</v>
      </c>
      <c r="G3541" s="309"/>
      <c r="H3541" s="309"/>
      <c r="I3541" s="24"/>
      <c r="J3541" s="2"/>
    </row>
    <row r="3543" spans="1:10">
      <c r="A3543" s="60">
        <v>41429</v>
      </c>
    </row>
    <row r="3545" spans="1:10" s="444" customFormat="1">
      <c r="A3545" s="382">
        <v>41423</v>
      </c>
      <c r="B3545" s="382"/>
      <c r="C3545" s="75" t="s">
        <v>3845</v>
      </c>
      <c r="D3545" s="75" t="s">
        <v>4238</v>
      </c>
      <c r="E3545" s="525">
        <v>14637</v>
      </c>
      <c r="F3545" s="184">
        <v>101.38</v>
      </c>
      <c r="G3545" s="309"/>
      <c r="H3545" s="309"/>
      <c r="I3545" s="24"/>
      <c r="J3545" s="2"/>
    </row>
    <row r="3546" spans="1:10" s="444" customFormat="1">
      <c r="A3546" s="382">
        <v>41423</v>
      </c>
      <c r="B3546" s="382"/>
      <c r="C3546" s="75" t="s">
        <v>4232</v>
      </c>
      <c r="D3546" s="75" t="s">
        <v>2606</v>
      </c>
      <c r="E3546" s="525">
        <v>14638</v>
      </c>
      <c r="F3546" s="184">
        <v>380</v>
      </c>
      <c r="G3546" s="309"/>
      <c r="H3546" s="309"/>
      <c r="I3546" s="24"/>
      <c r="J3546" s="2"/>
    </row>
    <row r="3547" spans="1:10" s="444" customFormat="1">
      <c r="A3547" s="382">
        <v>41423</v>
      </c>
      <c r="B3547" s="382"/>
      <c r="C3547" s="75" t="s">
        <v>4231</v>
      </c>
      <c r="D3547" s="75" t="s">
        <v>4237</v>
      </c>
      <c r="E3547" s="525">
        <v>14636</v>
      </c>
      <c r="F3547" s="184">
        <v>114.49</v>
      </c>
      <c r="G3547" s="309"/>
      <c r="H3547" s="309"/>
      <c r="I3547" s="24"/>
      <c r="J3547" s="2"/>
    </row>
    <row r="3548" spans="1:10" s="444" customFormat="1">
      <c r="A3548" s="382">
        <v>41417</v>
      </c>
      <c r="B3548" s="382">
        <v>41425</v>
      </c>
      <c r="C3548" s="75" t="s">
        <v>761</v>
      </c>
      <c r="D3548" s="75" t="s">
        <v>4216</v>
      </c>
      <c r="E3548" s="525">
        <v>14512</v>
      </c>
      <c r="F3548" s="184">
        <v>1423.03</v>
      </c>
      <c r="G3548" s="309"/>
      <c r="H3548" s="309"/>
      <c r="I3548" s="24"/>
      <c r="J3548" s="2"/>
    </row>
    <row r="3549" spans="1:10" s="444" customFormat="1">
      <c r="A3549" s="382">
        <v>41421</v>
      </c>
      <c r="B3549" s="382">
        <v>41425</v>
      </c>
      <c r="C3549" s="75" t="s">
        <v>922</v>
      </c>
      <c r="D3549" s="75" t="s">
        <v>4201</v>
      </c>
      <c r="E3549" s="525">
        <v>14606</v>
      </c>
      <c r="F3549" s="184">
        <v>3509</v>
      </c>
      <c r="G3549" s="309"/>
      <c r="H3549" s="309"/>
      <c r="I3549" s="24"/>
      <c r="J3549" s="2"/>
    </row>
    <row r="3550" spans="1:10" s="444" customFormat="1">
      <c r="A3550" s="382">
        <v>41421</v>
      </c>
      <c r="B3550" s="382"/>
      <c r="C3550" s="75" t="s">
        <v>3664</v>
      </c>
      <c r="D3550" s="75" t="s">
        <v>4264</v>
      </c>
      <c r="E3550" s="525">
        <v>14601</v>
      </c>
      <c r="F3550" s="184">
        <v>520</v>
      </c>
      <c r="G3550" s="309"/>
      <c r="H3550" s="309"/>
      <c r="I3550" s="24"/>
      <c r="J3550" s="2"/>
    </row>
    <row r="3551" spans="1:10" s="444" customFormat="1">
      <c r="A3551" s="382">
        <v>41421</v>
      </c>
      <c r="B3551" s="382"/>
      <c r="C3551" s="75" t="s">
        <v>265</v>
      </c>
      <c r="D3551" s="75" t="s">
        <v>4257</v>
      </c>
      <c r="E3551" s="525">
        <v>14573</v>
      </c>
      <c r="F3551" s="184">
        <v>177.28</v>
      </c>
      <c r="G3551" s="309"/>
      <c r="H3551" s="309"/>
      <c r="I3551" s="24"/>
      <c r="J3551" s="2"/>
    </row>
    <row r="3552" spans="1:10" s="444" customFormat="1">
      <c r="A3552" s="382">
        <v>41417</v>
      </c>
      <c r="B3552" s="382"/>
      <c r="C3552" s="75" t="s">
        <v>741</v>
      </c>
      <c r="D3552" s="75" t="s">
        <v>4239</v>
      </c>
      <c r="E3552" s="525">
        <v>14653</v>
      </c>
      <c r="F3552" s="184">
        <v>1971.32</v>
      </c>
      <c r="G3552" s="309"/>
      <c r="H3552" s="309"/>
      <c r="I3552" s="24"/>
      <c r="J3552" s="2"/>
    </row>
    <row r="3553" spans="1:10" s="444" customFormat="1">
      <c r="A3553" s="382">
        <v>41421</v>
      </c>
      <c r="B3553" s="382"/>
      <c r="C3553" s="75" t="s">
        <v>523</v>
      </c>
      <c r="D3553" s="75" t="s">
        <v>4257</v>
      </c>
      <c r="E3553" s="525">
        <v>14562</v>
      </c>
      <c r="F3553" s="184">
        <v>446.08</v>
      </c>
      <c r="G3553" s="309"/>
      <c r="H3553" s="309"/>
      <c r="I3553" s="24"/>
      <c r="J3553" s="2"/>
    </row>
    <row r="3554" spans="1:10" s="444" customFormat="1">
      <c r="A3554" s="382">
        <v>41417</v>
      </c>
      <c r="B3554" s="382"/>
      <c r="C3554" s="75" t="s">
        <v>2960</v>
      </c>
      <c r="D3554" s="75" t="s">
        <v>4239</v>
      </c>
      <c r="E3554" s="525">
        <v>14535</v>
      </c>
      <c r="F3554" s="184">
        <v>202.6</v>
      </c>
      <c r="G3554" s="309"/>
      <c r="H3554" s="309"/>
      <c r="I3554" s="24"/>
      <c r="J3554" s="2"/>
    </row>
    <row r="3555" spans="1:10" s="444" customFormat="1">
      <c r="A3555" s="382">
        <v>41421</v>
      </c>
      <c r="B3555" s="382"/>
      <c r="C3555" s="75" t="s">
        <v>1727</v>
      </c>
      <c r="D3555" s="75" t="s">
        <v>4257</v>
      </c>
      <c r="E3555" s="525">
        <v>14571</v>
      </c>
      <c r="F3555" s="184">
        <v>177.28</v>
      </c>
      <c r="G3555" s="309"/>
      <c r="H3555" s="309"/>
      <c r="I3555" s="24"/>
      <c r="J3555" s="2"/>
    </row>
    <row r="3556" spans="1:10" s="444" customFormat="1">
      <c r="A3556" s="382">
        <v>41421</v>
      </c>
      <c r="B3556" s="382"/>
      <c r="C3556" s="75" t="s">
        <v>2013</v>
      </c>
      <c r="D3556" s="75" t="s">
        <v>4257</v>
      </c>
      <c r="E3556" s="525">
        <v>14580</v>
      </c>
      <c r="F3556" s="184">
        <v>506.5</v>
      </c>
      <c r="G3556" s="309"/>
      <c r="H3556" s="309"/>
      <c r="I3556" s="24"/>
      <c r="J3556" s="2"/>
    </row>
    <row r="3557" spans="1:10" s="444" customFormat="1">
      <c r="A3557" s="382">
        <v>41421</v>
      </c>
      <c r="B3557" s="382"/>
      <c r="C3557" s="75" t="s">
        <v>562</v>
      </c>
      <c r="D3557" s="75" t="s">
        <v>4257</v>
      </c>
      <c r="E3557" s="525">
        <v>14572</v>
      </c>
      <c r="F3557" s="184">
        <v>206.43</v>
      </c>
      <c r="G3557" s="309"/>
      <c r="H3557" s="309"/>
      <c r="I3557" s="24"/>
      <c r="J3557" s="2"/>
    </row>
    <row r="3558" spans="1:10" s="444" customFormat="1">
      <c r="A3558" s="382">
        <v>41421</v>
      </c>
      <c r="B3558" s="382"/>
      <c r="C3558" s="75" t="s">
        <v>456</v>
      </c>
      <c r="D3558" s="75" t="s">
        <v>4257</v>
      </c>
      <c r="E3558" s="525">
        <v>14588</v>
      </c>
      <c r="F3558" s="184">
        <v>471.84</v>
      </c>
      <c r="G3558" s="309"/>
      <c r="H3558" s="309"/>
      <c r="I3558" s="24"/>
      <c r="J3558" s="2"/>
    </row>
    <row r="3559" spans="1:10" s="444" customFormat="1">
      <c r="A3559" s="382">
        <v>41421</v>
      </c>
      <c r="B3559" s="382"/>
      <c r="C3559" s="75" t="s">
        <v>3662</v>
      </c>
      <c r="D3559" s="75" t="s">
        <v>4260</v>
      </c>
      <c r="E3559" s="525">
        <v>14597</v>
      </c>
      <c r="F3559" s="184">
        <v>184.44</v>
      </c>
      <c r="G3559" s="309"/>
      <c r="H3559" s="309"/>
      <c r="I3559" s="24"/>
      <c r="J3559" s="2"/>
    </row>
    <row r="3560" spans="1:10" s="444" customFormat="1">
      <c r="A3560" s="382">
        <v>41421</v>
      </c>
      <c r="B3560" s="382"/>
      <c r="C3560" s="75" t="s">
        <v>1483</v>
      </c>
      <c r="D3560" s="75" t="s">
        <v>4257</v>
      </c>
      <c r="E3560" s="525">
        <v>14579</v>
      </c>
      <c r="F3560" s="184">
        <v>549.03</v>
      </c>
      <c r="G3560" s="309"/>
      <c r="H3560" s="309"/>
      <c r="I3560" s="24"/>
      <c r="J3560" s="2"/>
    </row>
    <row r="3561" spans="1:10" s="444" customFormat="1">
      <c r="A3561" s="382">
        <v>41421</v>
      </c>
      <c r="B3561" s="382"/>
      <c r="C3561" s="75" t="s">
        <v>1170</v>
      </c>
      <c r="D3561" s="75" t="s">
        <v>4257</v>
      </c>
      <c r="E3561" s="525">
        <v>14560</v>
      </c>
      <c r="F3561" s="184">
        <v>240.42</v>
      </c>
      <c r="G3561" s="309"/>
      <c r="H3561" s="309"/>
      <c r="I3561" s="24"/>
      <c r="J3561" s="2"/>
    </row>
    <row r="3562" spans="1:10" s="444" customFormat="1">
      <c r="A3562" s="382">
        <v>41421</v>
      </c>
      <c r="B3562" s="382"/>
      <c r="C3562" s="75" t="s">
        <v>537</v>
      </c>
      <c r="D3562" s="75" t="s">
        <v>4257</v>
      </c>
      <c r="E3562" s="525">
        <v>14583</v>
      </c>
      <c r="F3562" s="184">
        <v>489.35</v>
      </c>
      <c r="G3562" s="309"/>
      <c r="H3562" s="309"/>
      <c r="I3562" s="24"/>
      <c r="J3562" s="2"/>
    </row>
    <row r="3563" spans="1:10" s="444" customFormat="1">
      <c r="A3563" s="382">
        <v>41421</v>
      </c>
      <c r="B3563" s="382"/>
      <c r="C3563" s="75" t="s">
        <v>531</v>
      </c>
      <c r="D3563" s="75" t="s">
        <v>4257</v>
      </c>
      <c r="E3563" s="525">
        <v>14577</v>
      </c>
      <c r="F3563" s="184">
        <v>565.11</v>
      </c>
      <c r="G3563" s="309"/>
      <c r="H3563" s="309"/>
      <c r="I3563" s="24"/>
      <c r="J3563" s="2"/>
    </row>
    <row r="3564" spans="1:10" s="444" customFormat="1">
      <c r="A3564" s="382">
        <v>41421</v>
      </c>
      <c r="B3564" s="382"/>
      <c r="C3564" s="75" t="s">
        <v>30</v>
      </c>
      <c r="D3564" s="75" t="s">
        <v>4257</v>
      </c>
      <c r="E3564" s="525">
        <v>14569</v>
      </c>
      <c r="F3564" s="184">
        <v>235.92</v>
      </c>
      <c r="G3564" s="309"/>
      <c r="H3564" s="309"/>
      <c r="I3564" s="24"/>
      <c r="J3564" s="2"/>
    </row>
    <row r="3565" spans="1:10" s="444" customFormat="1">
      <c r="A3565" s="382">
        <v>41421</v>
      </c>
      <c r="B3565" s="382"/>
      <c r="C3565" s="75" t="s">
        <v>1734</v>
      </c>
      <c r="D3565" s="75" t="s">
        <v>4257</v>
      </c>
      <c r="E3565" s="525">
        <v>14565</v>
      </c>
      <c r="F3565" s="184">
        <v>202.6</v>
      </c>
      <c r="G3565" s="309"/>
      <c r="H3565" s="309"/>
      <c r="I3565" s="24"/>
      <c r="J3565" s="2"/>
    </row>
    <row r="3566" spans="1:10" s="444" customFormat="1">
      <c r="A3566" s="382">
        <v>41421</v>
      </c>
      <c r="B3566" s="382"/>
      <c r="C3566" s="75" t="s">
        <v>519</v>
      </c>
      <c r="D3566" s="75" t="s">
        <v>4257</v>
      </c>
      <c r="E3566" s="525">
        <v>14557</v>
      </c>
      <c r="F3566" s="184">
        <v>318.49</v>
      </c>
      <c r="G3566" s="309"/>
      <c r="H3566" s="309"/>
      <c r="I3566" s="24"/>
      <c r="J3566" s="2"/>
    </row>
    <row r="3567" spans="1:10" s="444" customFormat="1">
      <c r="A3567" s="382">
        <v>41421</v>
      </c>
      <c r="B3567" s="382"/>
      <c r="C3567" s="75" t="s">
        <v>1304</v>
      </c>
      <c r="D3567" s="75" t="s">
        <v>4257</v>
      </c>
      <c r="E3567" s="525">
        <v>14567</v>
      </c>
      <c r="F3567" s="184">
        <v>206.43</v>
      </c>
      <c r="G3567" s="309"/>
      <c r="H3567" s="309"/>
      <c r="I3567" s="24"/>
      <c r="J3567" s="2"/>
    </row>
    <row r="3568" spans="1:10" s="444" customFormat="1">
      <c r="A3568" s="382">
        <v>41421</v>
      </c>
      <c r="B3568" s="382"/>
      <c r="C3568" s="75" t="s">
        <v>4097</v>
      </c>
      <c r="D3568" s="75" t="s">
        <v>4263</v>
      </c>
      <c r="E3568" s="525">
        <v>14600</v>
      </c>
      <c r="F3568" s="184">
        <v>232</v>
      </c>
      <c r="G3568" s="309"/>
      <c r="H3568" s="309"/>
      <c r="I3568" s="24"/>
      <c r="J3568" s="2"/>
    </row>
    <row r="3569" spans="1:10" s="444" customFormat="1">
      <c r="A3569" s="382">
        <v>41421</v>
      </c>
      <c r="B3569" s="382"/>
      <c r="C3569" s="75" t="s">
        <v>233</v>
      </c>
      <c r="D3569" s="75" t="s">
        <v>4257</v>
      </c>
      <c r="E3569" s="525">
        <v>14581</v>
      </c>
      <c r="F3569" s="184">
        <v>383.37</v>
      </c>
      <c r="G3569" s="309"/>
      <c r="H3569" s="309"/>
      <c r="I3569" s="24"/>
      <c r="J3569" s="2"/>
    </row>
    <row r="3570" spans="1:10" s="444" customFormat="1">
      <c r="A3570" s="382">
        <v>41421</v>
      </c>
      <c r="B3570" s="382"/>
      <c r="C3570" s="75" t="s">
        <v>32</v>
      </c>
      <c r="D3570" s="75" t="s">
        <v>4257</v>
      </c>
      <c r="E3570" s="525">
        <v>14578</v>
      </c>
      <c r="F3570" s="184">
        <v>565.11</v>
      </c>
      <c r="G3570" s="309"/>
      <c r="H3570" s="309"/>
      <c r="I3570" s="24"/>
      <c r="J3570" s="2"/>
    </row>
    <row r="3571" spans="1:10" s="444" customFormat="1">
      <c r="A3571" s="382">
        <v>41421</v>
      </c>
      <c r="B3571" s="382"/>
      <c r="C3571" s="75" t="s">
        <v>914</v>
      </c>
      <c r="D3571" s="75" t="s">
        <v>4257</v>
      </c>
      <c r="E3571" s="525">
        <v>14575</v>
      </c>
      <c r="F3571" s="184">
        <v>235.92</v>
      </c>
      <c r="G3571" s="309"/>
      <c r="H3571" s="309"/>
      <c r="I3571" s="24"/>
      <c r="J3571" s="2"/>
    </row>
    <row r="3572" spans="1:10" s="444" customFormat="1">
      <c r="A3572" s="382">
        <v>41417</v>
      </c>
      <c r="B3572" s="382"/>
      <c r="C3572" s="75" t="s">
        <v>468</v>
      </c>
      <c r="D3572" s="75" t="s">
        <v>4239</v>
      </c>
      <c r="E3572" s="525">
        <v>14532</v>
      </c>
      <c r="F3572" s="184">
        <v>3134.57</v>
      </c>
      <c r="G3572" s="309"/>
      <c r="H3572" s="309"/>
      <c r="I3572" s="24"/>
      <c r="J3572" s="2"/>
    </row>
    <row r="3573" spans="1:10" s="444" customFormat="1">
      <c r="A3573" s="382">
        <v>41417</v>
      </c>
      <c r="B3573" s="382"/>
      <c r="C3573" s="75" t="s">
        <v>468</v>
      </c>
      <c r="D3573" s="75" t="s">
        <v>4239</v>
      </c>
      <c r="E3573" s="525">
        <v>14524</v>
      </c>
      <c r="F3573" s="184">
        <v>703.34</v>
      </c>
      <c r="G3573" s="309"/>
      <c r="H3573" s="309"/>
      <c r="I3573" s="24"/>
      <c r="J3573" s="2"/>
    </row>
    <row r="3574" spans="1:10" s="444" customFormat="1">
      <c r="A3574" s="382">
        <v>41421</v>
      </c>
      <c r="B3574" s="382"/>
      <c r="C3574" s="75" t="s">
        <v>529</v>
      </c>
      <c r="D3574" s="75" t="s">
        <v>4257</v>
      </c>
      <c r="E3574" s="525">
        <v>14574</v>
      </c>
      <c r="F3574" s="184">
        <v>239.65</v>
      </c>
      <c r="G3574" s="309"/>
      <c r="H3574" s="309"/>
      <c r="I3574" s="24"/>
      <c r="J3574" s="2"/>
    </row>
    <row r="3575" spans="1:10" s="444" customFormat="1">
      <c r="A3575" s="382">
        <v>41421</v>
      </c>
      <c r="B3575" s="382"/>
      <c r="C3575" s="75" t="s">
        <v>520</v>
      </c>
      <c r="D3575" s="75" t="s">
        <v>4257</v>
      </c>
      <c r="E3575" s="525">
        <v>14559</v>
      </c>
      <c r="F3575" s="184">
        <v>210.16</v>
      </c>
      <c r="G3575" s="309"/>
      <c r="H3575" s="309"/>
      <c r="I3575" s="24"/>
      <c r="J3575" s="2"/>
    </row>
    <row r="3576" spans="1:10" s="444" customFormat="1">
      <c r="A3576" s="382">
        <v>41421</v>
      </c>
      <c r="B3576" s="382"/>
      <c r="C3576" s="75" t="s">
        <v>561</v>
      </c>
      <c r="D3576" s="75" t="s">
        <v>4257</v>
      </c>
      <c r="E3576" s="525">
        <v>14568</v>
      </c>
      <c r="F3576" s="184">
        <v>206.43</v>
      </c>
      <c r="G3576" s="309"/>
      <c r="H3576" s="309"/>
      <c r="I3576" s="24"/>
      <c r="J3576" s="2"/>
    </row>
    <row r="3577" spans="1:10" s="444" customFormat="1">
      <c r="A3577" s="382">
        <v>41421</v>
      </c>
      <c r="B3577" s="382"/>
      <c r="C3577" s="75" t="s">
        <v>1703</v>
      </c>
      <c r="D3577" s="75" t="s">
        <v>4257</v>
      </c>
      <c r="E3577" s="525">
        <v>14558</v>
      </c>
      <c r="F3577" s="184">
        <v>176.84</v>
      </c>
      <c r="G3577" s="309"/>
      <c r="H3577" s="309"/>
      <c r="I3577" s="24"/>
      <c r="J3577" s="2"/>
    </row>
    <row r="3578" spans="1:10" s="444" customFormat="1">
      <c r="A3578" s="382">
        <v>41421</v>
      </c>
      <c r="B3578" s="382"/>
      <c r="C3578" s="75" t="s">
        <v>559</v>
      </c>
      <c r="D3578" s="75" t="s">
        <v>4257</v>
      </c>
      <c r="E3578" s="525">
        <v>14561</v>
      </c>
      <c r="F3578" s="184">
        <v>210.16</v>
      </c>
      <c r="G3578" s="309"/>
      <c r="H3578" s="309"/>
      <c r="I3578" s="24"/>
      <c r="J3578" s="2"/>
    </row>
    <row r="3579" spans="1:10" s="444" customFormat="1">
      <c r="A3579" s="382">
        <v>41421</v>
      </c>
      <c r="B3579" s="382"/>
      <c r="C3579" s="75" t="s">
        <v>2147</v>
      </c>
      <c r="D3579" s="75" t="s">
        <v>4257</v>
      </c>
      <c r="E3579" s="525">
        <v>14563</v>
      </c>
      <c r="F3579" s="184">
        <v>202.6</v>
      </c>
      <c r="G3579" s="309"/>
      <c r="H3579" s="309"/>
      <c r="I3579" s="24"/>
      <c r="J3579" s="2"/>
    </row>
    <row r="3580" spans="1:10" s="444" customFormat="1">
      <c r="A3580" s="382">
        <v>41429</v>
      </c>
      <c r="B3580" s="382"/>
      <c r="C3580" s="75" t="s">
        <v>389</v>
      </c>
      <c r="D3580" s="75" t="s">
        <v>4270</v>
      </c>
      <c r="E3580" s="525">
        <v>14656</v>
      </c>
      <c r="F3580" s="184">
        <v>150</v>
      </c>
      <c r="G3580" s="309"/>
      <c r="H3580" s="309"/>
      <c r="I3580" s="24"/>
      <c r="J3580" s="2"/>
    </row>
    <row r="3581" spans="1:10" s="444" customFormat="1">
      <c r="A3581" s="382">
        <v>41421</v>
      </c>
      <c r="B3581" s="382"/>
      <c r="C3581" s="75" t="s">
        <v>2860</v>
      </c>
      <c r="D3581" s="75" t="s">
        <v>4262</v>
      </c>
      <c r="E3581" s="525">
        <v>14599</v>
      </c>
      <c r="F3581" s="184">
        <v>232</v>
      </c>
      <c r="G3581" s="309"/>
      <c r="H3581" s="309"/>
      <c r="I3581" s="24"/>
      <c r="J3581" s="2"/>
    </row>
    <row r="3582" spans="1:10" s="444" customFormat="1">
      <c r="A3582" s="382">
        <v>41429</v>
      </c>
      <c r="B3582" s="382"/>
      <c r="C3582" s="75" t="s">
        <v>226</v>
      </c>
      <c r="D3582" s="75" t="s">
        <v>4269</v>
      </c>
      <c r="E3582" s="525">
        <v>14655</v>
      </c>
      <c r="F3582" s="184">
        <v>131</v>
      </c>
      <c r="G3582" s="309"/>
      <c r="H3582" s="309"/>
      <c r="I3582" s="24"/>
      <c r="J3582" s="2"/>
    </row>
    <row r="3583" spans="1:10" s="444" customFormat="1">
      <c r="A3583" s="382">
        <v>41429</v>
      </c>
      <c r="B3583" s="382"/>
      <c r="C3583" s="75" t="s">
        <v>226</v>
      </c>
      <c r="D3583" s="75" t="s">
        <v>4268</v>
      </c>
      <c r="E3583" s="525">
        <v>14654</v>
      </c>
      <c r="F3583" s="184">
        <v>470.58</v>
      </c>
      <c r="G3583" s="309"/>
      <c r="H3583" s="309"/>
      <c r="I3583" s="24"/>
      <c r="J3583" s="2"/>
    </row>
    <row r="3584" spans="1:10" s="444" customFormat="1">
      <c r="A3584" s="382">
        <v>41421</v>
      </c>
      <c r="B3584" s="382"/>
      <c r="C3584" s="75" t="s">
        <v>3925</v>
      </c>
      <c r="D3584" s="75" t="s">
        <v>4257</v>
      </c>
      <c r="E3584" s="525">
        <v>14596</v>
      </c>
      <c r="F3584" s="184">
        <v>232</v>
      </c>
      <c r="G3584" s="309"/>
      <c r="H3584" s="309"/>
      <c r="I3584" s="24"/>
      <c r="J3584" s="2"/>
    </row>
    <row r="3585" spans="1:10" s="444" customFormat="1">
      <c r="A3585" s="382">
        <v>41421</v>
      </c>
      <c r="B3585" s="382"/>
      <c r="C3585" s="75" t="s">
        <v>1629</v>
      </c>
      <c r="D3585" s="75" t="s">
        <v>4257</v>
      </c>
      <c r="E3585" s="525">
        <v>14582</v>
      </c>
      <c r="F3585" s="184">
        <v>503.59</v>
      </c>
      <c r="G3585" s="309"/>
      <c r="H3585" s="309"/>
      <c r="I3585" s="24"/>
      <c r="J3585" s="2"/>
    </row>
    <row r="3586" spans="1:10" s="444" customFormat="1">
      <c r="A3586" s="382">
        <v>41421</v>
      </c>
      <c r="B3586" s="382"/>
      <c r="C3586" s="75" t="s">
        <v>525</v>
      </c>
      <c r="D3586" s="75" t="s">
        <v>4257</v>
      </c>
      <c r="E3586" s="525">
        <v>14566</v>
      </c>
      <c r="F3586" s="184">
        <v>294.89999999999998</v>
      </c>
      <c r="G3586" s="309"/>
      <c r="H3586" s="309"/>
      <c r="I3586" s="24"/>
      <c r="J3586" s="2"/>
    </row>
    <row r="3587" spans="1:10" s="444" customFormat="1">
      <c r="A3587" s="382">
        <v>41417</v>
      </c>
      <c r="B3587" s="382"/>
      <c r="C3587" s="75" t="s">
        <v>369</v>
      </c>
      <c r="D3587" s="75" t="s">
        <v>4239</v>
      </c>
      <c r="E3587" s="525">
        <v>14530</v>
      </c>
      <c r="F3587" s="184">
        <v>997.91</v>
      </c>
      <c r="G3587" s="309"/>
      <c r="H3587" s="309"/>
      <c r="I3587" s="24"/>
      <c r="J3587" s="2"/>
    </row>
    <row r="3588" spans="1:10" s="444" customFormat="1">
      <c r="A3588" s="382">
        <v>41421</v>
      </c>
      <c r="B3588" s="382"/>
      <c r="C3588" s="75" t="s">
        <v>563</v>
      </c>
      <c r="D3588" s="75" t="s">
        <v>4257</v>
      </c>
      <c r="E3588" s="525">
        <v>14591</v>
      </c>
      <c r="F3588" s="184">
        <v>564.04</v>
      </c>
      <c r="G3588" s="309"/>
      <c r="H3588" s="309"/>
      <c r="I3588" s="24"/>
      <c r="J3588" s="2"/>
    </row>
    <row r="3589" spans="1:10" s="444" customFormat="1">
      <c r="A3589" s="382">
        <v>41411</v>
      </c>
      <c r="B3589" s="382">
        <v>41417</v>
      </c>
      <c r="C3589" s="75" t="s">
        <v>4146</v>
      </c>
      <c r="D3589" s="75" t="s">
        <v>4158</v>
      </c>
      <c r="E3589" s="525">
        <v>14477</v>
      </c>
      <c r="F3589" s="184">
        <v>690</v>
      </c>
      <c r="G3589" s="309"/>
      <c r="H3589" s="309"/>
      <c r="I3589" s="24"/>
      <c r="J3589" s="390"/>
    </row>
    <row r="3590" spans="1:10">
      <c r="A3590" s="60">
        <v>41430</v>
      </c>
    </row>
    <row r="3592" spans="1:10" s="444" customFormat="1">
      <c r="A3592" s="382">
        <v>41421</v>
      </c>
      <c r="B3592" s="382"/>
      <c r="C3592" s="75" t="s">
        <v>528</v>
      </c>
      <c r="D3592" s="75" t="s">
        <v>4257</v>
      </c>
      <c r="E3592" s="525">
        <v>14570</v>
      </c>
      <c r="F3592" s="184">
        <v>269.14</v>
      </c>
      <c r="G3592" s="309"/>
      <c r="H3592" s="309"/>
      <c r="I3592" s="24"/>
      <c r="J3592" s="2"/>
    </row>
    <row r="3593" spans="1:10" s="444" customFormat="1">
      <c r="A3593" s="382">
        <v>41421</v>
      </c>
      <c r="B3593" s="382"/>
      <c r="C3593" s="75" t="s">
        <v>2671</v>
      </c>
      <c r="D3593" s="75" t="s">
        <v>4257</v>
      </c>
      <c r="E3593" s="525">
        <v>14589</v>
      </c>
      <c r="F3593" s="184">
        <v>607.79999999999995</v>
      </c>
      <c r="G3593" s="309"/>
      <c r="H3593" s="309"/>
      <c r="I3593" s="24"/>
      <c r="J3593" s="2"/>
    </row>
    <row r="3594" spans="1:10" s="444" customFormat="1">
      <c r="A3594" s="382">
        <v>41421</v>
      </c>
      <c r="B3594" s="382"/>
      <c r="C3594" s="75" t="s">
        <v>538</v>
      </c>
      <c r="D3594" s="75" t="s">
        <v>4257</v>
      </c>
      <c r="E3594" s="525">
        <v>14585</v>
      </c>
      <c r="F3594" s="184">
        <v>469.67</v>
      </c>
      <c r="G3594" s="309"/>
      <c r="H3594" s="309"/>
      <c r="I3594" s="24"/>
      <c r="J3594" s="2"/>
    </row>
    <row r="3595" spans="1:10" s="444" customFormat="1">
      <c r="A3595" s="382">
        <v>41421</v>
      </c>
      <c r="B3595" s="382"/>
      <c r="C3595" s="75" t="s">
        <v>530</v>
      </c>
      <c r="D3595" s="75" t="s">
        <v>4257</v>
      </c>
      <c r="E3595" s="525">
        <v>14576</v>
      </c>
      <c r="F3595" s="184">
        <v>464.04</v>
      </c>
      <c r="G3595" s="309"/>
      <c r="H3595" s="309"/>
      <c r="I3595" s="24"/>
      <c r="J3595" s="2"/>
    </row>
    <row r="3596" spans="1:10" s="444" customFormat="1">
      <c r="A3596" s="382">
        <v>41417</v>
      </c>
      <c r="B3596" s="382"/>
      <c r="C3596" s="75" t="s">
        <v>4267</v>
      </c>
      <c r="D3596" s="75" t="s">
        <v>4239</v>
      </c>
      <c r="E3596" s="525">
        <v>14529</v>
      </c>
      <c r="F3596" s="184">
        <v>682</v>
      </c>
      <c r="G3596" s="309"/>
      <c r="H3596" s="309"/>
      <c r="I3596" s="24"/>
      <c r="J3596" s="2"/>
    </row>
    <row r="3597" spans="1:10" s="444" customFormat="1">
      <c r="A3597" s="382">
        <v>41421</v>
      </c>
      <c r="B3597" s="382"/>
      <c r="C3597" s="75" t="s">
        <v>518</v>
      </c>
      <c r="D3597" s="75" t="s">
        <v>4257</v>
      </c>
      <c r="E3597" s="525">
        <v>14556</v>
      </c>
      <c r="F3597" s="184">
        <v>269.14</v>
      </c>
      <c r="G3597" s="309"/>
      <c r="H3597" s="309"/>
      <c r="I3597" s="24"/>
      <c r="J3597" s="2"/>
    </row>
    <row r="3598" spans="1:10" s="444" customFormat="1">
      <c r="A3598" s="382">
        <v>41421</v>
      </c>
      <c r="B3598" s="382"/>
      <c r="C3598" s="75" t="s">
        <v>2644</v>
      </c>
      <c r="D3598" s="75" t="s">
        <v>4259</v>
      </c>
      <c r="E3598" s="525">
        <v>14594</v>
      </c>
      <c r="F3598" s="184">
        <v>312</v>
      </c>
      <c r="G3598" s="309"/>
      <c r="H3598" s="309"/>
      <c r="I3598" s="24"/>
      <c r="J3598" s="2"/>
    </row>
    <row r="3599" spans="1:10" s="444" customFormat="1">
      <c r="A3599" s="382">
        <v>41421</v>
      </c>
      <c r="B3599" s="382"/>
      <c r="C3599" s="75" t="s">
        <v>3924</v>
      </c>
      <c r="D3599" s="75" t="s">
        <v>4260</v>
      </c>
      <c r="E3599" s="525">
        <v>14595</v>
      </c>
      <c r="F3599" s="184">
        <v>232</v>
      </c>
      <c r="G3599" s="309"/>
      <c r="H3599" s="309"/>
      <c r="I3599" s="24"/>
      <c r="J3599" s="2"/>
    </row>
    <row r="3600" spans="1:10" s="444" customFormat="1">
      <c r="A3600" s="382">
        <v>41421</v>
      </c>
      <c r="B3600" s="382"/>
      <c r="C3600" s="75" t="s">
        <v>3663</v>
      </c>
      <c r="D3600" s="75" t="s">
        <v>4261</v>
      </c>
      <c r="E3600" s="525">
        <v>14598</v>
      </c>
      <c r="F3600" s="184">
        <v>203</v>
      </c>
      <c r="G3600" s="309"/>
      <c r="H3600" s="309"/>
      <c r="I3600" s="24"/>
      <c r="J3600" s="2"/>
    </row>
    <row r="3601" spans="1:10" s="444" customFormat="1" ht="15.75" customHeight="1">
      <c r="A3601" s="382">
        <v>41417</v>
      </c>
      <c r="B3601" s="382"/>
      <c r="C3601" s="75" t="s">
        <v>1480</v>
      </c>
      <c r="D3601" s="75" t="s">
        <v>4239</v>
      </c>
      <c r="E3601" s="525">
        <v>14531</v>
      </c>
      <c r="F3601" s="184">
        <v>594.30999999999995</v>
      </c>
      <c r="G3601" s="309"/>
      <c r="H3601" s="309"/>
      <c r="I3601" s="24"/>
      <c r="J3601" s="2"/>
    </row>
    <row r="3602" spans="1:10" s="444" customFormat="1">
      <c r="A3602" s="382">
        <v>41417</v>
      </c>
      <c r="B3602" s="382"/>
      <c r="C3602" s="75" t="s">
        <v>558</v>
      </c>
      <c r="D3602" s="75" t="s">
        <v>4239</v>
      </c>
      <c r="E3602" s="525">
        <v>14527</v>
      </c>
      <c r="F3602" s="184">
        <v>1322.21</v>
      </c>
      <c r="G3602" s="309"/>
      <c r="H3602" s="309"/>
      <c r="I3602" s="24"/>
      <c r="J3602" s="2"/>
    </row>
    <row r="3603" spans="1:10" s="444" customFormat="1">
      <c r="A3603" s="382">
        <v>41416</v>
      </c>
      <c r="B3603" s="382">
        <v>41430</v>
      </c>
      <c r="C3603" s="75" t="s">
        <v>3358</v>
      </c>
      <c r="D3603" s="75" t="s">
        <v>4184</v>
      </c>
      <c r="E3603" s="525">
        <v>14506</v>
      </c>
      <c r="F3603" s="184">
        <v>362.86</v>
      </c>
      <c r="G3603" s="309"/>
      <c r="H3603" s="309"/>
      <c r="I3603" s="24"/>
      <c r="J3603" s="2"/>
    </row>
    <row r="3604" spans="1:10" s="444" customFormat="1">
      <c r="A3604" s="382">
        <v>41417</v>
      </c>
      <c r="B3604" s="382"/>
      <c r="C3604" s="75" t="s">
        <v>367</v>
      </c>
      <c r="D3604" s="75" t="s">
        <v>4239</v>
      </c>
      <c r="E3604" s="525">
        <v>14528</v>
      </c>
      <c r="F3604" s="184">
        <v>1321.65</v>
      </c>
      <c r="G3604" s="309"/>
      <c r="H3604" s="309"/>
      <c r="I3604" s="24"/>
      <c r="J3604" s="2"/>
    </row>
    <row r="3605" spans="1:10" s="444" customFormat="1">
      <c r="A3605" s="382">
        <v>41421</v>
      </c>
      <c r="B3605" s="382"/>
      <c r="C3605" s="75" t="s">
        <v>164</v>
      </c>
      <c r="D3605" s="75" t="s">
        <v>4257</v>
      </c>
      <c r="E3605" s="525">
        <v>14590</v>
      </c>
      <c r="F3605" s="184">
        <v>695.4</v>
      </c>
      <c r="G3605" s="309"/>
      <c r="H3605" s="309"/>
      <c r="I3605" s="24"/>
      <c r="J3605" s="2"/>
    </row>
    <row r="3607" spans="1:10">
      <c r="A3607" s="60">
        <v>41431</v>
      </c>
    </row>
    <row r="3609" spans="1:10" s="444" customFormat="1">
      <c r="A3609" s="382">
        <v>41421</v>
      </c>
      <c r="B3609" s="382">
        <v>41430</v>
      </c>
      <c r="C3609" s="75" t="s">
        <v>896</v>
      </c>
      <c r="D3609" s="75" t="s">
        <v>4214</v>
      </c>
      <c r="E3609" s="525">
        <v>14620</v>
      </c>
      <c r="F3609" s="184">
        <v>185.27</v>
      </c>
      <c r="G3609" s="309"/>
      <c r="H3609" s="309"/>
      <c r="I3609" s="24"/>
      <c r="J3609" s="2"/>
    </row>
    <row r="3610" spans="1:10" s="444" customFormat="1">
      <c r="A3610" s="382">
        <v>41421</v>
      </c>
      <c r="B3610" s="382">
        <v>41430</v>
      </c>
      <c r="C3610" s="75" t="s">
        <v>3048</v>
      </c>
      <c r="D3610" s="75" t="s">
        <v>4210</v>
      </c>
      <c r="E3610" s="525">
        <v>14616</v>
      </c>
      <c r="F3610" s="184">
        <v>400</v>
      </c>
      <c r="G3610" s="309"/>
      <c r="H3610" s="309"/>
      <c r="I3610" s="24"/>
      <c r="J3610" s="2"/>
    </row>
    <row r="3611" spans="1:10" s="444" customFormat="1">
      <c r="A3611" s="382">
        <v>41424</v>
      </c>
      <c r="B3611" s="382">
        <v>41428</v>
      </c>
      <c r="C3611" s="75" t="s">
        <v>168</v>
      </c>
      <c r="D3611" s="75" t="s">
        <v>4247</v>
      </c>
      <c r="E3611" s="525">
        <v>14643</v>
      </c>
      <c r="F3611" s="184">
        <v>409.96</v>
      </c>
      <c r="G3611" s="309"/>
      <c r="H3611" s="309"/>
      <c r="I3611" s="24"/>
      <c r="J3611" s="2"/>
    </row>
    <row r="3612" spans="1:10" s="444" customFormat="1">
      <c r="A3612" s="382">
        <v>41421</v>
      </c>
      <c r="B3612" s="382">
        <v>41430</v>
      </c>
      <c r="C3612" s="75" t="s">
        <v>4197</v>
      </c>
      <c r="D3612" s="75" t="s">
        <v>4215</v>
      </c>
      <c r="E3612" s="525">
        <v>14623</v>
      </c>
      <c r="F3612" s="184">
        <v>437.34</v>
      </c>
      <c r="G3612" s="309"/>
      <c r="H3612" s="309"/>
      <c r="I3612" s="24"/>
      <c r="J3612" s="2"/>
    </row>
    <row r="3613" spans="1:10" s="444" customFormat="1">
      <c r="A3613" s="382">
        <v>41421</v>
      </c>
      <c r="B3613" s="382">
        <v>41430</v>
      </c>
      <c r="C3613" s="75" t="s">
        <v>1797</v>
      </c>
      <c r="D3613" s="75" t="s">
        <v>4203</v>
      </c>
      <c r="E3613" s="525">
        <v>14609</v>
      </c>
      <c r="F3613" s="184">
        <v>500</v>
      </c>
      <c r="G3613" s="309"/>
      <c r="H3613" s="309"/>
      <c r="I3613" s="24"/>
      <c r="J3613" s="2"/>
    </row>
    <row r="3614" spans="1:10" s="444" customFormat="1">
      <c r="A3614" s="382">
        <v>41421</v>
      </c>
      <c r="B3614" s="382"/>
      <c r="C3614" s="75" t="s">
        <v>2272</v>
      </c>
      <c r="D3614" s="75" t="s">
        <v>4257</v>
      </c>
      <c r="E3614" s="525">
        <v>14586</v>
      </c>
      <c r="F3614" s="184">
        <v>607.79999999999995</v>
      </c>
      <c r="G3614" s="309"/>
      <c r="H3614" s="309"/>
      <c r="I3614" s="24"/>
      <c r="J3614" s="2"/>
    </row>
    <row r="3615" spans="1:10" s="444" customFormat="1">
      <c r="A3615" s="382">
        <v>41430</v>
      </c>
      <c r="B3615" s="382"/>
      <c r="C3615" s="75" t="s">
        <v>4273</v>
      </c>
      <c r="D3615" s="75" t="s">
        <v>4275</v>
      </c>
      <c r="E3615" s="525">
        <v>14659</v>
      </c>
      <c r="F3615" s="184">
        <v>664.02</v>
      </c>
      <c r="G3615" s="309"/>
      <c r="H3615" s="309"/>
      <c r="I3615" s="24"/>
      <c r="J3615" s="2"/>
    </row>
    <row r="3616" spans="1:10" s="444" customFormat="1">
      <c r="A3616" s="382">
        <v>41400</v>
      </c>
      <c r="B3616" s="382">
        <v>41431</v>
      </c>
      <c r="C3616" s="75" t="s">
        <v>133</v>
      </c>
      <c r="D3616" s="75" t="s">
        <v>3951</v>
      </c>
      <c r="E3616" s="525">
        <v>14253</v>
      </c>
      <c r="F3616" s="184">
        <v>1392.55</v>
      </c>
      <c r="G3616" s="309"/>
      <c r="H3616" s="309"/>
      <c r="I3616" s="24"/>
      <c r="J3616" s="2"/>
    </row>
    <row r="3617" spans="1:10" s="444" customFormat="1">
      <c r="A3617" s="382">
        <v>41421</v>
      </c>
      <c r="B3617" s="382">
        <v>41430</v>
      </c>
      <c r="C3617" s="75" t="s">
        <v>3960</v>
      </c>
      <c r="D3617" s="75" t="s">
        <v>4213</v>
      </c>
      <c r="E3617" s="525">
        <v>14619</v>
      </c>
      <c r="F3617" s="184">
        <v>200</v>
      </c>
      <c r="G3617" s="309"/>
      <c r="H3617" s="309"/>
      <c r="I3617" s="24"/>
      <c r="J3617" s="2"/>
    </row>
    <row r="3619" spans="1:10">
      <c r="A3619" s="60">
        <v>41432</v>
      </c>
    </row>
    <row r="3621" spans="1:10" s="444" customFormat="1">
      <c r="A3621" s="382">
        <v>41421</v>
      </c>
      <c r="B3621" s="382">
        <v>41430</v>
      </c>
      <c r="C3621" s="75" t="s">
        <v>662</v>
      </c>
      <c r="D3621" s="75" t="s">
        <v>4205</v>
      </c>
      <c r="E3621" s="525">
        <v>14611</v>
      </c>
      <c r="F3621" s="184">
        <v>178.82</v>
      </c>
      <c r="G3621" s="309"/>
      <c r="H3621" s="309"/>
      <c r="I3621" s="24"/>
      <c r="J3621" s="2"/>
    </row>
    <row r="3622" spans="1:10" s="444" customFormat="1">
      <c r="A3622" s="382">
        <v>41421</v>
      </c>
      <c r="B3622" s="382">
        <v>41430</v>
      </c>
      <c r="C3622" s="75" t="s">
        <v>348</v>
      </c>
      <c r="D3622" s="75" t="s">
        <v>4212</v>
      </c>
      <c r="E3622" s="525">
        <v>14618</v>
      </c>
      <c r="F3622" s="184">
        <v>250</v>
      </c>
      <c r="G3622" s="309"/>
      <c r="H3622" s="309"/>
      <c r="I3622" s="24"/>
      <c r="J3622" s="2"/>
    </row>
    <row r="3623" spans="1:10" s="444" customFormat="1">
      <c r="A3623" s="382">
        <v>41421</v>
      </c>
      <c r="B3623" s="382">
        <v>41430</v>
      </c>
      <c r="C3623" s="75" t="s">
        <v>3881</v>
      </c>
      <c r="D3623" s="75" t="s">
        <v>4211</v>
      </c>
      <c r="E3623" s="525">
        <v>14617</v>
      </c>
      <c r="F3623" s="184">
        <v>350</v>
      </c>
      <c r="G3623" s="309"/>
      <c r="H3623" s="309"/>
      <c r="I3623" s="24"/>
      <c r="J3623" s="2"/>
    </row>
    <row r="3624" spans="1:10" s="444" customFormat="1">
      <c r="A3624" s="382">
        <v>41430</v>
      </c>
      <c r="B3624" s="382"/>
      <c r="C3624" s="75" t="s">
        <v>1797</v>
      </c>
      <c r="D3624" s="75" t="s">
        <v>4287</v>
      </c>
      <c r="E3624" s="525">
        <v>14660</v>
      </c>
      <c r="F3624" s="184">
        <v>369.48</v>
      </c>
      <c r="G3624" s="309"/>
      <c r="H3624" s="309"/>
      <c r="I3624" s="24"/>
      <c r="J3624" s="2"/>
    </row>
    <row r="3625" spans="1:10" s="444" customFormat="1">
      <c r="A3625" s="382">
        <v>41421</v>
      </c>
      <c r="B3625" s="382"/>
      <c r="C3625" s="75" t="s">
        <v>438</v>
      </c>
      <c r="D3625" s="75" t="s">
        <v>4198</v>
      </c>
      <c r="E3625" s="525">
        <v>14603</v>
      </c>
      <c r="F3625" s="184">
        <v>400</v>
      </c>
      <c r="G3625" s="309"/>
      <c r="H3625" s="309"/>
      <c r="I3625" s="24"/>
      <c r="J3625" s="2"/>
    </row>
    <row r="3626" spans="1:10" s="444" customFormat="1">
      <c r="A3626" s="382">
        <v>41421</v>
      </c>
      <c r="B3626" s="382">
        <v>41430</v>
      </c>
      <c r="C3626" s="75" t="s">
        <v>1288</v>
      </c>
      <c r="D3626" s="75" t="s">
        <v>4206</v>
      </c>
      <c r="E3626" s="525">
        <v>14612</v>
      </c>
      <c r="F3626" s="184">
        <v>400</v>
      </c>
      <c r="G3626" s="309"/>
      <c r="H3626" s="309"/>
      <c r="I3626" s="24"/>
      <c r="J3626" s="2"/>
    </row>
    <row r="3627" spans="1:10" s="444" customFormat="1">
      <c r="A3627" s="382">
        <v>41421</v>
      </c>
      <c r="B3627" s="382"/>
      <c r="C3627" s="75" t="s">
        <v>2670</v>
      </c>
      <c r="D3627" s="75" t="s">
        <v>4257</v>
      </c>
      <c r="E3627" s="525">
        <v>14587</v>
      </c>
      <c r="F3627" s="184">
        <v>568.54999999999995</v>
      </c>
      <c r="G3627" s="309"/>
      <c r="H3627" s="309"/>
      <c r="I3627" s="24"/>
      <c r="J3627" s="2"/>
    </row>
    <row r="3628" spans="1:10" s="444" customFormat="1">
      <c r="A3628" s="382">
        <v>41400</v>
      </c>
      <c r="B3628" s="382">
        <v>41431</v>
      </c>
      <c r="C3628" s="75" t="s">
        <v>3689</v>
      </c>
      <c r="D3628" s="75" t="s">
        <v>3968</v>
      </c>
      <c r="E3628" s="525">
        <v>14259</v>
      </c>
      <c r="F3628" s="184">
        <v>735.69</v>
      </c>
      <c r="G3628" s="309"/>
      <c r="H3628" s="309"/>
      <c r="I3628" s="24"/>
      <c r="J3628" s="2"/>
    </row>
    <row r="3629" spans="1:10" s="444" customFormat="1">
      <c r="A3629" s="382">
        <v>41424</v>
      </c>
      <c r="B3629" s="382">
        <v>41428</v>
      </c>
      <c r="C3629" s="75" t="s">
        <v>166</v>
      </c>
      <c r="D3629" s="75" t="s">
        <v>4246</v>
      </c>
      <c r="E3629" s="525">
        <v>14642</v>
      </c>
      <c r="F3629" s="184">
        <v>855.47</v>
      </c>
      <c r="G3629" s="309"/>
      <c r="H3629" s="309"/>
      <c r="I3629" s="24"/>
      <c r="J3629" s="2"/>
    </row>
    <row r="3630" spans="1:10" s="444" customFormat="1">
      <c r="A3630" s="382"/>
      <c r="B3630" s="382"/>
      <c r="C3630" s="75" t="s">
        <v>4277</v>
      </c>
      <c r="D3630" s="75" t="s">
        <v>4281</v>
      </c>
      <c r="E3630" s="525">
        <v>14665</v>
      </c>
      <c r="F3630" s="184">
        <v>3885</v>
      </c>
      <c r="G3630" s="309"/>
      <c r="H3630" s="309"/>
      <c r="I3630" s="24"/>
      <c r="J3630" s="2"/>
    </row>
    <row r="3631" spans="1:10" s="444" customFormat="1">
      <c r="A3631" s="382"/>
      <c r="B3631" s="382"/>
      <c r="C3631" s="75" t="s">
        <v>4277</v>
      </c>
      <c r="D3631" s="75" t="s">
        <v>4282</v>
      </c>
      <c r="E3631" s="525">
        <v>14666</v>
      </c>
      <c r="F3631" s="184">
        <v>4995</v>
      </c>
      <c r="G3631" s="309"/>
      <c r="H3631" s="309"/>
      <c r="I3631" s="24"/>
      <c r="J3631" s="2"/>
    </row>
    <row r="3632" spans="1:10" s="444" customFormat="1">
      <c r="A3632" s="382"/>
      <c r="B3632" s="382"/>
      <c r="C3632" s="75" t="s">
        <v>4277</v>
      </c>
      <c r="D3632" s="75" t="s">
        <v>4283</v>
      </c>
      <c r="E3632" s="525">
        <v>14667</v>
      </c>
      <c r="F3632" s="184">
        <v>3996</v>
      </c>
      <c r="G3632" s="309"/>
      <c r="H3632" s="309"/>
      <c r="I3632" s="24"/>
      <c r="J3632" s="2"/>
    </row>
    <row r="3633" spans="1:10" s="444" customFormat="1">
      <c r="A3633" s="382">
        <v>41421</v>
      </c>
      <c r="B3633" s="382"/>
      <c r="C3633" s="75" t="s">
        <v>2859</v>
      </c>
      <c r="D3633" s="75" t="s">
        <v>4258</v>
      </c>
      <c r="E3633" s="525">
        <v>14592</v>
      </c>
      <c r="F3633" s="184">
        <v>312</v>
      </c>
      <c r="G3633" s="309"/>
      <c r="H3633" s="309"/>
      <c r="I3633" s="24"/>
      <c r="J3633" s="2"/>
    </row>
    <row r="3634" spans="1:10" s="444" customFormat="1">
      <c r="A3634" s="382"/>
      <c r="B3634" s="382"/>
      <c r="C3634" s="75" t="s">
        <v>4279</v>
      </c>
      <c r="D3634" s="75" t="s">
        <v>4286</v>
      </c>
      <c r="E3634" s="525">
        <v>14670</v>
      </c>
      <c r="F3634" s="184">
        <v>150</v>
      </c>
      <c r="G3634" s="309"/>
      <c r="H3634" s="309"/>
      <c r="I3634" s="24"/>
      <c r="J3634" s="2"/>
    </row>
    <row r="3635" spans="1:10" s="444" customFormat="1">
      <c r="A3635" s="382"/>
      <c r="B3635" s="382"/>
      <c r="C3635" s="75" t="s">
        <v>410</v>
      </c>
      <c r="D3635" s="75" t="s">
        <v>4284</v>
      </c>
      <c r="E3635" s="525">
        <v>14668</v>
      </c>
      <c r="F3635" s="184">
        <v>1000</v>
      </c>
      <c r="G3635" s="309"/>
      <c r="H3635" s="309"/>
      <c r="I3635" s="24"/>
      <c r="J3635" s="2"/>
    </row>
    <row r="3636" spans="1:10" s="444" customFormat="1">
      <c r="A3636" s="382"/>
      <c r="B3636" s="382"/>
      <c r="C3636" s="75" t="s">
        <v>4278</v>
      </c>
      <c r="D3636" s="75" t="s">
        <v>4285</v>
      </c>
      <c r="E3636" s="525">
        <v>14669</v>
      </c>
      <c r="F3636" s="184">
        <v>600</v>
      </c>
      <c r="G3636" s="309"/>
      <c r="H3636" s="309"/>
      <c r="I3636" s="24"/>
      <c r="J3636" s="2"/>
    </row>
    <row r="3637" spans="1:10" s="444" customFormat="1">
      <c r="A3637" s="382">
        <v>41421</v>
      </c>
      <c r="B3637" s="382"/>
      <c r="C3637" s="75" t="s">
        <v>1707</v>
      </c>
      <c r="D3637" s="75" t="s">
        <v>4257</v>
      </c>
      <c r="E3637" s="525">
        <v>14584</v>
      </c>
      <c r="F3637" s="184">
        <v>594.30999999999995</v>
      </c>
      <c r="G3637" s="309"/>
      <c r="H3637" s="309"/>
      <c r="I3637" s="24"/>
      <c r="J3637" s="2"/>
    </row>
    <row r="3638" spans="1:10" s="444" customFormat="1">
      <c r="A3638" s="382">
        <v>41432</v>
      </c>
      <c r="B3638" s="382"/>
      <c r="C3638" s="75" t="s">
        <v>130</v>
      </c>
      <c r="D3638" s="75" t="s">
        <v>3979</v>
      </c>
      <c r="E3638" s="525">
        <v>14692</v>
      </c>
      <c r="F3638" s="184">
        <v>1850</v>
      </c>
      <c r="G3638" s="309"/>
      <c r="H3638" s="309"/>
      <c r="I3638" s="24"/>
      <c r="J3638" s="2"/>
    </row>
    <row r="3639" spans="1:10" s="444" customFormat="1">
      <c r="A3639" s="382">
        <v>41462</v>
      </c>
      <c r="B3639" s="382"/>
      <c r="C3639" s="75" t="s">
        <v>389</v>
      </c>
      <c r="D3639" s="75" t="s">
        <v>4322</v>
      </c>
      <c r="E3639" s="525">
        <v>14703</v>
      </c>
      <c r="F3639" s="184">
        <v>255</v>
      </c>
      <c r="G3639" s="309"/>
      <c r="H3639" s="309"/>
      <c r="I3639" s="24"/>
      <c r="J3639" s="2"/>
    </row>
    <row r="3640" spans="1:10" s="444" customFormat="1">
      <c r="A3640" s="382">
        <v>41462</v>
      </c>
      <c r="B3640" s="382"/>
      <c r="C3640" s="75" t="s">
        <v>145</v>
      </c>
      <c r="D3640" s="75" t="s">
        <v>4325</v>
      </c>
      <c r="E3640" s="525">
        <v>14706</v>
      </c>
      <c r="F3640" s="184">
        <v>200</v>
      </c>
      <c r="G3640" s="309"/>
      <c r="H3640" s="309"/>
      <c r="I3640" s="24"/>
      <c r="J3640" s="2"/>
    </row>
    <row r="3641" spans="1:10" s="444" customFormat="1">
      <c r="A3641" s="382">
        <v>41462</v>
      </c>
      <c r="B3641" s="382"/>
      <c r="C3641" s="75" t="s">
        <v>226</v>
      </c>
      <c r="D3641" s="75" t="s">
        <v>4321</v>
      </c>
      <c r="E3641" s="525">
        <v>14702</v>
      </c>
      <c r="F3641" s="184">
        <v>363.82</v>
      </c>
      <c r="G3641" s="309"/>
      <c r="H3641" s="309"/>
      <c r="I3641" s="24"/>
      <c r="J3641" s="2"/>
    </row>
    <row r="3642" spans="1:10" s="444" customFormat="1">
      <c r="A3642" s="382">
        <v>41462</v>
      </c>
      <c r="B3642" s="382"/>
      <c r="C3642" s="75" t="s">
        <v>145</v>
      </c>
      <c r="D3642" s="75" t="s">
        <v>4297</v>
      </c>
      <c r="E3642" s="525">
        <v>14673</v>
      </c>
      <c r="F3642" s="184">
        <v>103</v>
      </c>
      <c r="G3642" s="309"/>
      <c r="H3642" s="309"/>
      <c r="I3642" s="24"/>
      <c r="J3642" s="2"/>
    </row>
    <row r="3643" spans="1:10" s="444" customFormat="1">
      <c r="A3643" s="382">
        <v>41462</v>
      </c>
      <c r="B3643" s="382"/>
      <c r="C3643" s="75" t="s">
        <v>3502</v>
      </c>
      <c r="D3643" s="75" t="s">
        <v>4312</v>
      </c>
      <c r="E3643" s="525">
        <v>14693</v>
      </c>
      <c r="F3643" s="184">
        <v>150</v>
      </c>
      <c r="G3643" s="309"/>
      <c r="H3643" s="309"/>
      <c r="I3643" s="24"/>
      <c r="J3643" s="2"/>
    </row>
    <row r="3644" spans="1:10" s="444" customFormat="1">
      <c r="A3644" s="382">
        <v>41462</v>
      </c>
      <c r="B3644" s="382"/>
      <c r="C3644" s="75" t="s">
        <v>2288</v>
      </c>
      <c r="D3644" s="75" t="s">
        <v>4298</v>
      </c>
      <c r="E3644" s="525">
        <v>14674</v>
      </c>
      <c r="F3644" s="184">
        <v>30</v>
      </c>
      <c r="G3644" s="309"/>
      <c r="H3644" s="309"/>
      <c r="I3644" s="24"/>
      <c r="J3644" s="2"/>
    </row>
    <row r="3645" spans="1:10" s="444" customFormat="1">
      <c r="A3645" s="382"/>
      <c r="B3645" s="382"/>
      <c r="C3645" s="75" t="s">
        <v>895</v>
      </c>
      <c r="D3645" s="75" t="s">
        <v>4280</v>
      </c>
      <c r="E3645" s="525">
        <v>14664</v>
      </c>
      <c r="F3645" s="184">
        <v>617.17999999999995</v>
      </c>
      <c r="G3645" s="309"/>
      <c r="H3645" s="309"/>
      <c r="I3645" s="24"/>
      <c r="J3645" s="2"/>
    </row>
    <row r="3646" spans="1:10" s="444" customFormat="1">
      <c r="A3646" s="382">
        <v>41417</v>
      </c>
      <c r="B3646" s="382"/>
      <c r="C3646" s="75" t="s">
        <v>354</v>
      </c>
      <c r="D3646" s="75" t="s">
        <v>4239</v>
      </c>
      <c r="E3646" s="525">
        <v>14525</v>
      </c>
      <c r="F3646" s="184">
        <v>2107.4699999999998</v>
      </c>
      <c r="G3646" s="309"/>
      <c r="H3646" s="309"/>
      <c r="I3646" s="24"/>
      <c r="J3646" s="2"/>
    </row>
    <row r="3648" spans="1:10">
      <c r="A3648" s="60">
        <v>41435</v>
      </c>
    </row>
    <row r="3650" spans="1:10" s="444" customFormat="1">
      <c r="A3650" s="382"/>
      <c r="B3650" s="382"/>
      <c r="C3650" s="75" t="s">
        <v>2710</v>
      </c>
      <c r="D3650" s="75" t="s">
        <v>2655</v>
      </c>
      <c r="E3650" s="525">
        <v>14289</v>
      </c>
      <c r="F3650" s="184">
        <v>400</v>
      </c>
      <c r="G3650" s="309"/>
      <c r="H3650" s="309"/>
      <c r="I3650" s="24"/>
      <c r="J3650" s="2"/>
    </row>
    <row r="3651" spans="1:10" s="444" customFormat="1">
      <c r="A3651" s="382">
        <v>41462</v>
      </c>
      <c r="B3651" s="382"/>
      <c r="C3651" s="75" t="s">
        <v>226</v>
      </c>
      <c r="D3651" s="75" t="s">
        <v>4323</v>
      </c>
      <c r="E3651" s="525">
        <v>14704</v>
      </c>
      <c r="F3651" s="184">
        <v>120</v>
      </c>
      <c r="G3651" s="309"/>
      <c r="H3651" s="309"/>
      <c r="I3651" s="24"/>
      <c r="J3651" s="2"/>
    </row>
    <row r="3652" spans="1:10" s="444" customFormat="1">
      <c r="A3652" s="382">
        <v>41435</v>
      </c>
      <c r="B3652" s="382"/>
      <c r="C3652" s="75" t="s">
        <v>389</v>
      </c>
      <c r="D3652" s="75" t="s">
        <v>4332</v>
      </c>
      <c r="E3652" s="525">
        <v>14712</v>
      </c>
      <c r="F3652" s="184">
        <v>200</v>
      </c>
      <c r="G3652" s="309"/>
      <c r="H3652" s="309"/>
      <c r="I3652" s="24"/>
      <c r="J3652" s="2"/>
    </row>
    <row r="3653" spans="1:10" s="444" customFormat="1">
      <c r="A3653" s="209">
        <v>41341</v>
      </c>
      <c r="B3653" s="209">
        <v>41433</v>
      </c>
      <c r="C3653" s="118" t="s">
        <v>133</v>
      </c>
      <c r="D3653" s="118" t="s">
        <v>3432</v>
      </c>
      <c r="E3653" s="520">
        <v>13443</v>
      </c>
      <c r="F3653" s="184">
        <v>3863.89</v>
      </c>
      <c r="G3653" s="309"/>
      <c r="H3653" s="309"/>
      <c r="I3653" s="24"/>
    </row>
    <row r="3654" spans="1:10" s="444" customFormat="1">
      <c r="A3654" s="382">
        <v>41432</v>
      </c>
      <c r="B3654" s="382"/>
      <c r="C3654" s="118" t="s">
        <v>4290</v>
      </c>
      <c r="D3654" s="75" t="s">
        <v>4302</v>
      </c>
      <c r="E3654" s="525">
        <v>14679</v>
      </c>
      <c r="F3654" s="184">
        <v>690</v>
      </c>
      <c r="G3654" s="309"/>
      <c r="H3654" s="309"/>
      <c r="I3654" s="24"/>
      <c r="J3654" s="2"/>
    </row>
    <row r="3655" spans="1:10" s="444" customFormat="1">
      <c r="A3655" s="382">
        <v>41432</v>
      </c>
      <c r="B3655" s="382"/>
      <c r="C3655" s="75" t="s">
        <v>158</v>
      </c>
      <c r="D3655" s="75" t="s">
        <v>4314</v>
      </c>
      <c r="E3655" s="525">
        <v>14695</v>
      </c>
      <c r="F3655" s="184">
        <v>4729.57</v>
      </c>
      <c r="G3655" s="309"/>
      <c r="H3655" s="309"/>
      <c r="I3655" s="24"/>
      <c r="J3655" s="2"/>
    </row>
    <row r="3656" spans="1:10">
      <c r="A3656" s="382">
        <v>41281</v>
      </c>
      <c r="B3656" s="382">
        <v>41314</v>
      </c>
      <c r="C3656" s="75" t="s">
        <v>130</v>
      </c>
      <c r="D3656" s="75" t="s">
        <v>2870</v>
      </c>
      <c r="E3656" s="525">
        <v>12667</v>
      </c>
      <c r="F3656" s="184">
        <v>18500</v>
      </c>
    </row>
    <row r="3658" spans="1:10">
      <c r="A3658" s="60">
        <v>41436</v>
      </c>
    </row>
    <row r="3660" spans="1:10" s="444" customFormat="1">
      <c r="A3660" s="382">
        <v>41432</v>
      </c>
      <c r="B3660" s="382"/>
      <c r="C3660" s="75" t="s">
        <v>168</v>
      </c>
      <c r="D3660" s="75" t="s">
        <v>4295</v>
      </c>
      <c r="E3660" s="525">
        <v>14671</v>
      </c>
      <c r="F3660" s="184">
        <v>53.34</v>
      </c>
      <c r="G3660" s="309"/>
      <c r="H3660" s="309"/>
      <c r="I3660" s="24"/>
      <c r="J3660" s="2"/>
    </row>
    <row r="3661" spans="1:10" s="444" customFormat="1">
      <c r="A3661" s="382">
        <v>41432</v>
      </c>
      <c r="B3661" s="382"/>
      <c r="C3661" s="75" t="s">
        <v>1797</v>
      </c>
      <c r="D3661" s="75" t="s">
        <v>4315</v>
      </c>
      <c r="E3661" s="525">
        <v>14696</v>
      </c>
      <c r="F3661" s="184">
        <v>469.47</v>
      </c>
      <c r="G3661" s="309"/>
      <c r="H3661" s="309"/>
      <c r="I3661" s="24"/>
      <c r="J3661" s="2"/>
    </row>
    <row r="3662" spans="1:10" s="444" customFormat="1">
      <c r="A3662" s="382">
        <v>41432</v>
      </c>
      <c r="B3662" s="382"/>
      <c r="C3662" s="75" t="s">
        <v>2973</v>
      </c>
      <c r="D3662" s="75" t="s">
        <v>4303</v>
      </c>
      <c r="E3662" s="525">
        <v>14680</v>
      </c>
      <c r="F3662" s="184">
        <v>552</v>
      </c>
      <c r="G3662" s="309"/>
      <c r="H3662" s="309"/>
      <c r="I3662" s="24"/>
      <c r="J3662" s="2"/>
    </row>
    <row r="3663" spans="1:10" s="444" customFormat="1">
      <c r="A3663" s="382">
        <v>41432</v>
      </c>
      <c r="B3663" s="382"/>
      <c r="C3663" s="75" t="s">
        <v>166</v>
      </c>
      <c r="D3663" s="75" t="s">
        <v>4296</v>
      </c>
      <c r="E3663" s="525">
        <v>14672</v>
      </c>
      <c r="F3663" s="184">
        <v>642.11</v>
      </c>
      <c r="G3663" s="309"/>
      <c r="H3663" s="309"/>
      <c r="I3663" s="24"/>
      <c r="J3663" s="2"/>
    </row>
    <row r="3664" spans="1:10" s="444" customFormat="1">
      <c r="A3664" s="382">
        <v>41430</v>
      </c>
      <c r="B3664" s="382"/>
      <c r="C3664" s="75" t="s">
        <v>2480</v>
      </c>
      <c r="D3664" s="75" t="s">
        <v>4276</v>
      </c>
      <c r="E3664" s="525">
        <v>14662</v>
      </c>
      <c r="F3664" s="184">
        <v>678</v>
      </c>
      <c r="G3664" s="309"/>
      <c r="H3664" s="309"/>
      <c r="I3664" s="24"/>
      <c r="J3664" s="2"/>
    </row>
    <row r="3665" spans="1:10" s="444" customFormat="1">
      <c r="A3665" s="382">
        <v>41432</v>
      </c>
      <c r="B3665" s="382"/>
      <c r="C3665" s="118" t="s">
        <v>2947</v>
      </c>
      <c r="D3665" s="75" t="s">
        <v>4301</v>
      </c>
      <c r="E3665" s="525">
        <v>14678</v>
      </c>
      <c r="F3665" s="184">
        <v>690</v>
      </c>
      <c r="G3665" s="309"/>
      <c r="H3665" s="309"/>
      <c r="I3665" s="24"/>
      <c r="J3665" s="2"/>
    </row>
    <row r="3666" spans="1:10" s="444" customFormat="1">
      <c r="A3666" s="382">
        <v>41247</v>
      </c>
      <c r="B3666" s="382">
        <v>41433</v>
      </c>
      <c r="C3666" s="75" t="s">
        <v>130</v>
      </c>
      <c r="D3666" s="75" t="s">
        <v>4329</v>
      </c>
      <c r="E3666" s="525">
        <v>12272</v>
      </c>
      <c r="F3666" s="184">
        <v>1100</v>
      </c>
      <c r="G3666" s="309"/>
      <c r="H3666" s="309"/>
      <c r="I3666" s="24"/>
      <c r="J3666" s="2"/>
    </row>
    <row r="3667" spans="1:10" s="444" customFormat="1">
      <c r="A3667" s="382">
        <v>41432</v>
      </c>
      <c r="B3667" s="382"/>
      <c r="C3667" s="75" t="s">
        <v>4288</v>
      </c>
      <c r="D3667" s="75" t="s">
        <v>4299</v>
      </c>
      <c r="E3667" s="525">
        <v>14675</v>
      </c>
      <c r="F3667" s="184">
        <v>1254.43</v>
      </c>
      <c r="G3667" s="309"/>
      <c r="H3667" s="309"/>
      <c r="I3667" s="24"/>
      <c r="J3667" s="2"/>
    </row>
    <row r="3668" spans="1:10" s="444" customFormat="1">
      <c r="A3668" s="382">
        <v>41435</v>
      </c>
      <c r="B3668" s="382"/>
      <c r="C3668" s="75" t="s">
        <v>4331</v>
      </c>
      <c r="D3668" s="75" t="s">
        <v>4330</v>
      </c>
      <c r="E3668" s="525">
        <v>14710</v>
      </c>
      <c r="F3668" s="184">
        <v>3000</v>
      </c>
      <c r="G3668" s="309"/>
      <c r="H3668" s="309"/>
      <c r="I3668" s="24"/>
      <c r="J3668" s="2"/>
    </row>
    <row r="3669" spans="1:10" s="444" customFormat="1">
      <c r="A3669" s="209">
        <v>41359</v>
      </c>
      <c r="B3669" s="209">
        <v>41435</v>
      </c>
      <c r="C3669" s="118" t="s">
        <v>130</v>
      </c>
      <c r="D3669" s="118" t="s">
        <v>3586</v>
      </c>
      <c r="E3669" s="520">
        <v>13729</v>
      </c>
      <c r="F3669" s="184">
        <v>496.77</v>
      </c>
      <c r="G3669" s="309"/>
      <c r="H3669" s="309"/>
      <c r="I3669" s="24"/>
      <c r="J3669" s="2"/>
    </row>
    <row r="3670" spans="1:10" s="444" customFormat="1">
      <c r="A3670" s="382">
        <v>41436</v>
      </c>
      <c r="B3670" s="382"/>
      <c r="C3670" s="75" t="s">
        <v>3157</v>
      </c>
      <c r="D3670" s="75" t="s">
        <v>4200</v>
      </c>
      <c r="E3670" s="525">
        <v>14714</v>
      </c>
      <c r="F3670" s="184">
        <v>3250</v>
      </c>
      <c r="G3670" s="309"/>
      <c r="H3670" s="309"/>
      <c r="I3670" s="24"/>
      <c r="J3670" s="2"/>
    </row>
    <row r="3671" spans="1:10" s="444" customFormat="1">
      <c r="A3671" s="382">
        <v>41436</v>
      </c>
      <c r="B3671" s="382"/>
      <c r="C3671" s="75" t="s">
        <v>226</v>
      </c>
      <c r="D3671" s="75" t="s">
        <v>4334</v>
      </c>
      <c r="E3671" s="525">
        <v>14719</v>
      </c>
      <c r="F3671" s="184">
        <v>492.54</v>
      </c>
      <c r="G3671" s="309"/>
      <c r="H3671" s="309"/>
      <c r="I3671" s="24"/>
      <c r="J3671" s="2"/>
    </row>
    <row r="3672" spans="1:10" s="444" customFormat="1">
      <c r="A3672" s="382">
        <v>41436</v>
      </c>
      <c r="B3672" s="382"/>
      <c r="C3672" s="75" t="s">
        <v>226</v>
      </c>
      <c r="D3672" s="75" t="s">
        <v>4335</v>
      </c>
      <c r="E3672" s="525">
        <v>14720</v>
      </c>
      <c r="F3672" s="184">
        <v>320</v>
      </c>
      <c r="G3672" s="309"/>
      <c r="H3672" s="309"/>
      <c r="I3672" s="24"/>
      <c r="J3672" s="2"/>
    </row>
    <row r="3673" spans="1:10" s="444" customFormat="1">
      <c r="A3673" s="382">
        <v>41436</v>
      </c>
      <c r="B3673" s="382"/>
      <c r="C3673" s="75" t="s">
        <v>3157</v>
      </c>
      <c r="D3673" s="75" t="s">
        <v>4200</v>
      </c>
      <c r="E3673" s="525">
        <v>14713</v>
      </c>
      <c r="F3673" s="184">
        <v>3250</v>
      </c>
      <c r="G3673" s="309"/>
      <c r="H3673" s="309"/>
      <c r="I3673" s="24"/>
      <c r="J3673" s="2"/>
    </row>
    <row r="3674" spans="1:10" s="444" customFormat="1">
      <c r="A3674" s="382">
        <v>41436</v>
      </c>
      <c r="B3674" s="382"/>
      <c r="C3674" s="75" t="s">
        <v>100</v>
      </c>
      <c r="D3674" s="75" t="s">
        <v>4336</v>
      </c>
      <c r="E3674" s="525">
        <v>14721</v>
      </c>
      <c r="F3674" s="184">
        <v>1000</v>
      </c>
      <c r="G3674" s="309"/>
      <c r="H3674" s="309"/>
      <c r="I3674" s="24"/>
      <c r="J3674" s="2"/>
    </row>
    <row r="3675" spans="1:10">
      <c r="A3675" s="382"/>
      <c r="B3675" s="382"/>
      <c r="C3675" s="75" t="s">
        <v>109</v>
      </c>
      <c r="D3675" s="75" t="s">
        <v>3291</v>
      </c>
      <c r="E3675" s="525">
        <v>14652</v>
      </c>
      <c r="F3675" s="184">
        <v>2500</v>
      </c>
    </row>
    <row r="3677" spans="1:10">
      <c r="A3677" s="60">
        <v>41437</v>
      </c>
    </row>
    <row r="3679" spans="1:10" s="444" customFormat="1">
      <c r="A3679" s="382">
        <v>41432</v>
      </c>
      <c r="B3679" s="382"/>
      <c r="C3679" s="75" t="s">
        <v>3076</v>
      </c>
      <c r="D3679" s="75" t="s">
        <v>4306</v>
      </c>
      <c r="E3679" s="525">
        <v>14683</v>
      </c>
      <c r="F3679" s="184">
        <v>552</v>
      </c>
      <c r="G3679" s="309"/>
      <c r="H3679" s="309"/>
      <c r="I3679" s="24"/>
      <c r="J3679" s="2"/>
    </row>
    <row r="3680" spans="1:10" s="444" customFormat="1">
      <c r="A3680" s="382">
        <v>41432</v>
      </c>
      <c r="B3680" s="382"/>
      <c r="C3680" s="118" t="s">
        <v>342</v>
      </c>
      <c r="D3680" s="75" t="s">
        <v>4310</v>
      </c>
      <c r="E3680" s="525">
        <v>14690</v>
      </c>
      <c r="F3680" s="184">
        <v>552</v>
      </c>
      <c r="G3680" s="309"/>
      <c r="H3680" s="309"/>
      <c r="I3680" s="24"/>
      <c r="J3680" s="2"/>
    </row>
    <row r="3681" spans="1:10" s="444" customFormat="1">
      <c r="A3681" s="382">
        <v>41437</v>
      </c>
      <c r="B3681" s="382"/>
      <c r="C3681" s="75" t="s">
        <v>4338</v>
      </c>
      <c r="D3681" s="75" t="s">
        <v>4337</v>
      </c>
      <c r="E3681" s="525">
        <v>14724</v>
      </c>
      <c r="F3681" s="184">
        <v>112</v>
      </c>
      <c r="G3681" s="309"/>
      <c r="H3681" s="309"/>
      <c r="I3681" s="24"/>
      <c r="J3681" s="2"/>
    </row>
    <row r="3682" spans="1:10" s="444" customFormat="1">
      <c r="A3682" s="382">
        <v>41432</v>
      </c>
      <c r="B3682" s="382"/>
      <c r="C3682" s="75" t="s">
        <v>4292</v>
      </c>
      <c r="D3682" s="75" t="s">
        <v>4319</v>
      </c>
      <c r="E3682" s="525">
        <v>14700</v>
      </c>
      <c r="F3682" s="184">
        <v>541.29999999999995</v>
      </c>
      <c r="G3682" s="309"/>
      <c r="H3682" s="309"/>
      <c r="I3682" s="24"/>
      <c r="J3682" s="2"/>
    </row>
    <row r="3683" spans="1:10">
      <c r="F3683" s="444"/>
    </row>
    <row r="3684" spans="1:10">
      <c r="A3684" s="60">
        <v>41438</v>
      </c>
    </row>
    <row r="3685" spans="1:10">
      <c r="A3685" s="382">
        <v>41432</v>
      </c>
      <c r="B3685" s="382"/>
      <c r="C3685" s="75" t="s">
        <v>662</v>
      </c>
      <c r="D3685" s="75" t="s">
        <v>4318</v>
      </c>
      <c r="E3685" s="525">
        <v>14699</v>
      </c>
      <c r="F3685" s="184">
        <v>187.19</v>
      </c>
    </row>
    <row r="3686" spans="1:10" s="444" customFormat="1">
      <c r="A3686" s="382">
        <v>41432</v>
      </c>
      <c r="B3686" s="382"/>
      <c r="C3686" s="75" t="s">
        <v>1288</v>
      </c>
      <c r="D3686" s="75" t="s">
        <v>4327</v>
      </c>
      <c r="E3686" s="525">
        <v>14708</v>
      </c>
      <c r="F3686" s="184">
        <v>224.98</v>
      </c>
      <c r="G3686" s="309"/>
      <c r="H3686" s="309"/>
      <c r="I3686" s="24"/>
      <c r="J3686" s="2"/>
    </row>
    <row r="3687" spans="1:10" s="444" customFormat="1">
      <c r="A3687" s="382">
        <v>41432</v>
      </c>
      <c r="B3687" s="382"/>
      <c r="C3687" s="75" t="s">
        <v>3881</v>
      </c>
      <c r="D3687" s="75" t="s">
        <v>4316</v>
      </c>
      <c r="E3687" s="525">
        <v>14697</v>
      </c>
      <c r="F3687" s="184">
        <v>330.72</v>
      </c>
      <c r="G3687" s="309"/>
      <c r="H3687" s="309"/>
      <c r="I3687" s="24"/>
      <c r="J3687" s="2"/>
    </row>
    <row r="3688" spans="1:10" s="444" customFormat="1">
      <c r="A3688" s="382">
        <v>41432</v>
      </c>
      <c r="B3688" s="382"/>
      <c r="C3688" s="75" t="s">
        <v>896</v>
      </c>
      <c r="D3688" s="75" t="s">
        <v>4320</v>
      </c>
      <c r="E3688" s="525">
        <v>14701</v>
      </c>
      <c r="F3688" s="184">
        <v>400</v>
      </c>
      <c r="G3688" s="309"/>
      <c r="H3688" s="309"/>
      <c r="I3688" s="24"/>
      <c r="J3688" s="2"/>
    </row>
    <row r="3689" spans="1:10" s="444" customFormat="1">
      <c r="A3689" s="382">
        <v>41432</v>
      </c>
      <c r="B3689" s="382"/>
      <c r="C3689" s="75" t="s">
        <v>4291</v>
      </c>
      <c r="D3689" s="75" t="s">
        <v>4304</v>
      </c>
      <c r="E3689" s="525">
        <v>14681</v>
      </c>
      <c r="F3689" s="184">
        <v>552</v>
      </c>
      <c r="G3689" s="309"/>
      <c r="H3689" s="309"/>
      <c r="I3689" s="24"/>
      <c r="J3689" s="2"/>
    </row>
    <row r="3690" spans="1:10" s="444" customFormat="1">
      <c r="A3690" s="382">
        <v>41432</v>
      </c>
      <c r="B3690" s="382"/>
      <c r="C3690" s="75" t="s">
        <v>2295</v>
      </c>
      <c r="D3690" s="75" t="s">
        <v>2532</v>
      </c>
      <c r="E3690" s="525">
        <v>14684</v>
      </c>
      <c r="F3690" s="184">
        <v>552</v>
      </c>
      <c r="G3690" s="309"/>
      <c r="H3690" s="309"/>
      <c r="I3690" s="24"/>
      <c r="J3690" s="2"/>
    </row>
    <row r="3691" spans="1:10" s="444" customFormat="1">
      <c r="A3691" s="382">
        <v>41438</v>
      </c>
      <c r="B3691" s="382"/>
      <c r="C3691" s="75" t="s">
        <v>3068</v>
      </c>
      <c r="D3691" s="75" t="s">
        <v>4342</v>
      </c>
      <c r="E3691" s="525">
        <v>14729</v>
      </c>
      <c r="F3691" s="184">
        <v>1250</v>
      </c>
      <c r="G3691" s="309"/>
      <c r="H3691" s="309"/>
      <c r="I3691" s="24"/>
      <c r="J3691" s="2"/>
    </row>
    <row r="3692" spans="1:10" s="444" customFormat="1">
      <c r="A3692" s="382">
        <v>41421</v>
      </c>
      <c r="B3692" s="382"/>
      <c r="C3692" s="75" t="s">
        <v>1303</v>
      </c>
      <c r="D3692" s="75" t="s">
        <v>4257</v>
      </c>
      <c r="E3692" s="525">
        <v>14564</v>
      </c>
      <c r="F3692" s="184">
        <v>177.28</v>
      </c>
      <c r="G3692" s="309"/>
      <c r="H3692" s="309"/>
      <c r="I3692" s="24"/>
      <c r="J3692" s="2"/>
    </row>
    <row r="3693" spans="1:10" s="444" customFormat="1">
      <c r="A3693" s="382">
        <v>41436</v>
      </c>
      <c r="B3693" s="382">
        <v>41438</v>
      </c>
      <c r="C3693" s="75" t="s">
        <v>615</v>
      </c>
      <c r="D3693" s="75" t="s">
        <v>3587</v>
      </c>
      <c r="E3693" s="525">
        <v>14715</v>
      </c>
      <c r="F3693" s="184">
        <v>1500</v>
      </c>
      <c r="G3693" s="309"/>
      <c r="H3693" s="309"/>
      <c r="I3693" s="24"/>
      <c r="J3693" s="2"/>
    </row>
    <row r="3694" spans="1:10" s="444" customFormat="1">
      <c r="A3694" s="382">
        <v>41432</v>
      </c>
      <c r="B3694" s="382"/>
      <c r="C3694" s="118" t="s">
        <v>1395</v>
      </c>
      <c r="D3694" s="75" t="s">
        <v>4300</v>
      </c>
      <c r="E3694" s="525">
        <v>14676</v>
      </c>
      <c r="F3694" s="184">
        <v>552</v>
      </c>
      <c r="G3694" s="309"/>
      <c r="H3694" s="309"/>
      <c r="I3694" s="24"/>
      <c r="J3694" s="2"/>
    </row>
    <row r="3695" spans="1:10" s="444" customFormat="1">
      <c r="A3695" s="382">
        <v>41432</v>
      </c>
      <c r="B3695" s="382"/>
      <c r="C3695" s="75" t="s">
        <v>3960</v>
      </c>
      <c r="D3695" s="75" t="s">
        <v>4317</v>
      </c>
      <c r="E3695" s="525">
        <v>14698</v>
      </c>
      <c r="F3695" s="184">
        <v>176.92</v>
      </c>
      <c r="G3695" s="309"/>
      <c r="H3695" s="309"/>
      <c r="I3695" s="24"/>
      <c r="J3695" s="2"/>
    </row>
    <row r="3696" spans="1:10" s="444" customFormat="1">
      <c r="A3696"/>
      <c r="G3696" s="309"/>
      <c r="H3696" s="309"/>
      <c r="I3696" s="24"/>
      <c r="J3696" s="2"/>
    </row>
    <row r="3698" spans="1:10">
      <c r="A3698" s="60">
        <v>41439</v>
      </c>
    </row>
    <row r="3699" spans="1:10">
      <c r="A3699" s="382">
        <v>41437</v>
      </c>
      <c r="B3699" s="382"/>
      <c r="C3699" s="75" t="s">
        <v>941</v>
      </c>
      <c r="D3699" s="75" t="s">
        <v>4339</v>
      </c>
      <c r="E3699" s="525">
        <v>14725</v>
      </c>
      <c r="F3699" s="184">
        <v>1500</v>
      </c>
    </row>
    <row r="3700" spans="1:10" s="444" customFormat="1">
      <c r="A3700" s="382">
        <v>41421</v>
      </c>
      <c r="B3700" s="382">
        <v>41430</v>
      </c>
      <c r="C3700" s="75" t="s">
        <v>1122</v>
      </c>
      <c r="D3700" s="75" t="s">
        <v>4204</v>
      </c>
      <c r="E3700" s="525">
        <v>14610</v>
      </c>
      <c r="F3700" s="184">
        <v>400</v>
      </c>
      <c r="G3700" s="309"/>
      <c r="H3700" s="309"/>
      <c r="I3700" s="24"/>
      <c r="J3700" s="2"/>
    </row>
    <row r="3701" spans="1:10" s="444" customFormat="1" ht="14.25" customHeight="1">
      <c r="A3701" s="382">
        <v>41432</v>
      </c>
      <c r="B3701" s="382"/>
      <c r="C3701" s="75" t="s">
        <v>438</v>
      </c>
      <c r="D3701" s="75" t="s">
        <v>4311</v>
      </c>
      <c r="E3701" s="525">
        <v>14691</v>
      </c>
      <c r="F3701" s="184">
        <v>400</v>
      </c>
      <c r="G3701" s="309"/>
      <c r="H3701" s="309"/>
      <c r="I3701" s="24"/>
      <c r="J3701" s="2"/>
    </row>
    <row r="3702" spans="1:10" s="444" customFormat="1">
      <c r="A3702" s="382">
        <v>41375</v>
      </c>
      <c r="B3702" s="382">
        <v>41436</v>
      </c>
      <c r="C3702" s="75" t="s">
        <v>130</v>
      </c>
      <c r="D3702" s="75" t="s">
        <v>3755</v>
      </c>
      <c r="E3702" s="525">
        <v>13934</v>
      </c>
      <c r="F3702" s="184">
        <v>1100</v>
      </c>
      <c r="G3702" s="309"/>
      <c r="H3702" s="309"/>
      <c r="I3702" s="24"/>
      <c r="J3702" s="2"/>
    </row>
    <row r="3703" spans="1:10" s="444" customFormat="1">
      <c r="A3703" s="382">
        <v>41438</v>
      </c>
      <c r="B3703" s="382"/>
      <c r="C3703" s="75" t="s">
        <v>192</v>
      </c>
      <c r="D3703" s="75" t="s">
        <v>4350</v>
      </c>
      <c r="E3703" s="525">
        <v>14742</v>
      </c>
      <c r="F3703" s="184">
        <v>132</v>
      </c>
      <c r="G3703" s="309"/>
      <c r="H3703" s="309"/>
      <c r="I3703" s="24"/>
      <c r="J3703" s="2"/>
    </row>
    <row r="3704" spans="1:10" s="444" customFormat="1">
      <c r="A3704" s="382">
        <v>41438</v>
      </c>
      <c r="B3704" s="382"/>
      <c r="C3704" s="75" t="s">
        <v>632</v>
      </c>
      <c r="D3704" s="75" t="s">
        <v>4350</v>
      </c>
      <c r="E3704" s="525">
        <v>14749</v>
      </c>
      <c r="F3704" s="184">
        <v>128.16</v>
      </c>
      <c r="G3704" s="309"/>
      <c r="H3704" s="309"/>
      <c r="I3704" s="24"/>
      <c r="J3704" s="2"/>
    </row>
    <row r="3705" spans="1:10" s="444" customFormat="1">
      <c r="A3705" s="382">
        <v>41438</v>
      </c>
      <c r="B3705" s="382"/>
      <c r="C3705" s="75" t="s">
        <v>633</v>
      </c>
      <c r="D3705" s="75" t="s">
        <v>4350</v>
      </c>
      <c r="E3705" s="525">
        <v>14750</v>
      </c>
      <c r="F3705" s="184">
        <v>132</v>
      </c>
      <c r="G3705" s="309"/>
      <c r="H3705" s="309"/>
      <c r="I3705" s="24"/>
      <c r="J3705" s="2"/>
    </row>
    <row r="3706" spans="1:10" s="444" customFormat="1">
      <c r="A3706" s="382">
        <v>41438</v>
      </c>
      <c r="B3706" s="382"/>
      <c r="C3706" s="75" t="s">
        <v>1029</v>
      </c>
      <c r="D3706" s="75" t="s">
        <v>4350</v>
      </c>
      <c r="E3706" s="525">
        <v>14743</v>
      </c>
      <c r="F3706" s="184">
        <v>128.16</v>
      </c>
      <c r="G3706" s="309"/>
      <c r="H3706" s="309"/>
      <c r="I3706" s="24"/>
      <c r="J3706" s="2"/>
    </row>
    <row r="3707" spans="1:10" s="444" customFormat="1">
      <c r="A3707" s="382">
        <v>41438</v>
      </c>
      <c r="B3707" s="382"/>
      <c r="C3707" s="75" t="s">
        <v>789</v>
      </c>
      <c r="D3707" s="75" t="s">
        <v>4350</v>
      </c>
      <c r="E3707" s="525">
        <v>14745</v>
      </c>
      <c r="F3707" s="184">
        <v>128.16</v>
      </c>
      <c r="G3707" s="309"/>
      <c r="H3707" s="309"/>
      <c r="I3707" s="24"/>
      <c r="J3707" s="2"/>
    </row>
    <row r="3708" spans="1:10" s="444" customFormat="1">
      <c r="A3708" s="382">
        <v>41438</v>
      </c>
      <c r="B3708" s="382"/>
      <c r="C3708" s="75" t="s">
        <v>3775</v>
      </c>
      <c r="D3708" s="75" t="s">
        <v>4350</v>
      </c>
      <c r="E3708" s="525">
        <v>14759</v>
      </c>
      <c r="F3708" s="184">
        <v>127.2</v>
      </c>
      <c r="G3708" s="309"/>
      <c r="H3708" s="309"/>
      <c r="I3708" s="24"/>
      <c r="J3708" s="2"/>
    </row>
    <row r="3709" spans="1:10" s="444" customFormat="1">
      <c r="A3709" s="382">
        <v>41438</v>
      </c>
      <c r="B3709" s="382"/>
      <c r="C3709" s="75" t="s">
        <v>635</v>
      </c>
      <c r="D3709" s="75" t="s">
        <v>4350</v>
      </c>
      <c r="E3709" s="525">
        <v>14757</v>
      </c>
      <c r="F3709" s="184">
        <v>128.16</v>
      </c>
      <c r="G3709" s="309"/>
      <c r="H3709" s="309"/>
      <c r="I3709" s="24"/>
      <c r="J3709" s="2"/>
    </row>
    <row r="3710" spans="1:10" s="444" customFormat="1">
      <c r="A3710" s="382">
        <v>41438</v>
      </c>
      <c r="B3710" s="382"/>
      <c r="C3710" s="75" t="s">
        <v>498</v>
      </c>
      <c r="D3710" s="75" t="s">
        <v>4350</v>
      </c>
      <c r="E3710" s="525">
        <v>14758</v>
      </c>
      <c r="F3710" s="184">
        <v>127.2</v>
      </c>
      <c r="G3710" s="309"/>
      <c r="H3710" s="309"/>
      <c r="I3710" s="24"/>
      <c r="J3710" s="2"/>
    </row>
    <row r="3711" spans="1:10" s="444" customFormat="1">
      <c r="A3711" s="382">
        <v>41438</v>
      </c>
      <c r="B3711" s="382"/>
      <c r="C3711" s="75" t="s">
        <v>681</v>
      </c>
      <c r="D3711" s="75" t="s">
        <v>4350</v>
      </c>
      <c r="E3711" s="525">
        <v>14744</v>
      </c>
      <c r="F3711" s="184">
        <v>132</v>
      </c>
      <c r="G3711" s="309"/>
      <c r="H3711" s="309"/>
      <c r="I3711" s="24"/>
      <c r="J3711" s="2"/>
    </row>
    <row r="3712" spans="1:10" s="444" customFormat="1">
      <c r="A3712" s="382">
        <v>41438</v>
      </c>
      <c r="B3712" s="382"/>
      <c r="C3712" s="75" t="s">
        <v>2153</v>
      </c>
      <c r="D3712" s="75" t="s">
        <v>4350</v>
      </c>
      <c r="E3712" s="525">
        <v>14753</v>
      </c>
      <c r="F3712" s="184">
        <v>128.16</v>
      </c>
      <c r="G3712" s="309"/>
      <c r="H3712" s="309"/>
      <c r="I3712" s="24"/>
      <c r="J3712" s="2"/>
    </row>
    <row r="3713" spans="1:10" s="444" customFormat="1">
      <c r="A3713" s="382">
        <v>41438</v>
      </c>
      <c r="B3713" s="382"/>
      <c r="C3713" s="75" t="s">
        <v>2397</v>
      </c>
      <c r="D3713" s="75" t="s">
        <v>4350</v>
      </c>
      <c r="E3713" s="525">
        <v>14748</v>
      </c>
      <c r="F3713" s="184">
        <v>128.16</v>
      </c>
      <c r="G3713" s="309"/>
      <c r="H3713" s="309"/>
      <c r="I3713" s="24"/>
      <c r="J3713" s="2"/>
    </row>
    <row r="3714" spans="1:10" s="444" customFormat="1">
      <c r="A3714" s="382">
        <v>41438</v>
      </c>
      <c r="B3714" s="382"/>
      <c r="C3714" s="75" t="s">
        <v>173</v>
      </c>
      <c r="D3714" s="75" t="s">
        <v>4350</v>
      </c>
      <c r="E3714" s="525">
        <v>14752</v>
      </c>
      <c r="F3714" s="184">
        <v>180.4</v>
      </c>
      <c r="G3714" s="309"/>
      <c r="H3714" s="309"/>
      <c r="I3714" s="24"/>
      <c r="J3714" s="2"/>
    </row>
    <row r="3715" spans="1:10" s="444" customFormat="1">
      <c r="A3715" s="382">
        <v>41438</v>
      </c>
      <c r="B3715" s="382"/>
      <c r="C3715" s="75" t="s">
        <v>265</v>
      </c>
      <c r="D3715" s="75" t="s">
        <v>4350</v>
      </c>
      <c r="E3715" s="525">
        <v>14782</v>
      </c>
      <c r="F3715" s="184">
        <v>140</v>
      </c>
      <c r="G3715" s="309"/>
      <c r="H3715" s="309"/>
      <c r="I3715" s="24"/>
      <c r="J3715" s="2"/>
    </row>
    <row r="3716" spans="1:10" s="444" customFormat="1">
      <c r="A3716" s="382">
        <v>41438</v>
      </c>
      <c r="B3716" s="382"/>
      <c r="C3716" s="75" t="s">
        <v>537</v>
      </c>
      <c r="D3716" s="75" t="s">
        <v>4355</v>
      </c>
      <c r="E3716" s="525">
        <v>14793</v>
      </c>
      <c r="F3716" s="184">
        <v>334</v>
      </c>
      <c r="G3716" s="309"/>
      <c r="H3716" s="309"/>
      <c r="I3716" s="24"/>
      <c r="J3716" s="2"/>
    </row>
    <row r="3717" spans="1:10" s="444" customFormat="1">
      <c r="A3717" s="382">
        <v>41438</v>
      </c>
      <c r="B3717" s="382"/>
      <c r="C3717" s="75" t="s">
        <v>626</v>
      </c>
      <c r="D3717" s="75" t="s">
        <v>4350</v>
      </c>
      <c r="E3717" s="525">
        <v>14746</v>
      </c>
      <c r="F3717" s="184">
        <v>128.16</v>
      </c>
      <c r="G3717" s="309"/>
      <c r="H3717" s="309"/>
      <c r="I3717" s="24"/>
      <c r="J3717" s="2"/>
    </row>
    <row r="3718" spans="1:10" s="444" customFormat="1">
      <c r="A3718" s="382">
        <v>41438</v>
      </c>
      <c r="B3718" s="382"/>
      <c r="C3718" s="75" t="s">
        <v>1734</v>
      </c>
      <c r="D3718" s="75" t="s">
        <v>4350</v>
      </c>
      <c r="E3718" s="525">
        <v>14774</v>
      </c>
      <c r="F3718" s="184">
        <v>160</v>
      </c>
      <c r="G3718" s="309"/>
      <c r="H3718" s="309"/>
      <c r="I3718" s="24"/>
      <c r="J3718" s="2"/>
    </row>
    <row r="3719" spans="1:10" s="444" customFormat="1">
      <c r="A3719" s="382">
        <v>41438</v>
      </c>
      <c r="B3719" s="382"/>
      <c r="C3719" s="75" t="s">
        <v>1703</v>
      </c>
      <c r="D3719" s="75" t="s">
        <v>4350</v>
      </c>
      <c r="E3719" s="525">
        <v>14766</v>
      </c>
      <c r="F3719" s="184">
        <v>160</v>
      </c>
      <c r="G3719" s="309"/>
      <c r="H3719" s="309"/>
      <c r="I3719" s="24"/>
      <c r="J3719" s="2"/>
    </row>
    <row r="3720" spans="1:10" s="444" customFormat="1">
      <c r="A3720" s="382">
        <v>41438</v>
      </c>
      <c r="B3720" s="382"/>
      <c r="C3720" s="75" t="s">
        <v>528</v>
      </c>
      <c r="D3720" s="75" t="s">
        <v>4350</v>
      </c>
      <c r="E3720" s="525">
        <v>14779</v>
      </c>
      <c r="F3720" s="184">
        <v>200</v>
      </c>
      <c r="G3720" s="309"/>
      <c r="H3720" s="309"/>
      <c r="I3720" s="24"/>
      <c r="J3720" s="2"/>
    </row>
    <row r="3721" spans="1:10" s="444" customFormat="1">
      <c r="A3721" s="382">
        <v>41438</v>
      </c>
      <c r="B3721" s="382"/>
      <c r="C3721" s="75" t="s">
        <v>2147</v>
      </c>
      <c r="D3721" s="75" t="s">
        <v>4350</v>
      </c>
      <c r="E3721" s="525">
        <v>14771</v>
      </c>
      <c r="F3721" s="184">
        <v>160</v>
      </c>
      <c r="G3721" s="309"/>
      <c r="H3721" s="309"/>
      <c r="I3721" s="24"/>
      <c r="J3721" s="2"/>
    </row>
    <row r="3722" spans="1:10" s="444" customFormat="1">
      <c r="A3722" s="382">
        <v>41438</v>
      </c>
      <c r="B3722" s="382"/>
      <c r="C3722" s="75" t="s">
        <v>3529</v>
      </c>
      <c r="D3722" s="75" t="s">
        <v>4364</v>
      </c>
      <c r="E3722" s="525">
        <v>14810</v>
      </c>
      <c r="F3722" s="184">
        <v>400</v>
      </c>
      <c r="G3722" s="309"/>
      <c r="H3722" s="309"/>
      <c r="I3722" s="24"/>
      <c r="J3722" s="2"/>
    </row>
    <row r="3723" spans="1:10" s="444" customFormat="1">
      <c r="A3723" s="382">
        <v>41438</v>
      </c>
      <c r="B3723" s="382"/>
      <c r="C3723" s="75" t="s">
        <v>3663</v>
      </c>
      <c r="D3723" s="75" t="s">
        <v>4362</v>
      </c>
      <c r="E3723" s="525">
        <v>14808</v>
      </c>
      <c r="F3723" s="184">
        <v>140</v>
      </c>
      <c r="G3723" s="309"/>
      <c r="H3723" s="309"/>
      <c r="I3723" s="24"/>
      <c r="J3723" s="2"/>
    </row>
    <row r="3724" spans="1:10" s="444" customFormat="1">
      <c r="A3724" s="382">
        <v>41438</v>
      </c>
      <c r="B3724" s="382"/>
      <c r="C3724" s="75" t="s">
        <v>636</v>
      </c>
      <c r="D3724" s="75" t="s">
        <v>4350</v>
      </c>
      <c r="E3724" s="525">
        <v>14755</v>
      </c>
      <c r="F3724" s="184">
        <v>128.16</v>
      </c>
      <c r="G3724" s="309"/>
      <c r="H3724" s="309"/>
      <c r="I3724" s="24"/>
      <c r="J3724" s="2"/>
    </row>
    <row r="3725" spans="1:10" s="444" customFormat="1">
      <c r="A3725" s="382">
        <v>41438</v>
      </c>
      <c r="B3725" s="382"/>
      <c r="C3725" s="75" t="s">
        <v>492</v>
      </c>
      <c r="D3725" s="75" t="s">
        <v>4350</v>
      </c>
      <c r="E3725" s="525">
        <v>14739</v>
      </c>
      <c r="F3725" s="184">
        <v>148</v>
      </c>
      <c r="G3725" s="309"/>
      <c r="H3725" s="309"/>
      <c r="I3725" s="24"/>
      <c r="J3725" s="2"/>
    </row>
    <row r="3726" spans="1:10" s="444" customFormat="1">
      <c r="A3726" s="382">
        <v>41438</v>
      </c>
      <c r="B3726" s="382"/>
      <c r="C3726" s="75" t="s">
        <v>562</v>
      </c>
      <c r="D3726" s="75" t="s">
        <v>4350</v>
      </c>
      <c r="E3726" s="525">
        <v>14781</v>
      </c>
      <c r="F3726" s="184">
        <v>140</v>
      </c>
      <c r="G3726" s="309"/>
      <c r="H3726" s="309"/>
      <c r="I3726" s="24"/>
      <c r="J3726" s="2"/>
    </row>
    <row r="3727" spans="1:10" s="444" customFormat="1">
      <c r="A3727" s="382">
        <v>41438</v>
      </c>
      <c r="B3727" s="382"/>
      <c r="C3727" s="75" t="s">
        <v>529</v>
      </c>
      <c r="D3727" s="75" t="s">
        <v>4350</v>
      </c>
      <c r="E3727" s="525">
        <v>14783</v>
      </c>
      <c r="F3727" s="184">
        <v>180</v>
      </c>
      <c r="G3727" s="309"/>
      <c r="H3727" s="309"/>
      <c r="I3727" s="24"/>
      <c r="J3727" s="2"/>
    </row>
    <row r="3728" spans="1:10" s="444" customFormat="1">
      <c r="A3728" s="382">
        <v>41438</v>
      </c>
      <c r="B3728" s="382"/>
      <c r="C3728" s="75" t="s">
        <v>3611</v>
      </c>
      <c r="D3728" s="75" t="s">
        <v>4351</v>
      </c>
      <c r="E3728" s="525">
        <v>14760</v>
      </c>
      <c r="F3728" s="184">
        <v>127.2</v>
      </c>
      <c r="G3728" s="309"/>
      <c r="H3728" s="309"/>
      <c r="I3728" s="24"/>
      <c r="J3728" s="2"/>
    </row>
    <row r="3729" spans="1:10" s="444" customFormat="1">
      <c r="A3729" s="382">
        <v>41438</v>
      </c>
      <c r="B3729" s="382"/>
      <c r="C3729" s="75" t="s">
        <v>1629</v>
      </c>
      <c r="D3729" s="75" t="s">
        <v>4355</v>
      </c>
      <c r="E3729" s="525">
        <v>14792</v>
      </c>
      <c r="F3729" s="184">
        <v>400</v>
      </c>
      <c r="G3729" s="309"/>
      <c r="H3729" s="309"/>
      <c r="I3729" s="24"/>
      <c r="J3729" s="2"/>
    </row>
    <row r="3730" spans="1:10" s="444" customFormat="1">
      <c r="A3730" s="382">
        <v>41438</v>
      </c>
      <c r="B3730" s="382"/>
      <c r="C3730" s="75" t="s">
        <v>1480</v>
      </c>
      <c r="D3730" s="75" t="s">
        <v>4350</v>
      </c>
      <c r="E3730" s="525">
        <v>14737</v>
      </c>
      <c r="F3730" s="184">
        <v>480</v>
      </c>
      <c r="G3730" s="309"/>
      <c r="H3730" s="309"/>
      <c r="I3730" s="24"/>
      <c r="J3730" s="2"/>
    </row>
    <row r="3731" spans="1:10" s="444" customFormat="1">
      <c r="A3731" s="382">
        <v>41438</v>
      </c>
      <c r="B3731" s="382"/>
      <c r="C3731" s="75" t="s">
        <v>792</v>
      </c>
      <c r="D3731" s="75" t="s">
        <v>4350</v>
      </c>
      <c r="E3731" s="525">
        <v>14765</v>
      </c>
      <c r="F3731" s="184">
        <v>216</v>
      </c>
      <c r="G3731" s="309"/>
      <c r="H3731" s="309"/>
      <c r="I3731" s="24"/>
      <c r="J3731" s="2"/>
    </row>
    <row r="3732" spans="1:10" s="444" customFormat="1">
      <c r="A3732" s="382">
        <v>41438</v>
      </c>
      <c r="B3732" s="382"/>
      <c r="C3732" s="75" t="s">
        <v>2671</v>
      </c>
      <c r="D3732" s="75" t="s">
        <v>4355</v>
      </c>
      <c r="E3732" s="525">
        <v>14799</v>
      </c>
      <c r="F3732" s="184">
        <v>480</v>
      </c>
      <c r="G3732" s="309"/>
      <c r="H3732" s="309"/>
      <c r="I3732" s="24"/>
      <c r="J3732" s="2"/>
    </row>
    <row r="3733" spans="1:10" s="444" customFormat="1">
      <c r="A3733" s="382">
        <v>41438</v>
      </c>
      <c r="B3733" s="382"/>
      <c r="C3733" s="75" t="s">
        <v>2272</v>
      </c>
      <c r="D3733" s="75" t="s">
        <v>4355</v>
      </c>
      <c r="E3733" s="525">
        <v>14796</v>
      </c>
      <c r="F3733" s="184">
        <v>480</v>
      </c>
      <c r="G3733" s="309"/>
      <c r="H3733" s="309"/>
      <c r="I3733" s="24"/>
      <c r="J3733" s="2"/>
    </row>
    <row r="3734" spans="1:10" s="444" customFormat="1">
      <c r="A3734" s="382">
        <v>41438</v>
      </c>
      <c r="B3734" s="382"/>
      <c r="C3734" s="75" t="s">
        <v>741</v>
      </c>
      <c r="D3734" s="75" t="s">
        <v>4350</v>
      </c>
      <c r="E3734" s="525">
        <v>14732</v>
      </c>
      <c r="F3734" s="184">
        <v>1440</v>
      </c>
      <c r="G3734" s="309"/>
      <c r="H3734" s="309"/>
      <c r="I3734" s="24"/>
      <c r="J3734" s="2"/>
    </row>
    <row r="3735" spans="1:10" s="444" customFormat="1">
      <c r="A3735" s="382">
        <v>41439</v>
      </c>
      <c r="B3735" s="382"/>
      <c r="C3735" s="75" t="s">
        <v>3157</v>
      </c>
      <c r="D3735" s="75" t="s">
        <v>4200</v>
      </c>
      <c r="E3735" s="525">
        <v>14819</v>
      </c>
      <c r="F3735" s="184">
        <v>1000</v>
      </c>
      <c r="G3735" s="309"/>
      <c r="H3735" s="309"/>
      <c r="I3735" s="24"/>
      <c r="J3735" s="2"/>
    </row>
    <row r="3736" spans="1:10" s="444" customFormat="1">
      <c r="A3736" s="382">
        <v>41438</v>
      </c>
      <c r="B3736" s="382"/>
      <c r="C3736" s="75" t="s">
        <v>2013</v>
      </c>
      <c r="D3736" s="75" t="s">
        <v>4355</v>
      </c>
      <c r="E3736" s="525">
        <v>14790</v>
      </c>
      <c r="F3736" s="184">
        <v>400</v>
      </c>
      <c r="G3736" s="309"/>
      <c r="H3736" s="309"/>
      <c r="I3736" s="24"/>
      <c r="J3736" s="2"/>
    </row>
    <row r="3737" spans="1:10" s="444" customFormat="1">
      <c r="A3737" s="382">
        <v>41438</v>
      </c>
      <c r="B3737" s="382"/>
      <c r="C3737" s="75" t="s">
        <v>678</v>
      </c>
      <c r="D3737" s="75" t="s">
        <v>4350</v>
      </c>
      <c r="E3737" s="525">
        <v>14740</v>
      </c>
      <c r="F3737" s="184">
        <v>156</v>
      </c>
      <c r="G3737" s="309"/>
      <c r="H3737" s="309"/>
      <c r="I3737" s="24"/>
      <c r="J3737" s="2"/>
    </row>
    <row r="3738" spans="1:10" s="444" customFormat="1">
      <c r="A3738" s="382">
        <v>41438</v>
      </c>
      <c r="B3738" s="382"/>
      <c r="C3738" s="75" t="s">
        <v>2960</v>
      </c>
      <c r="D3738" s="75" t="s">
        <v>4350</v>
      </c>
      <c r="E3738" s="525">
        <v>14741</v>
      </c>
      <c r="F3738" s="184">
        <v>160</v>
      </c>
      <c r="G3738" s="309"/>
      <c r="H3738" s="309"/>
      <c r="I3738" s="24"/>
      <c r="J3738" s="2"/>
    </row>
    <row r="3739" spans="1:10" s="444" customFormat="1">
      <c r="A3739" s="382">
        <v>41438</v>
      </c>
      <c r="B3739" s="382"/>
      <c r="C3739" s="75" t="s">
        <v>468</v>
      </c>
      <c r="D3739" s="75" t="s">
        <v>4350</v>
      </c>
      <c r="E3739" s="525">
        <v>14730</v>
      </c>
      <c r="F3739" s="184">
        <v>1680</v>
      </c>
      <c r="G3739" s="309"/>
      <c r="H3739" s="309"/>
      <c r="I3739" s="24"/>
      <c r="J3739" s="2"/>
    </row>
    <row r="3740" spans="1:10" s="444" customFormat="1">
      <c r="A3740" s="382">
        <v>41438</v>
      </c>
      <c r="B3740" s="382"/>
      <c r="C3740" s="75" t="s">
        <v>761</v>
      </c>
      <c r="D3740" s="75" t="s">
        <v>4350</v>
      </c>
      <c r="E3740" s="525">
        <v>14738</v>
      </c>
      <c r="F3740" s="184">
        <v>2089.71</v>
      </c>
      <c r="G3740" s="309"/>
      <c r="H3740" s="309"/>
      <c r="I3740" s="24"/>
      <c r="J3740" s="2"/>
    </row>
    <row r="3741" spans="1:10" s="444" customFormat="1">
      <c r="A3741" s="382">
        <v>41438</v>
      </c>
      <c r="B3741" s="382"/>
      <c r="C3741" s="75" t="s">
        <v>1483</v>
      </c>
      <c r="D3741" s="75" t="s">
        <v>4355</v>
      </c>
      <c r="E3741" s="525">
        <v>14789</v>
      </c>
      <c r="F3741" s="184">
        <v>440</v>
      </c>
      <c r="G3741" s="309"/>
      <c r="H3741" s="309"/>
      <c r="I3741" s="24"/>
      <c r="J3741" s="2"/>
    </row>
    <row r="3742" spans="1:10" s="444" customFormat="1">
      <c r="A3742" s="382">
        <v>41438</v>
      </c>
      <c r="B3742" s="382"/>
      <c r="C3742" s="75" t="s">
        <v>32</v>
      </c>
      <c r="D3742" s="75" t="s">
        <v>4355</v>
      </c>
      <c r="E3742" s="525">
        <v>14788</v>
      </c>
      <c r="F3742" s="184">
        <v>384</v>
      </c>
      <c r="G3742" s="309"/>
      <c r="H3742" s="309"/>
      <c r="I3742" s="24"/>
      <c r="J3742" s="2"/>
    </row>
    <row r="3743" spans="1:10" s="444" customFormat="1">
      <c r="A3743" s="382">
        <v>41438</v>
      </c>
      <c r="B3743" s="382"/>
      <c r="C3743" s="75" t="s">
        <v>1304</v>
      </c>
      <c r="D3743" s="75" t="s">
        <v>4350</v>
      </c>
      <c r="E3743" s="525">
        <v>14776</v>
      </c>
      <c r="F3743" s="184">
        <v>140</v>
      </c>
      <c r="G3743" s="309"/>
      <c r="H3743" s="309"/>
      <c r="I3743" s="24"/>
      <c r="J3743" s="2"/>
    </row>
    <row r="3744" spans="1:10" s="444" customFormat="1">
      <c r="A3744" s="382">
        <v>41438</v>
      </c>
      <c r="B3744" s="382"/>
      <c r="C3744" s="75" t="s">
        <v>796</v>
      </c>
      <c r="D3744" s="75" t="s">
        <v>4350</v>
      </c>
      <c r="E3744" s="525">
        <v>14770</v>
      </c>
      <c r="F3744" s="184">
        <v>320</v>
      </c>
      <c r="G3744" s="309"/>
      <c r="H3744" s="309"/>
      <c r="I3744" s="24"/>
      <c r="J3744" s="2"/>
    </row>
    <row r="3745" spans="1:10" s="444" customFormat="1">
      <c r="A3745" s="382">
        <v>41438</v>
      </c>
      <c r="B3745" s="382"/>
      <c r="C3745" s="75" t="s">
        <v>531</v>
      </c>
      <c r="D3745" s="75" t="s">
        <v>4355</v>
      </c>
      <c r="E3745" s="525">
        <v>14787</v>
      </c>
      <c r="F3745" s="184">
        <v>384</v>
      </c>
      <c r="G3745" s="309"/>
      <c r="H3745" s="309"/>
      <c r="I3745" s="24"/>
      <c r="J3745" s="2"/>
    </row>
    <row r="3746" spans="1:10" s="444" customFormat="1">
      <c r="A3746" s="382">
        <v>41438</v>
      </c>
      <c r="B3746" s="382"/>
      <c r="C3746" s="75" t="s">
        <v>200</v>
      </c>
      <c r="D3746" s="75" t="s">
        <v>4350</v>
      </c>
      <c r="E3746" s="525">
        <v>14747</v>
      </c>
      <c r="F3746" s="184">
        <v>132</v>
      </c>
      <c r="G3746" s="309"/>
      <c r="H3746" s="309"/>
      <c r="I3746" s="24"/>
      <c r="J3746" s="2"/>
    </row>
    <row r="3747" spans="1:10" s="444" customFormat="1">
      <c r="A3747" s="382">
        <v>41438</v>
      </c>
      <c r="B3747" s="382"/>
      <c r="C3747" s="75" t="s">
        <v>1707</v>
      </c>
      <c r="D3747" s="75" t="s">
        <v>4355</v>
      </c>
      <c r="E3747" s="525">
        <v>14794</v>
      </c>
      <c r="F3747" s="184">
        <v>480</v>
      </c>
      <c r="G3747" s="309"/>
      <c r="H3747" s="309"/>
      <c r="I3747" s="24"/>
      <c r="J3747" s="2"/>
    </row>
    <row r="3748" spans="1:10" s="444" customFormat="1">
      <c r="A3748" s="382">
        <v>41438</v>
      </c>
      <c r="B3748" s="382"/>
      <c r="C3748" s="75" t="s">
        <v>3925</v>
      </c>
      <c r="D3748" s="75" t="s">
        <v>4360</v>
      </c>
      <c r="E3748" s="525">
        <v>14806</v>
      </c>
      <c r="F3748" s="184">
        <v>160</v>
      </c>
      <c r="G3748" s="309"/>
      <c r="H3748" s="309"/>
      <c r="I3748" s="24"/>
      <c r="J3748" s="2"/>
    </row>
    <row r="3749" spans="1:10" s="444" customFormat="1">
      <c r="A3749" s="382">
        <v>41438</v>
      </c>
      <c r="B3749" s="382"/>
      <c r="C3749" s="75" t="s">
        <v>3778</v>
      </c>
      <c r="D3749" s="75" t="s">
        <v>4350</v>
      </c>
      <c r="E3749" s="525">
        <v>14772</v>
      </c>
      <c r="F3749" s="184">
        <v>160</v>
      </c>
      <c r="G3749" s="309"/>
      <c r="H3749" s="309"/>
      <c r="I3749" s="24"/>
      <c r="J3749" s="2"/>
    </row>
    <row r="3750" spans="1:10" s="444" customFormat="1">
      <c r="A3750" s="382">
        <v>41438</v>
      </c>
      <c r="B3750" s="382"/>
      <c r="C3750" s="75" t="s">
        <v>233</v>
      </c>
      <c r="D3750" s="75" t="s">
        <v>4355</v>
      </c>
      <c r="E3750" s="525">
        <v>14791</v>
      </c>
      <c r="F3750" s="184">
        <v>260</v>
      </c>
      <c r="G3750" s="309"/>
      <c r="H3750" s="309"/>
      <c r="I3750" s="24"/>
      <c r="J3750" s="2"/>
    </row>
    <row r="3751" spans="1:10" s="444" customFormat="1">
      <c r="A3751" s="382">
        <v>41438</v>
      </c>
      <c r="B3751" s="382"/>
      <c r="C3751" s="75" t="s">
        <v>520</v>
      </c>
      <c r="D3751" s="75" t="s">
        <v>4350</v>
      </c>
      <c r="E3751" s="525">
        <v>14767</v>
      </c>
      <c r="F3751" s="184">
        <v>160</v>
      </c>
      <c r="G3751" s="309"/>
      <c r="H3751" s="309"/>
      <c r="I3751" s="24"/>
      <c r="J3751" s="2"/>
    </row>
    <row r="3752" spans="1:10" s="444" customFormat="1">
      <c r="A3752" s="382">
        <v>41438</v>
      </c>
      <c r="B3752" s="382"/>
      <c r="C3752" s="75" t="s">
        <v>2520</v>
      </c>
      <c r="D3752" s="75" t="s">
        <v>4350</v>
      </c>
      <c r="E3752" s="525">
        <v>14756</v>
      </c>
      <c r="F3752" s="184">
        <v>128.16</v>
      </c>
      <c r="G3752" s="309"/>
      <c r="H3752" s="309"/>
      <c r="I3752" s="24"/>
      <c r="J3752" s="2"/>
    </row>
    <row r="3753" spans="1:10" s="444" customFormat="1">
      <c r="A3753" s="382">
        <v>41438</v>
      </c>
      <c r="B3753" s="382"/>
      <c r="C3753" s="75" t="s">
        <v>4347</v>
      </c>
      <c r="D3753" s="75" t="s">
        <v>4350</v>
      </c>
      <c r="E3753" s="525">
        <v>14764</v>
      </c>
      <c r="F3753" s="184">
        <v>200</v>
      </c>
      <c r="G3753" s="309"/>
      <c r="H3753" s="309"/>
      <c r="I3753" s="24"/>
      <c r="J3753" s="2"/>
    </row>
    <row r="3754" spans="1:10" s="444" customFormat="1">
      <c r="A3754" s="382">
        <v>41438</v>
      </c>
      <c r="B3754" s="382"/>
      <c r="C3754" s="75" t="s">
        <v>559</v>
      </c>
      <c r="D3754" s="75" t="s">
        <v>4350</v>
      </c>
      <c r="E3754" s="525">
        <v>14769</v>
      </c>
      <c r="F3754" s="184">
        <v>160</v>
      </c>
      <c r="G3754" s="309"/>
      <c r="H3754" s="309"/>
      <c r="I3754" s="24"/>
      <c r="J3754" s="2"/>
    </row>
    <row r="3755" spans="1:10" s="444" customFormat="1">
      <c r="A3755" s="382">
        <v>41438</v>
      </c>
      <c r="B3755" s="382"/>
      <c r="C3755" s="75" t="s">
        <v>1727</v>
      </c>
      <c r="D3755" s="75" t="s">
        <v>4350</v>
      </c>
      <c r="E3755" s="525">
        <v>14780</v>
      </c>
      <c r="F3755" s="184">
        <v>140</v>
      </c>
      <c r="G3755" s="309"/>
      <c r="H3755" s="309"/>
      <c r="I3755" s="24"/>
      <c r="J3755" s="2"/>
    </row>
    <row r="3756" spans="1:10" s="444" customFormat="1">
      <c r="A3756" s="382">
        <v>41438</v>
      </c>
      <c r="B3756" s="382"/>
      <c r="C3756" s="75" t="s">
        <v>3662</v>
      </c>
      <c r="D3756" s="75" t="s">
        <v>4361</v>
      </c>
      <c r="E3756" s="525">
        <v>14807</v>
      </c>
      <c r="F3756" s="184">
        <v>127.2</v>
      </c>
      <c r="G3756" s="309"/>
      <c r="H3756" s="309"/>
      <c r="I3756" s="24"/>
      <c r="J3756" s="2"/>
    </row>
    <row r="3757" spans="1:10" s="444" customFormat="1">
      <c r="A3757" s="382">
        <v>41439</v>
      </c>
      <c r="B3757" s="382"/>
      <c r="C3757" s="75" t="s">
        <v>226</v>
      </c>
      <c r="D3757" s="75" t="s">
        <v>4375</v>
      </c>
      <c r="E3757" s="525">
        <v>14814</v>
      </c>
      <c r="F3757" s="184">
        <v>347.61</v>
      </c>
      <c r="G3757" s="309"/>
      <c r="H3757" s="309"/>
      <c r="I3757" s="24"/>
      <c r="J3757" s="2"/>
    </row>
    <row r="3758" spans="1:10" s="444" customFormat="1">
      <c r="A3758" s="382">
        <v>41439</v>
      </c>
      <c r="B3758" s="382"/>
      <c r="C3758" s="75" t="s">
        <v>3157</v>
      </c>
      <c r="D3758" s="75" t="s">
        <v>4390</v>
      </c>
      <c r="E3758" s="525">
        <v>14835</v>
      </c>
      <c r="F3758" s="184">
        <v>130</v>
      </c>
      <c r="G3758" s="309"/>
      <c r="H3758" s="309"/>
      <c r="I3758" s="24"/>
      <c r="J3758" s="2"/>
    </row>
    <row r="3759" spans="1:10" s="444" customFormat="1">
      <c r="A3759" s="382">
        <v>41439</v>
      </c>
      <c r="B3759" s="382"/>
      <c r="C3759" s="75" t="s">
        <v>145</v>
      </c>
      <c r="D3759" s="75" t="s">
        <v>4373</v>
      </c>
      <c r="E3759" s="525">
        <v>14812</v>
      </c>
      <c r="F3759" s="184">
        <v>241</v>
      </c>
      <c r="G3759" s="309"/>
      <c r="H3759" s="309"/>
      <c r="I3759" s="24"/>
      <c r="J3759" s="2"/>
    </row>
    <row r="3760" spans="1:10" s="444" customFormat="1">
      <c r="A3760" s="382">
        <v>41439</v>
      </c>
      <c r="B3760" s="382"/>
      <c r="C3760" s="75" t="s">
        <v>145</v>
      </c>
      <c r="D3760" s="75" t="s">
        <v>4376</v>
      </c>
      <c r="E3760" s="525">
        <v>14815</v>
      </c>
      <c r="F3760" s="184">
        <v>380</v>
      </c>
      <c r="G3760" s="309"/>
      <c r="H3760" s="309"/>
      <c r="I3760" s="24"/>
      <c r="J3760" s="2"/>
    </row>
    <row r="3761" spans="1:10" s="444" customFormat="1">
      <c r="A3761" s="382">
        <v>41421</v>
      </c>
      <c r="B3761" s="382"/>
      <c r="C3761" s="75" t="s">
        <v>3823</v>
      </c>
      <c r="D3761" s="75" t="s">
        <v>4202</v>
      </c>
      <c r="E3761" s="525">
        <v>14608</v>
      </c>
      <c r="F3761" s="184">
        <v>300</v>
      </c>
      <c r="G3761" s="309"/>
      <c r="H3761" s="309"/>
      <c r="I3761" s="24"/>
      <c r="J3761" s="2"/>
    </row>
    <row r="3762" spans="1:10" s="444" customFormat="1">
      <c r="A3762" s="382">
        <v>41438</v>
      </c>
      <c r="B3762" s="382"/>
      <c r="C3762" s="75" t="s">
        <v>30</v>
      </c>
      <c r="D3762" s="75" t="s">
        <v>4350</v>
      </c>
      <c r="E3762" s="525">
        <v>14839</v>
      </c>
      <c r="F3762" s="184">
        <v>160</v>
      </c>
      <c r="G3762" s="309"/>
      <c r="H3762" s="309"/>
      <c r="I3762" s="24"/>
      <c r="J3762" s="2"/>
    </row>
    <row r="3763" spans="1:10" s="444" customFormat="1">
      <c r="A3763" s="382">
        <v>41438</v>
      </c>
      <c r="B3763" s="382"/>
      <c r="C3763" s="75" t="s">
        <v>356</v>
      </c>
      <c r="D3763" s="75" t="s">
        <v>4350</v>
      </c>
      <c r="E3763" s="525">
        <v>14784</v>
      </c>
      <c r="F3763" s="184">
        <v>160</v>
      </c>
      <c r="G3763" s="309"/>
      <c r="H3763" s="309"/>
      <c r="I3763" s="24"/>
      <c r="J3763" s="2"/>
    </row>
    <row r="3764" spans="1:10" s="444" customFormat="1">
      <c r="A3764" s="382">
        <v>41438</v>
      </c>
      <c r="B3764" s="382"/>
      <c r="C3764" s="75" t="s">
        <v>4344</v>
      </c>
      <c r="D3764" s="75" t="s">
        <v>4350</v>
      </c>
      <c r="E3764" s="525">
        <v>14731</v>
      </c>
      <c r="F3764" s="184">
        <v>1560</v>
      </c>
      <c r="G3764" s="309"/>
      <c r="H3764" s="309"/>
      <c r="I3764" s="24"/>
      <c r="J3764" s="2"/>
    </row>
    <row r="3765" spans="1:10" s="444" customFormat="1">
      <c r="A3765" s="382">
        <v>41432</v>
      </c>
      <c r="B3765" s="382"/>
      <c r="C3765" s="75" t="s">
        <v>2646</v>
      </c>
      <c r="D3765" s="75" t="s">
        <v>4307</v>
      </c>
      <c r="E3765" s="525">
        <v>14685</v>
      </c>
      <c r="F3765" s="184">
        <v>552</v>
      </c>
      <c r="G3765" s="309"/>
      <c r="H3765" s="309"/>
      <c r="I3765" s="24"/>
      <c r="J3765" s="2"/>
    </row>
    <row r="3766" spans="1:10" s="444" customFormat="1">
      <c r="A3766" s="382">
        <v>41432</v>
      </c>
      <c r="B3766" s="382"/>
      <c r="C3766" s="75" t="s">
        <v>3080</v>
      </c>
      <c r="D3766" s="75" t="s">
        <v>4305</v>
      </c>
      <c r="E3766" s="525">
        <v>14682</v>
      </c>
      <c r="F3766" s="184">
        <v>552</v>
      </c>
      <c r="G3766" s="309"/>
      <c r="H3766" s="309"/>
      <c r="I3766" s="24"/>
      <c r="J3766" s="2"/>
    </row>
    <row r="3767" spans="1:10" s="444" customFormat="1">
      <c r="A3767"/>
      <c r="G3767" s="309"/>
      <c r="H3767" s="309"/>
      <c r="I3767" s="24"/>
      <c r="J3767" s="2"/>
    </row>
    <row r="3769" spans="1:10">
      <c r="A3769" s="60">
        <v>41442</v>
      </c>
    </row>
    <row r="3770" spans="1:10">
      <c r="A3770" s="382">
        <v>41432</v>
      </c>
      <c r="B3770" s="382"/>
      <c r="C3770" s="75" t="s">
        <v>4293</v>
      </c>
      <c r="D3770" s="75" t="s">
        <v>4324</v>
      </c>
      <c r="E3770" s="525">
        <v>14705</v>
      </c>
      <c r="F3770" s="184">
        <v>131.22</v>
      </c>
    </row>
    <row r="3771" spans="1:10" s="444" customFormat="1">
      <c r="A3771" s="382">
        <v>41437</v>
      </c>
      <c r="B3771" s="382"/>
      <c r="C3771" s="75" t="s">
        <v>1797</v>
      </c>
      <c r="D3771" s="75" t="s">
        <v>4343</v>
      </c>
      <c r="E3771" s="525">
        <v>14728</v>
      </c>
      <c r="F3771" s="184">
        <v>362.75</v>
      </c>
      <c r="G3771" s="309"/>
      <c r="H3771" s="309"/>
      <c r="I3771" s="24"/>
      <c r="J3771" s="2"/>
    </row>
    <row r="3772" spans="1:10" s="444" customFormat="1">
      <c r="A3772" s="382">
        <v>41422</v>
      </c>
      <c r="B3772" s="382">
        <v>41436</v>
      </c>
      <c r="C3772" s="75" t="s">
        <v>3689</v>
      </c>
      <c r="D3772" s="75" t="s">
        <v>4221</v>
      </c>
      <c r="E3772" s="525">
        <v>14624</v>
      </c>
      <c r="F3772" s="184">
        <v>1149.18</v>
      </c>
      <c r="G3772" s="309"/>
      <c r="H3772" s="309"/>
      <c r="I3772" s="24"/>
      <c r="J3772" s="2"/>
    </row>
    <row r="3773" spans="1:10" s="444" customFormat="1">
      <c r="A3773" s="382">
        <v>41438</v>
      </c>
      <c r="B3773" s="382"/>
      <c r="C3773" s="75" t="s">
        <v>4345</v>
      </c>
      <c r="D3773" s="75" t="s">
        <v>4352</v>
      </c>
      <c r="E3773" s="525">
        <v>14761</v>
      </c>
      <c r="F3773" s="184">
        <v>5250</v>
      </c>
      <c r="G3773" s="309"/>
      <c r="H3773" s="309"/>
      <c r="I3773" s="24"/>
      <c r="J3773" s="2"/>
    </row>
    <row r="3774" spans="1:10" s="444" customFormat="1">
      <c r="A3774" s="382">
        <v>41438</v>
      </c>
      <c r="B3774" s="382">
        <v>41411</v>
      </c>
      <c r="C3774" s="75" t="s">
        <v>4345</v>
      </c>
      <c r="D3774" s="75" t="s">
        <v>4352</v>
      </c>
      <c r="E3774" s="525">
        <v>14762</v>
      </c>
      <c r="F3774" s="184">
        <v>5250</v>
      </c>
      <c r="G3774" s="309"/>
      <c r="H3774" s="309"/>
      <c r="I3774" s="24"/>
      <c r="J3774" s="2"/>
    </row>
    <row r="3775" spans="1:10" s="444" customFormat="1">
      <c r="A3775" s="382">
        <v>41438</v>
      </c>
      <c r="B3775" s="382"/>
      <c r="C3775" s="75" t="s">
        <v>558</v>
      </c>
      <c r="D3775" s="75" t="s">
        <v>4350</v>
      </c>
      <c r="E3775" s="525">
        <v>14733</v>
      </c>
      <c r="F3775" s="184">
        <v>960</v>
      </c>
      <c r="G3775" s="309"/>
      <c r="H3775" s="309"/>
      <c r="I3775" s="24"/>
      <c r="J3775" s="2"/>
    </row>
    <row r="3776" spans="1:10" s="444" customFormat="1">
      <c r="A3776" s="382">
        <v>41438</v>
      </c>
      <c r="B3776" s="382"/>
      <c r="C3776" s="75" t="s">
        <v>2404</v>
      </c>
      <c r="D3776" s="75" t="s">
        <v>4350</v>
      </c>
      <c r="E3776" s="525">
        <v>14751</v>
      </c>
      <c r="F3776" s="184">
        <v>128.16</v>
      </c>
      <c r="G3776" s="309"/>
      <c r="H3776" s="309"/>
      <c r="I3776" s="24"/>
      <c r="J3776" s="2"/>
    </row>
    <row r="3777" spans="1:10" s="444" customFormat="1">
      <c r="A3777" s="382">
        <v>41438</v>
      </c>
      <c r="B3777" s="382"/>
      <c r="C3777" s="75" t="s">
        <v>533</v>
      </c>
      <c r="D3777" s="75" t="s">
        <v>4350</v>
      </c>
      <c r="E3777" s="525">
        <v>14735</v>
      </c>
      <c r="F3777" s="184">
        <v>480</v>
      </c>
      <c r="G3777" s="309"/>
      <c r="H3777" s="309"/>
      <c r="I3777" s="24"/>
      <c r="J3777" s="2"/>
    </row>
    <row r="3778" spans="1:10" s="444" customFormat="1">
      <c r="A3778" s="382">
        <v>41438</v>
      </c>
      <c r="B3778" s="382"/>
      <c r="C3778" s="75" t="s">
        <v>4349</v>
      </c>
      <c r="D3778" s="75" t="s">
        <v>4359</v>
      </c>
      <c r="E3778" s="525">
        <v>14805</v>
      </c>
      <c r="F3778" s="184">
        <v>160</v>
      </c>
      <c r="G3778" s="309"/>
      <c r="H3778" s="309"/>
      <c r="I3778" s="24"/>
      <c r="J3778" s="2"/>
    </row>
    <row r="3779" spans="1:10" s="444" customFormat="1">
      <c r="A3779" s="382">
        <v>41438</v>
      </c>
      <c r="B3779" s="382"/>
      <c r="C3779" s="75" t="s">
        <v>2644</v>
      </c>
      <c r="D3779" s="75" t="s">
        <v>4358</v>
      </c>
      <c r="E3779" s="525">
        <v>14804</v>
      </c>
      <c r="F3779" s="184">
        <v>240</v>
      </c>
      <c r="G3779" s="309"/>
      <c r="H3779" s="309"/>
      <c r="I3779" s="24"/>
      <c r="J3779" s="2"/>
    </row>
    <row r="3780" spans="1:10" s="444" customFormat="1">
      <c r="A3780" s="382">
        <v>41438</v>
      </c>
      <c r="B3780" s="382"/>
      <c r="C3780" s="75" t="s">
        <v>369</v>
      </c>
      <c r="D3780" s="75" t="s">
        <v>4350</v>
      </c>
      <c r="E3780" s="525">
        <v>14736</v>
      </c>
      <c r="F3780" s="184">
        <v>720</v>
      </c>
      <c r="G3780" s="309"/>
      <c r="H3780" s="309"/>
      <c r="I3780" s="24"/>
      <c r="J3780" s="2"/>
    </row>
    <row r="3781" spans="1:10" s="444" customFormat="1">
      <c r="A3781" s="382">
        <v>41438</v>
      </c>
      <c r="B3781" s="382"/>
      <c r="C3781" s="75" t="s">
        <v>538</v>
      </c>
      <c r="D3781" s="75" t="s">
        <v>4355</v>
      </c>
      <c r="E3781" s="525">
        <v>14795</v>
      </c>
      <c r="F3781" s="184">
        <v>336</v>
      </c>
      <c r="G3781" s="309"/>
      <c r="H3781" s="309"/>
      <c r="I3781" s="24"/>
      <c r="J3781" s="2"/>
    </row>
    <row r="3782" spans="1:10" s="444" customFormat="1">
      <c r="A3782" s="382">
        <v>41438</v>
      </c>
      <c r="B3782" s="382"/>
      <c r="C3782" s="75" t="s">
        <v>530</v>
      </c>
      <c r="D3782" s="75" t="s">
        <v>4354</v>
      </c>
      <c r="E3782" s="525">
        <v>14786</v>
      </c>
      <c r="F3782" s="184">
        <v>300</v>
      </c>
      <c r="G3782" s="309"/>
      <c r="H3782" s="309"/>
      <c r="I3782" s="24"/>
      <c r="J3782" s="2"/>
    </row>
    <row r="3783" spans="1:10" s="444" customFormat="1">
      <c r="A3783" s="382">
        <v>41442</v>
      </c>
      <c r="B3783" s="382"/>
      <c r="C3783" s="75" t="s">
        <v>761</v>
      </c>
      <c r="D3783" s="75" t="s">
        <v>3106</v>
      </c>
      <c r="E3783" s="525">
        <v>14843</v>
      </c>
      <c r="F3783" s="184">
        <v>65.19</v>
      </c>
      <c r="G3783" s="309"/>
      <c r="H3783" s="309"/>
      <c r="I3783" s="24"/>
      <c r="J3783" s="2"/>
    </row>
    <row r="3784" spans="1:10" s="444" customFormat="1">
      <c r="A3784" s="382">
        <v>41438</v>
      </c>
      <c r="B3784" s="382"/>
      <c r="C3784" s="75" t="s">
        <v>456</v>
      </c>
      <c r="D3784" s="75" t="s">
        <v>4355</v>
      </c>
      <c r="E3784" s="525">
        <v>14798</v>
      </c>
      <c r="F3784" s="184">
        <v>320</v>
      </c>
      <c r="G3784" s="309"/>
      <c r="H3784" s="309"/>
      <c r="I3784" s="24"/>
      <c r="J3784" s="2"/>
    </row>
    <row r="3785" spans="1:10" s="444" customFormat="1">
      <c r="A3785" s="382">
        <v>41442</v>
      </c>
      <c r="B3785" s="382"/>
      <c r="C3785" s="75" t="s">
        <v>2897</v>
      </c>
      <c r="D3785" s="75" t="s">
        <v>4400</v>
      </c>
      <c r="E3785" s="525">
        <v>14846</v>
      </c>
      <c r="F3785" s="184">
        <v>2500</v>
      </c>
      <c r="G3785" s="309"/>
      <c r="H3785" s="309"/>
      <c r="I3785" s="24"/>
      <c r="J3785" s="2"/>
    </row>
    <row r="3786" spans="1:10" s="444" customFormat="1">
      <c r="A3786" s="382">
        <v>41442</v>
      </c>
      <c r="B3786" s="382"/>
      <c r="C3786" s="75" t="s">
        <v>2897</v>
      </c>
      <c r="D3786" s="75" t="s">
        <v>4400</v>
      </c>
      <c r="E3786" s="525">
        <v>14845</v>
      </c>
      <c r="F3786" s="184">
        <v>2500</v>
      </c>
      <c r="G3786" s="309"/>
      <c r="H3786" s="309"/>
      <c r="I3786" s="24"/>
      <c r="J3786" s="2"/>
    </row>
    <row r="3787" spans="1:10" s="444" customFormat="1">
      <c r="A3787" s="382">
        <v>41438</v>
      </c>
      <c r="B3787" s="382"/>
      <c r="C3787" s="75" t="s">
        <v>563</v>
      </c>
      <c r="D3787" s="75" t="s">
        <v>4355</v>
      </c>
      <c r="E3787" s="525">
        <v>14801</v>
      </c>
      <c r="F3787" s="184">
        <v>400</v>
      </c>
      <c r="G3787" s="309"/>
      <c r="H3787" s="309"/>
      <c r="I3787" s="24"/>
      <c r="J3787" s="2"/>
    </row>
    <row r="3788" spans="1:10" s="444" customFormat="1">
      <c r="A3788" s="382">
        <v>41438</v>
      </c>
      <c r="B3788" s="382"/>
      <c r="C3788" s="75" t="s">
        <v>634</v>
      </c>
      <c r="D3788" s="75" t="s">
        <v>4350</v>
      </c>
      <c r="E3788" s="525">
        <v>14754</v>
      </c>
      <c r="F3788" s="184">
        <v>128.16</v>
      </c>
      <c r="G3788" s="309"/>
      <c r="H3788" s="309"/>
      <c r="I3788" s="24"/>
      <c r="J3788" s="2"/>
    </row>
    <row r="3789" spans="1:10" s="444" customFormat="1">
      <c r="A3789" s="382">
        <v>41438</v>
      </c>
      <c r="B3789" s="382"/>
      <c r="C3789" s="75" t="s">
        <v>1170</v>
      </c>
      <c r="D3789" s="75" t="s">
        <v>4350</v>
      </c>
      <c r="E3789" s="525">
        <v>14768</v>
      </c>
      <c r="F3789" s="184">
        <v>180</v>
      </c>
      <c r="G3789" s="309"/>
      <c r="H3789" s="309"/>
      <c r="I3789" s="24"/>
      <c r="J3789" s="2"/>
    </row>
    <row r="3790" spans="1:10" s="444" customFormat="1">
      <c r="A3790" s="209">
        <v>41394</v>
      </c>
      <c r="B3790" s="209">
        <v>41440</v>
      </c>
      <c r="C3790" s="118" t="s">
        <v>133</v>
      </c>
      <c r="D3790" s="118" t="s">
        <v>3923</v>
      </c>
      <c r="E3790" s="520">
        <v>14233</v>
      </c>
      <c r="F3790" s="184">
        <v>1601.52</v>
      </c>
      <c r="G3790" s="309"/>
      <c r="H3790" s="309"/>
      <c r="I3790" s="24"/>
      <c r="J3790" s="2"/>
    </row>
    <row r="3791" spans="1:10" s="444" customFormat="1">
      <c r="A3791" s="382">
        <v>41404</v>
      </c>
      <c r="B3791" s="382"/>
      <c r="C3791" s="75" t="s">
        <v>3996</v>
      </c>
      <c r="D3791" s="75" t="s">
        <v>2602</v>
      </c>
      <c r="E3791" s="525">
        <v>14336</v>
      </c>
      <c r="F3791" s="184">
        <v>397.44</v>
      </c>
      <c r="G3791" s="309"/>
      <c r="H3791" s="309"/>
      <c r="I3791" s="24"/>
      <c r="J3791" s="2"/>
    </row>
    <row r="3792" spans="1:10" s="444" customFormat="1">
      <c r="A3792" s="382">
        <v>41438</v>
      </c>
      <c r="B3792" s="382"/>
      <c r="C3792" s="75" t="s">
        <v>164</v>
      </c>
      <c r="D3792" s="75" t="s">
        <v>4355</v>
      </c>
      <c r="E3792" s="525">
        <v>14800</v>
      </c>
      <c r="F3792" s="184">
        <v>480</v>
      </c>
      <c r="G3792" s="309"/>
      <c r="H3792" s="309"/>
      <c r="I3792" s="24"/>
      <c r="J3792" s="2"/>
    </row>
    <row r="3793" spans="1:10" s="444" customFormat="1">
      <c r="A3793"/>
      <c r="G3793" s="309"/>
      <c r="H3793" s="309"/>
      <c r="I3793" s="24"/>
      <c r="J3793" s="2"/>
    </row>
    <row r="3795" spans="1:10">
      <c r="A3795" s="60">
        <v>41443</v>
      </c>
    </row>
    <row r="3796" spans="1:10">
      <c r="A3796" s="382">
        <v>41439</v>
      </c>
      <c r="B3796" s="382"/>
      <c r="C3796" s="75" t="s">
        <v>166</v>
      </c>
      <c r="D3796" s="75" t="s">
        <v>4372</v>
      </c>
      <c r="E3796" s="525">
        <v>14811</v>
      </c>
      <c r="F3796" s="184">
        <v>144.27000000000001</v>
      </c>
    </row>
    <row r="3797" spans="1:10" s="444" customFormat="1">
      <c r="A3797" s="382">
        <v>41438</v>
      </c>
      <c r="B3797" s="382"/>
      <c r="C3797" s="75" t="s">
        <v>1633</v>
      </c>
      <c r="D3797" s="75" t="s">
        <v>4355</v>
      </c>
      <c r="E3797" s="525">
        <v>14797</v>
      </c>
      <c r="F3797" s="184">
        <v>480</v>
      </c>
      <c r="G3797" s="309"/>
      <c r="H3797" s="309"/>
      <c r="I3797" s="24"/>
      <c r="J3797" s="2"/>
    </row>
    <row r="3798" spans="1:10" s="444" customFormat="1">
      <c r="A3798" s="382">
        <v>41432</v>
      </c>
      <c r="B3798" s="382"/>
      <c r="C3798" s="75" t="s">
        <v>3421</v>
      </c>
      <c r="D3798" s="75" t="s">
        <v>4308</v>
      </c>
      <c r="E3798" s="525">
        <v>14688</v>
      </c>
      <c r="F3798" s="184">
        <v>552</v>
      </c>
      <c r="G3798" s="309"/>
      <c r="H3798" s="309"/>
      <c r="I3798" s="24"/>
      <c r="J3798" s="2"/>
    </row>
    <row r="3799" spans="1:10" s="444" customFormat="1">
      <c r="A3799" s="382">
        <v>41439</v>
      </c>
      <c r="B3799" s="382"/>
      <c r="C3799" s="75" t="s">
        <v>4366</v>
      </c>
      <c r="D3799" s="75" t="s">
        <v>2606</v>
      </c>
      <c r="E3799" s="525">
        <v>14817</v>
      </c>
      <c r="F3799" s="184">
        <v>588.79999999999995</v>
      </c>
      <c r="G3799" s="309"/>
      <c r="H3799" s="309"/>
      <c r="I3799" s="24"/>
      <c r="J3799" s="2"/>
    </row>
    <row r="3800" spans="1:10" s="444" customFormat="1">
      <c r="A3800" s="382">
        <v>41439</v>
      </c>
      <c r="B3800" s="382"/>
      <c r="C3800" s="75" t="s">
        <v>2644</v>
      </c>
      <c r="D3800" s="75" t="s">
        <v>4381</v>
      </c>
      <c r="E3800" s="525">
        <v>14824</v>
      </c>
      <c r="F3800" s="184">
        <v>588.79999999999995</v>
      </c>
      <c r="G3800" s="309"/>
      <c r="H3800" s="309"/>
      <c r="I3800" s="24"/>
      <c r="J3800" s="2"/>
    </row>
    <row r="3801" spans="1:10" s="444" customFormat="1">
      <c r="A3801" s="382">
        <v>41437</v>
      </c>
      <c r="B3801" s="382"/>
      <c r="C3801" s="75" t="s">
        <v>4340</v>
      </c>
      <c r="D3801" s="75" t="s">
        <v>4341</v>
      </c>
      <c r="E3801" s="525">
        <v>14723</v>
      </c>
      <c r="F3801" s="184">
        <v>600</v>
      </c>
      <c r="G3801" s="309"/>
      <c r="H3801" s="309"/>
      <c r="I3801" s="24"/>
      <c r="J3801" s="2"/>
    </row>
    <row r="3802" spans="1:10" s="444" customFormat="1">
      <c r="A3802" s="382">
        <v>41432</v>
      </c>
      <c r="B3802" s="382"/>
      <c r="C3802" s="75" t="s">
        <v>4289</v>
      </c>
      <c r="D3802" s="75" t="s">
        <v>3539</v>
      </c>
      <c r="E3802" s="525">
        <v>14677</v>
      </c>
      <c r="F3802" s="184">
        <v>690</v>
      </c>
      <c r="G3802" s="309"/>
      <c r="H3802" s="309"/>
      <c r="I3802" s="24"/>
      <c r="J3802" s="2"/>
    </row>
    <row r="3803" spans="1:10" s="444" customFormat="1">
      <c r="A3803" s="382">
        <v>41438</v>
      </c>
      <c r="B3803" s="382"/>
      <c r="C3803" s="75" t="s">
        <v>525</v>
      </c>
      <c r="D3803" s="75" t="s">
        <v>4350</v>
      </c>
      <c r="E3803" s="525">
        <v>14775</v>
      </c>
      <c r="F3803" s="184">
        <v>200</v>
      </c>
      <c r="G3803" s="309"/>
      <c r="H3803" s="309"/>
      <c r="I3803" s="24"/>
      <c r="J3803" s="2"/>
    </row>
    <row r="3804" spans="1:10" s="444" customFormat="1">
      <c r="A3804" s="382">
        <v>41423</v>
      </c>
      <c r="B3804" s="382"/>
      <c r="C3804" s="75" t="s">
        <v>4265</v>
      </c>
      <c r="D3804" s="75" t="s">
        <v>4266</v>
      </c>
      <c r="E3804" s="525">
        <v>14629</v>
      </c>
      <c r="F3804" s="184">
        <v>153.33000000000001</v>
      </c>
      <c r="G3804" s="309"/>
      <c r="H3804" s="309"/>
      <c r="I3804" s="24"/>
      <c r="J3804" s="2"/>
    </row>
    <row r="3805" spans="1:10" s="444" customFormat="1">
      <c r="A3805" s="382">
        <v>41438</v>
      </c>
      <c r="B3805" s="382"/>
      <c r="C3805" s="75" t="s">
        <v>4348</v>
      </c>
      <c r="D3805" s="75" t="s">
        <v>4357</v>
      </c>
      <c r="E3805" s="525">
        <v>14803</v>
      </c>
      <c r="F3805" s="184">
        <v>200</v>
      </c>
      <c r="G3805" s="309"/>
      <c r="H3805" s="309"/>
      <c r="I3805" s="24"/>
      <c r="J3805" s="2"/>
    </row>
    <row r="3806" spans="1:10" s="444" customFormat="1">
      <c r="A3806" s="382">
        <v>41438</v>
      </c>
      <c r="B3806" s="382"/>
      <c r="C3806" s="75" t="s">
        <v>561</v>
      </c>
      <c r="D3806" s="75" t="s">
        <v>4350</v>
      </c>
      <c r="E3806" s="525">
        <v>14777</v>
      </c>
      <c r="F3806" s="184">
        <v>140</v>
      </c>
      <c r="G3806" s="309"/>
      <c r="H3806" s="309"/>
      <c r="I3806" s="24"/>
      <c r="J3806" s="2"/>
    </row>
    <row r="3807" spans="1:10" s="444" customFormat="1">
      <c r="A3807" s="382">
        <v>41439</v>
      </c>
      <c r="B3807" s="382"/>
      <c r="C3807" s="75" t="s">
        <v>3859</v>
      </c>
      <c r="D3807" s="75" t="s">
        <v>4378</v>
      </c>
      <c r="E3807" s="525">
        <v>14820</v>
      </c>
      <c r="F3807" s="184">
        <v>220.8</v>
      </c>
      <c r="G3807" s="309"/>
      <c r="H3807" s="309"/>
      <c r="I3807" s="24"/>
      <c r="J3807" s="2"/>
    </row>
    <row r="3808" spans="1:10" s="444" customFormat="1">
      <c r="A3808" s="382">
        <v>41438</v>
      </c>
      <c r="B3808" s="382"/>
      <c r="C3808" s="75" t="s">
        <v>367</v>
      </c>
      <c r="D3808" s="75" t="s">
        <v>4350</v>
      </c>
      <c r="E3808" s="525">
        <v>14734</v>
      </c>
      <c r="F3808" s="184">
        <v>960</v>
      </c>
      <c r="G3808" s="309"/>
      <c r="H3808" s="309"/>
      <c r="I3808" s="24"/>
      <c r="J3808" s="2"/>
    </row>
    <row r="3809" spans="1:10" s="444" customFormat="1">
      <c r="A3809"/>
      <c r="G3809" s="309"/>
      <c r="H3809" s="309"/>
      <c r="I3809" s="24"/>
      <c r="J3809" s="2"/>
    </row>
    <row r="3811" spans="1:10">
      <c r="A3811" s="60">
        <v>41444</v>
      </c>
    </row>
    <row r="3812" spans="1:10">
      <c r="A3812" s="382">
        <v>41439</v>
      </c>
      <c r="B3812" s="382"/>
      <c r="C3812" s="75" t="s">
        <v>168</v>
      </c>
      <c r="D3812" s="75" t="s">
        <v>4371</v>
      </c>
      <c r="E3812" s="525">
        <v>14785</v>
      </c>
      <c r="F3812" s="184">
        <v>257.56</v>
      </c>
    </row>
    <row r="3813" spans="1:10" s="444" customFormat="1">
      <c r="A3813" s="382">
        <v>41438</v>
      </c>
      <c r="B3813" s="382"/>
      <c r="C3813" s="75" t="s">
        <v>4346</v>
      </c>
      <c r="D3813" s="75" t="s">
        <v>4353</v>
      </c>
      <c r="E3813" s="525">
        <v>14763</v>
      </c>
      <c r="F3813" s="184">
        <v>271.73</v>
      </c>
      <c r="G3813" s="309"/>
      <c r="H3813" s="309"/>
      <c r="I3813" s="24"/>
      <c r="J3813" s="2"/>
    </row>
    <row r="3814" spans="1:10" s="444" customFormat="1">
      <c r="A3814" s="382">
        <v>41439</v>
      </c>
      <c r="B3814" s="382"/>
      <c r="C3814" s="75" t="s">
        <v>438</v>
      </c>
      <c r="D3814" s="75" t="s">
        <v>4385</v>
      </c>
      <c r="E3814" s="525">
        <v>14828</v>
      </c>
      <c r="F3814" s="184">
        <v>400</v>
      </c>
      <c r="G3814" s="309"/>
      <c r="H3814" s="309"/>
      <c r="I3814" s="24"/>
      <c r="J3814" s="2"/>
    </row>
    <row r="3815" spans="1:10" s="444" customFormat="1">
      <c r="A3815" s="382">
        <v>41439</v>
      </c>
      <c r="B3815" s="382"/>
      <c r="C3815" s="75" t="s">
        <v>623</v>
      </c>
      <c r="D3815" s="75" t="s">
        <v>4380</v>
      </c>
      <c r="E3815" s="525">
        <v>14822</v>
      </c>
      <c r="F3815" s="184">
        <v>515.20000000000005</v>
      </c>
      <c r="G3815" s="309"/>
      <c r="H3815" s="309"/>
      <c r="I3815" s="24"/>
      <c r="J3815" s="2"/>
    </row>
    <row r="3816" spans="1:10" s="444" customFormat="1">
      <c r="A3816" s="382">
        <v>41442</v>
      </c>
      <c r="B3816" s="382"/>
      <c r="C3816" s="75" t="s">
        <v>767</v>
      </c>
      <c r="D3816" s="75" t="s">
        <v>4399</v>
      </c>
      <c r="E3816" s="525">
        <v>14844</v>
      </c>
      <c r="F3816" s="184">
        <v>550.54999999999995</v>
      </c>
      <c r="G3816" s="309"/>
      <c r="H3816" s="309"/>
      <c r="I3816" s="24"/>
      <c r="J3816" s="2"/>
    </row>
    <row r="3817" spans="1:10" s="444" customFormat="1">
      <c r="A3817" s="382">
        <v>41432</v>
      </c>
      <c r="B3817" s="382"/>
      <c r="C3817" s="75" t="s">
        <v>1773</v>
      </c>
      <c r="D3817" s="75" t="s">
        <v>4309</v>
      </c>
      <c r="E3817" s="525">
        <v>14689</v>
      </c>
      <c r="F3817" s="184">
        <v>552</v>
      </c>
      <c r="G3817" s="309"/>
      <c r="H3817" s="309"/>
      <c r="I3817" s="24"/>
      <c r="J3817" s="2"/>
    </row>
    <row r="3818" spans="1:10" s="444" customFormat="1">
      <c r="A3818" s="382">
        <v>41439</v>
      </c>
      <c r="B3818" s="382"/>
      <c r="C3818" s="75" t="s">
        <v>2945</v>
      </c>
      <c r="D3818" s="75" t="s">
        <v>4382</v>
      </c>
      <c r="E3818" s="525">
        <v>14825</v>
      </c>
      <c r="F3818" s="184">
        <v>588.79999999999995</v>
      </c>
      <c r="G3818" s="309"/>
      <c r="H3818" s="309"/>
      <c r="I3818" s="24"/>
      <c r="J3818" s="2"/>
    </row>
    <row r="3819" spans="1:10" s="444" customFormat="1">
      <c r="A3819" s="382">
        <v>41417</v>
      </c>
      <c r="B3819" s="382">
        <v>41442</v>
      </c>
      <c r="C3819" s="75" t="s">
        <v>761</v>
      </c>
      <c r="D3819" s="75" t="s">
        <v>4217</v>
      </c>
      <c r="E3819" s="525">
        <v>14513</v>
      </c>
      <c r="F3819" s="184">
        <v>1447.69</v>
      </c>
      <c r="G3819" s="309"/>
      <c r="H3819" s="309"/>
      <c r="I3819" s="24"/>
      <c r="J3819" s="2"/>
    </row>
    <row r="3820" spans="1:10" s="97" customFormat="1">
      <c r="A3820" s="382">
        <v>41444</v>
      </c>
      <c r="B3820" s="382"/>
      <c r="C3820" s="75"/>
      <c r="D3820" s="75" t="s">
        <v>4410</v>
      </c>
      <c r="E3820" s="525">
        <v>14849</v>
      </c>
      <c r="F3820" s="184">
        <v>3500</v>
      </c>
      <c r="G3820" s="699"/>
      <c r="H3820" s="309"/>
      <c r="I3820" s="239"/>
      <c r="J3820" s="390"/>
    </row>
    <row r="3821" spans="1:10" s="444" customFormat="1">
      <c r="A3821" s="382">
        <v>41444</v>
      </c>
      <c r="B3821" s="382"/>
      <c r="C3821" s="75" t="s">
        <v>4402</v>
      </c>
      <c r="D3821" s="75" t="s">
        <v>4404</v>
      </c>
      <c r="E3821" s="525">
        <v>14851</v>
      </c>
      <c r="F3821" s="184">
        <v>2000</v>
      </c>
      <c r="G3821" s="309"/>
      <c r="H3821" s="309"/>
      <c r="I3821" s="24"/>
      <c r="J3821" s="2"/>
    </row>
    <row r="3822" spans="1:10" s="444" customFormat="1">
      <c r="A3822" s="382">
        <v>41439</v>
      </c>
      <c r="B3822" s="382"/>
      <c r="C3822" s="75" t="s">
        <v>4367</v>
      </c>
      <c r="D3822" s="75" t="s">
        <v>4379</v>
      </c>
      <c r="E3822" s="525">
        <v>14821</v>
      </c>
      <c r="F3822" s="184">
        <v>469.2</v>
      </c>
      <c r="G3822" s="309"/>
      <c r="H3822" s="309"/>
      <c r="I3822" s="24"/>
      <c r="J3822" s="2"/>
    </row>
    <row r="3823" spans="1:10" s="444" customFormat="1">
      <c r="A3823" s="382">
        <v>41439</v>
      </c>
      <c r="B3823" s="382"/>
      <c r="C3823" s="75" t="s">
        <v>3844</v>
      </c>
      <c r="D3823" s="75" t="s">
        <v>3719</v>
      </c>
      <c r="E3823" s="525">
        <v>14818</v>
      </c>
      <c r="F3823" s="184">
        <v>294.39999999999998</v>
      </c>
      <c r="G3823" s="309"/>
      <c r="H3823" s="309"/>
      <c r="I3823" s="24"/>
      <c r="J3823" s="2"/>
    </row>
    <row r="3824" spans="1:10" s="444" customFormat="1">
      <c r="A3824"/>
      <c r="G3824" s="309"/>
      <c r="H3824" s="309"/>
      <c r="I3824" s="24"/>
      <c r="J3824" s="2"/>
    </row>
    <row r="3826" spans="1:10">
      <c r="A3826" s="60">
        <v>41445</v>
      </c>
    </row>
    <row r="3827" spans="1:10">
      <c r="A3827" s="382">
        <v>41442</v>
      </c>
      <c r="B3827" s="382"/>
      <c r="C3827" s="75" t="s">
        <v>4395</v>
      </c>
      <c r="D3827" s="75" t="s">
        <v>4398</v>
      </c>
      <c r="E3827" s="525">
        <v>14840</v>
      </c>
      <c r="F3827" s="184">
        <v>200</v>
      </c>
    </row>
    <row r="3828" spans="1:10" s="444" customFormat="1">
      <c r="A3828" s="382">
        <v>41439</v>
      </c>
      <c r="B3828" s="382"/>
      <c r="C3828" s="75" t="s">
        <v>1797</v>
      </c>
      <c r="D3828" s="75" t="s">
        <v>4386</v>
      </c>
      <c r="E3828" s="525">
        <v>14831</v>
      </c>
      <c r="F3828" s="184">
        <v>362</v>
      </c>
      <c r="G3828" s="309"/>
      <c r="H3828" s="309"/>
      <c r="I3828" s="24"/>
      <c r="J3828" s="2"/>
    </row>
    <row r="3829" spans="1:10" s="444" customFormat="1">
      <c r="A3829" s="382">
        <v>41439</v>
      </c>
      <c r="B3829" s="382"/>
      <c r="C3829" s="75" t="s">
        <v>1288</v>
      </c>
      <c r="D3829" s="75" t="s">
        <v>4393</v>
      </c>
      <c r="E3829" s="525">
        <v>14838</v>
      </c>
      <c r="F3829" s="184">
        <v>400</v>
      </c>
      <c r="G3829" s="309"/>
      <c r="H3829" s="309"/>
      <c r="I3829" s="24"/>
      <c r="J3829" s="2"/>
    </row>
    <row r="3830" spans="1:10" s="444" customFormat="1">
      <c r="A3830" s="382">
        <v>41403</v>
      </c>
      <c r="B3830" s="382">
        <v>41442</v>
      </c>
      <c r="C3830" s="75" t="s">
        <v>1837</v>
      </c>
      <c r="D3830" s="75" t="s">
        <v>4394</v>
      </c>
      <c r="E3830" s="525">
        <v>14308</v>
      </c>
      <c r="F3830" s="184">
        <v>800</v>
      </c>
      <c r="G3830" s="309"/>
      <c r="H3830" s="309"/>
      <c r="I3830" s="24"/>
      <c r="J3830" s="2"/>
    </row>
    <row r="3831" spans="1:10" s="444" customFormat="1">
      <c r="A3831" s="382">
        <v>41438</v>
      </c>
      <c r="B3831" s="382"/>
      <c r="C3831" s="75" t="s">
        <v>1303</v>
      </c>
      <c r="D3831" s="75" t="s">
        <v>4350</v>
      </c>
      <c r="E3831" s="525">
        <v>14773</v>
      </c>
      <c r="F3831" s="184">
        <v>140</v>
      </c>
      <c r="G3831" s="309"/>
      <c r="H3831" s="309"/>
      <c r="I3831" s="24"/>
      <c r="J3831" s="2"/>
    </row>
    <row r="3832" spans="1:10" s="444" customFormat="1">
      <c r="A3832" s="382">
        <v>41414</v>
      </c>
      <c r="B3832" s="382">
        <v>41445</v>
      </c>
      <c r="C3832" s="75" t="s">
        <v>133</v>
      </c>
      <c r="D3832" s="75" t="s">
        <v>4240</v>
      </c>
      <c r="E3832" s="525">
        <v>14500</v>
      </c>
      <c r="F3832" s="184">
        <v>1964.26</v>
      </c>
      <c r="G3832" s="309"/>
      <c r="H3832" s="309"/>
      <c r="I3832" s="24"/>
      <c r="J3832" s="2"/>
    </row>
    <row r="3833" spans="1:10" s="444" customFormat="1">
      <c r="A3833" s="382">
        <v>41421</v>
      </c>
      <c r="B3833" s="382">
        <v>41430</v>
      </c>
      <c r="C3833" s="75" t="s">
        <v>437</v>
      </c>
      <c r="D3833" s="75" t="s">
        <v>4209</v>
      </c>
      <c r="E3833" s="525">
        <v>14615</v>
      </c>
      <c r="F3833" s="184">
        <v>215.24</v>
      </c>
      <c r="G3833" s="309"/>
      <c r="H3833" s="309"/>
      <c r="I3833" s="24"/>
      <c r="J3833" s="2"/>
    </row>
    <row r="3834" spans="1:10" s="444" customFormat="1">
      <c r="A3834"/>
      <c r="G3834" s="309"/>
      <c r="H3834" s="309"/>
      <c r="I3834" s="24"/>
      <c r="J3834" s="2"/>
    </row>
    <row r="3836" spans="1:10">
      <c r="A3836" s="60">
        <v>41446</v>
      </c>
    </row>
    <row r="3837" spans="1:10">
      <c r="A3837" s="382">
        <v>41442</v>
      </c>
      <c r="B3837" s="382"/>
      <c r="C3837" s="75" t="s">
        <v>4397</v>
      </c>
      <c r="D3837" s="75" t="s">
        <v>4398</v>
      </c>
      <c r="E3837" s="525">
        <v>14842</v>
      </c>
      <c r="F3837" s="184">
        <v>200</v>
      </c>
    </row>
    <row r="3838" spans="1:10" s="444" customFormat="1">
      <c r="A3838" s="382">
        <v>41444</v>
      </c>
      <c r="B3838" s="382"/>
      <c r="C3838" s="75" t="s">
        <v>1123</v>
      </c>
      <c r="D3838" s="75" t="s">
        <v>4403</v>
      </c>
      <c r="E3838" s="525">
        <v>14850</v>
      </c>
      <c r="F3838" s="184">
        <v>229.65</v>
      </c>
      <c r="G3838" s="309"/>
      <c r="H3838" s="309"/>
      <c r="I3838" s="24"/>
      <c r="J3838" s="2"/>
    </row>
    <row r="3839" spans="1:10" s="444" customFormat="1">
      <c r="A3839" s="382">
        <v>41432</v>
      </c>
      <c r="B3839" s="382"/>
      <c r="C3839" s="75" t="s">
        <v>3048</v>
      </c>
      <c r="D3839" s="75" t="s">
        <v>4326</v>
      </c>
      <c r="E3839" s="525">
        <v>14707</v>
      </c>
      <c r="F3839" s="184">
        <v>400</v>
      </c>
      <c r="G3839" s="309"/>
      <c r="H3839" s="309"/>
      <c r="I3839" s="24"/>
      <c r="J3839" s="2"/>
    </row>
    <row r="3840" spans="1:10" s="444" customFormat="1">
      <c r="A3840" s="382">
        <v>41439</v>
      </c>
      <c r="B3840" s="382"/>
      <c r="C3840" s="75" t="s">
        <v>4197</v>
      </c>
      <c r="D3840" s="75" t="s">
        <v>4391</v>
      </c>
      <c r="E3840" s="525">
        <v>14836</v>
      </c>
      <c r="F3840" s="184">
        <v>400</v>
      </c>
      <c r="G3840" s="309"/>
      <c r="H3840" s="309"/>
      <c r="I3840" s="24"/>
      <c r="J3840" s="2"/>
    </row>
    <row r="3841" spans="1:10" s="444" customFormat="1">
      <c r="A3841" s="382">
        <v>41439</v>
      </c>
      <c r="B3841" s="382">
        <v>41444</v>
      </c>
      <c r="C3841" s="75" t="s">
        <v>3689</v>
      </c>
      <c r="D3841" s="75" t="s">
        <v>4388</v>
      </c>
      <c r="E3841" s="525">
        <v>14833</v>
      </c>
      <c r="F3841" s="184">
        <v>488.4</v>
      </c>
      <c r="G3841" s="309"/>
      <c r="H3841" s="309"/>
      <c r="I3841" s="24"/>
      <c r="J3841" s="2"/>
    </row>
    <row r="3842" spans="1:10" s="444" customFormat="1">
      <c r="A3842" s="382">
        <v>41439</v>
      </c>
      <c r="B3842" s="382"/>
      <c r="C3842" s="75" t="s">
        <v>1761</v>
      </c>
      <c r="D3842" s="75" t="s">
        <v>4384</v>
      </c>
      <c r="E3842" s="525">
        <v>14827</v>
      </c>
      <c r="F3842" s="184">
        <v>588.79999999999995</v>
      </c>
      <c r="G3842" s="309"/>
      <c r="H3842" s="309"/>
      <c r="I3842" s="24"/>
      <c r="J3842" s="2"/>
    </row>
    <row r="3843" spans="1:10" s="444" customFormat="1">
      <c r="A3843" s="382">
        <v>41438</v>
      </c>
      <c r="B3843" s="382"/>
      <c r="C3843" s="75" t="s">
        <v>2273</v>
      </c>
      <c r="D3843" s="75" t="s">
        <v>4356</v>
      </c>
      <c r="E3843" s="525">
        <v>14802</v>
      </c>
      <c r="F3843" s="184">
        <v>240</v>
      </c>
      <c r="G3843" s="309"/>
      <c r="H3843" s="309"/>
      <c r="I3843" s="24"/>
      <c r="J3843" s="2"/>
    </row>
    <row r="3844" spans="1:10" s="444" customFormat="1">
      <c r="A3844" s="382"/>
      <c r="B3844" s="382"/>
      <c r="C3844" s="75"/>
      <c r="D3844" s="75"/>
      <c r="E3844" s="525">
        <v>14874</v>
      </c>
      <c r="F3844" s="184">
        <v>3800</v>
      </c>
      <c r="G3844" s="309"/>
      <c r="H3844" s="309"/>
      <c r="I3844" s="24"/>
      <c r="J3844" s="2"/>
    </row>
    <row r="3845" spans="1:10" s="444" customFormat="1">
      <c r="A3845" s="382">
        <v>41446</v>
      </c>
      <c r="B3845" s="382"/>
      <c r="C3845" s="75" t="s">
        <v>226</v>
      </c>
      <c r="D3845" s="75" t="s">
        <v>4415</v>
      </c>
      <c r="E3845" s="525">
        <v>14860</v>
      </c>
      <c r="F3845" s="184">
        <v>423.72</v>
      </c>
      <c r="G3845" s="309"/>
      <c r="H3845" s="309"/>
      <c r="I3845" s="24"/>
      <c r="J3845" s="2"/>
    </row>
    <row r="3846" spans="1:10" s="444" customFormat="1">
      <c r="A3846" s="382">
        <v>41446</v>
      </c>
      <c r="B3846" s="382"/>
      <c r="C3846" s="75" t="s">
        <v>145</v>
      </c>
      <c r="D3846" s="75" t="s">
        <v>4429</v>
      </c>
      <c r="E3846" s="525">
        <v>14881</v>
      </c>
      <c r="F3846" s="184">
        <v>168</v>
      </c>
      <c r="G3846" s="309"/>
      <c r="H3846" s="309"/>
      <c r="I3846" s="24"/>
      <c r="J3846" s="2"/>
    </row>
    <row r="3847" spans="1:10" s="444" customFormat="1">
      <c r="A3847" s="382">
        <v>41446</v>
      </c>
      <c r="B3847" s="382"/>
      <c r="C3847" s="75" t="s">
        <v>410</v>
      </c>
      <c r="D3847" s="75" t="s">
        <v>4434</v>
      </c>
      <c r="E3847" s="525">
        <v>14885</v>
      </c>
      <c r="F3847" s="184">
        <v>5000</v>
      </c>
      <c r="G3847" s="309"/>
      <c r="H3847" s="309"/>
      <c r="I3847" s="24"/>
      <c r="J3847" s="2"/>
    </row>
    <row r="3848" spans="1:10" s="444" customFormat="1">
      <c r="A3848" s="382">
        <v>41446</v>
      </c>
      <c r="B3848" s="382"/>
      <c r="C3848" s="75" t="s">
        <v>545</v>
      </c>
      <c r="D3848" s="75" t="s">
        <v>4444</v>
      </c>
      <c r="E3848" s="525">
        <v>14895</v>
      </c>
      <c r="F3848" s="184">
        <v>176</v>
      </c>
      <c r="G3848" s="698"/>
      <c r="H3848" s="309"/>
      <c r="I3848" s="24"/>
      <c r="J3848" s="2"/>
    </row>
    <row r="3849" spans="1:10" s="444" customFormat="1">
      <c r="A3849" s="382">
        <v>41446</v>
      </c>
      <c r="B3849" s="382"/>
      <c r="C3849" s="75" t="s">
        <v>3101</v>
      </c>
      <c r="D3849" s="75" t="s">
        <v>4441</v>
      </c>
      <c r="E3849" s="525">
        <v>14892</v>
      </c>
      <c r="F3849" s="184">
        <v>120</v>
      </c>
      <c r="G3849" s="309"/>
      <c r="H3849" s="309"/>
      <c r="I3849" s="24"/>
      <c r="J3849" s="2"/>
    </row>
    <row r="3850" spans="1:10" s="444" customFormat="1">
      <c r="A3850"/>
      <c r="G3850" s="309"/>
      <c r="H3850" s="309"/>
      <c r="I3850" s="24"/>
      <c r="J3850" s="2"/>
    </row>
    <row r="3853" spans="1:10">
      <c r="A3853" s="60">
        <v>41449</v>
      </c>
    </row>
    <row r="3855" spans="1:10" s="444" customFormat="1">
      <c r="A3855" s="382">
        <v>41439</v>
      </c>
      <c r="B3855" s="382"/>
      <c r="C3855" s="75" t="s">
        <v>4370</v>
      </c>
      <c r="D3855" s="75" t="s">
        <v>4392</v>
      </c>
      <c r="E3855" s="525">
        <v>14837</v>
      </c>
      <c r="F3855" s="184">
        <v>285.88</v>
      </c>
      <c r="G3855" s="698"/>
      <c r="H3855" s="309"/>
      <c r="I3855" s="24"/>
      <c r="J3855" s="2"/>
    </row>
    <row r="3856" spans="1:10" s="444" customFormat="1">
      <c r="A3856" s="382">
        <v>41436</v>
      </c>
      <c r="B3856" s="382">
        <v>41445</v>
      </c>
      <c r="C3856" s="75" t="s">
        <v>871</v>
      </c>
      <c r="D3856" s="75" t="s">
        <v>4333</v>
      </c>
      <c r="E3856" s="525">
        <v>14717</v>
      </c>
      <c r="F3856" s="184">
        <v>350</v>
      </c>
      <c r="G3856" s="698"/>
      <c r="H3856" s="309"/>
      <c r="I3856" s="24"/>
      <c r="J3856" s="2"/>
    </row>
    <row r="3857" spans="1:10" s="444" customFormat="1">
      <c r="A3857" s="382">
        <v>41439</v>
      </c>
      <c r="B3857" s="382"/>
      <c r="C3857" s="75" t="s">
        <v>3425</v>
      </c>
      <c r="D3857" s="75" t="s">
        <v>4383</v>
      </c>
      <c r="E3857" s="525">
        <v>14826</v>
      </c>
      <c r="F3857" s="184">
        <v>612.70000000000005</v>
      </c>
      <c r="G3857" s="698"/>
      <c r="H3857" s="309"/>
      <c r="I3857" s="24"/>
      <c r="J3857" s="2"/>
    </row>
    <row r="3858" spans="1:10" s="444" customFormat="1">
      <c r="A3858" s="382">
        <v>41436</v>
      </c>
      <c r="B3858" s="382">
        <v>41441</v>
      </c>
      <c r="C3858" s="75" t="s">
        <v>130</v>
      </c>
      <c r="D3858" s="75" t="s">
        <v>3588</v>
      </c>
      <c r="E3858" s="525">
        <v>14716</v>
      </c>
      <c r="F3858" s="184">
        <v>975</v>
      </c>
      <c r="G3858" s="698"/>
      <c r="H3858" s="309"/>
      <c r="I3858" s="24"/>
      <c r="J3858" s="2"/>
    </row>
    <row r="3859" spans="1:10" s="444" customFormat="1">
      <c r="A3859" s="382">
        <v>41449</v>
      </c>
      <c r="B3859" s="382"/>
      <c r="C3859" s="75" t="s">
        <v>2206</v>
      </c>
      <c r="D3859" s="75" t="s">
        <v>4447</v>
      </c>
      <c r="E3859" s="525">
        <v>14897</v>
      </c>
      <c r="F3859" s="184">
        <v>180.27</v>
      </c>
      <c r="G3859" s="698"/>
      <c r="H3859" s="309"/>
      <c r="I3859" s="24"/>
      <c r="J3859" s="2"/>
    </row>
    <row r="3860" spans="1:10" s="444" customFormat="1" ht="15.75" customHeight="1">
      <c r="A3860" s="382">
        <v>41449</v>
      </c>
      <c r="B3860" s="382"/>
      <c r="C3860" s="75" t="s">
        <v>4450</v>
      </c>
      <c r="D3860" s="75" t="s">
        <v>4449</v>
      </c>
      <c r="E3860" s="525">
        <v>14899</v>
      </c>
      <c r="F3860" s="184">
        <v>268</v>
      </c>
      <c r="G3860" s="698"/>
      <c r="H3860" s="309"/>
      <c r="I3860" s="24"/>
      <c r="J3860" s="2"/>
    </row>
    <row r="3861" spans="1:10" s="444" customFormat="1">
      <c r="A3861" s="382">
        <v>41446</v>
      </c>
      <c r="B3861" s="382"/>
      <c r="C3861" s="75" t="s">
        <v>4430</v>
      </c>
      <c r="D3861" s="75" t="s">
        <v>4443</v>
      </c>
      <c r="E3861" s="525">
        <v>14894</v>
      </c>
      <c r="F3861" s="184">
        <v>43.57</v>
      </c>
      <c r="G3861" s="698"/>
      <c r="H3861" s="694"/>
      <c r="I3861" s="24"/>
      <c r="J3861" s="2"/>
    </row>
    <row r="3862" spans="1:10" s="444" customFormat="1">
      <c r="A3862" s="382">
        <v>41449</v>
      </c>
      <c r="B3862" s="382"/>
      <c r="C3862" s="75" t="s">
        <v>1762</v>
      </c>
      <c r="D3862" s="75" t="s">
        <v>2752</v>
      </c>
      <c r="E3862" s="525">
        <v>14901</v>
      </c>
      <c r="F3862" s="184">
        <v>3000</v>
      </c>
      <c r="G3862" s="698"/>
      <c r="H3862" s="309"/>
      <c r="I3862" s="24"/>
      <c r="J3862" s="2"/>
    </row>
    <row r="3863" spans="1:10" s="444" customFormat="1">
      <c r="A3863" s="382">
        <v>41446</v>
      </c>
      <c r="B3863" s="382"/>
      <c r="C3863" s="75" t="s">
        <v>2438</v>
      </c>
      <c r="D3863" s="75" t="s">
        <v>4425</v>
      </c>
      <c r="E3863" s="525">
        <v>14877</v>
      </c>
      <c r="F3863" s="184">
        <v>690</v>
      </c>
      <c r="G3863" s="698"/>
      <c r="H3863" s="309"/>
      <c r="I3863" s="24"/>
      <c r="J3863" s="2"/>
    </row>
    <row r="3864" spans="1:10" s="444" customFormat="1">
      <c r="A3864" s="382">
        <v>41446</v>
      </c>
      <c r="B3864" s="382"/>
      <c r="C3864" s="75" t="s">
        <v>3664</v>
      </c>
      <c r="D3864" s="75" t="s">
        <v>4424</v>
      </c>
      <c r="E3864" s="525">
        <v>14876</v>
      </c>
      <c r="F3864" s="184">
        <v>529.91999999999996</v>
      </c>
      <c r="G3864" s="698"/>
      <c r="H3864" s="309"/>
      <c r="I3864" s="24"/>
      <c r="J3864" s="2"/>
    </row>
    <row r="3865" spans="1:10" s="444" customFormat="1">
      <c r="A3865" s="382">
        <v>41446</v>
      </c>
      <c r="B3865" s="382"/>
      <c r="C3865" s="75" t="s">
        <v>3419</v>
      </c>
      <c r="D3865" s="75" t="s">
        <v>4420</v>
      </c>
      <c r="E3865" s="525">
        <v>14866</v>
      </c>
      <c r="F3865" s="184">
        <v>515.20000000000005</v>
      </c>
      <c r="G3865" s="698"/>
      <c r="H3865" s="309"/>
      <c r="I3865" s="24"/>
      <c r="J3865" s="2"/>
    </row>
    <row r="3867" spans="1:10">
      <c r="A3867" s="60">
        <v>41450</v>
      </c>
    </row>
    <row r="3869" spans="1:10" s="444" customFormat="1">
      <c r="A3869" s="382">
        <v>41444</v>
      </c>
      <c r="B3869" s="382"/>
      <c r="C3869" s="75" t="s">
        <v>1797</v>
      </c>
      <c r="D3869" s="75" t="s">
        <v>4411</v>
      </c>
      <c r="E3869" s="525">
        <v>14858</v>
      </c>
      <c r="F3869" s="184">
        <v>348.75</v>
      </c>
      <c r="G3869" s="698"/>
      <c r="H3869" s="309"/>
      <c r="I3869" s="24"/>
      <c r="J3869" s="2"/>
    </row>
    <row r="3870" spans="1:10" s="444" customFormat="1">
      <c r="A3870" s="382">
        <v>41446</v>
      </c>
      <c r="B3870" s="382"/>
      <c r="C3870" s="75" t="s">
        <v>4413</v>
      </c>
      <c r="D3870" s="75" t="s">
        <v>4417</v>
      </c>
      <c r="E3870" s="525">
        <v>14862</v>
      </c>
      <c r="F3870" s="184">
        <v>404.8</v>
      </c>
      <c r="G3870" s="698"/>
      <c r="H3870" s="309"/>
      <c r="I3870" s="24"/>
      <c r="J3870" s="2"/>
    </row>
    <row r="3871" spans="1:10" s="444" customFormat="1">
      <c r="A3871" s="382">
        <v>41446</v>
      </c>
      <c r="B3871" s="382"/>
      <c r="C3871" s="75" t="s">
        <v>388</v>
      </c>
      <c r="D3871" s="75" t="s">
        <v>4416</v>
      </c>
      <c r="E3871" s="525">
        <v>14861</v>
      </c>
      <c r="F3871" s="184">
        <v>500</v>
      </c>
      <c r="G3871" s="698"/>
      <c r="H3871" s="309"/>
      <c r="I3871" s="24"/>
      <c r="J3871" s="2"/>
    </row>
    <row r="3872" spans="1:10" s="444" customFormat="1">
      <c r="A3872" s="382">
        <v>41446</v>
      </c>
      <c r="B3872" s="382"/>
      <c r="C3872" s="75" t="s">
        <v>4414</v>
      </c>
      <c r="D3872" s="75" t="s">
        <v>4426</v>
      </c>
      <c r="E3872" s="525">
        <v>14878</v>
      </c>
      <c r="F3872" s="184">
        <v>552</v>
      </c>
      <c r="G3872" s="698"/>
      <c r="H3872" s="309"/>
      <c r="I3872" s="24"/>
      <c r="J3872" s="2"/>
    </row>
    <row r="3873" spans="1:10" s="444" customFormat="1">
      <c r="A3873" s="382">
        <v>41439</v>
      </c>
      <c r="B3873" s="382"/>
      <c r="C3873" s="75" t="s">
        <v>4365</v>
      </c>
      <c r="D3873" s="75" t="s">
        <v>4377</v>
      </c>
      <c r="E3873" s="525">
        <v>14816</v>
      </c>
      <c r="F3873" s="184">
        <v>588.79999999999995</v>
      </c>
      <c r="G3873" s="698"/>
      <c r="H3873" s="309"/>
      <c r="I3873" s="24"/>
      <c r="J3873" s="2"/>
    </row>
    <row r="3874" spans="1:10" s="444" customFormat="1">
      <c r="A3874" s="382">
        <v>41446</v>
      </c>
      <c r="B3874" s="382"/>
      <c r="C3874" s="75" t="s">
        <v>166</v>
      </c>
      <c r="D3874" s="75" t="s">
        <v>4427</v>
      </c>
      <c r="E3874" s="525">
        <v>14879</v>
      </c>
      <c r="F3874" s="184">
        <v>615.70000000000005</v>
      </c>
      <c r="G3874" s="698"/>
      <c r="H3874" s="309"/>
      <c r="I3874" s="24"/>
      <c r="J3874" s="2"/>
    </row>
    <row r="3875" spans="1:10" s="444" customFormat="1">
      <c r="A3875" s="382">
        <v>41446</v>
      </c>
      <c r="B3875" s="382"/>
      <c r="C3875" s="75" t="s">
        <v>1328</v>
      </c>
      <c r="D3875" s="75" t="s">
        <v>4421</v>
      </c>
      <c r="E3875" s="525">
        <v>14869</v>
      </c>
      <c r="F3875" s="184">
        <v>960</v>
      </c>
      <c r="G3875" s="698"/>
      <c r="H3875" s="309"/>
      <c r="I3875" s="24"/>
      <c r="J3875" s="2"/>
    </row>
    <row r="3876" spans="1:10" s="444" customFormat="1">
      <c r="A3876" s="382">
        <v>41439</v>
      </c>
      <c r="B3876" s="382"/>
      <c r="C3876" s="75" t="s">
        <v>872</v>
      </c>
      <c r="D3876" s="75" t="s">
        <v>4374</v>
      </c>
      <c r="E3876" s="525">
        <v>14848</v>
      </c>
      <c r="F3876" s="184">
        <v>1798.2</v>
      </c>
      <c r="G3876" s="698"/>
      <c r="H3876" s="309"/>
      <c r="I3876" s="24"/>
      <c r="J3876" s="2"/>
    </row>
    <row r="3877" spans="1:10" s="444" customFormat="1">
      <c r="A3877" s="382">
        <v>41444</v>
      </c>
      <c r="B3877" s="382"/>
      <c r="C3877" s="75" t="s">
        <v>130</v>
      </c>
      <c r="D3877" s="75" t="s">
        <v>4409</v>
      </c>
      <c r="E3877" s="525">
        <v>14857</v>
      </c>
      <c r="F3877" s="184">
        <v>10000</v>
      </c>
      <c r="G3877" s="698"/>
      <c r="H3877" s="309"/>
      <c r="I3877" s="24"/>
      <c r="J3877" s="2"/>
    </row>
    <row r="3878" spans="1:10" s="444" customFormat="1">
      <c r="A3878" s="382">
        <v>41449</v>
      </c>
      <c r="B3878" s="382"/>
      <c r="C3878" s="75" t="s">
        <v>922</v>
      </c>
      <c r="D3878" s="75" t="s">
        <v>4451</v>
      </c>
      <c r="E3878" s="525">
        <v>14900</v>
      </c>
      <c r="F3878" s="184">
        <v>2000</v>
      </c>
      <c r="G3878" s="698"/>
      <c r="H3878" s="309"/>
      <c r="I3878" s="24"/>
      <c r="J3878" s="2"/>
    </row>
    <row r="3879" spans="1:10" s="444" customFormat="1">
      <c r="A3879" s="382">
        <v>41449</v>
      </c>
      <c r="B3879" s="382"/>
      <c r="C3879" s="75" t="s">
        <v>2738</v>
      </c>
      <c r="D3879" s="75" t="s">
        <v>4448</v>
      </c>
      <c r="E3879" s="525">
        <v>14898</v>
      </c>
      <c r="F3879" s="184">
        <v>600</v>
      </c>
      <c r="G3879" s="698"/>
      <c r="H3879" s="309"/>
      <c r="I3879" s="24"/>
      <c r="J3879" s="2"/>
    </row>
    <row r="3881" spans="1:10">
      <c r="A3881" s="60">
        <v>41451</v>
      </c>
    </row>
    <row r="3883" spans="1:10" s="444" customFormat="1">
      <c r="A3883" s="382">
        <v>41446</v>
      </c>
      <c r="B3883" s="382"/>
      <c r="C3883" s="75" t="s">
        <v>3839</v>
      </c>
      <c r="D3883" s="75" t="s">
        <v>3852</v>
      </c>
      <c r="E3883" s="525">
        <v>14870</v>
      </c>
      <c r="F3883" s="184">
        <v>294.39999999999998</v>
      </c>
      <c r="G3883" s="698"/>
      <c r="H3883" s="309"/>
      <c r="I3883" s="24"/>
      <c r="J3883" s="2"/>
    </row>
    <row r="3884" spans="1:10" s="444" customFormat="1">
      <c r="A3884" s="382">
        <v>41446</v>
      </c>
      <c r="B3884" s="382"/>
      <c r="C3884" s="75" t="s">
        <v>438</v>
      </c>
      <c r="D3884" s="75" t="s">
        <v>4431</v>
      </c>
      <c r="E3884" s="525">
        <v>14882</v>
      </c>
      <c r="F3884" s="184">
        <v>400</v>
      </c>
      <c r="G3884" s="698"/>
      <c r="H3884" s="309"/>
      <c r="I3884" s="24"/>
      <c r="J3884" s="2"/>
    </row>
    <row r="3885" spans="1:10" s="444" customFormat="1">
      <c r="A3885" s="382">
        <v>41446</v>
      </c>
      <c r="B3885" s="382"/>
      <c r="C3885" s="75" t="s">
        <v>2645</v>
      </c>
      <c r="D3885" s="75" t="s">
        <v>4419</v>
      </c>
      <c r="E3885" s="525">
        <v>14865</v>
      </c>
      <c r="F3885" s="184">
        <v>588.79999999999995</v>
      </c>
      <c r="G3885" s="698"/>
      <c r="H3885" s="309"/>
      <c r="I3885" s="24"/>
      <c r="J3885" s="2"/>
    </row>
    <row r="3886" spans="1:10" s="444" customFormat="1">
      <c r="A3886" s="382">
        <v>41444</v>
      </c>
      <c r="B3886" s="382"/>
      <c r="C3886" s="75" t="s">
        <v>130</v>
      </c>
      <c r="D3886" s="75" t="s">
        <v>4407</v>
      </c>
      <c r="E3886" s="525">
        <v>14855</v>
      </c>
      <c r="F3886" s="184">
        <v>750</v>
      </c>
      <c r="G3886" s="698"/>
      <c r="H3886" s="309"/>
      <c r="I3886" s="24"/>
      <c r="J3886" s="2"/>
    </row>
    <row r="3887" spans="1:10" s="444" customFormat="1">
      <c r="A3887" s="382">
        <v>41444</v>
      </c>
      <c r="B3887" s="382"/>
      <c r="C3887" s="75" t="s">
        <v>130</v>
      </c>
      <c r="D3887" s="75" t="s">
        <v>4408</v>
      </c>
      <c r="E3887" s="525">
        <v>14856</v>
      </c>
      <c r="F3887" s="184">
        <v>750</v>
      </c>
      <c r="G3887" s="698"/>
      <c r="H3887" s="309"/>
      <c r="I3887" s="24"/>
      <c r="J3887" s="2"/>
    </row>
    <row r="3888" spans="1:10" s="444" customFormat="1">
      <c r="A3888" s="382">
        <v>41450</v>
      </c>
      <c r="B3888" s="382"/>
      <c r="C3888" s="75" t="s">
        <v>226</v>
      </c>
      <c r="D3888" s="75" t="s">
        <v>4457</v>
      </c>
      <c r="E3888" s="525">
        <v>14907</v>
      </c>
      <c r="F3888" s="184">
        <v>415.42</v>
      </c>
      <c r="G3888" s="698"/>
      <c r="H3888" s="309"/>
      <c r="I3888" s="24"/>
      <c r="J3888" s="2"/>
    </row>
    <row r="3889" spans="1:10" s="444" customFormat="1">
      <c r="A3889" s="382">
        <v>41446</v>
      </c>
      <c r="B3889" s="382"/>
      <c r="C3889" s="75" t="s">
        <v>129</v>
      </c>
      <c r="D3889" s="75" t="s">
        <v>4436</v>
      </c>
      <c r="E3889" s="525">
        <v>14887</v>
      </c>
      <c r="F3889" s="184">
        <v>742.15</v>
      </c>
      <c r="G3889" s="698"/>
      <c r="H3889" s="309"/>
      <c r="I3889" s="24"/>
      <c r="J3889" s="2"/>
    </row>
    <row r="3890" spans="1:10" s="444" customFormat="1">
      <c r="A3890" s="382">
        <v>41451</v>
      </c>
      <c r="B3890" s="382"/>
      <c r="C3890" s="75" t="s">
        <v>1571</v>
      </c>
      <c r="D3890" s="75" t="s">
        <v>4459</v>
      </c>
      <c r="E3890" s="525">
        <v>14909</v>
      </c>
      <c r="F3890" s="184">
        <v>217.8</v>
      </c>
      <c r="G3890" s="698"/>
      <c r="H3890" s="309"/>
      <c r="I3890" s="24"/>
      <c r="J3890" s="2"/>
    </row>
    <row r="3891" spans="1:10" s="444" customFormat="1">
      <c r="A3891" s="382">
        <v>41451</v>
      </c>
      <c r="B3891" s="382"/>
      <c r="C3891" s="75" t="s">
        <v>4455</v>
      </c>
      <c r="D3891" s="75" t="s">
        <v>4458</v>
      </c>
      <c r="E3891" s="525">
        <v>14908</v>
      </c>
      <c r="F3891" s="184">
        <v>964.72</v>
      </c>
      <c r="G3891" s="698"/>
      <c r="H3891" s="309"/>
      <c r="I3891" s="24"/>
      <c r="J3891" s="2"/>
    </row>
    <row r="3892" spans="1:10" s="444" customFormat="1">
      <c r="A3892" s="382">
        <v>41446</v>
      </c>
      <c r="B3892" s="382"/>
      <c r="C3892" s="75" t="s">
        <v>1770</v>
      </c>
      <c r="D3892" s="75" t="s">
        <v>4423</v>
      </c>
      <c r="E3892" s="525">
        <v>14873</v>
      </c>
      <c r="F3892" s="184">
        <v>588.79999999999995</v>
      </c>
      <c r="G3892" s="698"/>
      <c r="H3892" s="309"/>
      <c r="I3892" s="24"/>
      <c r="J3892" s="2"/>
    </row>
    <row r="3894" spans="1:10">
      <c r="A3894" s="60">
        <v>41452</v>
      </c>
    </row>
    <row r="3896" spans="1:10" s="444" customFormat="1">
      <c r="A3896" s="382">
        <v>41446</v>
      </c>
      <c r="B3896" s="382"/>
      <c r="C3896" s="75" t="s">
        <v>1270</v>
      </c>
      <c r="D3896" s="75" t="s">
        <v>4440</v>
      </c>
      <c r="E3896" s="525">
        <v>14891</v>
      </c>
      <c r="F3896" s="184">
        <v>175.56</v>
      </c>
      <c r="G3896" s="698"/>
      <c r="H3896" s="309"/>
      <c r="I3896" s="24"/>
      <c r="J3896" s="2"/>
    </row>
    <row r="3897" spans="1:10" s="444" customFormat="1">
      <c r="A3897" s="382">
        <v>41446</v>
      </c>
      <c r="B3897" s="382"/>
      <c r="C3897" s="75" t="s">
        <v>621</v>
      </c>
      <c r="D3897" s="75" t="s">
        <v>4418</v>
      </c>
      <c r="E3897" s="525">
        <v>14863</v>
      </c>
      <c r="F3897" s="184">
        <v>294.39999999999998</v>
      </c>
      <c r="G3897" s="698"/>
      <c r="H3897" s="309"/>
      <c r="I3897" s="24"/>
      <c r="J3897" s="2"/>
    </row>
    <row r="3898" spans="1:10" s="444" customFormat="1">
      <c r="A3898" s="382">
        <v>41446</v>
      </c>
      <c r="B3898" s="382"/>
      <c r="C3898" s="75" t="s">
        <v>2946</v>
      </c>
      <c r="D3898" s="75" t="s">
        <v>3868</v>
      </c>
      <c r="E3898" s="525">
        <v>14871</v>
      </c>
      <c r="F3898" s="184">
        <v>294.39999999999998</v>
      </c>
      <c r="G3898" s="698"/>
      <c r="H3898" s="309"/>
      <c r="I3898" s="24"/>
      <c r="J3898" s="2"/>
    </row>
    <row r="3899" spans="1:10" s="444" customFormat="1">
      <c r="A3899" s="382">
        <v>41446</v>
      </c>
      <c r="B3899" s="382"/>
      <c r="C3899" s="75" t="s">
        <v>1797</v>
      </c>
      <c r="D3899" s="75" t="s">
        <v>4435</v>
      </c>
      <c r="E3899" s="525">
        <v>14886</v>
      </c>
      <c r="F3899" s="184">
        <v>348.75</v>
      </c>
      <c r="G3899" s="698"/>
      <c r="H3899" s="309"/>
      <c r="I3899" s="24"/>
      <c r="J3899" s="2"/>
    </row>
    <row r="3900" spans="1:10" s="444" customFormat="1">
      <c r="A3900" s="382">
        <v>41446</v>
      </c>
      <c r="B3900" s="382"/>
      <c r="C3900" s="75" t="s">
        <v>1288</v>
      </c>
      <c r="D3900" s="75" t="s">
        <v>4442</v>
      </c>
      <c r="E3900" s="525">
        <v>14893</v>
      </c>
      <c r="F3900" s="184">
        <v>400</v>
      </c>
      <c r="G3900" s="698"/>
      <c r="H3900" s="309"/>
      <c r="I3900" s="24"/>
      <c r="J3900" s="2"/>
    </row>
    <row r="3901" spans="1:10" s="444" customFormat="1">
      <c r="A3901" s="382">
        <v>41360</v>
      </c>
      <c r="B3901" s="382">
        <v>41452</v>
      </c>
      <c r="C3901" s="75" t="s">
        <v>1762</v>
      </c>
      <c r="D3901" s="75" t="s">
        <v>3592</v>
      </c>
      <c r="E3901" s="525">
        <v>13746</v>
      </c>
      <c r="F3901" s="184">
        <v>750</v>
      </c>
      <c r="G3901" s="698"/>
      <c r="H3901" s="309"/>
      <c r="I3901" s="24"/>
      <c r="J3901" s="2"/>
    </row>
    <row r="3902" spans="1:10" s="444" customFormat="1">
      <c r="A3902" s="382">
        <v>41446</v>
      </c>
      <c r="B3902" s="382"/>
      <c r="C3902" s="75" t="s">
        <v>1864</v>
      </c>
      <c r="D3902" s="75" t="s">
        <v>4439</v>
      </c>
      <c r="E3902" s="525">
        <v>14890</v>
      </c>
      <c r="F3902" s="184">
        <v>200</v>
      </c>
      <c r="G3902" s="698"/>
      <c r="H3902" s="309"/>
      <c r="I3902" s="24"/>
      <c r="J3902" s="2"/>
    </row>
    <row r="3903" spans="1:10" s="444" customFormat="1">
      <c r="A3903" s="382">
        <v>41450</v>
      </c>
      <c r="B3903" s="382"/>
      <c r="C3903" s="75" t="s">
        <v>4452</v>
      </c>
      <c r="D3903" s="75" t="s">
        <v>4454</v>
      </c>
      <c r="E3903" s="525">
        <v>14905</v>
      </c>
      <c r="F3903" s="184">
        <v>11632.5</v>
      </c>
      <c r="G3903" s="698"/>
      <c r="H3903" s="309"/>
      <c r="I3903" s="24"/>
      <c r="J3903" s="2"/>
    </row>
    <row r="3905" spans="1:10">
      <c r="A3905" s="60">
        <v>41453</v>
      </c>
    </row>
    <row r="3906" spans="1:10">
      <c r="A3906" s="382">
        <v>41446</v>
      </c>
      <c r="B3906" s="382"/>
      <c r="C3906" s="75" t="s">
        <v>348</v>
      </c>
      <c r="D3906" s="75" t="s">
        <v>4433</v>
      </c>
      <c r="E3906" s="525">
        <v>14884</v>
      </c>
      <c r="F3906" s="184">
        <v>117.96</v>
      </c>
    </row>
    <row r="3907" spans="1:10" s="444" customFormat="1">
      <c r="A3907" s="382">
        <v>41450</v>
      </c>
      <c r="B3907" s="382"/>
      <c r="C3907" s="75" t="s">
        <v>583</v>
      </c>
      <c r="D3907" s="75" t="s">
        <v>4456</v>
      </c>
      <c r="E3907" s="525">
        <v>14906</v>
      </c>
      <c r="F3907" s="184">
        <v>120</v>
      </c>
      <c r="G3907" s="698"/>
      <c r="H3907" s="309"/>
      <c r="I3907" s="24"/>
      <c r="J3907" s="2"/>
    </row>
    <row r="3908" spans="1:10" s="444" customFormat="1">
      <c r="A3908" s="382">
        <v>41446</v>
      </c>
      <c r="B3908" s="382"/>
      <c r="C3908" s="75" t="s">
        <v>1249</v>
      </c>
      <c r="D3908" s="75" t="s">
        <v>4151</v>
      </c>
      <c r="E3908" s="525">
        <v>14864</v>
      </c>
      <c r="F3908" s="184">
        <v>294.39999999999998</v>
      </c>
      <c r="G3908" s="698"/>
      <c r="H3908" s="309"/>
      <c r="I3908" s="24"/>
      <c r="J3908" s="2"/>
    </row>
    <row r="3909" spans="1:10" s="444" customFormat="1">
      <c r="A3909" s="382">
        <v>41452</v>
      </c>
      <c r="B3909" s="382"/>
      <c r="C3909" s="75" t="s">
        <v>468</v>
      </c>
      <c r="D3909" s="75" t="s">
        <v>4460</v>
      </c>
      <c r="E3909" s="525">
        <v>14911</v>
      </c>
      <c r="F3909" s="184">
        <v>348.27</v>
      </c>
      <c r="G3909" s="698"/>
      <c r="H3909" s="309"/>
      <c r="I3909" s="24"/>
      <c r="J3909" s="2"/>
    </row>
    <row r="3910" spans="1:10" s="444" customFormat="1">
      <c r="A3910" s="382">
        <v>41446</v>
      </c>
      <c r="B3910" s="382"/>
      <c r="C3910" s="75" t="s">
        <v>2944</v>
      </c>
      <c r="D3910" s="75" t="s">
        <v>2886</v>
      </c>
      <c r="E3910" s="525">
        <v>14875</v>
      </c>
      <c r="F3910" s="184">
        <v>375.36</v>
      </c>
      <c r="G3910" s="698"/>
      <c r="H3910" s="309"/>
      <c r="I3910" s="24"/>
      <c r="J3910" s="2"/>
    </row>
    <row r="3911" spans="1:10" s="444" customFormat="1">
      <c r="A3911" s="382">
        <v>41436</v>
      </c>
      <c r="B3911" s="382">
        <v>41452</v>
      </c>
      <c r="C3911" s="75" t="s">
        <v>130</v>
      </c>
      <c r="D3911" s="75" t="s">
        <v>3589</v>
      </c>
      <c r="E3911" s="525">
        <v>14718</v>
      </c>
      <c r="F3911" s="184">
        <v>975</v>
      </c>
      <c r="G3911" s="698"/>
      <c r="H3911" s="309"/>
      <c r="I3911" s="24"/>
      <c r="J3911" s="2"/>
    </row>
    <row r="3912" spans="1:10" s="444" customFormat="1">
      <c r="A3912" s="382">
        <v>41453</v>
      </c>
      <c r="B3912" s="382"/>
      <c r="C3912" s="75" t="s">
        <v>741</v>
      </c>
      <c r="D3912" s="75" t="s">
        <v>4484</v>
      </c>
      <c r="E3912" s="525">
        <v>14939</v>
      </c>
      <c r="F3912" s="184">
        <v>1971.32</v>
      </c>
      <c r="G3912" s="698"/>
      <c r="H3912" s="309"/>
      <c r="I3912" s="24"/>
      <c r="J3912" s="2"/>
    </row>
    <row r="3913" spans="1:10" s="444" customFormat="1">
      <c r="A3913" s="382">
        <v>41453</v>
      </c>
      <c r="B3913" s="382"/>
      <c r="C3913" s="75" t="s">
        <v>468</v>
      </c>
      <c r="D3913" s="75" t="s">
        <v>4484</v>
      </c>
      <c r="E3913" s="525">
        <v>14934</v>
      </c>
      <c r="F3913" s="184">
        <v>3134.57</v>
      </c>
      <c r="G3913" s="698"/>
      <c r="H3913" s="309"/>
      <c r="I3913" s="24"/>
      <c r="J3913" s="2"/>
    </row>
    <row r="3914" spans="1:10" s="444" customFormat="1">
      <c r="A3914" s="382">
        <v>41453</v>
      </c>
      <c r="B3914" s="382"/>
      <c r="C3914" s="75" t="s">
        <v>468</v>
      </c>
      <c r="D3914" s="75" t="s">
        <v>4484</v>
      </c>
      <c r="E3914" s="525">
        <v>14929</v>
      </c>
      <c r="F3914" s="184">
        <v>707.8</v>
      </c>
      <c r="G3914" s="698"/>
      <c r="H3914" s="309"/>
      <c r="I3914" s="24"/>
      <c r="J3914" s="2"/>
    </row>
    <row r="3915" spans="1:10" s="444" customFormat="1">
      <c r="A3915" s="382">
        <v>41453</v>
      </c>
      <c r="B3915" s="382"/>
      <c r="C3915" s="75" t="s">
        <v>173</v>
      </c>
      <c r="D3915" s="75" t="s">
        <v>4484</v>
      </c>
      <c r="E3915" s="525">
        <v>14953</v>
      </c>
      <c r="F3915" s="184">
        <v>266</v>
      </c>
      <c r="G3915" s="698"/>
      <c r="H3915" s="309"/>
      <c r="I3915" s="24"/>
      <c r="J3915" s="2"/>
    </row>
    <row r="3916" spans="1:10" s="444" customFormat="1">
      <c r="A3916" s="382">
        <v>41453</v>
      </c>
      <c r="B3916" s="382"/>
      <c r="C3916" s="75" t="s">
        <v>537</v>
      </c>
      <c r="D3916" s="75" t="s">
        <v>4489</v>
      </c>
      <c r="E3916" s="525">
        <v>14991</v>
      </c>
      <c r="F3916" s="184">
        <v>539.35</v>
      </c>
      <c r="G3916" s="698"/>
      <c r="H3916" s="309"/>
      <c r="I3916" s="24"/>
      <c r="J3916" s="2"/>
    </row>
    <row r="3917" spans="1:10" s="444" customFormat="1">
      <c r="A3917" s="382">
        <v>41453</v>
      </c>
      <c r="B3917" s="382"/>
      <c r="C3917" s="75" t="s">
        <v>2960</v>
      </c>
      <c r="D3917" s="75" t="s">
        <v>4484</v>
      </c>
      <c r="E3917" s="525">
        <v>14942</v>
      </c>
      <c r="F3917" s="184">
        <v>202.6</v>
      </c>
      <c r="G3917" s="698"/>
      <c r="H3917" s="309"/>
      <c r="I3917" s="24"/>
      <c r="J3917" s="2"/>
    </row>
    <row r="3918" spans="1:10" s="444" customFormat="1">
      <c r="A3918" s="382">
        <v>41453</v>
      </c>
      <c r="B3918" s="382"/>
      <c r="C3918" s="75" t="s">
        <v>633</v>
      </c>
      <c r="D3918" s="75" t="s">
        <v>4484</v>
      </c>
      <c r="E3918" s="525">
        <v>14951</v>
      </c>
      <c r="F3918" s="184">
        <v>194.63</v>
      </c>
      <c r="G3918" s="698"/>
      <c r="H3918" s="309"/>
      <c r="I3918" s="24"/>
      <c r="J3918" s="2"/>
    </row>
    <row r="3919" spans="1:10" s="444" customFormat="1">
      <c r="A3919" s="382">
        <v>41453</v>
      </c>
      <c r="B3919" s="382"/>
      <c r="C3919" s="75" t="s">
        <v>678</v>
      </c>
      <c r="D3919" s="75" t="s">
        <v>4484</v>
      </c>
      <c r="E3919" s="525">
        <v>14941</v>
      </c>
      <c r="F3919" s="184">
        <v>230.02</v>
      </c>
      <c r="G3919" s="698"/>
      <c r="H3919" s="309"/>
      <c r="I3919" s="24"/>
      <c r="J3919" s="2"/>
    </row>
    <row r="3920" spans="1:10" s="444" customFormat="1">
      <c r="A3920" s="382">
        <v>41438</v>
      </c>
      <c r="B3920" s="382"/>
      <c r="C3920" s="75" t="s">
        <v>2860</v>
      </c>
      <c r="D3920" s="75" t="s">
        <v>4363</v>
      </c>
      <c r="E3920" s="525">
        <v>14809</v>
      </c>
      <c r="F3920" s="184">
        <v>52.26</v>
      </c>
      <c r="G3920" s="698"/>
      <c r="H3920" s="309"/>
      <c r="I3920" s="24"/>
      <c r="J3920" s="2"/>
    </row>
    <row r="3921" spans="1:10" s="444" customFormat="1">
      <c r="A3921" s="382">
        <v>41453</v>
      </c>
      <c r="B3921" s="382"/>
      <c r="C3921" s="75" t="s">
        <v>519</v>
      </c>
      <c r="D3921" s="75" t="s">
        <v>4489</v>
      </c>
      <c r="E3921" s="525">
        <v>14963</v>
      </c>
      <c r="F3921" s="184">
        <v>318.49</v>
      </c>
      <c r="G3921" s="698"/>
      <c r="H3921" s="309"/>
      <c r="I3921" s="24"/>
      <c r="J3921" s="2"/>
    </row>
    <row r="3922" spans="1:10" s="444" customFormat="1">
      <c r="A3922" s="382">
        <v>41453</v>
      </c>
      <c r="B3922" s="382"/>
      <c r="C3922" s="75" t="s">
        <v>2783</v>
      </c>
      <c r="D3922" s="75" t="s">
        <v>4484</v>
      </c>
      <c r="E3922" s="525">
        <v>14937</v>
      </c>
      <c r="F3922" s="184">
        <v>647.62</v>
      </c>
      <c r="G3922" s="698"/>
      <c r="H3922" s="309"/>
      <c r="I3922" s="24"/>
      <c r="J3922" s="2"/>
    </row>
    <row r="3923" spans="1:10" s="444" customFormat="1">
      <c r="A3923" s="382">
        <v>41453</v>
      </c>
      <c r="B3923" s="382"/>
      <c r="C3923" s="75" t="s">
        <v>1730</v>
      </c>
      <c r="D3923" s="75" t="s">
        <v>4489</v>
      </c>
      <c r="E3923" s="525">
        <v>14987</v>
      </c>
      <c r="F3923" s="184">
        <v>588.74</v>
      </c>
      <c r="G3923" s="698"/>
      <c r="H3923" s="309"/>
      <c r="I3923" s="24"/>
      <c r="J3923" s="2"/>
    </row>
    <row r="3924" spans="1:10" s="444" customFormat="1">
      <c r="A3924" s="382">
        <v>41453</v>
      </c>
      <c r="B3924" s="382"/>
      <c r="C3924" s="75" t="s">
        <v>529</v>
      </c>
      <c r="D3924" s="75" t="s">
        <v>4489</v>
      </c>
      <c r="E3924" s="525">
        <v>14981</v>
      </c>
      <c r="F3924" s="184">
        <v>239.65</v>
      </c>
      <c r="G3924" s="698"/>
      <c r="H3924" s="309"/>
      <c r="I3924" s="24"/>
      <c r="J3924" s="2"/>
    </row>
    <row r="3925" spans="1:10" s="444" customFormat="1">
      <c r="A3925" s="382">
        <v>41453</v>
      </c>
      <c r="B3925" s="382"/>
      <c r="C3925" s="75" t="s">
        <v>30</v>
      </c>
      <c r="D3925" s="75" t="s">
        <v>4489</v>
      </c>
      <c r="E3925" s="525">
        <v>14976</v>
      </c>
      <c r="F3925" s="184">
        <v>232.59</v>
      </c>
      <c r="G3925" s="698"/>
      <c r="H3925" s="309"/>
      <c r="I3925" s="24"/>
      <c r="J3925" s="2"/>
    </row>
    <row r="3926" spans="1:10" s="444" customFormat="1">
      <c r="A3926" s="382">
        <v>41453</v>
      </c>
      <c r="B3926" s="382"/>
      <c r="C3926" s="75" t="s">
        <v>636</v>
      </c>
      <c r="D3926" s="75" t="s">
        <v>4484</v>
      </c>
      <c r="E3926" s="525">
        <v>14956</v>
      </c>
      <c r="F3926" s="184">
        <v>188.93</v>
      </c>
      <c r="G3926" s="698"/>
      <c r="H3926" s="309"/>
      <c r="I3926" s="24"/>
      <c r="J3926" s="2"/>
    </row>
    <row r="3927" spans="1:10" s="444" customFormat="1">
      <c r="A3927" s="382">
        <v>41453</v>
      </c>
      <c r="B3927" s="382"/>
      <c r="C3927" s="75" t="s">
        <v>1304</v>
      </c>
      <c r="D3927" s="75" t="s">
        <v>4489</v>
      </c>
      <c r="E3927" s="525">
        <v>14974</v>
      </c>
      <c r="F3927" s="184">
        <v>206.43</v>
      </c>
      <c r="G3927" s="698"/>
      <c r="H3927" s="309"/>
      <c r="I3927" s="24"/>
      <c r="J3927" s="2"/>
    </row>
    <row r="3928" spans="1:10" s="444" customFormat="1">
      <c r="A3928" s="382">
        <v>41453</v>
      </c>
      <c r="B3928" s="382"/>
      <c r="C3928" s="75" t="s">
        <v>492</v>
      </c>
      <c r="D3928" s="75" t="s">
        <v>4484</v>
      </c>
      <c r="E3928" s="525">
        <v>14940</v>
      </c>
      <c r="F3928" s="184">
        <v>218.23</v>
      </c>
      <c r="G3928" s="698"/>
      <c r="H3928" s="309"/>
      <c r="I3928" s="24"/>
      <c r="J3928" s="2"/>
    </row>
    <row r="3929" spans="1:10" s="444" customFormat="1">
      <c r="A3929" s="382">
        <v>41453</v>
      </c>
      <c r="B3929" s="382"/>
      <c r="C3929" s="75" t="s">
        <v>32</v>
      </c>
      <c r="D3929" s="75" t="s">
        <v>4489</v>
      </c>
      <c r="E3929" s="525">
        <v>14986</v>
      </c>
      <c r="F3929" s="184">
        <v>565.11</v>
      </c>
      <c r="G3929" s="698"/>
      <c r="H3929" s="309"/>
      <c r="I3929" s="24"/>
      <c r="J3929" s="2"/>
    </row>
    <row r="3930" spans="1:10" s="444" customFormat="1">
      <c r="A3930" s="382">
        <v>41453</v>
      </c>
      <c r="B3930" s="382"/>
      <c r="C3930" s="75" t="s">
        <v>531</v>
      </c>
      <c r="D3930" s="75" t="s">
        <v>4489</v>
      </c>
      <c r="E3930" s="525">
        <v>14985</v>
      </c>
      <c r="F3930" s="184">
        <v>565.11</v>
      </c>
      <c r="G3930" s="698"/>
      <c r="H3930" s="309"/>
      <c r="I3930" s="24"/>
      <c r="J3930" s="2"/>
    </row>
    <row r="3931" spans="1:10" s="444" customFormat="1">
      <c r="A3931" s="382">
        <v>41453</v>
      </c>
      <c r="B3931" s="382"/>
      <c r="C3931" s="75" t="s">
        <v>562</v>
      </c>
      <c r="D3931" s="75" t="s">
        <v>4489</v>
      </c>
      <c r="E3931" s="525">
        <v>14979</v>
      </c>
      <c r="F3931" s="184">
        <v>205.02</v>
      </c>
      <c r="G3931" s="698"/>
      <c r="H3931" s="309"/>
      <c r="I3931" s="24"/>
      <c r="J3931" s="2"/>
    </row>
    <row r="3932" spans="1:10" s="444" customFormat="1">
      <c r="A3932" s="382">
        <v>41453</v>
      </c>
      <c r="B3932" s="382"/>
      <c r="C3932" s="75" t="s">
        <v>4467</v>
      </c>
      <c r="D3932" s="75" t="s">
        <v>4486</v>
      </c>
      <c r="E3932" s="525">
        <v>14959</v>
      </c>
      <c r="F3932" s="184">
        <v>184.44</v>
      </c>
      <c r="G3932" s="698"/>
      <c r="H3932" s="309"/>
      <c r="I3932" s="24"/>
      <c r="J3932" s="2"/>
    </row>
    <row r="3933" spans="1:10" s="444" customFormat="1">
      <c r="A3933" s="382">
        <v>41453</v>
      </c>
      <c r="B3933" s="382"/>
      <c r="C3933" s="75" t="s">
        <v>635</v>
      </c>
      <c r="D3933" s="75" t="s">
        <v>4484</v>
      </c>
      <c r="E3933" s="525">
        <v>14958</v>
      </c>
      <c r="F3933" s="184">
        <v>188.97</v>
      </c>
      <c r="G3933" s="698"/>
      <c r="H3933" s="309"/>
      <c r="I3933" s="24"/>
      <c r="J3933" s="2"/>
    </row>
    <row r="3934" spans="1:10" s="444" customFormat="1">
      <c r="A3934" s="382">
        <v>41453</v>
      </c>
      <c r="B3934" s="382"/>
      <c r="C3934" s="75" t="s">
        <v>523</v>
      </c>
      <c r="D3934" s="75" t="s">
        <v>4489</v>
      </c>
      <c r="E3934" s="525">
        <v>14968</v>
      </c>
      <c r="F3934" s="184">
        <v>446.08</v>
      </c>
      <c r="G3934" s="698"/>
      <c r="H3934" s="309"/>
      <c r="I3934" s="24"/>
      <c r="J3934" s="2"/>
    </row>
    <row r="3935" spans="1:10" s="444" customFormat="1">
      <c r="A3935" s="382">
        <v>41453</v>
      </c>
      <c r="B3935" s="382"/>
      <c r="C3935" s="75" t="s">
        <v>681</v>
      </c>
      <c r="D3935" s="75" t="s">
        <v>4484</v>
      </c>
      <c r="E3935" s="525">
        <v>14947</v>
      </c>
      <c r="F3935" s="184">
        <v>194.63</v>
      </c>
      <c r="G3935" s="698"/>
      <c r="H3935" s="309"/>
      <c r="I3935" s="24"/>
      <c r="J3935" s="2"/>
    </row>
    <row r="3936" spans="1:10" s="444" customFormat="1">
      <c r="A3936" s="382">
        <v>41453</v>
      </c>
      <c r="B3936" s="382"/>
      <c r="C3936" s="75" t="s">
        <v>1043</v>
      </c>
      <c r="D3936" s="75" t="s">
        <v>4489</v>
      </c>
      <c r="E3936" s="525">
        <v>14996</v>
      </c>
      <c r="F3936" s="184">
        <v>471.84</v>
      </c>
      <c r="G3936" s="698"/>
      <c r="H3936" s="309"/>
      <c r="I3936" s="24"/>
      <c r="J3936" s="2"/>
    </row>
    <row r="3937" spans="1:10" s="444" customFormat="1">
      <c r="A3937" s="382">
        <v>41453</v>
      </c>
      <c r="B3937" s="382"/>
      <c r="C3937" s="75" t="s">
        <v>1727</v>
      </c>
      <c r="D3937" s="75" t="s">
        <v>4489</v>
      </c>
      <c r="E3937" s="525">
        <v>14978</v>
      </c>
      <c r="F3937" s="184">
        <v>175.09</v>
      </c>
      <c r="G3937" s="698"/>
      <c r="H3937" s="309"/>
      <c r="I3937" s="24"/>
      <c r="J3937" s="2"/>
    </row>
    <row r="3938" spans="1:10" s="444" customFormat="1">
      <c r="A3938" s="382">
        <v>41453</v>
      </c>
      <c r="B3938" s="382"/>
      <c r="C3938" s="75" t="s">
        <v>3611</v>
      </c>
      <c r="D3938" s="75" t="s">
        <v>4488</v>
      </c>
      <c r="E3938" s="525">
        <v>14961</v>
      </c>
      <c r="F3938" s="184">
        <v>184.44</v>
      </c>
      <c r="G3938" s="698"/>
      <c r="H3938" s="309"/>
      <c r="I3938" s="24"/>
      <c r="J3938" s="2"/>
    </row>
    <row r="3939" spans="1:10" s="444" customFormat="1">
      <c r="A3939" s="382">
        <v>41453</v>
      </c>
      <c r="B3939" s="382"/>
      <c r="C3939" s="75" t="s">
        <v>192</v>
      </c>
      <c r="D3939" s="75" t="s">
        <v>4484</v>
      </c>
      <c r="E3939" s="525">
        <v>14943</v>
      </c>
      <c r="F3939" s="184">
        <v>194.63</v>
      </c>
      <c r="G3939" s="698"/>
      <c r="H3939" s="309"/>
      <c r="I3939" s="24"/>
      <c r="J3939" s="2"/>
    </row>
    <row r="3940" spans="1:10" s="444" customFormat="1">
      <c r="A3940" s="382">
        <v>41453</v>
      </c>
      <c r="B3940" s="382"/>
      <c r="C3940" s="75" t="s">
        <v>2147</v>
      </c>
      <c r="D3940" s="75" t="s">
        <v>4489</v>
      </c>
      <c r="E3940" s="525">
        <v>14969</v>
      </c>
      <c r="F3940" s="184">
        <v>198.99</v>
      </c>
      <c r="G3940" s="698"/>
      <c r="H3940" s="309"/>
      <c r="I3940" s="24"/>
      <c r="J3940" s="2"/>
    </row>
    <row r="3941" spans="1:10" s="444" customFormat="1">
      <c r="A3941" s="382">
        <v>41453</v>
      </c>
      <c r="B3941" s="382"/>
      <c r="C3941" s="75" t="s">
        <v>1629</v>
      </c>
      <c r="D3941" s="75" t="s">
        <v>4489</v>
      </c>
      <c r="E3941" s="525">
        <v>14990</v>
      </c>
      <c r="F3941" s="184">
        <v>503.59</v>
      </c>
      <c r="G3941" s="698"/>
      <c r="H3941" s="309"/>
      <c r="I3941" s="24"/>
      <c r="J3941" s="2"/>
    </row>
    <row r="3942" spans="1:10" s="444" customFormat="1">
      <c r="A3942" s="382">
        <v>41453</v>
      </c>
      <c r="B3942" s="382"/>
      <c r="C3942" s="75" t="s">
        <v>1734</v>
      </c>
      <c r="D3942" s="75" t="s">
        <v>4489</v>
      </c>
      <c r="E3942" s="525">
        <v>14972</v>
      </c>
      <c r="F3942" s="184">
        <v>201.79</v>
      </c>
      <c r="G3942" s="698"/>
      <c r="H3942" s="309"/>
      <c r="I3942" s="24"/>
      <c r="J3942" s="2"/>
    </row>
    <row r="3943" spans="1:10" s="444" customFormat="1">
      <c r="A3943" s="382">
        <v>41453</v>
      </c>
      <c r="B3943" s="382"/>
      <c r="C3943" s="75" t="s">
        <v>1703</v>
      </c>
      <c r="D3943" s="75" t="s">
        <v>4489</v>
      </c>
      <c r="E3943" s="525">
        <v>14964</v>
      </c>
      <c r="F3943" s="184">
        <v>176.84</v>
      </c>
      <c r="G3943" s="698"/>
      <c r="H3943" s="309"/>
      <c r="I3943" s="24"/>
      <c r="J3943" s="2"/>
    </row>
    <row r="3944" spans="1:10" s="444" customFormat="1">
      <c r="A3944" s="382">
        <v>41453</v>
      </c>
      <c r="B3944" s="382"/>
      <c r="C3944" s="75" t="s">
        <v>533</v>
      </c>
      <c r="D3944" s="75" t="s">
        <v>4484</v>
      </c>
      <c r="E3944" s="525">
        <v>14935</v>
      </c>
      <c r="F3944" s="184">
        <v>682</v>
      </c>
      <c r="G3944" s="698"/>
      <c r="H3944" s="309"/>
      <c r="I3944" s="24"/>
      <c r="J3944" s="2"/>
    </row>
    <row r="3945" spans="1:10" s="444" customFormat="1">
      <c r="A3945" s="382">
        <v>41453</v>
      </c>
      <c r="B3945" s="382"/>
      <c r="C3945" s="75" t="s">
        <v>265</v>
      </c>
      <c r="D3945" s="75" t="s">
        <v>4489</v>
      </c>
      <c r="E3945" s="525">
        <v>14980</v>
      </c>
      <c r="F3945" s="184">
        <v>177.28</v>
      </c>
      <c r="G3945" s="698"/>
      <c r="H3945" s="309"/>
      <c r="I3945" s="24"/>
      <c r="J3945" s="2"/>
    </row>
    <row r="3946" spans="1:10" s="444" customFormat="1">
      <c r="A3946" s="382">
        <v>41453</v>
      </c>
      <c r="B3946" s="382"/>
      <c r="C3946" s="75" t="s">
        <v>356</v>
      </c>
      <c r="D3946" s="75" t="s">
        <v>4489</v>
      </c>
      <c r="E3946" s="525">
        <v>14982</v>
      </c>
      <c r="F3946" s="184">
        <v>235.09</v>
      </c>
      <c r="G3946" s="698"/>
      <c r="H3946" s="309"/>
      <c r="I3946" s="24"/>
      <c r="J3946" s="2"/>
    </row>
    <row r="3947" spans="1:10" s="444" customFormat="1">
      <c r="A3947" s="382">
        <v>41453</v>
      </c>
      <c r="B3947" s="382"/>
      <c r="C3947" s="75" t="s">
        <v>1707</v>
      </c>
      <c r="D3947" s="75" t="s">
        <v>4489</v>
      </c>
      <c r="E3947" s="525">
        <v>14992</v>
      </c>
      <c r="F3947" s="184">
        <v>594.30999999999995</v>
      </c>
      <c r="G3947" s="698"/>
      <c r="H3947" s="309"/>
      <c r="I3947" s="24"/>
      <c r="J3947" s="2"/>
    </row>
    <row r="3948" spans="1:10" s="444" customFormat="1">
      <c r="A3948" s="382">
        <v>41453</v>
      </c>
      <c r="B3948" s="382"/>
      <c r="C3948" s="75" t="s">
        <v>2272</v>
      </c>
      <c r="D3948" s="75" t="s">
        <v>4489</v>
      </c>
      <c r="E3948" s="525">
        <v>14994</v>
      </c>
      <c r="F3948" s="184">
        <v>607.79999999999995</v>
      </c>
      <c r="G3948" s="698"/>
      <c r="H3948" s="309"/>
      <c r="I3948" s="24"/>
      <c r="J3948" s="2"/>
    </row>
    <row r="3949" spans="1:10" s="444" customFormat="1">
      <c r="A3949" s="382">
        <v>41453</v>
      </c>
      <c r="B3949" s="382"/>
      <c r="C3949" s="75" t="s">
        <v>497</v>
      </c>
      <c r="D3949" s="75" t="s">
        <v>4484</v>
      </c>
      <c r="E3949" s="525">
        <v>14945</v>
      </c>
      <c r="F3949" s="184">
        <v>188.97</v>
      </c>
      <c r="G3949" s="698"/>
      <c r="H3949" s="309"/>
      <c r="I3949" s="24"/>
      <c r="J3949" s="2"/>
    </row>
    <row r="3950" spans="1:10" s="444" customFormat="1">
      <c r="A3950" s="382">
        <v>41453</v>
      </c>
      <c r="B3950" s="382"/>
      <c r="C3950" s="75" t="s">
        <v>518</v>
      </c>
      <c r="D3950" s="75" t="s">
        <v>4489</v>
      </c>
      <c r="E3950" s="525">
        <v>14962</v>
      </c>
      <c r="F3950" s="184">
        <v>250.39</v>
      </c>
      <c r="G3950" s="698"/>
      <c r="H3950" s="309"/>
      <c r="I3950" s="24"/>
      <c r="J3950" s="2"/>
    </row>
    <row r="3951" spans="1:10" s="444" customFormat="1">
      <c r="A3951" s="382">
        <v>41453</v>
      </c>
      <c r="B3951" s="382"/>
      <c r="C3951" s="75" t="s">
        <v>2520</v>
      </c>
      <c r="D3951" s="75" t="s">
        <v>4484</v>
      </c>
      <c r="E3951" s="525">
        <v>14957</v>
      </c>
      <c r="F3951" s="184">
        <v>151.6</v>
      </c>
      <c r="G3951" s="698"/>
      <c r="H3951" s="309"/>
      <c r="I3951" s="24"/>
      <c r="J3951" s="2"/>
    </row>
    <row r="3952" spans="1:10" s="444" customFormat="1">
      <c r="A3952" s="382">
        <v>41453</v>
      </c>
      <c r="B3952" s="382"/>
      <c r="C3952" s="75" t="s">
        <v>2671</v>
      </c>
      <c r="D3952" s="75" t="s">
        <v>4489</v>
      </c>
      <c r="E3952" s="525">
        <v>14997</v>
      </c>
      <c r="F3952" s="184">
        <v>627.79</v>
      </c>
      <c r="G3952" s="698"/>
      <c r="H3952" s="309"/>
      <c r="I3952" s="24"/>
      <c r="J3952" s="2"/>
    </row>
    <row r="3953" spans="1:10" s="444" customFormat="1">
      <c r="A3953" s="382">
        <v>41453</v>
      </c>
      <c r="B3953" s="382"/>
      <c r="C3953" s="75" t="s">
        <v>3529</v>
      </c>
      <c r="D3953" s="75" t="s">
        <v>4490</v>
      </c>
      <c r="E3953" s="525">
        <v>15007</v>
      </c>
      <c r="F3953" s="184">
        <v>520</v>
      </c>
      <c r="G3953" s="698"/>
      <c r="H3953" s="309"/>
      <c r="I3953" s="24"/>
      <c r="J3953" s="2"/>
    </row>
    <row r="3954" spans="1:10" s="444" customFormat="1">
      <c r="A3954" s="382">
        <v>41453</v>
      </c>
      <c r="B3954" s="382"/>
      <c r="C3954" s="75" t="s">
        <v>200</v>
      </c>
      <c r="D3954" s="75" t="s">
        <v>4484</v>
      </c>
      <c r="E3954" s="525">
        <v>14948</v>
      </c>
      <c r="F3954" s="184">
        <v>194.63</v>
      </c>
      <c r="G3954" s="698"/>
      <c r="H3954" s="309"/>
      <c r="I3954" s="24"/>
      <c r="J3954" s="2"/>
    </row>
    <row r="3955" spans="1:10" s="444" customFormat="1">
      <c r="A3955" s="382">
        <v>41453</v>
      </c>
      <c r="B3955" s="382"/>
      <c r="C3955" s="75" t="s">
        <v>632</v>
      </c>
      <c r="D3955" s="75" t="s">
        <v>4484</v>
      </c>
      <c r="E3955" s="525">
        <v>14950</v>
      </c>
      <c r="F3955" s="184">
        <v>188.97</v>
      </c>
      <c r="G3955" s="698"/>
      <c r="H3955" s="309"/>
      <c r="I3955" s="24"/>
      <c r="J3955" s="2"/>
    </row>
    <row r="3956" spans="1:10" s="444" customFormat="1">
      <c r="A3956" s="382">
        <v>41453</v>
      </c>
      <c r="B3956" s="382"/>
      <c r="C3956" s="75" t="s">
        <v>4053</v>
      </c>
      <c r="D3956" s="75" t="s">
        <v>4487</v>
      </c>
      <c r="E3956" s="525">
        <v>14960</v>
      </c>
      <c r="F3956" s="184">
        <v>184.44</v>
      </c>
      <c r="G3956" s="698"/>
      <c r="H3956" s="309"/>
      <c r="I3956" s="24"/>
      <c r="J3956" s="2"/>
    </row>
    <row r="3957" spans="1:10" s="444" customFormat="1">
      <c r="A3957" s="382">
        <v>41453</v>
      </c>
      <c r="B3957" s="382"/>
      <c r="C3957" s="75" t="s">
        <v>520</v>
      </c>
      <c r="D3957" s="75" t="s">
        <v>4489</v>
      </c>
      <c r="E3957" s="525">
        <v>14966</v>
      </c>
      <c r="F3957" s="184">
        <v>210.16</v>
      </c>
      <c r="G3957" s="698"/>
      <c r="H3957" s="309"/>
      <c r="I3957" s="24"/>
      <c r="J3957" s="2"/>
    </row>
    <row r="3958" spans="1:10" s="444" customFormat="1">
      <c r="A3958" s="382">
        <v>41453</v>
      </c>
      <c r="B3958" s="382"/>
      <c r="C3958" s="75" t="s">
        <v>4466</v>
      </c>
      <c r="D3958" s="75" t="s">
        <v>4484</v>
      </c>
      <c r="E3958" s="525">
        <v>14949</v>
      </c>
      <c r="F3958" s="184">
        <v>162.28</v>
      </c>
      <c r="G3958" s="698"/>
      <c r="H3958" s="309"/>
      <c r="I3958" s="24"/>
      <c r="J3958" s="2"/>
    </row>
    <row r="3959" spans="1:10" s="444" customFormat="1">
      <c r="A3959" s="382">
        <v>41453</v>
      </c>
      <c r="B3959" s="382"/>
      <c r="C3959" s="75" t="s">
        <v>2404</v>
      </c>
      <c r="D3959" s="75" t="s">
        <v>4484</v>
      </c>
      <c r="E3959" s="525">
        <v>14952</v>
      </c>
      <c r="F3959" s="184">
        <v>162.28</v>
      </c>
      <c r="G3959" s="698"/>
      <c r="H3959" s="309"/>
      <c r="I3959" s="24"/>
      <c r="J3959" s="2"/>
    </row>
    <row r="3960" spans="1:10" s="444" customFormat="1">
      <c r="A3960" s="382">
        <v>41453</v>
      </c>
      <c r="B3960" s="382"/>
      <c r="C3960" s="75" t="s">
        <v>2153</v>
      </c>
      <c r="D3960" s="75" t="s">
        <v>4484</v>
      </c>
      <c r="E3960" s="525">
        <v>14954</v>
      </c>
      <c r="F3960" s="184">
        <v>162.28</v>
      </c>
      <c r="G3960" s="698"/>
      <c r="H3960" s="309"/>
      <c r="I3960" s="24"/>
      <c r="J3960" s="2"/>
    </row>
    <row r="3961" spans="1:10" s="444" customFormat="1">
      <c r="A3961" s="382">
        <v>41453</v>
      </c>
      <c r="B3961" s="382"/>
      <c r="C3961" s="75" t="s">
        <v>226</v>
      </c>
      <c r="D3961" s="75" t="s">
        <v>4509</v>
      </c>
      <c r="E3961" s="525">
        <v>15021</v>
      </c>
      <c r="F3961" s="184">
        <v>324.89999999999998</v>
      </c>
      <c r="G3961" s="698"/>
      <c r="H3961" s="309"/>
      <c r="I3961" s="24"/>
      <c r="J3961" s="2"/>
    </row>
    <row r="3962" spans="1:10" s="444" customFormat="1">
      <c r="A3962" s="382">
        <v>41453</v>
      </c>
      <c r="B3962" s="382"/>
      <c r="C3962" s="75" t="s">
        <v>1029</v>
      </c>
      <c r="D3962" s="75" t="s">
        <v>4484</v>
      </c>
      <c r="E3962" s="525">
        <v>14944</v>
      </c>
      <c r="F3962" s="184">
        <v>188.97</v>
      </c>
      <c r="G3962" s="698"/>
      <c r="H3962" s="309"/>
      <c r="I3962" s="24"/>
      <c r="J3962" s="2"/>
    </row>
    <row r="3963" spans="1:10" s="444" customFormat="1">
      <c r="A3963" s="382">
        <v>41453</v>
      </c>
      <c r="B3963" s="382"/>
      <c r="C3963" s="75" t="s">
        <v>389</v>
      </c>
      <c r="D3963" s="75" t="s">
        <v>4504</v>
      </c>
      <c r="E3963" s="525">
        <v>15016</v>
      </c>
      <c r="F3963" s="184">
        <v>80</v>
      </c>
      <c r="G3963" s="698"/>
      <c r="H3963" s="309"/>
      <c r="I3963" s="24"/>
      <c r="J3963" s="2"/>
    </row>
    <row r="3964" spans="1:10" s="444" customFormat="1">
      <c r="A3964" s="382">
        <v>41453</v>
      </c>
      <c r="B3964" s="382"/>
      <c r="C3964" s="75" t="s">
        <v>145</v>
      </c>
      <c r="D3964" s="75" t="s">
        <v>4481</v>
      </c>
      <c r="E3964" s="525">
        <v>14926</v>
      </c>
      <c r="F3964" s="184">
        <v>248</v>
      </c>
      <c r="G3964" s="698"/>
      <c r="H3964" s="309"/>
      <c r="I3964" s="24"/>
      <c r="J3964" s="2"/>
    </row>
    <row r="3965" spans="1:10" s="444" customFormat="1">
      <c r="A3965" s="382">
        <v>41453</v>
      </c>
      <c r="B3965" s="382"/>
      <c r="C3965" s="75" t="s">
        <v>145</v>
      </c>
      <c r="D3965" s="75" t="s">
        <v>4505</v>
      </c>
      <c r="E3965" s="525">
        <v>15017</v>
      </c>
      <c r="F3965" s="184">
        <v>190</v>
      </c>
      <c r="G3965" s="698"/>
      <c r="H3965" s="309"/>
      <c r="I3965" s="24"/>
      <c r="J3965" s="2"/>
    </row>
    <row r="3966" spans="1:10" s="444" customFormat="1">
      <c r="A3966" s="382">
        <v>41453</v>
      </c>
      <c r="B3966" s="382"/>
      <c r="C3966" s="75" t="s">
        <v>3260</v>
      </c>
      <c r="D3966" s="75" t="s">
        <v>4489</v>
      </c>
      <c r="E3966" s="525">
        <v>14975</v>
      </c>
      <c r="F3966" s="184">
        <v>206.43</v>
      </c>
      <c r="G3966" s="698"/>
      <c r="H3966" s="309"/>
      <c r="I3966" s="24"/>
      <c r="J3966" s="2"/>
    </row>
    <row r="3967" spans="1:10" s="444" customFormat="1">
      <c r="A3967" s="382">
        <v>41453</v>
      </c>
      <c r="B3967" s="382"/>
      <c r="C3967" s="75" t="s">
        <v>559</v>
      </c>
      <c r="D3967" s="75" t="s">
        <v>4489</v>
      </c>
      <c r="E3967" s="525">
        <v>14967</v>
      </c>
      <c r="F3967" s="184">
        <v>210.16</v>
      </c>
      <c r="G3967" s="698"/>
      <c r="H3967" s="309"/>
      <c r="I3967" s="24"/>
      <c r="J3967" s="2"/>
    </row>
    <row r="3968" spans="1:10" s="444" customFormat="1">
      <c r="A3968" s="382">
        <v>41453</v>
      </c>
      <c r="B3968" s="382"/>
      <c r="C3968" s="75" t="s">
        <v>233</v>
      </c>
      <c r="D3968" s="75" t="s">
        <v>4489</v>
      </c>
      <c r="E3968" s="525">
        <v>14989</v>
      </c>
      <c r="F3968" s="184">
        <v>383.37</v>
      </c>
      <c r="G3968" s="698"/>
      <c r="H3968" s="309"/>
      <c r="I3968" s="24"/>
      <c r="J3968" s="2"/>
    </row>
    <row r="3969" spans="1:10" s="444" customFormat="1">
      <c r="A3969" s="382">
        <v>41453</v>
      </c>
      <c r="B3969" s="382"/>
      <c r="C3969" s="75" t="s">
        <v>3138</v>
      </c>
      <c r="D3969" s="75" t="s">
        <v>4489</v>
      </c>
      <c r="E3969" s="525">
        <v>14970</v>
      </c>
      <c r="F3969" s="184">
        <v>202.6</v>
      </c>
      <c r="G3969" s="698"/>
      <c r="H3969" s="309"/>
      <c r="I3969" s="24"/>
      <c r="J3969" s="2"/>
    </row>
    <row r="3970" spans="1:10" s="444" customFormat="1">
      <c r="A3970" s="382">
        <v>41453</v>
      </c>
      <c r="B3970" s="382"/>
      <c r="C3970" s="75" t="s">
        <v>354</v>
      </c>
      <c r="D3970" s="75" t="s">
        <v>4484</v>
      </c>
      <c r="E3970" s="525">
        <v>14930</v>
      </c>
      <c r="F3970" s="184">
        <v>2107.4699999999998</v>
      </c>
      <c r="G3970" s="698"/>
      <c r="H3970" s="309"/>
      <c r="I3970" s="24"/>
      <c r="J3970" s="2"/>
    </row>
    <row r="3971" spans="1:10" s="444" customFormat="1">
      <c r="A3971" s="382">
        <v>41446</v>
      </c>
      <c r="B3971" s="382"/>
      <c r="C3971" s="75" t="s">
        <v>3416</v>
      </c>
      <c r="D3971" s="75" t="s">
        <v>4422</v>
      </c>
      <c r="E3971" s="525">
        <v>14872</v>
      </c>
      <c r="F3971" s="184">
        <v>294.39999999999998</v>
      </c>
      <c r="G3971" s="698"/>
      <c r="H3971" s="309"/>
      <c r="I3971" s="24"/>
      <c r="J3971" s="2"/>
    </row>
    <row r="3972" spans="1:10" s="444" customFormat="1">
      <c r="A3972"/>
      <c r="E3972" s="548"/>
      <c r="G3972" s="698"/>
      <c r="H3972" s="309"/>
      <c r="I3972" s="24"/>
      <c r="J3972" s="2"/>
    </row>
    <row r="3974" spans="1:10">
      <c r="A3974" s="60">
        <v>41456</v>
      </c>
    </row>
    <row r="3975" spans="1:10">
      <c r="A3975" s="382">
        <v>41446</v>
      </c>
      <c r="B3975" s="382"/>
      <c r="C3975" s="75" t="s">
        <v>168</v>
      </c>
      <c r="D3975" s="75" t="s">
        <v>4428</v>
      </c>
      <c r="E3975" s="525">
        <v>14880</v>
      </c>
      <c r="F3975" s="184">
        <v>106.68</v>
      </c>
    </row>
    <row r="3976" spans="1:10" s="444" customFormat="1">
      <c r="A3976" s="382">
        <v>41453</v>
      </c>
      <c r="B3976" s="382"/>
      <c r="C3976" s="75" t="s">
        <v>457</v>
      </c>
      <c r="D3976" s="75" t="s">
        <v>4489</v>
      </c>
      <c r="E3976" s="525">
        <v>14983</v>
      </c>
      <c r="F3976" s="184">
        <v>846.07</v>
      </c>
      <c r="G3976" s="698"/>
      <c r="H3976" s="309"/>
      <c r="I3976" s="24"/>
      <c r="J3976" s="2"/>
    </row>
    <row r="3977" spans="1:10" s="444" customFormat="1">
      <c r="A3977" s="382">
        <v>41451</v>
      </c>
      <c r="B3977" s="382"/>
      <c r="C3977" s="75" t="s">
        <v>1762</v>
      </c>
      <c r="D3977" s="75" t="s">
        <v>4226</v>
      </c>
      <c r="E3977" s="525">
        <v>14298</v>
      </c>
      <c r="F3977" s="184">
        <v>1275</v>
      </c>
      <c r="G3977" s="698"/>
      <c r="H3977" s="309"/>
      <c r="I3977" s="24"/>
      <c r="J3977" s="2"/>
    </row>
    <row r="3978" spans="1:10" s="444" customFormat="1">
      <c r="A3978" s="382">
        <v>41453</v>
      </c>
      <c r="B3978" s="382"/>
      <c r="C3978" s="75" t="s">
        <v>538</v>
      </c>
      <c r="D3978" s="75" t="s">
        <v>4489</v>
      </c>
      <c r="E3978" s="525">
        <v>14993</v>
      </c>
      <c r="F3978" s="184">
        <v>469.67</v>
      </c>
      <c r="G3978" s="698"/>
      <c r="H3978" s="309"/>
      <c r="I3978" s="24"/>
      <c r="J3978" s="2"/>
    </row>
    <row r="3979" spans="1:10" s="444" customFormat="1">
      <c r="A3979" s="382">
        <v>41453</v>
      </c>
      <c r="B3979" s="382"/>
      <c r="C3979" s="75" t="s">
        <v>3925</v>
      </c>
      <c r="D3979" s="75" t="s">
        <v>4490</v>
      </c>
      <c r="E3979" s="525">
        <v>15004</v>
      </c>
      <c r="F3979" s="184">
        <v>232</v>
      </c>
      <c r="G3979" s="698"/>
      <c r="H3979" s="309"/>
      <c r="I3979" s="24"/>
      <c r="J3979" s="2"/>
    </row>
    <row r="3980" spans="1:10" s="444" customFormat="1">
      <c r="A3980" s="382">
        <v>41453</v>
      </c>
      <c r="B3980" s="382"/>
      <c r="C3980" s="75" t="s">
        <v>558</v>
      </c>
      <c r="D3980" s="75" t="s">
        <v>4484</v>
      </c>
      <c r="E3980" s="525">
        <v>14932</v>
      </c>
      <c r="F3980" s="184">
        <v>1322.21</v>
      </c>
      <c r="G3980" s="698"/>
      <c r="H3980" s="309"/>
      <c r="I3980" s="24"/>
      <c r="J3980" s="2"/>
    </row>
    <row r="3981" spans="1:10" s="444" customFormat="1">
      <c r="A3981" s="382">
        <v>41453</v>
      </c>
      <c r="B3981" s="382"/>
      <c r="C3981" s="75" t="s">
        <v>2013</v>
      </c>
      <c r="D3981" s="75" t="s">
        <v>4489</v>
      </c>
      <c r="E3981" s="525">
        <v>14988</v>
      </c>
      <c r="F3981" s="184">
        <v>506.5</v>
      </c>
      <c r="G3981" s="698"/>
      <c r="H3981" s="309"/>
      <c r="I3981" s="24"/>
      <c r="J3981" s="2"/>
    </row>
    <row r="3982" spans="1:10" s="444" customFormat="1">
      <c r="A3982" s="382">
        <v>41453</v>
      </c>
      <c r="B3982" s="382"/>
      <c r="C3982" s="75" t="s">
        <v>3663</v>
      </c>
      <c r="D3982" s="75" t="s">
        <v>4493</v>
      </c>
      <c r="E3982" s="525">
        <v>15006</v>
      </c>
      <c r="F3982" s="184">
        <v>203</v>
      </c>
      <c r="G3982" s="698"/>
      <c r="H3982" s="309"/>
      <c r="I3982" s="24"/>
      <c r="J3982" s="2"/>
    </row>
    <row r="3983" spans="1:10" s="444" customFormat="1">
      <c r="A3983" s="382">
        <v>41432</v>
      </c>
      <c r="B3983" s="382"/>
      <c r="C3983" s="75" t="s">
        <v>3823</v>
      </c>
      <c r="D3983" s="75" t="s">
        <v>4313</v>
      </c>
      <c r="E3983" s="525">
        <v>14694</v>
      </c>
      <c r="F3983" s="184">
        <v>300</v>
      </c>
      <c r="G3983" s="698"/>
      <c r="H3983" s="309"/>
      <c r="I3983" s="24"/>
      <c r="J3983" s="2"/>
    </row>
    <row r="3984" spans="1:10" s="444" customFormat="1">
      <c r="A3984" s="382">
        <v>41453</v>
      </c>
      <c r="B3984" s="382"/>
      <c r="C3984" s="75" t="s">
        <v>4349</v>
      </c>
      <c r="D3984" s="75" t="s">
        <v>4491</v>
      </c>
      <c r="E3984" s="525">
        <v>15003</v>
      </c>
      <c r="F3984" s="184">
        <v>232</v>
      </c>
      <c r="G3984" s="698"/>
      <c r="H3984" s="309"/>
      <c r="I3984" s="24"/>
      <c r="J3984" s="2"/>
    </row>
    <row r="3985" spans="1:10" s="444" customFormat="1">
      <c r="A3985" s="382">
        <v>41453</v>
      </c>
      <c r="B3985" s="382"/>
      <c r="C3985" s="75" t="s">
        <v>3662</v>
      </c>
      <c r="D3985" s="75" t="s">
        <v>4490</v>
      </c>
      <c r="E3985" s="525">
        <v>15005</v>
      </c>
      <c r="F3985" s="184">
        <v>184.44</v>
      </c>
      <c r="G3985" s="698"/>
      <c r="H3985" s="309"/>
      <c r="I3985" s="24"/>
      <c r="J3985" s="2"/>
    </row>
    <row r="3986" spans="1:10" s="444" customFormat="1">
      <c r="A3986" s="382">
        <v>41453</v>
      </c>
      <c r="B3986" s="382"/>
      <c r="C3986" s="75" t="s">
        <v>369</v>
      </c>
      <c r="D3986" s="75" t="s">
        <v>4484</v>
      </c>
      <c r="E3986" s="525">
        <v>14936</v>
      </c>
      <c r="F3986" s="184">
        <v>997.91</v>
      </c>
      <c r="G3986" s="698"/>
      <c r="H3986" s="309"/>
      <c r="I3986" s="24"/>
      <c r="J3986" s="2"/>
    </row>
    <row r="3987" spans="1:10" s="444" customFormat="1">
      <c r="A3987" s="382">
        <v>41453</v>
      </c>
      <c r="B3987" s="382"/>
      <c r="C3987" s="75" t="s">
        <v>525</v>
      </c>
      <c r="D3987" s="75" t="s">
        <v>4489</v>
      </c>
      <c r="E3987" s="525">
        <v>14973</v>
      </c>
      <c r="F3987" s="184">
        <v>292.47000000000003</v>
      </c>
      <c r="G3987" s="698"/>
      <c r="H3987" s="309"/>
      <c r="I3987" s="24"/>
      <c r="J3987" s="2"/>
    </row>
    <row r="3988" spans="1:10" s="444" customFormat="1">
      <c r="A3988" s="382">
        <v>41453</v>
      </c>
      <c r="B3988" s="382"/>
      <c r="C3988" s="75" t="s">
        <v>626</v>
      </c>
      <c r="D3988" s="75" t="s">
        <v>4484</v>
      </c>
      <c r="E3988" s="525">
        <v>14946</v>
      </c>
      <c r="F3988" s="184">
        <v>188.97</v>
      </c>
      <c r="G3988" s="698"/>
      <c r="H3988" s="309"/>
      <c r="I3988" s="24"/>
      <c r="J3988" s="2"/>
    </row>
    <row r="3989" spans="1:10" s="444" customFormat="1">
      <c r="A3989" s="382">
        <v>41453</v>
      </c>
      <c r="B3989" s="382"/>
      <c r="C3989" s="75" t="s">
        <v>2644</v>
      </c>
      <c r="D3989" s="75" t="s">
        <v>4492</v>
      </c>
      <c r="E3989" s="525">
        <v>15002</v>
      </c>
      <c r="F3989" s="184">
        <v>312</v>
      </c>
      <c r="G3989" s="698"/>
      <c r="H3989" s="309"/>
      <c r="I3989" s="24"/>
      <c r="J3989" s="2"/>
    </row>
    <row r="3990" spans="1:10" s="444" customFormat="1">
      <c r="A3990" s="382">
        <v>41456</v>
      </c>
      <c r="B3990" s="382"/>
      <c r="C3990" s="75" t="s">
        <v>226</v>
      </c>
      <c r="D3990" s="75" t="s">
        <v>4511</v>
      </c>
      <c r="E3990" s="525">
        <v>15024</v>
      </c>
      <c r="F3990" s="184">
        <v>750</v>
      </c>
      <c r="G3990" s="698"/>
      <c r="H3990" s="309"/>
      <c r="I3990" s="24"/>
      <c r="J3990" s="2"/>
    </row>
    <row r="3991" spans="1:10" s="444" customFormat="1">
      <c r="A3991" s="382">
        <v>41453</v>
      </c>
      <c r="B3991" s="382"/>
      <c r="C3991" s="75" t="s">
        <v>634</v>
      </c>
      <c r="D3991" s="75" t="s">
        <v>4484</v>
      </c>
      <c r="E3991" s="525">
        <v>14955</v>
      </c>
      <c r="F3991" s="184">
        <v>188.97</v>
      </c>
      <c r="G3991" s="698"/>
      <c r="H3991" s="309"/>
      <c r="I3991" s="24"/>
      <c r="J3991" s="2"/>
    </row>
    <row r="3992" spans="1:10" s="444" customFormat="1">
      <c r="A3992" s="382">
        <v>41424</v>
      </c>
      <c r="B3992" s="382">
        <v>41455</v>
      </c>
      <c r="C3992" s="75" t="s">
        <v>133</v>
      </c>
      <c r="D3992" s="75" t="s">
        <v>4256</v>
      </c>
      <c r="E3992" s="525">
        <v>14647</v>
      </c>
      <c r="F3992" s="184">
        <v>702.9</v>
      </c>
      <c r="G3992" s="698"/>
      <c r="H3992" s="309"/>
      <c r="I3992" s="24"/>
      <c r="J3992" s="2"/>
    </row>
    <row r="3993" spans="1:10" s="444" customFormat="1">
      <c r="A3993" s="382">
        <v>41453</v>
      </c>
      <c r="B3993" s="382"/>
      <c r="C3993" s="75" t="s">
        <v>1170</v>
      </c>
      <c r="D3993" s="75" t="s">
        <v>4489</v>
      </c>
      <c r="E3993" s="525">
        <v>14965</v>
      </c>
      <c r="F3993" s="184">
        <v>265.41000000000003</v>
      </c>
      <c r="G3993" s="698"/>
      <c r="H3993" s="309"/>
      <c r="I3993" s="24"/>
      <c r="J3993" s="2"/>
    </row>
    <row r="3994" spans="1:10" s="444" customFormat="1">
      <c r="A3994" s="382">
        <v>41430</v>
      </c>
      <c r="B3994" s="382">
        <v>41454</v>
      </c>
      <c r="C3994" s="75" t="s">
        <v>469</v>
      </c>
      <c r="D3994" s="75" t="s">
        <v>4274</v>
      </c>
      <c r="E3994" s="525">
        <v>14658</v>
      </c>
      <c r="F3994" s="184">
        <v>4892.16</v>
      </c>
      <c r="G3994" s="698"/>
      <c r="H3994" s="309"/>
      <c r="I3994" s="24"/>
      <c r="J3994" s="2"/>
    </row>
    <row r="3995" spans="1:10" s="444" customFormat="1">
      <c r="A3995" s="382">
        <v>41453</v>
      </c>
      <c r="B3995" s="382"/>
      <c r="C3995" s="75" t="s">
        <v>367</v>
      </c>
      <c r="D3995" s="75" t="s">
        <v>4485</v>
      </c>
      <c r="E3995" s="525">
        <v>14933</v>
      </c>
      <c r="F3995" s="184">
        <v>1321.65</v>
      </c>
      <c r="G3995" s="698"/>
      <c r="H3995" s="309"/>
      <c r="I3995" s="24"/>
      <c r="J3995" s="2"/>
    </row>
    <row r="3996" spans="1:10" s="444" customFormat="1">
      <c r="A3996"/>
      <c r="E3996" s="548"/>
      <c r="G3996" s="698"/>
      <c r="H3996" s="309"/>
      <c r="I3996" s="24"/>
      <c r="J3996" s="2"/>
    </row>
    <row r="3998" spans="1:10">
      <c r="A3998" s="60">
        <v>41457</v>
      </c>
    </row>
    <row r="3999" spans="1:10">
      <c r="A3999" s="382">
        <v>41453</v>
      </c>
      <c r="B3999" s="382"/>
      <c r="C3999" s="75" t="s">
        <v>3503</v>
      </c>
      <c r="D3999" s="75" t="s">
        <v>4497</v>
      </c>
      <c r="E3999" s="525">
        <v>15011</v>
      </c>
      <c r="F3999" s="184">
        <v>221.5</v>
      </c>
    </row>
    <row r="4000" spans="1:10" s="444" customFormat="1">
      <c r="A4000" s="382">
        <v>41453</v>
      </c>
      <c r="B4000" s="382"/>
      <c r="C4000" s="75" t="s">
        <v>528</v>
      </c>
      <c r="D4000" s="75" t="s">
        <v>4489</v>
      </c>
      <c r="E4000" s="525">
        <v>14977</v>
      </c>
      <c r="F4000" s="184">
        <v>269.14</v>
      </c>
      <c r="G4000" s="698"/>
      <c r="H4000" s="309"/>
      <c r="I4000" s="24"/>
      <c r="J4000" s="2"/>
    </row>
    <row r="4001" spans="1:10" s="444" customFormat="1">
      <c r="A4001" s="382">
        <v>41453</v>
      </c>
      <c r="B4001" s="382"/>
      <c r="C4001" s="75" t="s">
        <v>4501</v>
      </c>
      <c r="D4001" s="75" t="s">
        <v>4510</v>
      </c>
      <c r="E4001" s="525">
        <v>15022</v>
      </c>
      <c r="F4001" s="184">
        <v>278.5</v>
      </c>
      <c r="G4001" s="698"/>
      <c r="H4001" s="309"/>
      <c r="I4001" s="24"/>
      <c r="J4001" s="2"/>
    </row>
    <row r="4002" spans="1:10" s="444" customFormat="1">
      <c r="A4002" s="382">
        <v>41453</v>
      </c>
      <c r="B4002" s="382"/>
      <c r="C4002" s="75" t="s">
        <v>168</v>
      </c>
      <c r="D4002" s="75" t="s">
        <v>4482</v>
      </c>
      <c r="E4002" s="525">
        <v>14927</v>
      </c>
      <c r="F4002" s="184">
        <v>327.66000000000003</v>
      </c>
      <c r="G4002" s="698"/>
      <c r="H4002" s="309"/>
      <c r="I4002" s="24"/>
      <c r="J4002" s="2"/>
    </row>
    <row r="4003" spans="1:10" s="444" customFormat="1">
      <c r="A4003" s="382">
        <v>41453</v>
      </c>
      <c r="B4003" s="382"/>
      <c r="C4003" s="75" t="s">
        <v>166</v>
      </c>
      <c r="D4003" s="75" t="s">
        <v>4483</v>
      </c>
      <c r="E4003" s="525">
        <v>14928</v>
      </c>
      <c r="F4003" s="184">
        <v>514.1</v>
      </c>
      <c r="G4003" s="698"/>
      <c r="H4003" s="309"/>
      <c r="I4003" s="24"/>
      <c r="J4003" s="2"/>
    </row>
    <row r="4004" spans="1:10" s="444" customFormat="1">
      <c r="A4004" s="382">
        <v>41453</v>
      </c>
      <c r="B4004" s="382"/>
      <c r="C4004" s="75" t="s">
        <v>1633</v>
      </c>
      <c r="D4004" s="75" t="s">
        <v>4489</v>
      </c>
      <c r="E4004" s="525">
        <v>14995</v>
      </c>
      <c r="F4004" s="184">
        <v>568.54999999999995</v>
      </c>
      <c r="G4004" s="698"/>
      <c r="H4004" s="309"/>
      <c r="I4004" s="24"/>
      <c r="J4004" s="2"/>
    </row>
    <row r="4005" spans="1:10" s="444" customFormat="1">
      <c r="A4005" s="382">
        <v>41446</v>
      </c>
      <c r="B4005" s="382">
        <v>41452</v>
      </c>
      <c r="C4005" s="75" t="s">
        <v>3415</v>
      </c>
      <c r="D4005" s="75" t="s">
        <v>4419</v>
      </c>
      <c r="E4005" s="525">
        <v>14867</v>
      </c>
      <c r="F4005" s="184">
        <v>588.79999999999995</v>
      </c>
      <c r="G4005" s="698"/>
      <c r="H4005" s="309"/>
      <c r="I4005" s="24"/>
      <c r="J4005" s="2"/>
    </row>
    <row r="4006" spans="1:10" s="444" customFormat="1">
      <c r="A4006" s="382">
        <v>41453</v>
      </c>
      <c r="B4006" s="382"/>
      <c r="C4006" s="75" t="s">
        <v>4465</v>
      </c>
      <c r="D4006" s="75" t="s">
        <v>4475</v>
      </c>
      <c r="E4006" s="525">
        <v>14919</v>
      </c>
      <c r="F4006" s="184">
        <v>690</v>
      </c>
      <c r="G4006" s="698"/>
      <c r="H4006" s="309"/>
      <c r="I4006" s="24"/>
      <c r="J4006" s="2"/>
    </row>
    <row r="4007" spans="1:10" s="444" customFormat="1">
      <c r="A4007" s="382">
        <v>41453</v>
      </c>
      <c r="B4007" s="382"/>
      <c r="C4007" s="75" t="s">
        <v>761</v>
      </c>
      <c r="D4007" s="75" t="s">
        <v>4468</v>
      </c>
      <c r="E4007" s="525">
        <v>14912</v>
      </c>
      <c r="F4007" s="184">
        <v>1383.95</v>
      </c>
      <c r="G4007" s="698"/>
      <c r="H4007" s="309"/>
      <c r="I4007" s="24"/>
      <c r="J4007" s="2"/>
    </row>
    <row r="4008" spans="1:10" s="444" customFormat="1">
      <c r="A4008" s="382">
        <v>41453</v>
      </c>
      <c r="B4008" s="382"/>
      <c r="C4008" s="75" t="s">
        <v>1303</v>
      </c>
      <c r="D4008" s="75" t="s">
        <v>4489</v>
      </c>
      <c r="E4008" s="525">
        <v>14971</v>
      </c>
      <c r="F4008" s="184">
        <v>206.43</v>
      </c>
      <c r="G4008" s="698"/>
      <c r="H4008" s="309"/>
      <c r="I4008" s="24"/>
      <c r="J4008" s="2"/>
    </row>
    <row r="4009" spans="1:10" s="444" customFormat="1">
      <c r="A4009" s="382">
        <v>41453</v>
      </c>
      <c r="B4009" s="382"/>
      <c r="C4009" s="75" t="s">
        <v>2273</v>
      </c>
      <c r="D4009" s="75" t="s">
        <v>4490</v>
      </c>
      <c r="E4009" s="525">
        <v>15000</v>
      </c>
      <c r="F4009" s="184">
        <v>312</v>
      </c>
      <c r="G4009" s="698"/>
      <c r="H4009" s="309"/>
      <c r="I4009" s="24"/>
      <c r="J4009" s="2"/>
    </row>
    <row r="4010" spans="1:10" s="444" customFormat="1">
      <c r="A4010" s="382">
        <v>41453</v>
      </c>
      <c r="B4010" s="382"/>
      <c r="C4010" s="75" t="s">
        <v>563</v>
      </c>
      <c r="D4010" s="75" t="s">
        <v>4489</v>
      </c>
      <c r="E4010" s="525">
        <v>14999</v>
      </c>
      <c r="F4010" s="184">
        <v>559.17999999999995</v>
      </c>
      <c r="G4010" s="698"/>
      <c r="H4010" s="309"/>
      <c r="I4010" s="24"/>
      <c r="J4010" s="2"/>
    </row>
    <row r="4011" spans="1:10" s="444" customFormat="1">
      <c r="A4011" s="382">
        <v>41453</v>
      </c>
      <c r="B4011" s="382"/>
      <c r="C4011" s="75" t="s">
        <v>164</v>
      </c>
      <c r="D4011" s="75" t="s">
        <v>4489</v>
      </c>
      <c r="E4011" s="525">
        <v>14998</v>
      </c>
      <c r="F4011" s="184">
        <v>695.4</v>
      </c>
      <c r="G4011" s="698"/>
      <c r="H4011" s="309"/>
      <c r="I4011" s="24"/>
      <c r="J4011" s="2"/>
    </row>
    <row r="4012" spans="1:10" s="444" customFormat="1">
      <c r="A4012"/>
      <c r="E4012" s="548"/>
      <c r="G4012" s="698"/>
      <c r="H4012" s="309"/>
      <c r="I4012" s="24"/>
      <c r="J4012" s="2"/>
    </row>
    <row r="4014" spans="1:10">
      <c r="A4014" s="60">
        <v>41458</v>
      </c>
    </row>
    <row r="4015" spans="1:10">
      <c r="A4015" s="382">
        <v>41453</v>
      </c>
      <c r="B4015" s="382"/>
      <c r="C4015" s="75" t="s">
        <v>922</v>
      </c>
      <c r="D4015" s="75" t="s">
        <v>4513</v>
      </c>
      <c r="E4015" s="525">
        <v>15023</v>
      </c>
      <c r="F4015" s="184">
        <v>402.04</v>
      </c>
    </row>
    <row r="4016" spans="1:10">
      <c r="A4016" s="382">
        <v>41453</v>
      </c>
      <c r="B4016" s="382"/>
      <c r="C4016" s="75" t="s">
        <v>4461</v>
      </c>
      <c r="D4016" s="75" t="s">
        <v>4469</v>
      </c>
      <c r="E4016" s="525">
        <v>14913</v>
      </c>
      <c r="F4016" s="184">
        <v>552</v>
      </c>
      <c r="G4016" s="698"/>
    </row>
    <row r="4017" spans="1:10" s="444" customFormat="1">
      <c r="A4017" s="382">
        <v>41458</v>
      </c>
      <c r="B4017" s="382"/>
      <c r="C4017" s="75" t="s">
        <v>2897</v>
      </c>
      <c r="D4017" s="75" t="s">
        <v>4515</v>
      </c>
      <c r="E4017" s="525">
        <v>15027</v>
      </c>
      <c r="F4017" s="184">
        <v>2500</v>
      </c>
      <c r="G4017" s="698"/>
      <c r="H4017" s="309"/>
      <c r="I4017" s="24"/>
      <c r="J4017" s="2"/>
    </row>
    <row r="4018" spans="1:10" s="444" customFormat="1">
      <c r="A4018" s="382">
        <v>41458</v>
      </c>
      <c r="B4018" s="382"/>
      <c r="C4018" s="75" t="s">
        <v>3157</v>
      </c>
      <c r="D4018" s="75" t="s">
        <v>4514</v>
      </c>
      <c r="E4018" s="525">
        <v>15026</v>
      </c>
      <c r="F4018" s="184">
        <v>1000</v>
      </c>
      <c r="G4018" s="698"/>
      <c r="H4018" s="309"/>
      <c r="I4018" s="24"/>
      <c r="J4018" s="2"/>
    </row>
    <row r="4019" spans="1:10" s="444" customFormat="1">
      <c r="A4019" s="382">
        <v>41458</v>
      </c>
      <c r="B4019" s="382"/>
      <c r="C4019" s="75" t="s">
        <v>226</v>
      </c>
      <c r="D4019" s="75" t="s">
        <v>4516</v>
      </c>
      <c r="E4019" s="525">
        <v>15028</v>
      </c>
      <c r="F4019" s="184">
        <v>100</v>
      </c>
      <c r="G4019" s="698"/>
      <c r="H4019" s="309"/>
      <c r="I4019" s="24"/>
      <c r="J4019" s="2"/>
    </row>
    <row r="4020" spans="1:10" s="444" customFormat="1">
      <c r="A4020" s="382">
        <v>41453</v>
      </c>
      <c r="B4020" s="382"/>
      <c r="C4020" s="75" t="s">
        <v>4463</v>
      </c>
      <c r="D4020" s="75" t="s">
        <v>4473</v>
      </c>
      <c r="E4020" s="525">
        <v>14917</v>
      </c>
      <c r="F4020" s="184">
        <v>690</v>
      </c>
      <c r="G4020" s="698"/>
      <c r="H4020" s="309"/>
      <c r="I4020" s="24"/>
      <c r="J4020" s="2"/>
    </row>
    <row r="4021" spans="1:10" s="444" customFormat="1">
      <c r="A4021" s="382">
        <v>41457</v>
      </c>
      <c r="B4021" s="382"/>
      <c r="C4021" s="75" t="s">
        <v>1790</v>
      </c>
      <c r="D4021" s="75" t="s">
        <v>4512</v>
      </c>
      <c r="E4021" s="525">
        <v>15025</v>
      </c>
      <c r="F4021" s="184">
        <v>1500</v>
      </c>
      <c r="G4021" s="698"/>
      <c r="H4021" s="309"/>
      <c r="I4021" s="24"/>
      <c r="J4021" s="2"/>
    </row>
    <row r="4022" spans="1:10" s="444" customFormat="1">
      <c r="A4022"/>
      <c r="E4022" s="548"/>
      <c r="G4022" s="698"/>
      <c r="H4022" s="309"/>
      <c r="I4022" s="24"/>
      <c r="J4022" s="2"/>
    </row>
    <row r="4024" spans="1:10">
      <c r="A4024" s="60">
        <v>41459</v>
      </c>
    </row>
    <row r="4025" spans="1:10">
      <c r="A4025" s="382">
        <v>41453</v>
      </c>
      <c r="B4025" s="382"/>
      <c r="C4025" s="75" t="s">
        <v>1402</v>
      </c>
      <c r="D4025" s="75" t="s">
        <v>4499</v>
      </c>
      <c r="E4025" s="525">
        <v>15013</v>
      </c>
      <c r="F4025" s="184">
        <v>88</v>
      </c>
    </row>
    <row r="4026" spans="1:10" s="444" customFormat="1">
      <c r="A4026" s="382">
        <v>41453</v>
      </c>
      <c r="B4026" s="382"/>
      <c r="C4026" s="75" t="s">
        <v>662</v>
      </c>
      <c r="D4026" s="75" t="s">
        <v>4503</v>
      </c>
      <c r="E4026" s="525">
        <v>15015</v>
      </c>
      <c r="F4026" s="184">
        <v>164.84</v>
      </c>
      <c r="G4026" s="698"/>
      <c r="H4026" s="309"/>
      <c r="I4026" s="24"/>
      <c r="J4026" s="2"/>
    </row>
    <row r="4027" spans="1:10" s="444" customFormat="1">
      <c r="A4027" s="382">
        <v>41446</v>
      </c>
      <c r="B4027" s="382"/>
      <c r="C4027" s="75" t="s">
        <v>4197</v>
      </c>
      <c r="D4027" s="75" t="s">
        <v>4437</v>
      </c>
      <c r="E4027" s="525">
        <v>14888</v>
      </c>
      <c r="F4027" s="184">
        <v>210</v>
      </c>
      <c r="G4027" s="698"/>
      <c r="H4027" s="309"/>
      <c r="I4027" s="24"/>
      <c r="J4027" s="2"/>
    </row>
    <row r="4028" spans="1:10" s="444" customFormat="1">
      <c r="A4028" s="382">
        <v>41439</v>
      </c>
      <c r="B4028" s="382"/>
      <c r="C4028" s="75" t="s">
        <v>4368</v>
      </c>
      <c r="D4028" s="75" t="s">
        <v>3540</v>
      </c>
      <c r="E4028" s="525">
        <v>14823</v>
      </c>
      <c r="F4028" s="184">
        <v>285.2</v>
      </c>
      <c r="G4028" s="698"/>
      <c r="H4028" s="309"/>
      <c r="I4028" s="24"/>
      <c r="J4028" s="2"/>
    </row>
    <row r="4029" spans="1:10" s="444" customFormat="1">
      <c r="A4029" s="382">
        <v>41446</v>
      </c>
      <c r="B4029" s="382"/>
      <c r="C4029" s="75" t="s">
        <v>896</v>
      </c>
      <c r="D4029" s="75" t="s">
        <v>4438</v>
      </c>
      <c r="E4029" s="525">
        <v>14889</v>
      </c>
      <c r="F4029" s="184">
        <v>350</v>
      </c>
      <c r="G4029" s="698"/>
      <c r="H4029" s="309"/>
      <c r="I4029" s="24"/>
      <c r="J4029" s="2"/>
    </row>
    <row r="4030" spans="1:10" s="444" customFormat="1">
      <c r="A4030" s="382">
        <v>41453</v>
      </c>
      <c r="B4030" s="382"/>
      <c r="C4030" s="75" t="s">
        <v>438</v>
      </c>
      <c r="D4030" s="75" t="s">
        <v>4494</v>
      </c>
      <c r="E4030" s="525">
        <v>15008</v>
      </c>
      <c r="F4030" s="184">
        <v>400</v>
      </c>
      <c r="G4030" s="698"/>
      <c r="H4030" s="309"/>
      <c r="I4030" s="24"/>
      <c r="J4030" s="2"/>
    </row>
    <row r="4031" spans="1:10" s="444" customFormat="1">
      <c r="A4031" s="382">
        <v>41453</v>
      </c>
      <c r="B4031" s="382"/>
      <c r="C4031" s="75" t="s">
        <v>3048</v>
      </c>
      <c r="D4031" s="75" t="s">
        <v>4498</v>
      </c>
      <c r="E4031" s="525">
        <v>15012</v>
      </c>
      <c r="F4031" s="184">
        <v>400</v>
      </c>
      <c r="G4031" s="698"/>
      <c r="H4031" s="309"/>
      <c r="I4031" s="24"/>
      <c r="J4031" s="2"/>
    </row>
    <row r="4032" spans="1:10" s="444" customFormat="1">
      <c r="A4032" s="382">
        <v>41453</v>
      </c>
      <c r="B4032" s="382"/>
      <c r="C4032" s="75" t="s">
        <v>1288</v>
      </c>
      <c r="D4032" s="75" t="s">
        <v>4506</v>
      </c>
      <c r="E4032" s="525">
        <v>15018</v>
      </c>
      <c r="F4032" s="184">
        <v>400</v>
      </c>
      <c r="G4032" s="698"/>
      <c r="H4032" s="309"/>
      <c r="I4032" s="24"/>
      <c r="J4032" s="2"/>
    </row>
    <row r="4033" spans="1:10" s="444" customFormat="1">
      <c r="A4033" s="382">
        <v>41453</v>
      </c>
      <c r="B4033" s="382"/>
      <c r="C4033" s="75" t="s">
        <v>4500</v>
      </c>
      <c r="D4033" s="75" t="s">
        <v>4508</v>
      </c>
      <c r="E4033" s="525">
        <v>15020</v>
      </c>
      <c r="F4033" s="184">
        <v>429.34</v>
      </c>
      <c r="G4033" s="698"/>
      <c r="H4033" s="309"/>
      <c r="I4033" s="24"/>
      <c r="J4033" s="2"/>
    </row>
    <row r="4034" spans="1:10" s="444" customFormat="1">
      <c r="A4034" s="382">
        <v>41453</v>
      </c>
      <c r="B4034" s="382"/>
      <c r="C4034" s="75" t="s">
        <v>350</v>
      </c>
      <c r="D4034" s="75" t="s">
        <v>4477</v>
      </c>
      <c r="E4034" s="525">
        <v>14922</v>
      </c>
      <c r="F4034" s="184">
        <v>626.28</v>
      </c>
      <c r="G4034" s="698"/>
      <c r="H4034" s="309"/>
      <c r="I4034" s="24"/>
      <c r="J4034" s="2"/>
    </row>
    <row r="4035" spans="1:10" s="444" customFormat="1">
      <c r="A4035" s="382">
        <v>41453</v>
      </c>
      <c r="B4035" s="382"/>
      <c r="C4035" s="75" t="s">
        <v>2597</v>
      </c>
      <c r="D4035" s="75" t="s">
        <v>4471</v>
      </c>
      <c r="E4035" s="525">
        <v>14915</v>
      </c>
      <c r="F4035" s="184">
        <v>690</v>
      </c>
      <c r="G4035" s="698"/>
      <c r="H4035" s="309"/>
      <c r="I4035" s="24"/>
      <c r="J4035" s="2"/>
    </row>
    <row r="4036" spans="1:10" s="444" customFormat="1">
      <c r="A4036" s="382">
        <v>41459</v>
      </c>
      <c r="B4036" s="382"/>
      <c r="C4036" s="75" t="s">
        <v>4517</v>
      </c>
      <c r="D4036" s="75" t="s">
        <v>4518</v>
      </c>
      <c r="E4036" s="525">
        <v>15029</v>
      </c>
      <c r="F4036" s="184">
        <v>5000</v>
      </c>
      <c r="G4036" s="698"/>
      <c r="H4036" s="309"/>
      <c r="I4036" s="24"/>
      <c r="J4036" s="2"/>
    </row>
    <row r="4037" spans="1:10" s="444" customFormat="1">
      <c r="A4037" s="382">
        <v>41459</v>
      </c>
      <c r="B4037" s="382"/>
      <c r="C4037" s="75" t="s">
        <v>4517</v>
      </c>
      <c r="D4037" s="75" t="s">
        <v>4519</v>
      </c>
      <c r="E4037" s="525">
        <v>15030</v>
      </c>
      <c r="F4037" s="184">
        <v>100</v>
      </c>
      <c r="G4037" s="698"/>
      <c r="H4037" s="309"/>
      <c r="I4037" s="24"/>
      <c r="J4037" s="2"/>
    </row>
    <row r="4038" spans="1:10" s="444" customFormat="1">
      <c r="A4038" s="382">
        <v>41453</v>
      </c>
      <c r="B4038" s="382"/>
      <c r="C4038" s="75" t="s">
        <v>4348</v>
      </c>
      <c r="D4038" s="75" t="s">
        <v>4491</v>
      </c>
      <c r="E4038" s="525">
        <v>15001</v>
      </c>
      <c r="F4038" s="184">
        <v>260</v>
      </c>
      <c r="G4038" s="698"/>
      <c r="H4038" s="309"/>
      <c r="I4038" s="24"/>
      <c r="J4038" s="2"/>
    </row>
    <row r="4039" spans="1:10" s="444" customFormat="1">
      <c r="A4039" s="382">
        <v>41453</v>
      </c>
      <c r="B4039" s="382"/>
      <c r="C4039" s="75" t="s">
        <v>530</v>
      </c>
      <c r="D4039" s="75" t="s">
        <v>4489</v>
      </c>
      <c r="E4039" s="525">
        <v>14984</v>
      </c>
      <c r="F4039" s="184">
        <v>564.04</v>
      </c>
      <c r="G4039" s="698"/>
      <c r="H4039" s="309"/>
      <c r="I4039" s="24"/>
      <c r="J4039" s="2"/>
    </row>
    <row r="4040" spans="1:10" s="444" customFormat="1">
      <c r="A4040"/>
      <c r="E4040" s="548"/>
      <c r="G4040" s="698"/>
      <c r="H4040" s="309"/>
      <c r="I4040" s="24"/>
      <c r="J4040" s="2"/>
    </row>
    <row r="4043" spans="1:10">
      <c r="A4043" s="60">
        <v>41460</v>
      </c>
    </row>
    <row r="4045" spans="1:10" s="444" customFormat="1">
      <c r="A4045" s="382">
        <v>41453</v>
      </c>
      <c r="B4045" s="382"/>
      <c r="C4045" s="75" t="s">
        <v>669</v>
      </c>
      <c r="D4045" s="75" t="s">
        <v>4479</v>
      </c>
      <c r="E4045" s="525">
        <v>14924</v>
      </c>
      <c r="F4045" s="184">
        <v>552</v>
      </c>
      <c r="G4045" s="698"/>
      <c r="H4045" s="309"/>
      <c r="I4045" s="24"/>
      <c r="J4045" s="2"/>
    </row>
    <row r="4046" spans="1:10" s="444" customFormat="1">
      <c r="A4046" s="382">
        <v>41453</v>
      </c>
      <c r="B4046" s="382"/>
      <c r="C4046" s="75" t="s">
        <v>667</v>
      </c>
      <c r="D4046" s="75" t="s">
        <v>4480</v>
      </c>
      <c r="E4046" s="525">
        <v>14925</v>
      </c>
      <c r="F4046" s="184">
        <v>552</v>
      </c>
      <c r="G4046" s="698"/>
      <c r="H4046" s="309"/>
      <c r="I4046" s="24"/>
      <c r="J4046" s="2"/>
    </row>
    <row r="4047" spans="1:10" s="444" customFormat="1">
      <c r="A4047" s="382">
        <v>41453</v>
      </c>
      <c r="B4047" s="382"/>
      <c r="C4047" s="75" t="s">
        <v>3078</v>
      </c>
      <c r="D4047" s="75" t="s">
        <v>4476</v>
      </c>
      <c r="E4047" s="525">
        <v>14920</v>
      </c>
      <c r="F4047" s="184">
        <v>838.8</v>
      </c>
      <c r="G4047" s="698"/>
      <c r="H4047" s="309"/>
      <c r="I4047" s="24"/>
      <c r="J4047" s="2"/>
    </row>
    <row r="4048" spans="1:10" s="444" customFormat="1">
      <c r="A4048" s="382">
        <v>41446</v>
      </c>
      <c r="B4048" s="382"/>
      <c r="C4048" s="75" t="s">
        <v>3823</v>
      </c>
      <c r="D4048" s="75" t="s">
        <v>4432</v>
      </c>
      <c r="E4048" s="525">
        <v>14883</v>
      </c>
      <c r="F4048" s="184">
        <v>400</v>
      </c>
      <c r="G4048" s="698"/>
      <c r="H4048" s="309"/>
      <c r="I4048" s="24"/>
      <c r="J4048" s="2"/>
    </row>
    <row r="4049" spans="1:10" s="444" customFormat="1">
      <c r="A4049" s="382">
        <v>41462</v>
      </c>
      <c r="B4049" s="382"/>
      <c r="C4049" s="75" t="s">
        <v>145</v>
      </c>
      <c r="D4049" s="75" t="s">
        <v>4529</v>
      </c>
      <c r="E4049" s="525">
        <v>15041</v>
      </c>
      <c r="F4049" s="184">
        <v>135</v>
      </c>
      <c r="G4049" s="698"/>
      <c r="H4049" s="309"/>
      <c r="I4049" s="24"/>
      <c r="J4049" s="2"/>
    </row>
    <row r="4050" spans="1:10" s="444" customFormat="1">
      <c r="A4050" s="382">
        <v>41462</v>
      </c>
      <c r="B4050" s="382"/>
      <c r="C4050" s="75" t="s">
        <v>853</v>
      </c>
      <c r="D4050" s="75" t="s">
        <v>4530</v>
      </c>
      <c r="E4050" s="525">
        <v>15042</v>
      </c>
      <c r="F4050" s="184">
        <v>328.62</v>
      </c>
      <c r="G4050" s="698"/>
      <c r="H4050" s="309"/>
      <c r="I4050" s="24"/>
      <c r="J4050" s="2"/>
    </row>
    <row r="4051" spans="1:10" s="444" customFormat="1">
      <c r="A4051" s="382">
        <v>41462</v>
      </c>
      <c r="B4051" s="382"/>
      <c r="C4051" s="75" t="s">
        <v>145</v>
      </c>
      <c r="D4051" s="75" t="s">
        <v>4526</v>
      </c>
      <c r="E4051" s="525">
        <v>15038</v>
      </c>
      <c r="F4051" s="184">
        <v>219</v>
      </c>
      <c r="G4051" s="698"/>
      <c r="H4051" s="309"/>
      <c r="I4051" s="24"/>
      <c r="J4051" s="2"/>
    </row>
    <row r="4052" spans="1:10" s="444" customFormat="1">
      <c r="A4052" s="382">
        <v>41462</v>
      </c>
      <c r="B4052" s="382"/>
      <c r="C4052" s="75" t="s">
        <v>226</v>
      </c>
      <c r="D4052" s="75" t="s">
        <v>4531</v>
      </c>
      <c r="E4052" s="525">
        <v>15043</v>
      </c>
      <c r="F4052" s="184">
        <v>200</v>
      </c>
      <c r="G4052" s="698"/>
      <c r="H4052" s="309"/>
      <c r="I4052" s="24"/>
      <c r="J4052" s="2"/>
    </row>
    <row r="4053" spans="1:10" s="444" customFormat="1">
      <c r="A4053" s="382">
        <v>41462</v>
      </c>
      <c r="B4053" s="382"/>
      <c r="C4053" s="75" t="s">
        <v>1357</v>
      </c>
      <c r="D4053" s="75" t="s">
        <v>4525</v>
      </c>
      <c r="E4053" s="525">
        <v>15036</v>
      </c>
      <c r="F4053" s="184">
        <v>166.71</v>
      </c>
      <c r="G4053" s="698"/>
      <c r="H4053" s="309"/>
      <c r="I4053" s="24"/>
      <c r="J4053" s="2"/>
    </row>
    <row r="4054" spans="1:10" s="444" customFormat="1">
      <c r="A4054" s="382">
        <v>41462</v>
      </c>
      <c r="B4054" s="382"/>
      <c r="C4054" s="75" t="s">
        <v>1357</v>
      </c>
      <c r="D4054" s="75" t="s">
        <v>4524</v>
      </c>
      <c r="E4054" s="525">
        <v>15035</v>
      </c>
      <c r="F4054" s="184">
        <v>111.11</v>
      </c>
      <c r="G4054" s="698"/>
      <c r="H4054" s="309"/>
      <c r="I4054" s="24"/>
      <c r="J4054" s="2"/>
    </row>
    <row r="4055" spans="1:10" s="444" customFormat="1">
      <c r="A4055" s="382">
        <v>41462</v>
      </c>
      <c r="B4055" s="382"/>
      <c r="C4055" s="75" t="s">
        <v>1419</v>
      </c>
      <c r="D4055" s="75" t="s">
        <v>4522</v>
      </c>
      <c r="E4055" s="525">
        <v>15033</v>
      </c>
      <c r="F4055" s="184">
        <v>356.88</v>
      </c>
      <c r="G4055" s="698"/>
      <c r="H4055" s="309"/>
      <c r="I4055" s="24"/>
      <c r="J4055" s="2"/>
    </row>
    <row r="4056" spans="1:10" s="444" customFormat="1">
      <c r="A4056" s="382">
        <v>41462</v>
      </c>
      <c r="B4056" s="382"/>
      <c r="C4056" s="75" t="s">
        <v>1419</v>
      </c>
      <c r="D4056" s="75" t="s">
        <v>4521</v>
      </c>
      <c r="E4056" s="525">
        <v>15032</v>
      </c>
      <c r="F4056" s="184">
        <v>698.84</v>
      </c>
      <c r="G4056" s="698"/>
      <c r="H4056" s="309"/>
      <c r="I4056" s="24"/>
      <c r="J4056" s="2"/>
    </row>
    <row r="4057" spans="1:10" s="444" customFormat="1">
      <c r="A4057" s="382">
        <v>41462</v>
      </c>
      <c r="B4057" s="382"/>
      <c r="C4057" s="75" t="s">
        <v>4520</v>
      </c>
      <c r="D4057" s="75" t="s">
        <v>4523</v>
      </c>
      <c r="E4057" s="525">
        <v>15034</v>
      </c>
      <c r="F4057" s="184">
        <v>157.56</v>
      </c>
      <c r="G4057" s="698"/>
      <c r="H4057" s="309"/>
      <c r="I4057" s="24"/>
      <c r="J4057" s="2"/>
    </row>
    <row r="4058" spans="1:10" s="444" customFormat="1">
      <c r="A4058" s="382">
        <v>41462</v>
      </c>
      <c r="B4058" s="382"/>
      <c r="C4058" s="75" t="s">
        <v>4279</v>
      </c>
      <c r="D4058" s="75" t="s">
        <v>4548</v>
      </c>
      <c r="E4058" s="525">
        <v>15060</v>
      </c>
      <c r="F4058" s="184">
        <v>120</v>
      </c>
      <c r="G4058" s="698"/>
      <c r="H4058" s="309"/>
      <c r="I4058" s="24"/>
      <c r="J4058" s="2"/>
    </row>
    <row r="4059" spans="1:10" s="444" customFormat="1">
      <c r="A4059" s="382">
        <v>41462</v>
      </c>
      <c r="B4059" s="382"/>
      <c r="C4059" s="75" t="s">
        <v>4279</v>
      </c>
      <c r="D4059" s="75" t="s">
        <v>4547</v>
      </c>
      <c r="E4059" s="525">
        <v>15058</v>
      </c>
      <c r="F4059" s="184">
        <v>300</v>
      </c>
      <c r="G4059" s="698"/>
      <c r="H4059" s="309"/>
      <c r="I4059" s="24"/>
      <c r="J4059" s="2"/>
    </row>
    <row r="4060" spans="1:10" s="444" customFormat="1">
      <c r="A4060" s="382">
        <v>41462</v>
      </c>
      <c r="B4060" s="382"/>
      <c r="C4060" s="75" t="s">
        <v>4278</v>
      </c>
      <c r="D4060" s="75" t="s">
        <v>4546</v>
      </c>
      <c r="E4060" s="525">
        <v>15057</v>
      </c>
      <c r="F4060" s="184">
        <v>600</v>
      </c>
      <c r="G4060" s="698"/>
      <c r="H4060" s="309"/>
      <c r="I4060" s="24"/>
      <c r="J4060" s="2"/>
    </row>
    <row r="4061" spans="1:10" s="444" customFormat="1">
      <c r="A4061" s="382">
        <v>41414</v>
      </c>
      <c r="B4061" s="382">
        <v>41460</v>
      </c>
      <c r="C4061" s="75" t="s">
        <v>133</v>
      </c>
      <c r="D4061" s="75" t="s">
        <v>4240</v>
      </c>
      <c r="E4061" s="525">
        <v>14501</v>
      </c>
      <c r="F4061" s="184">
        <v>1964.26</v>
      </c>
      <c r="G4061" s="698"/>
      <c r="H4061" s="309"/>
      <c r="I4061" s="24"/>
      <c r="J4061" s="2"/>
    </row>
    <row r="4062" spans="1:10">
      <c r="A4062" s="382">
        <v>41430</v>
      </c>
      <c r="B4062" s="382">
        <v>41460</v>
      </c>
      <c r="C4062" s="75" t="s">
        <v>133</v>
      </c>
      <c r="D4062" s="75" t="s">
        <v>4550</v>
      </c>
      <c r="E4062" s="525">
        <v>14661</v>
      </c>
      <c r="F4062" s="184">
        <v>270.62</v>
      </c>
      <c r="G4062" s="698"/>
    </row>
    <row r="4063" spans="1:10" s="444" customFormat="1">
      <c r="A4063" s="382">
        <v>41453</v>
      </c>
      <c r="B4063" s="382"/>
      <c r="C4063" s="75" t="s">
        <v>3689</v>
      </c>
      <c r="D4063" s="75" t="s">
        <v>4502</v>
      </c>
      <c r="E4063" s="525">
        <v>15014</v>
      </c>
      <c r="F4063" s="184">
        <v>400</v>
      </c>
      <c r="G4063" s="698"/>
      <c r="H4063" s="309"/>
      <c r="I4063" s="24"/>
      <c r="J4063" s="2"/>
    </row>
    <row r="4064" spans="1:10" s="444" customFormat="1">
      <c r="A4064" s="382">
        <v>41439</v>
      </c>
      <c r="B4064" s="382">
        <v>41454</v>
      </c>
      <c r="C4064" s="75" t="s">
        <v>3689</v>
      </c>
      <c r="D4064" s="75" t="s">
        <v>4389</v>
      </c>
      <c r="E4064" s="525">
        <v>14834</v>
      </c>
      <c r="F4064" s="184">
        <v>940.8</v>
      </c>
      <c r="G4064" s="698"/>
      <c r="H4064" s="309"/>
      <c r="I4064" s="24"/>
      <c r="J4064" s="2"/>
    </row>
    <row r="4066" spans="1:10">
      <c r="A4066" s="60">
        <v>41463</v>
      </c>
    </row>
    <row r="4067" spans="1:10">
      <c r="A4067" s="382">
        <v>41439</v>
      </c>
      <c r="B4067" s="382"/>
      <c r="C4067" s="75" t="s">
        <v>4369</v>
      </c>
      <c r="D4067" s="75" t="s">
        <v>4387</v>
      </c>
      <c r="E4067" s="525">
        <v>14832</v>
      </c>
      <c r="F4067" s="184">
        <v>194.17</v>
      </c>
    </row>
    <row r="4068" spans="1:10" s="444" customFormat="1">
      <c r="A4068" s="382">
        <v>41453</v>
      </c>
      <c r="B4068" s="382"/>
      <c r="C4068" s="75" t="s">
        <v>445</v>
      </c>
      <c r="D4068" s="75" t="s">
        <v>4478</v>
      </c>
      <c r="E4068" s="525">
        <v>14923</v>
      </c>
      <c r="F4068" s="184">
        <v>552</v>
      </c>
      <c r="G4068" s="698"/>
      <c r="H4068" s="309"/>
      <c r="I4068" s="24"/>
      <c r="J4068" s="2"/>
    </row>
    <row r="4069" spans="1:10" s="444" customFormat="1">
      <c r="A4069" s="382">
        <v>41453</v>
      </c>
      <c r="B4069" s="382"/>
      <c r="C4069" s="75" t="s">
        <v>78</v>
      </c>
      <c r="D4069" s="75" t="s">
        <v>4470</v>
      </c>
      <c r="E4069" s="525">
        <v>14914</v>
      </c>
      <c r="F4069" s="184">
        <v>690</v>
      </c>
      <c r="G4069" s="698"/>
      <c r="H4069" s="309"/>
      <c r="I4069" s="24"/>
      <c r="J4069" s="2"/>
    </row>
    <row r="4070" spans="1:10" s="444" customFormat="1">
      <c r="A4070" s="382">
        <v>41462</v>
      </c>
      <c r="B4070" s="382"/>
      <c r="C4070" s="75" t="s">
        <v>4532</v>
      </c>
      <c r="D4070" s="75" t="s">
        <v>4541</v>
      </c>
      <c r="E4070" s="525">
        <v>15051</v>
      </c>
      <c r="F4070" s="184">
        <v>400</v>
      </c>
      <c r="G4070" s="698"/>
      <c r="H4070" s="309"/>
      <c r="I4070" s="24"/>
      <c r="J4070" s="2"/>
    </row>
    <row r="4071" spans="1:10" s="444" customFormat="1">
      <c r="A4071" s="203">
        <v>41463</v>
      </c>
      <c r="B4071" s="382"/>
      <c r="C4071" s="75" t="s">
        <v>389</v>
      </c>
      <c r="D4071" s="75" t="s">
        <v>4555</v>
      </c>
      <c r="E4071" s="525">
        <v>15068</v>
      </c>
      <c r="F4071" s="184">
        <v>2000</v>
      </c>
      <c r="G4071" s="698"/>
      <c r="H4071" s="309"/>
      <c r="I4071" s="24"/>
      <c r="J4071" s="2"/>
    </row>
    <row r="4072" spans="1:10" s="444" customFormat="1">
      <c r="A4072" s="382">
        <v>41462</v>
      </c>
      <c r="B4072" s="382"/>
      <c r="C4072" s="75" t="s">
        <v>4430</v>
      </c>
      <c r="D4072" s="75" t="s">
        <v>4549</v>
      </c>
      <c r="E4072" s="525">
        <v>15061</v>
      </c>
      <c r="F4072" s="184">
        <v>43.57</v>
      </c>
      <c r="G4072" s="698"/>
      <c r="H4072" s="309"/>
      <c r="I4072" s="24"/>
      <c r="J4072" s="2"/>
    </row>
    <row r="4073" spans="1:10" s="444" customFormat="1">
      <c r="A4073"/>
      <c r="E4073" s="548"/>
      <c r="G4073" s="698"/>
      <c r="H4073" s="309"/>
      <c r="I4073" s="24"/>
      <c r="J4073" s="2"/>
    </row>
    <row r="4075" spans="1:10">
      <c r="A4075" s="60">
        <v>41464</v>
      </c>
    </row>
    <row r="4076" spans="1:10">
      <c r="A4076" s="203">
        <v>41465</v>
      </c>
      <c r="B4076" s="382"/>
      <c r="C4076" s="75" t="s">
        <v>1982</v>
      </c>
      <c r="D4076" s="75" t="s">
        <v>4556</v>
      </c>
      <c r="E4076" s="525">
        <v>14310</v>
      </c>
      <c r="F4076" s="184">
        <v>400</v>
      </c>
    </row>
    <row r="4077" spans="1:10" s="444" customFormat="1">
      <c r="A4077" s="382">
        <v>41462</v>
      </c>
      <c r="B4077" s="382"/>
      <c r="C4077" s="75" t="s">
        <v>166</v>
      </c>
      <c r="D4077" s="75" t="s">
        <v>4527</v>
      </c>
      <c r="E4077" s="525">
        <v>15039</v>
      </c>
      <c r="F4077" s="184">
        <v>493.78</v>
      </c>
      <c r="G4077" s="698"/>
      <c r="H4077" s="309"/>
      <c r="I4077" s="24"/>
      <c r="J4077" s="2"/>
    </row>
    <row r="4078" spans="1:10" s="444" customFormat="1">
      <c r="A4078" s="382">
        <v>41453</v>
      </c>
      <c r="B4078" s="382"/>
      <c r="C4078" s="75" t="s">
        <v>4462</v>
      </c>
      <c r="D4078" s="75" t="s">
        <v>4472</v>
      </c>
      <c r="E4078" s="525">
        <v>14916</v>
      </c>
      <c r="F4078" s="184">
        <v>552</v>
      </c>
      <c r="G4078" s="698"/>
      <c r="H4078" s="309"/>
      <c r="I4078" s="24"/>
      <c r="J4078" s="2"/>
    </row>
    <row r="4079" spans="1:10" s="444" customFormat="1">
      <c r="A4079" s="382">
        <v>41453</v>
      </c>
      <c r="B4079" s="382"/>
      <c r="C4079" s="75" t="s">
        <v>872</v>
      </c>
      <c r="D4079" s="75" t="s">
        <v>4507</v>
      </c>
      <c r="E4079" s="525">
        <v>15019</v>
      </c>
      <c r="F4079" s="184">
        <v>1798.2</v>
      </c>
      <c r="G4079" s="698"/>
      <c r="H4079" s="309"/>
      <c r="I4079" s="24"/>
      <c r="J4079" s="2"/>
    </row>
    <row r="4080" spans="1:10" s="444" customFormat="1">
      <c r="A4080" s="203">
        <v>41463</v>
      </c>
      <c r="B4080" s="382"/>
      <c r="C4080" s="75" t="s">
        <v>3673</v>
      </c>
      <c r="D4080" s="75" t="s">
        <v>4552</v>
      </c>
      <c r="E4080" s="525">
        <v>15065</v>
      </c>
      <c r="F4080" s="184">
        <v>2528.5300000000002</v>
      </c>
      <c r="G4080" s="698"/>
      <c r="H4080" s="309"/>
      <c r="I4080" s="24"/>
      <c r="J4080" s="2"/>
    </row>
    <row r="4081" spans="1:10" s="444" customFormat="1">
      <c r="A4081" s="203">
        <v>41464</v>
      </c>
      <c r="B4081" s="382"/>
      <c r="C4081" s="75" t="s">
        <v>2836</v>
      </c>
      <c r="D4081" s="75" t="s">
        <v>4558</v>
      </c>
      <c r="E4081" s="525">
        <v>15071</v>
      </c>
      <c r="F4081" s="184">
        <v>500</v>
      </c>
      <c r="G4081" s="698"/>
      <c r="H4081" s="309"/>
      <c r="I4081" s="24"/>
      <c r="J4081" s="2"/>
    </row>
    <row r="4082" spans="1:10" s="444" customFormat="1">
      <c r="A4082" s="382">
        <v>41450</v>
      </c>
      <c r="B4082" s="382">
        <v>41460</v>
      </c>
      <c r="C4082" s="75" t="s">
        <v>158</v>
      </c>
      <c r="D4082" s="75" t="s">
        <v>4453</v>
      </c>
      <c r="E4082" s="525">
        <v>14904</v>
      </c>
      <c r="F4082" s="184">
        <v>4729.57</v>
      </c>
      <c r="G4082" s="698"/>
      <c r="H4082" s="309"/>
      <c r="I4082" s="24"/>
      <c r="J4082" s="2"/>
    </row>
    <row r="4083" spans="1:10" s="444" customFormat="1">
      <c r="A4083"/>
      <c r="E4083" s="548"/>
      <c r="G4083" s="698"/>
      <c r="H4083" s="309"/>
      <c r="I4083" s="24"/>
      <c r="J4083" s="2"/>
    </row>
    <row r="4085" spans="1:10">
      <c r="A4085" s="60">
        <v>41465</v>
      </c>
    </row>
    <row r="4086" spans="1:10">
      <c r="A4086" s="382">
        <v>41462</v>
      </c>
      <c r="B4086" s="382"/>
      <c r="C4086" s="75" t="s">
        <v>3502</v>
      </c>
      <c r="D4086" s="75" t="s">
        <v>4540</v>
      </c>
      <c r="E4086" s="525">
        <v>15050</v>
      </c>
      <c r="F4086" s="184">
        <v>100</v>
      </c>
    </row>
    <row r="4087" spans="1:10" s="444" customFormat="1">
      <c r="A4087" s="382">
        <v>41462</v>
      </c>
      <c r="B4087" s="382"/>
      <c r="C4087" s="75" t="s">
        <v>438</v>
      </c>
      <c r="D4087" s="75" t="s">
        <v>4534</v>
      </c>
      <c r="E4087" s="525">
        <v>15044</v>
      </c>
      <c r="F4087" s="184">
        <v>400</v>
      </c>
      <c r="G4087" s="698"/>
      <c r="H4087" s="309"/>
      <c r="I4087" s="24"/>
      <c r="J4087" s="2"/>
    </row>
    <row r="4088" spans="1:10" s="444" customFormat="1">
      <c r="A4088" s="203">
        <v>41464</v>
      </c>
      <c r="B4088" s="382"/>
      <c r="C4088" s="75" t="s">
        <v>767</v>
      </c>
      <c r="D4088" s="75" t="s">
        <v>4557</v>
      </c>
      <c r="E4088" s="525">
        <v>15069</v>
      </c>
      <c r="F4088" s="184">
        <v>550.5</v>
      </c>
      <c r="G4088" s="698"/>
      <c r="H4088" s="309"/>
      <c r="I4088" s="24"/>
      <c r="J4088" s="2"/>
    </row>
    <row r="4089" spans="1:10" s="444" customFormat="1">
      <c r="A4089" s="203">
        <v>41463</v>
      </c>
      <c r="B4089" s="382">
        <v>41465</v>
      </c>
      <c r="C4089" s="75" t="s">
        <v>3130</v>
      </c>
      <c r="D4089" s="75" t="s">
        <v>4551</v>
      </c>
      <c r="E4089" s="525">
        <v>15062</v>
      </c>
      <c r="F4089" s="184">
        <v>864.12</v>
      </c>
      <c r="G4089" s="698"/>
      <c r="H4089" s="309"/>
      <c r="I4089" s="24"/>
      <c r="J4089" s="2"/>
    </row>
    <row r="4090" spans="1:10" s="444" customFormat="1">
      <c r="A4090" s="382">
        <v>41417</v>
      </c>
      <c r="B4090" s="382">
        <v>41460</v>
      </c>
      <c r="C4090" s="75" t="s">
        <v>761</v>
      </c>
      <c r="D4090" s="75" t="s">
        <v>4218</v>
      </c>
      <c r="E4090" s="525">
        <v>14515</v>
      </c>
      <c r="F4090" s="184">
        <v>1423.5</v>
      </c>
      <c r="G4090" s="698"/>
      <c r="H4090" s="309"/>
      <c r="I4090" s="24"/>
      <c r="J4090" s="2"/>
    </row>
    <row r="4091" spans="1:10" s="444" customFormat="1">
      <c r="A4091" s="383"/>
      <c r="E4091" s="548"/>
      <c r="G4091" s="698"/>
      <c r="H4091" s="309"/>
      <c r="I4091" s="24"/>
      <c r="J4091" s="2"/>
    </row>
    <row r="4092" spans="1:10" s="444" customFormat="1">
      <c r="A4092" s="383"/>
      <c r="B4092" s="383"/>
      <c r="C4092" s="384"/>
      <c r="D4092" s="384"/>
      <c r="E4092" s="543"/>
      <c r="F4092" s="371"/>
      <c r="G4092" s="698"/>
      <c r="H4092" s="309"/>
      <c r="I4092" s="24"/>
      <c r="J4092" s="2"/>
    </row>
    <row r="4093" spans="1:10" s="444" customFormat="1">
      <c r="A4093" s="383"/>
      <c r="B4093" s="383"/>
      <c r="C4093" s="384"/>
      <c r="D4093" s="384"/>
      <c r="E4093" s="543"/>
      <c r="F4093" s="371"/>
      <c r="G4093" s="698"/>
      <c r="H4093" s="309"/>
      <c r="I4093" s="24"/>
      <c r="J4093" s="2"/>
    </row>
    <row r="4094" spans="1:10" s="444" customFormat="1">
      <c r="A4094" s="60">
        <v>41466</v>
      </c>
      <c r="B4094" s="383"/>
      <c r="C4094" s="384"/>
      <c r="D4094" s="384"/>
      <c r="E4094" s="543"/>
      <c r="F4094" s="371"/>
      <c r="G4094" s="698"/>
      <c r="H4094" s="309"/>
      <c r="I4094" s="24"/>
      <c r="J4094" s="2"/>
    </row>
    <row r="4095" spans="1:10">
      <c r="A4095" s="382">
        <v>41462</v>
      </c>
      <c r="B4095" s="382"/>
      <c r="C4095" s="75" t="s">
        <v>1797</v>
      </c>
      <c r="D4095" s="75" t="s">
        <v>4536</v>
      </c>
      <c r="E4095" s="525">
        <v>15046</v>
      </c>
      <c r="F4095" s="184">
        <v>500</v>
      </c>
    </row>
    <row r="4096" spans="1:10" s="444" customFormat="1">
      <c r="A4096" s="203">
        <v>41464</v>
      </c>
      <c r="B4096" s="382"/>
      <c r="C4096" s="75" t="s">
        <v>4559</v>
      </c>
      <c r="D4096" s="75" t="s">
        <v>4560</v>
      </c>
      <c r="E4096" s="525">
        <v>15070</v>
      </c>
      <c r="F4096" s="184">
        <v>1109.8800000000001</v>
      </c>
      <c r="G4096" s="698"/>
      <c r="H4096" s="309"/>
      <c r="I4096" s="24"/>
      <c r="J4096" s="2"/>
    </row>
    <row r="4097" spans="1:10" s="444" customFormat="1">
      <c r="A4097" s="382">
        <v>41466</v>
      </c>
      <c r="B4097" s="382"/>
      <c r="C4097" s="75" t="s">
        <v>1357</v>
      </c>
      <c r="D4097" s="75" t="s">
        <v>4564</v>
      </c>
      <c r="E4097" s="525">
        <v>15074</v>
      </c>
      <c r="F4097" s="184">
        <v>146</v>
      </c>
      <c r="G4097" s="698"/>
      <c r="H4097" s="309"/>
      <c r="I4097" s="24"/>
      <c r="J4097" s="2"/>
    </row>
    <row r="4098" spans="1:10" s="444" customFormat="1">
      <c r="A4098" s="382">
        <v>41465</v>
      </c>
      <c r="B4098" s="382"/>
      <c r="C4098" s="75" t="s">
        <v>226</v>
      </c>
      <c r="D4098" s="75" t="s">
        <v>4562</v>
      </c>
      <c r="E4098" s="525">
        <v>15073</v>
      </c>
      <c r="F4098" s="184">
        <v>448.69</v>
      </c>
      <c r="G4098" s="698"/>
      <c r="H4098" s="309"/>
      <c r="I4098" s="24"/>
      <c r="J4098" s="2"/>
    </row>
    <row r="4099" spans="1:10" s="444" customFormat="1">
      <c r="A4099" s="382">
        <v>41359</v>
      </c>
      <c r="B4099" s="382">
        <v>41465</v>
      </c>
      <c r="C4099" s="75" t="s">
        <v>130</v>
      </c>
      <c r="D4099" s="75" t="s">
        <v>3586</v>
      </c>
      <c r="E4099" s="525">
        <v>13730</v>
      </c>
      <c r="F4099" s="184">
        <v>496.77</v>
      </c>
      <c r="G4099" s="698"/>
      <c r="H4099" s="309"/>
      <c r="I4099" s="24"/>
      <c r="J4099" s="2"/>
    </row>
    <row r="4100" spans="1:10" s="444" customFormat="1">
      <c r="A4100" s="382">
        <v>41453</v>
      </c>
      <c r="B4100" s="382"/>
      <c r="C4100" s="75" t="s">
        <v>3823</v>
      </c>
      <c r="D4100" s="75" t="s">
        <v>4495</v>
      </c>
      <c r="E4100" s="525">
        <v>15009</v>
      </c>
      <c r="F4100" s="184">
        <v>400</v>
      </c>
      <c r="G4100" s="698"/>
      <c r="H4100" s="309"/>
      <c r="I4100" s="24"/>
      <c r="J4100" s="2"/>
    </row>
    <row r="4101" spans="1:10" s="444" customFormat="1">
      <c r="A4101" s="382">
        <v>41462</v>
      </c>
      <c r="B4101" s="382"/>
      <c r="C4101" s="75" t="s">
        <v>410</v>
      </c>
      <c r="D4101" s="75" t="s">
        <v>4434</v>
      </c>
      <c r="E4101" s="525">
        <v>15037</v>
      </c>
      <c r="F4101" s="184">
        <v>5000</v>
      </c>
      <c r="G4101" s="698"/>
      <c r="H4101" s="309"/>
      <c r="I4101" s="24"/>
      <c r="J4101" s="2"/>
    </row>
    <row r="4102" spans="1:10" s="444" customFormat="1">
      <c r="A4102" s="382">
        <v>41466</v>
      </c>
      <c r="B4102" s="382"/>
      <c r="C4102" s="75" t="s">
        <v>100</v>
      </c>
      <c r="D4102" s="75" t="s">
        <v>4568</v>
      </c>
      <c r="E4102" s="525">
        <v>15076</v>
      </c>
      <c r="F4102" s="184">
        <v>1000</v>
      </c>
      <c r="G4102" s="698"/>
      <c r="H4102" s="309"/>
      <c r="I4102" s="24"/>
      <c r="J4102" s="2"/>
    </row>
    <row r="4103" spans="1:10" s="444" customFormat="1">
      <c r="A4103" s="203">
        <v>41466</v>
      </c>
      <c r="B4103" s="382"/>
      <c r="C4103" s="75" t="s">
        <v>145</v>
      </c>
      <c r="D4103" s="75" t="s">
        <v>4567</v>
      </c>
      <c r="E4103" s="525">
        <v>15075</v>
      </c>
      <c r="F4103" s="184">
        <v>80</v>
      </c>
      <c r="G4103" s="698"/>
      <c r="H4103" s="309"/>
      <c r="I4103" s="24"/>
      <c r="J4103" s="2"/>
    </row>
    <row r="4104" spans="1:10" s="444" customFormat="1">
      <c r="A4104"/>
      <c r="E4104" s="548"/>
      <c r="G4104" s="698"/>
      <c r="H4104" s="309"/>
      <c r="I4104" s="24"/>
      <c r="J4104" s="2"/>
    </row>
    <row r="4106" spans="1:10">
      <c r="A4106" s="60">
        <v>41467</v>
      </c>
    </row>
    <row r="4107" spans="1:10">
      <c r="A4107" s="382">
        <v>41462</v>
      </c>
      <c r="B4107" s="382"/>
      <c r="C4107" s="75" t="s">
        <v>3881</v>
      </c>
      <c r="D4107" s="75" t="s">
        <v>4539</v>
      </c>
      <c r="E4107" s="525">
        <v>15049</v>
      </c>
      <c r="F4107" s="184">
        <v>235.71</v>
      </c>
    </row>
    <row r="4108" spans="1:10" s="444" customFormat="1">
      <c r="A4108" s="382">
        <v>41462</v>
      </c>
      <c r="B4108" s="382"/>
      <c r="C4108" s="75" t="s">
        <v>1288</v>
      </c>
      <c r="D4108" s="75" t="s">
        <v>4506</v>
      </c>
      <c r="E4108" s="525">
        <v>15056</v>
      </c>
      <c r="F4108" s="184">
        <v>400</v>
      </c>
      <c r="G4108" s="698"/>
      <c r="H4108" s="309"/>
      <c r="I4108" s="24"/>
      <c r="J4108" s="2"/>
    </row>
    <row r="4109" spans="1:10" s="444" customFormat="1">
      <c r="A4109" s="382">
        <v>41465</v>
      </c>
      <c r="B4109" s="382"/>
      <c r="C4109" s="75" t="s">
        <v>4563</v>
      </c>
      <c r="D4109" s="75" t="s">
        <v>4561</v>
      </c>
      <c r="E4109" s="525">
        <v>15072</v>
      </c>
      <c r="F4109" s="184">
        <v>487.2</v>
      </c>
      <c r="G4109" s="698"/>
      <c r="H4109" s="309"/>
      <c r="I4109" s="24"/>
      <c r="J4109" s="2"/>
    </row>
    <row r="4110" spans="1:10" s="444" customFormat="1">
      <c r="A4110" s="203">
        <v>41467</v>
      </c>
      <c r="B4110" s="382"/>
      <c r="C4110" s="75" t="s">
        <v>4570</v>
      </c>
      <c r="D4110" s="75" t="s">
        <v>4585</v>
      </c>
      <c r="E4110" s="525">
        <v>15090</v>
      </c>
      <c r="F4110" s="184">
        <v>510.09</v>
      </c>
      <c r="G4110" s="698"/>
      <c r="H4110" s="309"/>
      <c r="I4110" s="24"/>
      <c r="J4110" s="2"/>
    </row>
    <row r="4111" spans="1:10" s="444" customFormat="1">
      <c r="A4111" s="203">
        <v>41467</v>
      </c>
      <c r="B4111" s="382"/>
      <c r="C4111" s="75" t="s">
        <v>389</v>
      </c>
      <c r="D4111" s="75" t="s">
        <v>4591</v>
      </c>
      <c r="E4111" s="525">
        <v>15096</v>
      </c>
      <c r="F4111" s="184">
        <v>225</v>
      </c>
      <c r="G4111" s="698"/>
      <c r="H4111" s="309"/>
      <c r="I4111" s="24"/>
      <c r="J4111" s="2"/>
    </row>
    <row r="4112" spans="1:10" s="444" customFormat="1">
      <c r="A4112" s="203">
        <v>41467</v>
      </c>
      <c r="B4112" s="382"/>
      <c r="C4112" s="75" t="s">
        <v>389</v>
      </c>
      <c r="D4112" s="75" t="s">
        <v>4582</v>
      </c>
      <c r="E4112" s="525">
        <v>15086</v>
      </c>
      <c r="F4112" s="184">
        <v>220</v>
      </c>
      <c r="G4112" s="698"/>
      <c r="H4112" s="309"/>
      <c r="I4112" s="24"/>
      <c r="J4112" s="2"/>
    </row>
    <row r="4113" spans="1:10" s="444" customFormat="1">
      <c r="A4113" s="203">
        <v>41467</v>
      </c>
      <c r="B4113" s="382"/>
      <c r="C4113" s="75" t="s">
        <v>389</v>
      </c>
      <c r="D4113" s="75" t="s">
        <v>4594</v>
      </c>
      <c r="E4113" s="525">
        <v>15085</v>
      </c>
      <c r="F4113" s="184">
        <v>248</v>
      </c>
      <c r="G4113" s="698"/>
      <c r="H4113" s="309"/>
      <c r="I4113" s="24"/>
      <c r="J4113" s="2"/>
    </row>
    <row r="4114" spans="1:10" s="444" customFormat="1">
      <c r="A4114" s="203">
        <v>41467</v>
      </c>
      <c r="B4114" s="382"/>
      <c r="C4114" s="75" t="s">
        <v>948</v>
      </c>
      <c r="D4114" s="75" t="s">
        <v>4584</v>
      </c>
      <c r="E4114" s="525">
        <v>15089</v>
      </c>
      <c r="F4114" s="184">
        <v>133.06</v>
      </c>
      <c r="G4114" s="698"/>
      <c r="H4114" s="309"/>
      <c r="I4114" s="24"/>
      <c r="J4114" s="2"/>
    </row>
    <row r="4115" spans="1:10" s="444" customFormat="1">
      <c r="A4115"/>
      <c r="E4115" s="548"/>
      <c r="G4115" s="698"/>
      <c r="H4115" s="309"/>
      <c r="I4115" s="24"/>
      <c r="J4115" s="2"/>
    </row>
    <row r="4117" spans="1:10">
      <c r="A4117" s="60">
        <v>41470</v>
      </c>
    </row>
    <row r="4119" spans="1:10" s="444" customFormat="1">
      <c r="A4119" s="382">
        <v>41462</v>
      </c>
      <c r="B4119" s="382"/>
      <c r="C4119" s="75" t="s">
        <v>4533</v>
      </c>
      <c r="D4119" s="75" t="s">
        <v>4542</v>
      </c>
      <c r="E4119" s="525">
        <v>15052</v>
      </c>
      <c r="F4119" s="184">
        <v>460</v>
      </c>
      <c r="G4119" s="698"/>
      <c r="H4119" s="309"/>
      <c r="I4119" s="24"/>
      <c r="J4119" s="2"/>
    </row>
    <row r="4120" spans="1:10" s="444" customFormat="1">
      <c r="A4120" s="203">
        <v>41467</v>
      </c>
      <c r="B4120" s="382"/>
      <c r="C4120" s="75" t="s">
        <v>983</v>
      </c>
      <c r="D4120" s="75" t="s">
        <v>4578</v>
      </c>
      <c r="E4120" s="525">
        <v>15081</v>
      </c>
      <c r="F4120" s="184">
        <v>628</v>
      </c>
      <c r="G4120" s="698"/>
      <c r="H4120" s="309"/>
      <c r="I4120" s="24"/>
      <c r="J4120" s="2"/>
    </row>
    <row r="4121" spans="1:10" s="444" customFormat="1">
      <c r="A4121" s="203">
        <v>41467</v>
      </c>
      <c r="B4121" s="382"/>
      <c r="C4121" s="75" t="s">
        <v>615</v>
      </c>
      <c r="D4121" s="75" t="s">
        <v>4592</v>
      </c>
      <c r="E4121" s="525">
        <v>15098</v>
      </c>
      <c r="F4121" s="184">
        <v>1500</v>
      </c>
      <c r="G4121" s="698"/>
      <c r="H4121" s="309"/>
      <c r="I4121" s="24"/>
      <c r="J4121" s="2"/>
    </row>
    <row r="4122" spans="1:10" s="444" customFormat="1">
      <c r="A4122" s="382">
        <v>41462</v>
      </c>
      <c r="B4122" s="382"/>
      <c r="C4122" s="75" t="s">
        <v>3823</v>
      </c>
      <c r="D4122" s="75" t="s">
        <v>4535</v>
      </c>
      <c r="E4122" s="525">
        <v>15045</v>
      </c>
      <c r="F4122" s="184">
        <v>400</v>
      </c>
      <c r="G4122" s="698"/>
      <c r="H4122" s="309"/>
      <c r="I4122" s="24"/>
      <c r="J4122" s="2"/>
    </row>
    <row r="4123" spans="1:10" s="444" customFormat="1">
      <c r="A4123" s="203">
        <v>41470</v>
      </c>
      <c r="B4123" s="382"/>
      <c r="C4123" s="75" t="s">
        <v>468</v>
      </c>
      <c r="D4123" s="75" t="s">
        <v>4600</v>
      </c>
      <c r="E4123" s="525">
        <v>15100</v>
      </c>
      <c r="F4123" s="184">
        <v>1680</v>
      </c>
      <c r="G4123" s="698"/>
      <c r="H4123" s="309"/>
      <c r="I4123" s="24"/>
      <c r="J4123" s="2"/>
    </row>
    <row r="4124" spans="1:10" s="444" customFormat="1">
      <c r="A4124" s="203">
        <v>41470</v>
      </c>
      <c r="B4124" s="382"/>
      <c r="C4124" s="75" t="s">
        <v>537</v>
      </c>
      <c r="D4124" s="75" t="s">
        <v>4600</v>
      </c>
      <c r="E4124" s="525">
        <v>15159</v>
      </c>
      <c r="F4124" s="184">
        <v>480</v>
      </c>
      <c r="G4124" s="698"/>
      <c r="H4124" s="309"/>
      <c r="I4124" s="24"/>
      <c r="J4124" s="2"/>
    </row>
    <row r="4125" spans="1:10" s="444" customFormat="1">
      <c r="A4125" s="203">
        <v>41470</v>
      </c>
      <c r="B4125" s="382"/>
      <c r="C4125" s="75" t="s">
        <v>2206</v>
      </c>
      <c r="D4125" s="75" t="s">
        <v>4609</v>
      </c>
      <c r="E4125" s="525">
        <v>15188</v>
      </c>
      <c r="F4125" s="184">
        <v>160</v>
      </c>
      <c r="G4125" s="698"/>
      <c r="H4125" s="309"/>
      <c r="I4125" s="24"/>
      <c r="J4125" s="2"/>
    </row>
    <row r="4126" spans="1:10" s="444" customFormat="1">
      <c r="A4126" s="203">
        <v>41470</v>
      </c>
      <c r="B4126" s="382"/>
      <c r="C4126" s="75" t="s">
        <v>678</v>
      </c>
      <c r="D4126" s="75" t="s">
        <v>4600</v>
      </c>
      <c r="E4126" s="525">
        <v>15111</v>
      </c>
      <c r="F4126" s="184">
        <v>199.4</v>
      </c>
      <c r="G4126" s="698"/>
      <c r="H4126" s="309"/>
      <c r="I4126" s="24"/>
      <c r="J4126" s="2"/>
    </row>
    <row r="4127" spans="1:10" s="444" customFormat="1">
      <c r="A4127" s="203">
        <v>41470</v>
      </c>
      <c r="B4127" s="382"/>
      <c r="C4127" s="75" t="s">
        <v>4595</v>
      </c>
      <c r="D4127" s="75" t="s">
        <v>4600</v>
      </c>
      <c r="E4127" s="525">
        <v>15112</v>
      </c>
      <c r="F4127" s="184">
        <v>160</v>
      </c>
      <c r="G4127" s="698"/>
      <c r="H4127" s="309"/>
      <c r="I4127" s="24"/>
      <c r="J4127" s="2"/>
    </row>
    <row r="4128" spans="1:10" s="444" customFormat="1">
      <c r="A4128" s="203">
        <v>41470</v>
      </c>
      <c r="B4128" s="382"/>
      <c r="C4128" s="75" t="s">
        <v>265</v>
      </c>
      <c r="D4128" s="75" t="s">
        <v>4600</v>
      </c>
      <c r="E4128" s="525">
        <v>15149</v>
      </c>
      <c r="F4128" s="184">
        <v>154</v>
      </c>
      <c r="G4128" s="698"/>
      <c r="H4128" s="309"/>
      <c r="I4128" s="24"/>
      <c r="J4128" s="2"/>
    </row>
    <row r="4129" spans="1:10" s="444" customFormat="1">
      <c r="A4129" s="203">
        <v>41470</v>
      </c>
      <c r="B4129" s="382"/>
      <c r="C4129" s="75" t="s">
        <v>173</v>
      </c>
      <c r="D4129" s="75" t="s">
        <v>4600</v>
      </c>
      <c r="E4129" s="525">
        <v>15124</v>
      </c>
      <c r="F4129" s="184">
        <v>247.46</v>
      </c>
      <c r="G4129" s="698"/>
      <c r="H4129" s="309"/>
      <c r="I4129" s="24"/>
      <c r="J4129" s="2"/>
    </row>
    <row r="4130" spans="1:10" s="444" customFormat="1">
      <c r="A4130" s="203">
        <v>41470</v>
      </c>
      <c r="B4130" s="382"/>
      <c r="C4130" s="75" t="s">
        <v>3339</v>
      </c>
      <c r="D4130" s="75" t="s">
        <v>4600</v>
      </c>
      <c r="E4130" s="525">
        <v>15122</v>
      </c>
      <c r="F4130" s="184">
        <v>128.16</v>
      </c>
      <c r="G4130" s="698"/>
      <c r="H4130" s="309"/>
      <c r="I4130" s="24"/>
      <c r="J4130" s="2"/>
    </row>
    <row r="4131" spans="1:10" s="444" customFormat="1">
      <c r="A4131" s="203">
        <v>41470</v>
      </c>
      <c r="B4131" s="382"/>
      <c r="C4131" s="75" t="s">
        <v>633</v>
      </c>
      <c r="D4131" s="75" t="s">
        <v>4600</v>
      </c>
      <c r="E4131" s="525">
        <v>15121</v>
      </c>
      <c r="F4131" s="184">
        <v>151.80000000000001</v>
      </c>
      <c r="G4131" s="698"/>
      <c r="H4131" s="309"/>
      <c r="I4131" s="24"/>
      <c r="J4131" s="2"/>
    </row>
    <row r="4132" spans="1:10" s="444" customFormat="1">
      <c r="A4132" s="203">
        <v>41470</v>
      </c>
      <c r="B4132" s="382"/>
      <c r="C4132" s="75" t="s">
        <v>1480</v>
      </c>
      <c r="D4132" s="75" t="s">
        <v>4600</v>
      </c>
      <c r="E4132" s="525">
        <v>15108</v>
      </c>
      <c r="F4132" s="184">
        <v>576</v>
      </c>
      <c r="G4132" s="698"/>
      <c r="H4132" s="309"/>
      <c r="I4132" s="24"/>
      <c r="J4132" s="2"/>
    </row>
    <row r="4133" spans="1:10" s="444" customFormat="1">
      <c r="A4133" s="203">
        <v>41470</v>
      </c>
      <c r="B4133" s="382"/>
      <c r="C4133" s="75" t="s">
        <v>4596</v>
      </c>
      <c r="D4133" s="75" t="s">
        <v>4600</v>
      </c>
      <c r="E4133" s="525">
        <v>15133</v>
      </c>
      <c r="F4133" s="184">
        <v>248.4</v>
      </c>
      <c r="G4133" s="698"/>
      <c r="H4133" s="309"/>
      <c r="I4133" s="24"/>
      <c r="J4133" s="2"/>
    </row>
    <row r="4134" spans="1:10" s="444" customFormat="1">
      <c r="A4134" s="203">
        <v>41470</v>
      </c>
      <c r="B4134" s="382"/>
      <c r="C4134" s="75" t="s">
        <v>531</v>
      </c>
      <c r="D4134" s="75" t="s">
        <v>4600</v>
      </c>
      <c r="E4134" s="525">
        <v>15153</v>
      </c>
      <c r="F4134" s="184">
        <v>480</v>
      </c>
      <c r="G4134" s="698"/>
      <c r="H4134" s="309"/>
      <c r="I4134" s="24"/>
      <c r="J4134" s="2"/>
    </row>
    <row r="4135" spans="1:10" s="444" customFormat="1">
      <c r="A4135" s="203">
        <v>41470</v>
      </c>
      <c r="B4135" s="382"/>
      <c r="C4135" s="75" t="s">
        <v>192</v>
      </c>
      <c r="D4135" s="75" t="s">
        <v>4600</v>
      </c>
      <c r="E4135" s="525">
        <v>15113</v>
      </c>
      <c r="F4135" s="184">
        <v>165.2</v>
      </c>
      <c r="G4135" s="698"/>
      <c r="H4135" s="309"/>
      <c r="I4135" s="24"/>
      <c r="J4135" s="2"/>
    </row>
    <row r="4136" spans="1:10" s="444" customFormat="1">
      <c r="A4136" s="203">
        <v>41470</v>
      </c>
      <c r="B4136" s="382"/>
      <c r="C4136" s="75" t="s">
        <v>3775</v>
      </c>
      <c r="D4136" s="75" t="s">
        <v>4600</v>
      </c>
      <c r="E4136" s="525">
        <v>15131</v>
      </c>
      <c r="F4136" s="184">
        <v>127.2</v>
      </c>
      <c r="G4136" s="698"/>
      <c r="H4136" s="309"/>
      <c r="I4136" s="24"/>
      <c r="J4136" s="2"/>
    </row>
    <row r="4137" spans="1:10" s="444" customFormat="1">
      <c r="A4137" s="203">
        <v>41470</v>
      </c>
      <c r="B4137" s="382"/>
      <c r="C4137" s="75" t="s">
        <v>635</v>
      </c>
      <c r="D4137" s="75" t="s">
        <v>4600</v>
      </c>
      <c r="E4137" s="525">
        <v>15129</v>
      </c>
      <c r="F4137" s="184">
        <v>140.97</v>
      </c>
      <c r="G4137" s="698"/>
      <c r="H4137" s="309"/>
      <c r="I4137" s="24"/>
      <c r="J4137" s="2"/>
    </row>
    <row r="4138" spans="1:10" s="444" customFormat="1">
      <c r="A4138" s="203">
        <v>41470</v>
      </c>
      <c r="B4138" s="382"/>
      <c r="C4138" s="75" t="s">
        <v>562</v>
      </c>
      <c r="D4138" s="75" t="s">
        <v>4600</v>
      </c>
      <c r="E4138" s="525">
        <v>15148</v>
      </c>
      <c r="F4138" s="184">
        <v>174</v>
      </c>
      <c r="G4138" s="698"/>
      <c r="H4138" s="309"/>
      <c r="I4138" s="24"/>
      <c r="J4138" s="2"/>
    </row>
    <row r="4139" spans="1:10" s="444" customFormat="1">
      <c r="A4139" s="203">
        <v>41470</v>
      </c>
      <c r="B4139" s="382"/>
      <c r="C4139" s="75" t="s">
        <v>4467</v>
      </c>
      <c r="D4139" s="75" t="s">
        <v>4601</v>
      </c>
      <c r="E4139" s="525">
        <v>15130</v>
      </c>
      <c r="F4139" s="184">
        <v>127.2</v>
      </c>
      <c r="G4139" s="698"/>
      <c r="H4139" s="309"/>
      <c r="I4139" s="24"/>
      <c r="J4139" s="2"/>
    </row>
    <row r="4140" spans="1:10" s="444" customFormat="1">
      <c r="A4140" s="203">
        <v>41470</v>
      </c>
      <c r="B4140" s="382"/>
      <c r="C4140" s="75" t="s">
        <v>681</v>
      </c>
      <c r="D4140" s="75" t="s">
        <v>4600</v>
      </c>
      <c r="E4140" s="525">
        <v>15117</v>
      </c>
      <c r="F4140" s="184">
        <v>191.8</v>
      </c>
      <c r="G4140" s="698"/>
      <c r="H4140" s="309"/>
      <c r="I4140" s="24"/>
      <c r="J4140" s="2"/>
    </row>
    <row r="4141" spans="1:10" s="444" customFormat="1">
      <c r="A4141" s="203">
        <v>41470</v>
      </c>
      <c r="B4141" s="382"/>
      <c r="C4141" s="75" t="s">
        <v>2272</v>
      </c>
      <c r="D4141" s="75" t="s">
        <v>4600</v>
      </c>
      <c r="E4141" s="525">
        <v>15162</v>
      </c>
      <c r="F4141" s="184">
        <v>480</v>
      </c>
      <c r="G4141" s="698"/>
      <c r="H4141" s="309"/>
      <c r="I4141" s="24"/>
      <c r="J4141" s="2"/>
    </row>
    <row r="4142" spans="1:10" s="444" customFormat="1">
      <c r="A4142" s="203">
        <v>41470</v>
      </c>
      <c r="B4142" s="382"/>
      <c r="C4142" s="75" t="s">
        <v>1485</v>
      </c>
      <c r="D4142" s="75" t="s">
        <v>4607</v>
      </c>
      <c r="E4142" s="525">
        <v>15186</v>
      </c>
      <c r="F4142" s="184">
        <v>120</v>
      </c>
      <c r="G4142" s="698"/>
      <c r="H4142" s="309"/>
      <c r="I4142" s="24"/>
      <c r="J4142" s="2"/>
    </row>
    <row r="4143" spans="1:10" s="444" customFormat="1">
      <c r="A4143" s="203">
        <v>41470</v>
      </c>
      <c r="B4143" s="382"/>
      <c r="C4143" s="75" t="s">
        <v>1485</v>
      </c>
      <c r="D4143" s="75" t="s">
        <v>4600</v>
      </c>
      <c r="E4143" s="525">
        <v>15165</v>
      </c>
      <c r="F4143" s="184">
        <v>576</v>
      </c>
      <c r="G4143" s="698"/>
      <c r="H4143" s="309"/>
      <c r="I4143" s="24"/>
      <c r="J4143" s="2"/>
    </row>
    <row r="4144" spans="1:10" s="444" customFormat="1">
      <c r="A4144" s="203">
        <v>41470</v>
      </c>
      <c r="B4144" s="382"/>
      <c r="C4144" s="75" t="s">
        <v>533</v>
      </c>
      <c r="D4144" s="75" t="s">
        <v>4600</v>
      </c>
      <c r="E4144" s="525">
        <v>15105</v>
      </c>
      <c r="F4144" s="184">
        <v>576</v>
      </c>
      <c r="G4144" s="698"/>
      <c r="H4144" s="309"/>
      <c r="I4144" s="24"/>
      <c r="J4144" s="2"/>
    </row>
    <row r="4145" spans="1:10" s="444" customFormat="1">
      <c r="A4145" s="203">
        <v>41470</v>
      </c>
      <c r="B4145" s="382"/>
      <c r="C4145" s="75" t="s">
        <v>2958</v>
      </c>
      <c r="D4145" s="75" t="s">
        <v>4600</v>
      </c>
      <c r="E4145" s="525">
        <v>15119</v>
      </c>
      <c r="F4145" s="184">
        <v>128.16</v>
      </c>
      <c r="G4145" s="698"/>
      <c r="H4145" s="309"/>
      <c r="I4145" s="24"/>
      <c r="J4145" s="2"/>
    </row>
    <row r="4146" spans="1:10" s="444" customFormat="1">
      <c r="A4146" s="203">
        <v>41470</v>
      </c>
      <c r="B4146" s="382"/>
      <c r="C4146" s="75" t="s">
        <v>3529</v>
      </c>
      <c r="D4146" s="75" t="s">
        <v>4605</v>
      </c>
      <c r="E4146" s="525">
        <v>15175</v>
      </c>
      <c r="F4146" s="184">
        <v>400</v>
      </c>
      <c r="G4146" s="698"/>
      <c r="H4146" s="309"/>
      <c r="I4146" s="24"/>
      <c r="J4146" s="2"/>
    </row>
    <row r="4147" spans="1:10" s="444" customFormat="1">
      <c r="A4147" s="203">
        <v>41470</v>
      </c>
      <c r="B4147" s="382"/>
      <c r="C4147" s="75" t="s">
        <v>1483</v>
      </c>
      <c r="D4147" s="75" t="s">
        <v>4607</v>
      </c>
      <c r="E4147" s="525">
        <v>15178</v>
      </c>
      <c r="F4147" s="184">
        <v>120</v>
      </c>
      <c r="G4147" s="698"/>
      <c r="H4147" s="309"/>
      <c r="I4147" s="24"/>
      <c r="J4147" s="2"/>
    </row>
    <row r="4148" spans="1:10" s="444" customFormat="1">
      <c r="A4148" s="203">
        <v>41470</v>
      </c>
      <c r="B4148" s="382"/>
      <c r="C4148" s="75" t="s">
        <v>1730</v>
      </c>
      <c r="D4148" s="75" t="s">
        <v>4600</v>
      </c>
      <c r="E4148" s="525">
        <v>15155</v>
      </c>
      <c r="F4148" s="184">
        <v>528</v>
      </c>
      <c r="G4148" s="698"/>
      <c r="H4148" s="309"/>
      <c r="I4148" s="24"/>
      <c r="J4148" s="2"/>
    </row>
    <row r="4149" spans="1:10" s="444" customFormat="1">
      <c r="A4149" s="203">
        <v>41470</v>
      </c>
      <c r="B4149" s="382"/>
      <c r="C4149" s="75" t="s">
        <v>1734</v>
      </c>
      <c r="D4149" s="75" t="s">
        <v>4600</v>
      </c>
      <c r="E4149" s="525">
        <v>15142</v>
      </c>
      <c r="F4149" s="184">
        <v>184</v>
      </c>
      <c r="G4149" s="698"/>
      <c r="H4149" s="309"/>
      <c r="I4149" s="24"/>
      <c r="J4149" s="2"/>
    </row>
    <row r="4150" spans="1:10" s="444" customFormat="1">
      <c r="A4150" s="203">
        <v>41470</v>
      </c>
      <c r="B4150" s="382"/>
      <c r="C4150" s="75" t="s">
        <v>520</v>
      </c>
      <c r="D4150" s="75" t="s">
        <v>4600</v>
      </c>
      <c r="E4150" s="525">
        <v>15135</v>
      </c>
      <c r="F4150" s="184">
        <v>184</v>
      </c>
      <c r="G4150" s="698"/>
      <c r="H4150" s="309"/>
      <c r="I4150" s="24"/>
      <c r="J4150" s="2"/>
    </row>
    <row r="4151" spans="1:10" s="444" customFormat="1">
      <c r="A4151" s="203">
        <v>41470</v>
      </c>
      <c r="B4151" s="382"/>
      <c r="C4151" s="75" t="s">
        <v>233</v>
      </c>
      <c r="D4151" s="75" t="s">
        <v>4600</v>
      </c>
      <c r="E4151" s="525">
        <v>15157</v>
      </c>
      <c r="F4151" s="184">
        <v>299</v>
      </c>
      <c r="G4151" s="698"/>
      <c r="H4151" s="309"/>
      <c r="I4151" s="24"/>
      <c r="J4151" s="2"/>
    </row>
    <row r="4152" spans="1:10" s="444" customFormat="1">
      <c r="A4152" s="203">
        <v>41470</v>
      </c>
      <c r="B4152" s="382"/>
      <c r="C4152" s="75" t="s">
        <v>2009</v>
      </c>
      <c r="D4152" s="75" t="s">
        <v>4600</v>
      </c>
      <c r="E4152" s="525">
        <v>15139</v>
      </c>
      <c r="F4152" s="184">
        <v>176</v>
      </c>
      <c r="G4152" s="698"/>
      <c r="H4152" s="309"/>
      <c r="I4152" s="24"/>
      <c r="J4152" s="2"/>
    </row>
    <row r="4153" spans="1:10" s="444" customFormat="1">
      <c r="A4153" s="203">
        <v>41470</v>
      </c>
      <c r="B4153" s="382"/>
      <c r="C4153" s="75" t="s">
        <v>1707</v>
      </c>
      <c r="D4153" s="75" t="s">
        <v>4600</v>
      </c>
      <c r="E4153" s="525">
        <v>15160</v>
      </c>
      <c r="F4153" s="184">
        <v>528</v>
      </c>
      <c r="G4153" s="698"/>
      <c r="H4153" s="309"/>
      <c r="I4153" s="24"/>
      <c r="J4153" s="2"/>
    </row>
    <row r="4154" spans="1:10" s="444" customFormat="1">
      <c r="A4154" s="203">
        <v>41470</v>
      </c>
      <c r="B4154" s="382"/>
      <c r="C4154" s="75" t="s">
        <v>518</v>
      </c>
      <c r="D4154" s="75" t="s">
        <v>4600</v>
      </c>
      <c r="E4154" s="525">
        <v>15132</v>
      </c>
      <c r="F4154" s="184">
        <v>240</v>
      </c>
      <c r="G4154" s="698"/>
      <c r="H4154" s="309"/>
      <c r="I4154" s="24"/>
      <c r="J4154" s="2"/>
    </row>
    <row r="4155" spans="1:10" s="444" customFormat="1">
      <c r="A4155" s="203">
        <v>41470</v>
      </c>
      <c r="B4155" s="382"/>
      <c r="C4155" s="75" t="s">
        <v>529</v>
      </c>
      <c r="D4155" s="75" t="s">
        <v>4600</v>
      </c>
      <c r="E4155" s="525">
        <v>15150</v>
      </c>
      <c r="F4155" s="184">
        <v>218</v>
      </c>
      <c r="G4155" s="698"/>
      <c r="H4155" s="309"/>
      <c r="I4155" s="24"/>
      <c r="J4155" s="2"/>
    </row>
    <row r="4156" spans="1:10" s="444" customFormat="1">
      <c r="A4156" s="203">
        <v>41470</v>
      </c>
      <c r="B4156" s="382"/>
      <c r="C4156" s="75" t="s">
        <v>2520</v>
      </c>
      <c r="D4156" s="75" t="s">
        <v>4600</v>
      </c>
      <c r="E4156" s="525">
        <v>15128</v>
      </c>
      <c r="F4156" s="184">
        <v>128.16</v>
      </c>
      <c r="G4156" s="698"/>
      <c r="H4156" s="309"/>
      <c r="I4156" s="24"/>
      <c r="J4156" s="2"/>
    </row>
    <row r="4157" spans="1:10" s="444" customFormat="1">
      <c r="A4157" s="203">
        <v>41470</v>
      </c>
      <c r="B4157" s="382"/>
      <c r="C4157" s="75" t="s">
        <v>636</v>
      </c>
      <c r="D4157" s="75" t="s">
        <v>4600</v>
      </c>
      <c r="E4157" s="525">
        <v>15127</v>
      </c>
      <c r="F4157" s="184">
        <v>140.97</v>
      </c>
      <c r="G4157" s="698"/>
      <c r="H4157" s="309"/>
      <c r="I4157" s="24"/>
      <c r="J4157" s="2"/>
    </row>
    <row r="4158" spans="1:10" s="444" customFormat="1">
      <c r="A4158" s="203">
        <v>41470</v>
      </c>
      <c r="B4158" s="382"/>
      <c r="C4158" s="75" t="s">
        <v>497</v>
      </c>
      <c r="D4158" s="75" t="s">
        <v>4600</v>
      </c>
      <c r="E4158" s="525">
        <v>15115</v>
      </c>
      <c r="F4158" s="184">
        <v>134.4</v>
      </c>
      <c r="G4158" s="698"/>
      <c r="H4158" s="309"/>
      <c r="I4158" s="24"/>
      <c r="J4158" s="2"/>
    </row>
    <row r="4159" spans="1:10" s="444" customFormat="1">
      <c r="A4159" s="203">
        <v>41470</v>
      </c>
      <c r="B4159" s="382"/>
      <c r="C4159" s="75" t="s">
        <v>200</v>
      </c>
      <c r="D4159" s="75" t="s">
        <v>4600</v>
      </c>
      <c r="E4159" s="525">
        <v>15118</v>
      </c>
      <c r="F4159" s="184">
        <v>165.2</v>
      </c>
      <c r="G4159" s="698"/>
      <c r="H4159" s="309"/>
      <c r="I4159" s="24"/>
      <c r="J4159" s="2"/>
    </row>
    <row r="4160" spans="1:10" s="444" customFormat="1">
      <c r="A4160" s="203">
        <v>41470</v>
      </c>
      <c r="B4160" s="382"/>
      <c r="C4160" s="75" t="s">
        <v>1029</v>
      </c>
      <c r="D4160" s="75" t="s">
        <v>4600</v>
      </c>
      <c r="E4160" s="525">
        <v>15114</v>
      </c>
      <c r="F4160" s="184">
        <v>134.4</v>
      </c>
      <c r="G4160" s="698"/>
      <c r="H4160" s="309"/>
      <c r="I4160" s="24"/>
      <c r="J4160" s="2"/>
    </row>
    <row r="4161" spans="1:10" s="444" customFormat="1">
      <c r="A4161" s="203">
        <v>41470</v>
      </c>
      <c r="B4161" s="382"/>
      <c r="C4161" s="75" t="s">
        <v>1303</v>
      </c>
      <c r="D4161" s="75" t="s">
        <v>4600</v>
      </c>
      <c r="E4161" s="525">
        <v>15141</v>
      </c>
      <c r="F4161" s="184">
        <v>147</v>
      </c>
      <c r="G4161" s="698"/>
      <c r="H4161" s="309"/>
      <c r="I4161" s="24"/>
      <c r="J4161" s="2"/>
    </row>
    <row r="4162" spans="1:10" s="444" customFormat="1">
      <c r="A4162" s="203">
        <v>41470</v>
      </c>
      <c r="B4162" s="382"/>
      <c r="C4162" s="75" t="s">
        <v>356</v>
      </c>
      <c r="D4162" s="75" t="s">
        <v>4600</v>
      </c>
      <c r="E4162" s="525">
        <v>15151</v>
      </c>
      <c r="F4162" s="184">
        <v>176</v>
      </c>
      <c r="G4162" s="698"/>
      <c r="H4162" s="309"/>
      <c r="I4162" s="24"/>
      <c r="J4162" s="2"/>
    </row>
    <row r="4163" spans="1:10" s="444" customFormat="1">
      <c r="A4163" s="203">
        <v>41470</v>
      </c>
      <c r="B4163" s="382"/>
      <c r="C4163" s="75" t="s">
        <v>634</v>
      </c>
      <c r="D4163" s="75" t="s">
        <v>4600</v>
      </c>
      <c r="E4163" s="525">
        <v>15126</v>
      </c>
      <c r="F4163" s="184">
        <v>128.16</v>
      </c>
      <c r="G4163" s="698"/>
      <c r="H4163" s="309"/>
      <c r="I4163" s="24"/>
      <c r="J4163" s="2"/>
    </row>
    <row r="4164" spans="1:10" s="444" customFormat="1">
      <c r="A4164" s="203">
        <v>41470</v>
      </c>
      <c r="B4164" s="382"/>
      <c r="C4164" s="75" t="s">
        <v>1703</v>
      </c>
      <c r="D4164" s="75" t="s">
        <v>4600</v>
      </c>
      <c r="E4164" s="525">
        <v>15134</v>
      </c>
      <c r="F4164" s="184">
        <v>183.8</v>
      </c>
      <c r="G4164" s="698"/>
      <c r="H4164" s="309"/>
      <c r="I4164" s="24"/>
      <c r="J4164" s="2"/>
    </row>
    <row r="4165" spans="1:10" s="444" customFormat="1">
      <c r="A4165" s="203">
        <v>41470</v>
      </c>
      <c r="B4165" s="382"/>
      <c r="C4165" s="75" t="s">
        <v>523</v>
      </c>
      <c r="D4165" s="75" t="s">
        <v>4600</v>
      </c>
      <c r="E4165" s="525">
        <v>15138</v>
      </c>
      <c r="F4165" s="184">
        <v>392</v>
      </c>
      <c r="G4165" s="698"/>
      <c r="H4165" s="309"/>
      <c r="I4165" s="24"/>
      <c r="J4165" s="2"/>
    </row>
    <row r="4166" spans="1:10" s="444" customFormat="1">
      <c r="A4166" s="203">
        <v>41470</v>
      </c>
      <c r="B4166" s="382"/>
      <c r="C4166" s="75" t="s">
        <v>32</v>
      </c>
      <c r="D4166" s="75" t="s">
        <v>4600</v>
      </c>
      <c r="E4166" s="525">
        <v>15154</v>
      </c>
      <c r="F4166" s="184">
        <v>422.4</v>
      </c>
      <c r="G4166" s="698"/>
      <c r="H4166" s="309"/>
      <c r="I4166" s="24"/>
      <c r="J4166" s="2"/>
    </row>
    <row r="4167" spans="1:10" s="444" customFormat="1">
      <c r="A4167" s="203">
        <v>41470</v>
      </c>
      <c r="B4167" s="382"/>
      <c r="C4167" s="75" t="s">
        <v>3778</v>
      </c>
      <c r="D4167" s="75" t="s">
        <v>4600</v>
      </c>
      <c r="E4167" s="525">
        <v>15140</v>
      </c>
      <c r="F4167" s="184">
        <v>160</v>
      </c>
      <c r="G4167" s="698"/>
      <c r="H4167" s="309"/>
      <c r="I4167" s="24"/>
      <c r="J4167" s="2"/>
    </row>
    <row r="4168" spans="1:10" s="444" customFormat="1">
      <c r="A4168" s="203">
        <v>41470</v>
      </c>
      <c r="B4168" s="382"/>
      <c r="C4168" s="75" t="s">
        <v>558</v>
      </c>
      <c r="D4168" s="75" t="s">
        <v>4600</v>
      </c>
      <c r="E4168" s="525">
        <v>15103</v>
      </c>
      <c r="F4168" s="184">
        <v>960</v>
      </c>
      <c r="G4168" s="698"/>
      <c r="H4168" s="309"/>
      <c r="I4168" s="24"/>
      <c r="J4168" s="2"/>
    </row>
    <row r="4169" spans="1:10" s="444" customFormat="1">
      <c r="A4169" s="203">
        <v>41470</v>
      </c>
      <c r="B4169" s="382"/>
      <c r="C4169" s="75" t="s">
        <v>558</v>
      </c>
      <c r="D4169" s="75" t="s">
        <v>4607</v>
      </c>
      <c r="E4169" s="525">
        <v>15179</v>
      </c>
      <c r="F4169" s="184">
        <v>352</v>
      </c>
      <c r="G4169" s="698"/>
      <c r="H4169" s="309"/>
      <c r="I4169" s="24"/>
      <c r="J4169" s="2"/>
    </row>
    <row r="4170" spans="1:10" s="444" customFormat="1" ht="15.75" customHeight="1">
      <c r="A4170" s="203">
        <v>41470</v>
      </c>
      <c r="B4170" s="382"/>
      <c r="C4170" s="75" t="s">
        <v>2152</v>
      </c>
      <c r="D4170" s="75" t="s">
        <v>4600</v>
      </c>
      <c r="E4170" s="525">
        <v>15123</v>
      </c>
      <c r="F4170" s="184">
        <v>128.16</v>
      </c>
      <c r="G4170" s="698"/>
      <c r="H4170" s="309"/>
      <c r="I4170" s="24"/>
      <c r="J4170" s="2"/>
    </row>
    <row r="4171" spans="1:10" s="444" customFormat="1">
      <c r="A4171" s="203">
        <v>41470</v>
      </c>
      <c r="B4171" s="382"/>
      <c r="C4171" s="75" t="s">
        <v>2153</v>
      </c>
      <c r="D4171" s="75" t="s">
        <v>4600</v>
      </c>
      <c r="E4171" s="525">
        <v>15125</v>
      </c>
      <c r="F4171" s="184">
        <v>128.16</v>
      </c>
      <c r="G4171" s="698"/>
      <c r="H4171" s="309"/>
      <c r="I4171" s="24"/>
      <c r="J4171" s="2"/>
    </row>
    <row r="4172" spans="1:10" s="444" customFormat="1">
      <c r="A4172" s="203">
        <v>41470</v>
      </c>
      <c r="B4172" s="382"/>
      <c r="C4172" s="75" t="s">
        <v>1727</v>
      </c>
      <c r="D4172" s="75" t="s">
        <v>4600</v>
      </c>
      <c r="E4172" s="525">
        <v>15147</v>
      </c>
      <c r="F4172" s="184">
        <v>154</v>
      </c>
      <c r="G4172" s="698"/>
      <c r="H4172" s="309"/>
      <c r="I4172" s="24"/>
      <c r="J4172" s="2"/>
    </row>
    <row r="4173" spans="1:10" s="444" customFormat="1">
      <c r="A4173" s="382">
        <v>41442</v>
      </c>
      <c r="B4173" s="382"/>
      <c r="C4173" s="75" t="s">
        <v>4396</v>
      </c>
      <c r="D4173" s="75" t="s">
        <v>4398</v>
      </c>
      <c r="E4173" s="525">
        <v>14841</v>
      </c>
      <c r="F4173" s="184">
        <v>200</v>
      </c>
      <c r="G4173" s="698"/>
      <c r="H4173" s="309"/>
      <c r="I4173" s="24"/>
      <c r="J4173" s="2"/>
    </row>
    <row r="4176" spans="1:10">
      <c r="A4176" s="60">
        <v>41471</v>
      </c>
    </row>
    <row r="4178" spans="1:10" s="444" customFormat="1">
      <c r="A4178" s="382">
        <v>41462</v>
      </c>
      <c r="B4178" s="382"/>
      <c r="C4178" s="75" t="s">
        <v>168</v>
      </c>
      <c r="D4178" s="75" t="s">
        <v>4528</v>
      </c>
      <c r="E4178" s="525">
        <v>15040</v>
      </c>
      <c r="F4178" s="184">
        <v>213.36</v>
      </c>
      <c r="G4178" s="698"/>
      <c r="H4178" s="309"/>
      <c r="I4178" s="24"/>
      <c r="J4178" s="2"/>
    </row>
    <row r="4179" spans="1:10" s="444" customFormat="1">
      <c r="A4179" s="203">
        <v>41467</v>
      </c>
      <c r="B4179" s="382"/>
      <c r="C4179" s="75" t="s">
        <v>4572</v>
      </c>
      <c r="D4179" s="75" t="s">
        <v>4588</v>
      </c>
      <c r="E4179" s="525">
        <v>15093</v>
      </c>
      <c r="F4179" s="184">
        <v>350</v>
      </c>
      <c r="G4179" s="698"/>
      <c r="H4179" s="309"/>
      <c r="I4179" s="24"/>
      <c r="J4179" s="2"/>
    </row>
    <row r="4180" spans="1:10" s="444" customFormat="1">
      <c r="A4180" s="203">
        <v>41467</v>
      </c>
      <c r="B4180" s="382">
        <v>41470</v>
      </c>
      <c r="C4180" s="75" t="s">
        <v>166</v>
      </c>
      <c r="D4180" s="75" t="s">
        <v>4581</v>
      </c>
      <c r="E4180" s="525">
        <v>15084</v>
      </c>
      <c r="F4180" s="184">
        <v>564.9</v>
      </c>
      <c r="G4180" s="698"/>
      <c r="H4180" s="309"/>
      <c r="I4180" s="24"/>
      <c r="J4180" s="2"/>
    </row>
    <row r="4181" spans="1:10" s="444" customFormat="1">
      <c r="A4181" s="203">
        <v>41467</v>
      </c>
      <c r="B4181" s="382"/>
      <c r="C4181" s="75" t="s">
        <v>4573</v>
      </c>
      <c r="D4181" s="75" t="s">
        <v>4593</v>
      </c>
      <c r="E4181" s="525">
        <v>15099</v>
      </c>
      <c r="F4181" s="184">
        <v>1840</v>
      </c>
      <c r="G4181" s="698"/>
      <c r="H4181" s="309"/>
      <c r="I4181" s="24"/>
      <c r="J4181" s="2"/>
    </row>
    <row r="4182" spans="1:10" s="444" customFormat="1">
      <c r="A4182" s="203">
        <v>41470</v>
      </c>
      <c r="B4182" s="382"/>
      <c r="C4182" s="75" t="s">
        <v>530</v>
      </c>
      <c r="D4182" s="75" t="s">
        <v>4600</v>
      </c>
      <c r="E4182" s="525">
        <v>15152</v>
      </c>
      <c r="F4182" s="184">
        <v>460</v>
      </c>
      <c r="G4182" s="698"/>
      <c r="H4182" s="309"/>
      <c r="I4182" s="24"/>
      <c r="J4182" s="2"/>
    </row>
    <row r="4183" spans="1:10" s="444" customFormat="1">
      <c r="A4183" s="203">
        <v>41470</v>
      </c>
      <c r="B4183" s="382"/>
      <c r="C4183" s="75" t="s">
        <v>538</v>
      </c>
      <c r="D4183" s="75" t="s">
        <v>4600</v>
      </c>
      <c r="E4183" s="525">
        <v>15161</v>
      </c>
      <c r="F4183" s="184">
        <v>403.2</v>
      </c>
      <c r="G4183" s="698"/>
      <c r="H4183" s="309"/>
      <c r="I4183" s="24"/>
      <c r="J4183" s="2"/>
    </row>
    <row r="4184" spans="1:10" s="444" customFormat="1">
      <c r="A4184" s="203">
        <v>41470</v>
      </c>
      <c r="B4184" s="382"/>
      <c r="C4184" s="75" t="s">
        <v>3662</v>
      </c>
      <c r="D4184" s="75" t="s">
        <v>4605</v>
      </c>
      <c r="E4184" s="525">
        <v>15173</v>
      </c>
      <c r="F4184" s="184">
        <v>140</v>
      </c>
      <c r="G4184" s="698"/>
      <c r="H4184" s="309"/>
      <c r="I4184" s="24"/>
      <c r="J4184" s="2"/>
    </row>
    <row r="4185" spans="1:10" s="444" customFormat="1">
      <c r="A4185" s="203">
        <v>41470</v>
      </c>
      <c r="B4185" s="382"/>
      <c r="C4185" s="75" t="s">
        <v>741</v>
      </c>
      <c r="D4185" s="75" t="s">
        <v>4600</v>
      </c>
      <c r="E4185" s="525">
        <v>15102</v>
      </c>
      <c r="F4185" s="184">
        <v>1440</v>
      </c>
      <c r="G4185" s="698"/>
      <c r="H4185" s="309"/>
      <c r="I4185" s="24"/>
      <c r="J4185" s="2"/>
    </row>
    <row r="4186" spans="1:10" s="444" customFormat="1">
      <c r="A4186" s="203">
        <v>41470</v>
      </c>
      <c r="B4186" s="382"/>
      <c r="C4186" s="75" t="s">
        <v>1224</v>
      </c>
      <c r="D4186" s="75" t="s">
        <v>4610</v>
      </c>
      <c r="E4186" s="525">
        <v>15189</v>
      </c>
      <c r="F4186" s="184">
        <v>214.26</v>
      </c>
      <c r="G4186" s="698"/>
      <c r="H4186" s="309"/>
      <c r="I4186" s="24"/>
      <c r="J4186" s="2"/>
    </row>
    <row r="4187" spans="1:10" s="444" customFormat="1">
      <c r="A4187" s="203">
        <v>41470</v>
      </c>
      <c r="B4187" s="382"/>
      <c r="C4187" s="75" t="s">
        <v>1790</v>
      </c>
      <c r="D4187" s="75" t="s">
        <v>4611</v>
      </c>
      <c r="E4187" s="525">
        <v>15190</v>
      </c>
      <c r="F4187" s="184">
        <v>100</v>
      </c>
      <c r="G4187" s="698"/>
      <c r="H4187" s="309"/>
      <c r="I4187" s="24"/>
      <c r="J4187" s="2"/>
    </row>
    <row r="4188" spans="1:10" s="444" customFormat="1">
      <c r="A4188" s="203">
        <v>41470</v>
      </c>
      <c r="B4188" s="382"/>
      <c r="C4188" s="75" t="s">
        <v>354</v>
      </c>
      <c r="D4188" s="75" t="s">
        <v>4600</v>
      </c>
      <c r="E4188" s="525">
        <v>15101</v>
      </c>
      <c r="F4188" s="184">
        <v>1560</v>
      </c>
      <c r="G4188" s="698"/>
      <c r="H4188" s="309"/>
      <c r="I4188" s="24"/>
      <c r="J4188" s="2"/>
    </row>
    <row r="4189" spans="1:10" s="444" customFormat="1">
      <c r="A4189" s="203">
        <v>41470</v>
      </c>
      <c r="B4189" s="382"/>
      <c r="C4189" s="75" t="s">
        <v>761</v>
      </c>
      <c r="D4189" s="75" t="s">
        <v>4600</v>
      </c>
      <c r="E4189" s="525">
        <v>15109</v>
      </c>
      <c r="F4189" s="184">
        <v>2882.23</v>
      </c>
      <c r="G4189" s="698"/>
      <c r="H4189" s="309"/>
      <c r="I4189" s="24"/>
      <c r="J4189" s="2"/>
    </row>
    <row r="4190" spans="1:10" s="444" customFormat="1">
      <c r="A4190" s="203">
        <v>41470</v>
      </c>
      <c r="B4190" s="382"/>
      <c r="C4190" s="75" t="s">
        <v>2644</v>
      </c>
      <c r="D4190" s="75" t="s">
        <v>4603</v>
      </c>
      <c r="E4190" s="525">
        <v>15170</v>
      </c>
      <c r="F4190" s="184">
        <v>240</v>
      </c>
      <c r="G4190" s="698"/>
      <c r="H4190" s="309"/>
      <c r="I4190" s="24"/>
      <c r="J4190" s="2"/>
    </row>
    <row r="4191" spans="1:10" s="444" customFormat="1">
      <c r="A4191" s="203">
        <v>41470</v>
      </c>
      <c r="B4191" s="382"/>
      <c r="C4191" s="75" t="s">
        <v>559</v>
      </c>
      <c r="D4191" s="75" t="s">
        <v>4600</v>
      </c>
      <c r="E4191" s="525">
        <v>15137</v>
      </c>
      <c r="F4191" s="184">
        <v>184</v>
      </c>
      <c r="G4191" s="698"/>
      <c r="H4191" s="309"/>
      <c r="I4191" s="24"/>
      <c r="J4191" s="2"/>
    </row>
    <row r="4192" spans="1:10" s="444" customFormat="1">
      <c r="A4192" s="203">
        <v>41470</v>
      </c>
      <c r="B4192" s="382"/>
      <c r="C4192" s="75" t="s">
        <v>632</v>
      </c>
      <c r="D4192" s="75" t="s">
        <v>4600</v>
      </c>
      <c r="E4192" s="525">
        <v>15120</v>
      </c>
      <c r="F4192" s="184">
        <v>140.97</v>
      </c>
      <c r="G4192" s="698"/>
      <c r="H4192" s="309"/>
      <c r="I4192" s="24"/>
      <c r="J4192" s="2"/>
    </row>
    <row r="4193" spans="1:10" s="444" customFormat="1">
      <c r="A4193" s="203">
        <v>41470</v>
      </c>
      <c r="B4193" s="382"/>
      <c r="C4193" s="75" t="s">
        <v>226</v>
      </c>
      <c r="D4193" s="75" t="s">
        <v>4616</v>
      </c>
      <c r="E4193" s="525">
        <v>15196</v>
      </c>
      <c r="F4193" s="184">
        <v>464.73</v>
      </c>
      <c r="G4193" s="698"/>
      <c r="H4193" s="309"/>
      <c r="I4193" s="24"/>
      <c r="J4193" s="2"/>
    </row>
    <row r="4194" spans="1:10" s="444" customFormat="1">
      <c r="A4194" s="203">
        <v>41470</v>
      </c>
      <c r="B4194" s="382"/>
      <c r="C4194" s="75" t="s">
        <v>2273</v>
      </c>
      <c r="D4194" s="75" t="s">
        <v>4602</v>
      </c>
      <c r="E4194" s="525">
        <v>15168</v>
      </c>
      <c r="F4194" s="184">
        <v>240</v>
      </c>
      <c r="G4194" s="698"/>
      <c r="H4194" s="309"/>
      <c r="I4194" s="24"/>
      <c r="J4194" s="2"/>
    </row>
    <row r="4195" spans="1:10" s="444" customFormat="1">
      <c r="A4195" s="203">
        <v>41471</v>
      </c>
      <c r="B4195" s="382"/>
      <c r="C4195" s="75" t="s">
        <v>492</v>
      </c>
      <c r="D4195" s="75" t="s">
        <v>4600</v>
      </c>
      <c r="E4195" s="525">
        <v>15110</v>
      </c>
      <c r="F4195" s="184">
        <v>195.4</v>
      </c>
      <c r="G4195" s="698"/>
      <c r="H4195" s="309"/>
      <c r="I4195" s="24"/>
      <c r="J4195" s="2"/>
    </row>
    <row r="4196" spans="1:10" s="444" customFormat="1">
      <c r="A4196" s="203">
        <v>41470</v>
      </c>
      <c r="B4196" s="382"/>
      <c r="C4196" s="75" t="s">
        <v>3663</v>
      </c>
      <c r="D4196" s="75" t="s">
        <v>4606</v>
      </c>
      <c r="E4196" s="525">
        <v>15174</v>
      </c>
      <c r="F4196" s="184">
        <v>140</v>
      </c>
      <c r="G4196" s="698"/>
      <c r="H4196" s="309"/>
      <c r="I4196" s="24"/>
      <c r="J4196" s="2"/>
    </row>
    <row r="4197" spans="1:10" s="444" customFormat="1">
      <c r="A4197" s="203">
        <v>41470</v>
      </c>
      <c r="B4197" s="382"/>
      <c r="C4197" s="75" t="s">
        <v>4265</v>
      </c>
      <c r="D4197" s="75" t="s">
        <v>4608</v>
      </c>
      <c r="E4197" s="525">
        <v>15187</v>
      </c>
      <c r="F4197" s="184">
        <v>200</v>
      </c>
      <c r="G4197" s="698"/>
      <c r="H4197" s="309"/>
      <c r="I4197" s="24"/>
      <c r="J4197" s="2"/>
    </row>
    <row r="4198" spans="1:10" s="444" customFormat="1">
      <c r="A4198" s="203">
        <v>41470</v>
      </c>
      <c r="B4198" s="382"/>
      <c r="C4198" s="75" t="s">
        <v>2013</v>
      </c>
      <c r="D4198" s="75" t="s">
        <v>4600</v>
      </c>
      <c r="E4198" s="525">
        <v>15156</v>
      </c>
      <c r="F4198" s="184">
        <v>460</v>
      </c>
      <c r="G4198" s="698"/>
      <c r="H4198" s="309"/>
      <c r="I4198" s="24"/>
      <c r="J4198" s="2"/>
    </row>
    <row r="4199" spans="1:10" s="444" customFormat="1">
      <c r="A4199" s="203">
        <v>41470</v>
      </c>
      <c r="B4199" s="382"/>
      <c r="C4199" s="75" t="s">
        <v>2010</v>
      </c>
      <c r="D4199" s="75" t="s">
        <v>4600</v>
      </c>
      <c r="E4199" s="525">
        <v>15144</v>
      </c>
      <c r="F4199" s="184">
        <v>154</v>
      </c>
      <c r="G4199" s="698"/>
      <c r="H4199" s="309"/>
      <c r="I4199" s="24"/>
      <c r="J4199" s="2"/>
    </row>
    <row r="4200" spans="1:10" s="444" customFormat="1">
      <c r="A4200" s="203">
        <v>41470</v>
      </c>
      <c r="B4200" s="382"/>
      <c r="C4200" s="75" t="s">
        <v>4599</v>
      </c>
      <c r="D4200" s="75" t="s">
        <v>4607</v>
      </c>
      <c r="E4200" s="525">
        <v>15185</v>
      </c>
      <c r="F4200" s="184">
        <v>80</v>
      </c>
      <c r="G4200" s="698"/>
      <c r="H4200" s="309"/>
      <c r="I4200" s="24"/>
      <c r="J4200" s="2"/>
    </row>
    <row r="4201" spans="1:10" s="444" customFormat="1">
      <c r="A4201" s="203">
        <v>41470</v>
      </c>
      <c r="B4201" s="382"/>
      <c r="C4201" s="75" t="s">
        <v>4597</v>
      </c>
      <c r="D4201" s="75" t="s">
        <v>4600</v>
      </c>
      <c r="E4201" s="525">
        <v>15164</v>
      </c>
      <c r="F4201" s="184">
        <v>388</v>
      </c>
      <c r="G4201" s="698"/>
      <c r="H4201" s="309"/>
      <c r="I4201" s="24"/>
      <c r="J4201" s="2"/>
    </row>
    <row r="4202" spans="1:10" s="444" customFormat="1">
      <c r="A4202" s="203">
        <v>41470</v>
      </c>
      <c r="B4202" s="382"/>
      <c r="C4202" s="75" t="s">
        <v>525</v>
      </c>
      <c r="D4202" s="75" t="s">
        <v>4600</v>
      </c>
      <c r="E4202" s="525">
        <v>15143</v>
      </c>
      <c r="F4202" s="184">
        <v>220</v>
      </c>
      <c r="G4202" s="698"/>
      <c r="H4202" s="309"/>
      <c r="I4202" s="24"/>
      <c r="J4202" s="2"/>
    </row>
    <row r="4203" spans="1:10" s="444" customFormat="1">
      <c r="A4203" s="203">
        <v>41470</v>
      </c>
      <c r="B4203" s="382"/>
      <c r="C4203" s="75" t="s">
        <v>4598</v>
      </c>
      <c r="D4203" s="75" t="s">
        <v>4600</v>
      </c>
      <c r="E4203" s="525">
        <v>15167</v>
      </c>
      <c r="F4203" s="184">
        <v>460</v>
      </c>
      <c r="G4203" s="698"/>
      <c r="H4203" s="309"/>
      <c r="I4203" s="24"/>
      <c r="J4203" s="2"/>
    </row>
    <row r="4204" spans="1:10" s="444" customFormat="1">
      <c r="A4204" s="203">
        <v>41470</v>
      </c>
      <c r="B4204" s="382"/>
      <c r="C4204" s="75" t="s">
        <v>1170</v>
      </c>
      <c r="D4204" s="75" t="s">
        <v>4600</v>
      </c>
      <c r="E4204" s="525">
        <v>15136</v>
      </c>
      <c r="F4204" s="184">
        <v>198</v>
      </c>
      <c r="G4204" s="698"/>
      <c r="H4204" s="309"/>
      <c r="I4204" s="24"/>
      <c r="J4204" s="2"/>
    </row>
    <row r="4206" spans="1:10">
      <c r="A4206" s="60">
        <v>41472</v>
      </c>
      <c r="I4206" s="444"/>
    </row>
    <row r="4207" spans="1:10">
      <c r="H4207" s="698"/>
    </row>
    <row r="4208" spans="1:10" s="444" customFormat="1">
      <c r="A4208" s="203">
        <v>41470</v>
      </c>
      <c r="B4208" s="382"/>
      <c r="C4208" s="75" t="s">
        <v>1633</v>
      </c>
      <c r="D4208" s="75" t="s">
        <v>4607</v>
      </c>
      <c r="E4208" s="525">
        <v>15182</v>
      </c>
      <c r="F4208" s="184">
        <v>120</v>
      </c>
      <c r="G4208" s="698"/>
      <c r="H4208" s="309"/>
      <c r="I4208" s="24"/>
      <c r="J4208" s="2"/>
    </row>
    <row r="4209" spans="1:10" s="444" customFormat="1">
      <c r="A4209" s="203">
        <v>41470</v>
      </c>
      <c r="B4209" s="382"/>
      <c r="C4209" s="75" t="s">
        <v>528</v>
      </c>
      <c r="D4209" s="75" t="s">
        <v>4600</v>
      </c>
      <c r="E4209" s="525">
        <v>15146</v>
      </c>
      <c r="F4209" s="184">
        <v>220</v>
      </c>
      <c r="G4209" s="698"/>
      <c r="H4209" s="309"/>
      <c r="I4209" s="24"/>
      <c r="J4209" s="2"/>
    </row>
    <row r="4210" spans="1:10" s="444" customFormat="1">
      <c r="A4210" s="203">
        <v>41470</v>
      </c>
      <c r="B4210" s="382"/>
      <c r="C4210" s="75" t="s">
        <v>457</v>
      </c>
      <c r="D4210" s="75" t="s">
        <v>4607</v>
      </c>
      <c r="E4210" s="525">
        <v>15176</v>
      </c>
      <c r="F4210" s="184">
        <v>400</v>
      </c>
      <c r="G4210" s="698"/>
      <c r="H4210" s="309"/>
      <c r="I4210" s="24"/>
      <c r="J4210" s="2"/>
    </row>
    <row r="4211" spans="1:10" s="444" customFormat="1">
      <c r="A4211" s="203">
        <v>41467</v>
      </c>
      <c r="B4211" s="382"/>
      <c r="C4211" s="75" t="s">
        <v>1772</v>
      </c>
      <c r="D4211" s="75" t="s">
        <v>4579</v>
      </c>
      <c r="E4211" s="525">
        <v>15082</v>
      </c>
      <c r="F4211" s="184">
        <v>515.20000000000005</v>
      </c>
      <c r="G4211" s="698"/>
      <c r="H4211" s="309"/>
      <c r="I4211" s="24"/>
      <c r="J4211" s="2"/>
    </row>
    <row r="4212" spans="1:10" s="444" customFormat="1">
      <c r="A4212" s="203">
        <v>41470</v>
      </c>
      <c r="B4212" s="382"/>
      <c r="C4212" s="75" t="s">
        <v>1633</v>
      </c>
      <c r="D4212" s="75" t="s">
        <v>4600</v>
      </c>
      <c r="E4212" s="525">
        <v>15163</v>
      </c>
      <c r="F4212" s="184">
        <v>528</v>
      </c>
      <c r="G4212" s="698"/>
      <c r="H4212" s="309"/>
      <c r="I4212" s="24"/>
      <c r="J4212" s="2"/>
    </row>
    <row r="4213" spans="1:10" s="444" customFormat="1">
      <c r="A4213" s="203">
        <v>41470</v>
      </c>
      <c r="B4213" s="382"/>
      <c r="C4213" s="75" t="s">
        <v>457</v>
      </c>
      <c r="D4213" s="75" t="s">
        <v>4600</v>
      </c>
      <c r="E4213" s="525">
        <v>15107</v>
      </c>
      <c r="F4213" s="184">
        <v>800</v>
      </c>
      <c r="G4213" s="698"/>
      <c r="H4213" s="309"/>
      <c r="I4213" s="24"/>
      <c r="J4213" s="2"/>
    </row>
    <row r="4214" spans="1:10" s="444" customFormat="1">
      <c r="A4214" s="203">
        <v>41470</v>
      </c>
      <c r="B4214" s="382"/>
      <c r="C4214" s="75" t="s">
        <v>164</v>
      </c>
      <c r="D4214" s="75" t="s">
        <v>4600</v>
      </c>
      <c r="E4214" s="525">
        <v>15166</v>
      </c>
      <c r="F4214" s="184">
        <v>480</v>
      </c>
      <c r="G4214" s="698"/>
      <c r="H4214" s="309"/>
      <c r="I4214" s="24"/>
      <c r="J4214" s="2"/>
    </row>
    <row r="4215" spans="1:10" s="444" customFormat="1">
      <c r="A4215" s="203">
        <v>41470</v>
      </c>
      <c r="B4215" s="382"/>
      <c r="C4215" s="75" t="s">
        <v>369</v>
      </c>
      <c r="D4215" s="75" t="s">
        <v>4607</v>
      </c>
      <c r="E4215" s="525">
        <v>15181</v>
      </c>
      <c r="F4215" s="184">
        <v>120</v>
      </c>
      <c r="G4215" s="698"/>
      <c r="H4215" s="309"/>
      <c r="I4215" s="235"/>
    </row>
    <row r="4216" spans="1:10" s="444" customFormat="1">
      <c r="A4216" s="203">
        <v>41470</v>
      </c>
      <c r="B4216" s="382"/>
      <c r="C4216" s="75" t="s">
        <v>561</v>
      </c>
      <c r="D4216" s="75" t="s">
        <v>4600</v>
      </c>
      <c r="E4216" s="525">
        <v>15145</v>
      </c>
      <c r="F4216" s="184">
        <v>161</v>
      </c>
      <c r="G4216" s="698"/>
      <c r="H4216" s="309"/>
      <c r="I4216" s="24"/>
      <c r="J4216" s="2"/>
    </row>
    <row r="4217" spans="1:10" s="444" customFormat="1">
      <c r="A4217" s="203">
        <v>41470</v>
      </c>
      <c r="B4217" s="382"/>
      <c r="C4217" s="75" t="s">
        <v>354</v>
      </c>
      <c r="D4217" s="75" t="s">
        <v>4607</v>
      </c>
      <c r="E4217" s="525">
        <v>15180</v>
      </c>
      <c r="F4217" s="184">
        <v>520</v>
      </c>
      <c r="G4217" s="698"/>
      <c r="H4217" s="309"/>
      <c r="I4217" s="24"/>
      <c r="J4217" s="2"/>
    </row>
    <row r="4218" spans="1:10" s="444" customFormat="1">
      <c r="A4218" s="203">
        <v>41471</v>
      </c>
      <c r="B4218" s="382"/>
      <c r="C4218" s="75" t="s">
        <v>1419</v>
      </c>
      <c r="D4218" s="75" t="s">
        <v>4615</v>
      </c>
      <c r="E4218" s="525">
        <v>15194</v>
      </c>
      <c r="F4218" s="184">
        <v>128.28</v>
      </c>
      <c r="G4218" s="698"/>
      <c r="H4218" s="309"/>
      <c r="I4218" s="24"/>
      <c r="J4218" s="2"/>
    </row>
    <row r="4219" spans="1:10" s="444" customFormat="1">
      <c r="A4219" s="203">
        <v>41471</v>
      </c>
      <c r="B4219" s="382"/>
      <c r="C4219" s="75" t="s">
        <v>1419</v>
      </c>
      <c r="D4219" s="75" t="s">
        <v>4614</v>
      </c>
      <c r="E4219" s="525">
        <v>15193</v>
      </c>
      <c r="F4219" s="184">
        <v>9000</v>
      </c>
      <c r="G4219" s="309"/>
      <c r="H4219" s="309"/>
      <c r="J4219" s="2"/>
    </row>
    <row r="4220" spans="1:10" s="444" customFormat="1">
      <c r="A4220" s="382">
        <v>41462</v>
      </c>
      <c r="B4220" s="382"/>
      <c r="C4220" s="75" t="s">
        <v>1864</v>
      </c>
      <c r="D4220" s="75" t="s">
        <v>4543</v>
      </c>
      <c r="E4220" s="525">
        <v>15053</v>
      </c>
      <c r="F4220" s="184">
        <v>155.94</v>
      </c>
      <c r="G4220" s="698"/>
      <c r="H4220" s="309"/>
      <c r="I4220" s="235"/>
    </row>
    <row r="4221" spans="1:10" s="444" customFormat="1">
      <c r="A4221" s="203">
        <v>41470</v>
      </c>
      <c r="B4221" s="382"/>
      <c r="C4221" s="75" t="s">
        <v>3925</v>
      </c>
      <c r="D4221" s="75" t="s">
        <v>4605</v>
      </c>
      <c r="E4221" s="525">
        <v>15172</v>
      </c>
      <c r="F4221" s="184">
        <v>160</v>
      </c>
      <c r="G4221" s="698"/>
      <c r="H4221" s="309"/>
      <c r="I4221" s="24"/>
      <c r="J4221" s="2"/>
    </row>
    <row r="4222" spans="1:10" s="444" customFormat="1">
      <c r="A4222" s="382">
        <v>41442</v>
      </c>
      <c r="B4222" s="382">
        <v>41472</v>
      </c>
      <c r="C4222" s="75" t="s">
        <v>133</v>
      </c>
      <c r="D4222" s="75" t="s">
        <v>4401</v>
      </c>
      <c r="E4222" s="525">
        <v>14847</v>
      </c>
      <c r="F4222" s="184">
        <v>1236</v>
      </c>
      <c r="G4222" s="698"/>
      <c r="H4222" s="309"/>
      <c r="I4222" s="24"/>
      <c r="J4222" s="2"/>
    </row>
    <row r="4223" spans="1:10" s="444" customFormat="1">
      <c r="A4223" s="203">
        <v>41467</v>
      </c>
      <c r="B4223" s="382"/>
      <c r="C4223" s="75" t="s">
        <v>4292</v>
      </c>
      <c r="D4223" s="75" t="s">
        <v>4590</v>
      </c>
      <c r="E4223" s="525">
        <v>15095</v>
      </c>
      <c r="F4223" s="184">
        <v>96.66</v>
      </c>
      <c r="G4223" s="698"/>
      <c r="H4223" s="309"/>
      <c r="I4223" s="24"/>
      <c r="J4223" s="2"/>
    </row>
    <row r="4224" spans="1:10" s="444" customFormat="1">
      <c r="A4224" s="203">
        <v>41470</v>
      </c>
      <c r="B4224" s="382"/>
      <c r="C4224" s="75" t="s">
        <v>367</v>
      </c>
      <c r="D4224" s="75" t="s">
        <v>4607</v>
      </c>
      <c r="E4224" s="525">
        <v>15177</v>
      </c>
      <c r="F4224" s="184">
        <v>312</v>
      </c>
      <c r="G4224" s="698"/>
      <c r="H4224" s="309"/>
      <c r="I4224" s="24"/>
      <c r="J4224" s="2"/>
    </row>
    <row r="4225" spans="1:10" s="444" customFormat="1">
      <c r="A4225" s="203">
        <v>41470</v>
      </c>
      <c r="B4225" s="382"/>
      <c r="C4225" s="75" t="s">
        <v>367</v>
      </c>
      <c r="D4225" s="75" t="s">
        <v>4600</v>
      </c>
      <c r="E4225" s="525">
        <v>15104</v>
      </c>
      <c r="F4225" s="184">
        <v>960</v>
      </c>
      <c r="G4225" s="698"/>
      <c r="H4225" s="309"/>
      <c r="I4225" s="24"/>
      <c r="J4225" s="2"/>
    </row>
    <row r="4228" spans="1:10">
      <c r="A4228" s="60">
        <v>41473</v>
      </c>
    </row>
    <row r="4229" spans="1:10" s="444" customFormat="1">
      <c r="A4229" s="203">
        <v>41467</v>
      </c>
      <c r="B4229" s="382"/>
      <c r="C4229" s="75" t="s">
        <v>662</v>
      </c>
      <c r="D4229" s="75" t="s">
        <v>4589</v>
      </c>
      <c r="E4229" s="525">
        <v>15094</v>
      </c>
      <c r="F4229" s="184">
        <v>178.82</v>
      </c>
      <c r="G4229" s="698"/>
      <c r="H4229" s="309"/>
      <c r="I4229" s="24"/>
      <c r="J4229" s="2"/>
    </row>
    <row r="4230" spans="1:10" s="444" customFormat="1">
      <c r="A4230" s="382">
        <v>41462</v>
      </c>
      <c r="B4230" s="382"/>
      <c r="C4230" s="75" t="s">
        <v>3048</v>
      </c>
      <c r="D4230" s="75" t="s">
        <v>4537</v>
      </c>
      <c r="E4230" s="525">
        <v>15047</v>
      </c>
      <c r="F4230" s="184">
        <v>400</v>
      </c>
      <c r="G4230" s="698"/>
      <c r="H4230" s="309"/>
      <c r="I4230" s="24"/>
      <c r="J4230" s="2"/>
    </row>
    <row r="4231" spans="1:10" s="444" customFormat="1">
      <c r="A4231" s="203">
        <v>41467</v>
      </c>
      <c r="B4231" s="382"/>
      <c r="C4231" s="75" t="s">
        <v>1250</v>
      </c>
      <c r="D4231" s="75" t="s">
        <v>4574</v>
      </c>
      <c r="E4231" s="525">
        <v>15077</v>
      </c>
      <c r="F4231" s="184">
        <v>702.88</v>
      </c>
      <c r="G4231" s="698"/>
      <c r="H4231" s="309"/>
      <c r="I4231" s="24"/>
      <c r="J4231" s="2"/>
    </row>
    <row r="4232" spans="1:10" s="444" customFormat="1">
      <c r="A4232" s="203">
        <v>41470</v>
      </c>
      <c r="B4232" s="382"/>
      <c r="C4232" s="75" t="s">
        <v>369</v>
      </c>
      <c r="D4232" s="75" t="s">
        <v>4600</v>
      </c>
      <c r="E4232" s="525">
        <v>15106</v>
      </c>
      <c r="F4232" s="184">
        <v>864</v>
      </c>
      <c r="G4232" s="698"/>
      <c r="H4232" s="309"/>
      <c r="I4232" s="24"/>
      <c r="J4232" s="2"/>
    </row>
    <row r="4233" spans="1:10" s="444" customFormat="1">
      <c r="A4233" s="203">
        <v>41472</v>
      </c>
      <c r="B4233" s="382"/>
      <c r="C4233" s="75" t="s">
        <v>761</v>
      </c>
      <c r="D4233" s="75" t="s">
        <v>3106</v>
      </c>
      <c r="E4233" s="525">
        <v>15203</v>
      </c>
      <c r="F4233" s="184">
        <v>65.91</v>
      </c>
      <c r="G4233" s="698"/>
      <c r="H4233" s="309"/>
      <c r="I4233" s="24"/>
      <c r="J4233" s="2"/>
    </row>
    <row r="4234" spans="1:10" s="444" customFormat="1">
      <c r="A4234" s="203">
        <v>41472</v>
      </c>
      <c r="B4234" s="382"/>
      <c r="C4234" s="75" t="s">
        <v>4622</v>
      </c>
      <c r="D4234" s="75" t="s">
        <v>4624</v>
      </c>
      <c r="E4234" s="525">
        <v>15200</v>
      </c>
      <c r="F4234" s="184">
        <v>1485.08</v>
      </c>
      <c r="G4234" s="698"/>
      <c r="H4234" s="309"/>
      <c r="I4234" s="24"/>
      <c r="J4234" s="2"/>
    </row>
    <row r="4235" spans="1:10" s="444" customFormat="1">
      <c r="A4235" s="203">
        <v>41470</v>
      </c>
      <c r="B4235" s="382"/>
      <c r="C4235" s="75" t="s">
        <v>626</v>
      </c>
      <c r="D4235" s="75" t="s">
        <v>4600</v>
      </c>
      <c r="E4235" s="525">
        <v>15116</v>
      </c>
      <c r="F4235" s="184">
        <v>140.97</v>
      </c>
      <c r="G4235" s="698"/>
      <c r="H4235" s="309"/>
      <c r="I4235" s="24"/>
      <c r="J4235" s="2"/>
    </row>
    <row r="4238" spans="1:10">
      <c r="A4238" s="60">
        <v>41474</v>
      </c>
    </row>
    <row r="4239" spans="1:10" s="444" customFormat="1">
      <c r="A4239" s="203">
        <v>41467</v>
      </c>
      <c r="B4239" s="382"/>
      <c r="C4239" s="75" t="s">
        <v>443</v>
      </c>
      <c r="D4239" s="75" t="s">
        <v>4576</v>
      </c>
      <c r="E4239" s="525">
        <v>15079</v>
      </c>
      <c r="F4239" s="184">
        <v>412.18</v>
      </c>
      <c r="G4239" s="698"/>
      <c r="H4239" s="309"/>
      <c r="I4239" s="24"/>
      <c r="J4239" s="2"/>
    </row>
    <row r="4240" spans="1:10" s="444" customFormat="1">
      <c r="A4240" s="203">
        <v>41467</v>
      </c>
      <c r="B4240" s="382"/>
      <c r="C4240" s="75" t="s">
        <v>4569</v>
      </c>
      <c r="D4240" s="75" t="s">
        <v>4580</v>
      </c>
      <c r="E4240" s="525">
        <v>15083</v>
      </c>
      <c r="F4240" s="184">
        <v>506</v>
      </c>
      <c r="G4240" s="698"/>
      <c r="H4240" s="309"/>
      <c r="I4240" s="24"/>
      <c r="J4240" s="2"/>
    </row>
    <row r="4241" spans="1:10" s="444" customFormat="1">
      <c r="A4241" s="203"/>
      <c r="B4241" s="382"/>
      <c r="C4241" s="75" t="s">
        <v>1982</v>
      </c>
      <c r="D4241" s="75" t="s">
        <v>4619</v>
      </c>
      <c r="E4241" s="525">
        <v>14309</v>
      </c>
      <c r="F4241" s="184">
        <v>800</v>
      </c>
      <c r="G4241" s="698"/>
      <c r="H4241" s="309"/>
      <c r="I4241" s="24"/>
      <c r="J4241" s="2"/>
    </row>
    <row r="4242" spans="1:10" s="444" customFormat="1">
      <c r="A4242" s="203">
        <v>41470</v>
      </c>
      <c r="B4242" s="382">
        <v>41471</v>
      </c>
      <c r="C4242" s="75" t="s">
        <v>130</v>
      </c>
      <c r="D4242" s="75" t="s">
        <v>4613</v>
      </c>
      <c r="E4242" s="525">
        <v>15192</v>
      </c>
      <c r="F4242" s="184">
        <v>975</v>
      </c>
      <c r="G4242" s="698"/>
      <c r="H4242" s="309"/>
      <c r="I4242" s="24"/>
      <c r="J4242" s="2"/>
    </row>
    <row r="4243" spans="1:10" s="444" customFormat="1">
      <c r="A4243" s="203">
        <v>41472</v>
      </c>
      <c r="B4243" s="382"/>
      <c r="C4243" s="75" t="s">
        <v>4623</v>
      </c>
      <c r="D4243" s="75" t="s">
        <v>4625</v>
      </c>
      <c r="E4243" s="525">
        <v>15201</v>
      </c>
      <c r="F4243" s="184">
        <v>1000</v>
      </c>
      <c r="G4243" s="698"/>
      <c r="H4243" s="309"/>
      <c r="I4243" s="24"/>
      <c r="J4243" s="2"/>
    </row>
    <row r="4244" spans="1:10" s="444" customFormat="1">
      <c r="A4244" s="203">
        <v>41473</v>
      </c>
      <c r="B4244" s="382"/>
      <c r="C4244" s="75" t="s">
        <v>4630</v>
      </c>
      <c r="D4244" s="75" t="s">
        <v>4638</v>
      </c>
      <c r="E4244" s="525">
        <v>15212</v>
      </c>
      <c r="F4244" s="184">
        <v>3031.99</v>
      </c>
      <c r="G4244" s="698"/>
      <c r="H4244" s="309"/>
      <c r="I4244" s="24"/>
      <c r="J4244" s="2"/>
    </row>
    <row r="4245" spans="1:10" s="444" customFormat="1">
      <c r="A4245" s="203">
        <v>41474</v>
      </c>
      <c r="B4245" s="382"/>
      <c r="C4245" s="75" t="s">
        <v>226</v>
      </c>
      <c r="D4245" s="75" t="s">
        <v>4653</v>
      </c>
      <c r="E4245" s="525">
        <v>15226</v>
      </c>
      <c r="F4245" s="184">
        <v>443.36</v>
      </c>
      <c r="G4245" s="698"/>
      <c r="H4245" s="309"/>
      <c r="I4245" s="24"/>
      <c r="J4245" s="2"/>
    </row>
    <row r="4246" spans="1:10" s="444" customFormat="1">
      <c r="A4246" s="203">
        <v>41474</v>
      </c>
      <c r="B4246" s="382"/>
      <c r="C4246" s="75" t="s">
        <v>3101</v>
      </c>
      <c r="D4246" s="75" t="s">
        <v>4641</v>
      </c>
      <c r="E4246" s="525">
        <v>15214</v>
      </c>
      <c r="F4246" s="184">
        <v>100</v>
      </c>
      <c r="G4246" s="698"/>
      <c r="H4246" s="309"/>
      <c r="I4246" s="24"/>
      <c r="J4246" s="2"/>
    </row>
    <row r="4247" spans="1:10" s="444" customFormat="1">
      <c r="A4247" s="203">
        <v>41473</v>
      </c>
      <c r="B4247" s="382"/>
      <c r="C4247" s="75" t="s">
        <v>145</v>
      </c>
      <c r="D4247" s="75" t="s">
        <v>4639</v>
      </c>
      <c r="E4247" s="525">
        <v>15213</v>
      </c>
      <c r="F4247" s="184">
        <v>204</v>
      </c>
      <c r="G4247" s="698"/>
      <c r="H4247" s="309"/>
      <c r="I4247" s="24"/>
      <c r="J4247" s="2"/>
    </row>
    <row r="4248" spans="1:10" s="444" customFormat="1">
      <c r="A4248" s="203">
        <v>41474</v>
      </c>
      <c r="B4248" s="382"/>
      <c r="C4248" s="75" t="s">
        <v>3289</v>
      </c>
      <c r="D4248" s="75" t="s">
        <v>4647</v>
      </c>
      <c r="E4248" s="525">
        <v>15220</v>
      </c>
      <c r="F4248" s="184">
        <v>80</v>
      </c>
      <c r="G4248" s="698"/>
      <c r="H4248" s="309"/>
      <c r="I4248" s="24"/>
      <c r="J4248" s="2"/>
    </row>
    <row r="4249" spans="1:10" s="444" customFormat="1">
      <c r="A4249" s="203">
        <v>41470</v>
      </c>
      <c r="B4249" s="382"/>
      <c r="C4249" s="75" t="s">
        <v>4349</v>
      </c>
      <c r="D4249" s="75" t="s">
        <v>4604</v>
      </c>
      <c r="E4249" s="525">
        <v>15171</v>
      </c>
      <c r="F4249" s="184">
        <v>160</v>
      </c>
      <c r="G4249" s="698"/>
      <c r="H4249" s="309"/>
      <c r="I4249" s="24"/>
      <c r="J4249" s="2"/>
    </row>
    <row r="4252" spans="1:10">
      <c r="A4252" s="60">
        <v>41477</v>
      </c>
    </row>
    <row r="4253" spans="1:10" s="444" customFormat="1">
      <c r="A4253" s="382">
        <v>41453</v>
      </c>
      <c r="B4253" s="382"/>
      <c r="C4253" s="75" t="s">
        <v>4464</v>
      </c>
      <c r="D4253" s="75" t="s">
        <v>4474</v>
      </c>
      <c r="E4253" s="525">
        <v>14918</v>
      </c>
      <c r="F4253" s="184">
        <v>552</v>
      </c>
      <c r="G4253" s="698"/>
      <c r="H4253" s="309"/>
      <c r="I4253" s="24"/>
      <c r="J4253" s="2"/>
    </row>
    <row r="4254" spans="1:10" s="444" customFormat="1">
      <c r="A4254" s="203">
        <v>41473</v>
      </c>
      <c r="B4254" s="382"/>
      <c r="C4254" s="75" t="s">
        <v>1797</v>
      </c>
      <c r="D4254" s="75" t="s">
        <v>4631</v>
      </c>
      <c r="E4254" s="525">
        <v>15204</v>
      </c>
      <c r="F4254" s="184">
        <v>717.1</v>
      </c>
      <c r="G4254" s="698"/>
      <c r="H4254" s="309"/>
      <c r="I4254" s="24"/>
      <c r="J4254" s="2"/>
    </row>
    <row r="4255" spans="1:10">
      <c r="A4255" s="203">
        <v>41474</v>
      </c>
      <c r="B4255" s="382"/>
      <c r="C4255" s="75" t="s">
        <v>761</v>
      </c>
      <c r="D4255" s="75" t="s">
        <v>4656</v>
      </c>
      <c r="E4255" s="525">
        <v>15229</v>
      </c>
      <c r="F4255" s="184">
        <v>222</v>
      </c>
    </row>
    <row r="4256" spans="1:10" s="444" customFormat="1">
      <c r="A4256" s="203">
        <v>41474</v>
      </c>
      <c r="B4256" s="382"/>
      <c r="C4256" s="75" t="s">
        <v>120</v>
      </c>
      <c r="D4256" s="75" t="s">
        <v>4649</v>
      </c>
      <c r="E4256" s="525">
        <v>15222</v>
      </c>
      <c r="F4256" s="184">
        <v>2000</v>
      </c>
      <c r="G4256" s="698"/>
      <c r="H4256" s="309"/>
      <c r="I4256" s="24"/>
      <c r="J4256" s="2"/>
    </row>
    <row r="4257" spans="1:10" s="444" customFormat="1">
      <c r="A4257" s="203">
        <v>41473</v>
      </c>
      <c r="B4257" s="382"/>
      <c r="C4257" s="75" t="s">
        <v>2299</v>
      </c>
      <c r="D4257" s="75" t="s">
        <v>4632</v>
      </c>
      <c r="E4257" s="525">
        <v>15205</v>
      </c>
      <c r="F4257" s="184">
        <v>552</v>
      </c>
      <c r="G4257" s="698"/>
      <c r="H4257" s="309"/>
      <c r="I4257" s="24"/>
      <c r="J4257" s="2"/>
    </row>
    <row r="4258" spans="1:10" s="444" customFormat="1">
      <c r="A4258" s="203">
        <v>41477</v>
      </c>
      <c r="B4258" s="382"/>
      <c r="C4258" s="75" t="s">
        <v>226</v>
      </c>
      <c r="D4258" s="75" t="s">
        <v>4657</v>
      </c>
      <c r="E4258" s="525">
        <v>15231</v>
      </c>
      <c r="F4258" s="184">
        <v>605</v>
      </c>
      <c r="G4258" s="698"/>
      <c r="H4258" s="309"/>
      <c r="I4258" s="24"/>
      <c r="J4258" s="2"/>
    </row>
    <row r="4259" spans="1:10" s="444" customFormat="1">
      <c r="A4259" s="203">
        <v>41470</v>
      </c>
      <c r="B4259" s="382"/>
      <c r="C4259" s="75" t="s">
        <v>1629</v>
      </c>
      <c r="D4259" s="75" t="s">
        <v>4600</v>
      </c>
      <c r="E4259" s="525">
        <v>15158</v>
      </c>
      <c r="F4259" s="184">
        <v>460</v>
      </c>
      <c r="G4259" s="698"/>
      <c r="H4259" s="309"/>
      <c r="I4259" s="24"/>
      <c r="J4259" s="2"/>
    </row>
    <row r="4260" spans="1:10" s="444" customFormat="1">
      <c r="A4260" s="382">
        <v>41439</v>
      </c>
      <c r="B4260" s="382"/>
      <c r="C4260" s="75" t="s">
        <v>3823</v>
      </c>
      <c r="D4260" s="75" t="s">
        <v>4313</v>
      </c>
      <c r="E4260" s="525">
        <v>14829</v>
      </c>
      <c r="F4260" s="184">
        <v>500</v>
      </c>
      <c r="G4260" s="309"/>
      <c r="H4260" s="309"/>
      <c r="I4260" s="24"/>
      <c r="J4260" s="2"/>
    </row>
    <row r="4261" spans="1:10" s="444" customFormat="1">
      <c r="A4261" s="203">
        <v>41474</v>
      </c>
      <c r="B4261" s="382"/>
      <c r="C4261" s="75" t="s">
        <v>2738</v>
      </c>
      <c r="D4261" s="75" t="s">
        <v>4652</v>
      </c>
      <c r="E4261" s="525">
        <v>15225</v>
      </c>
      <c r="F4261" s="184">
        <v>600</v>
      </c>
      <c r="G4261" s="309"/>
      <c r="H4261" s="309"/>
      <c r="I4261" s="24"/>
      <c r="J4261" s="2"/>
    </row>
    <row r="4262" spans="1:10" s="444" customFormat="1">
      <c r="A4262" s="203">
        <v>41474</v>
      </c>
      <c r="B4262" s="382"/>
      <c r="C4262" s="75" t="s">
        <v>410</v>
      </c>
      <c r="D4262" s="75" t="s">
        <v>4655</v>
      </c>
      <c r="E4262" s="525">
        <v>15228</v>
      </c>
      <c r="F4262" s="184">
        <v>1500</v>
      </c>
      <c r="G4262" s="309"/>
      <c r="H4262" s="309"/>
      <c r="I4262" s="24"/>
      <c r="J4262" s="2"/>
    </row>
    <row r="4265" spans="1:10">
      <c r="A4265" s="60">
        <v>41478</v>
      </c>
    </row>
    <row r="4266" spans="1:10" s="444" customFormat="1">
      <c r="A4266" s="203">
        <v>41473</v>
      </c>
      <c r="B4266" s="382"/>
      <c r="C4266" s="75" t="s">
        <v>4628</v>
      </c>
      <c r="D4266" s="75" t="s">
        <v>4634</v>
      </c>
      <c r="E4266" s="525">
        <v>15207</v>
      </c>
      <c r="F4266" s="184">
        <v>552</v>
      </c>
      <c r="G4266" s="309"/>
      <c r="H4266" s="309"/>
      <c r="I4266" s="24"/>
      <c r="J4266" s="2"/>
    </row>
    <row r="4267" spans="1:10" s="444" customFormat="1">
      <c r="A4267" s="382">
        <v>41444</v>
      </c>
      <c r="B4267" s="382">
        <v>41475</v>
      </c>
      <c r="C4267" s="75" t="s">
        <v>4402</v>
      </c>
      <c r="D4267" s="75" t="s">
        <v>4405</v>
      </c>
      <c r="E4267" s="525">
        <v>14852</v>
      </c>
      <c r="F4267" s="184">
        <v>980.4</v>
      </c>
      <c r="G4267" s="309"/>
      <c r="H4267" s="309"/>
      <c r="I4267" s="24"/>
      <c r="J4267" s="2"/>
    </row>
    <row r="4268" spans="1:10" s="444" customFormat="1">
      <c r="A4268" s="203">
        <v>41478</v>
      </c>
      <c r="B4268" s="382"/>
      <c r="C4268" s="75" t="s">
        <v>4129</v>
      </c>
      <c r="D4268" s="75" t="s">
        <v>4660</v>
      </c>
      <c r="E4268" s="525">
        <v>15237</v>
      </c>
      <c r="F4268" s="184">
        <v>532</v>
      </c>
      <c r="G4268" s="309"/>
      <c r="H4268" s="309"/>
      <c r="I4268" s="24"/>
      <c r="J4268" s="2"/>
    </row>
    <row r="4269" spans="1:10" s="444" customFormat="1">
      <c r="A4269" s="203">
        <v>41473</v>
      </c>
      <c r="B4269" s="382"/>
      <c r="C4269" s="75" t="s">
        <v>3418</v>
      </c>
      <c r="D4269" s="75" t="s">
        <v>4633</v>
      </c>
      <c r="E4269" s="525">
        <v>15230</v>
      </c>
      <c r="F4269" s="184">
        <v>552</v>
      </c>
      <c r="G4269" s="309"/>
      <c r="H4269" s="309"/>
      <c r="I4269" s="24"/>
      <c r="J4269" s="2"/>
    </row>
    <row r="4270" spans="1:10" s="444" customFormat="1">
      <c r="A4270" s="203">
        <v>41473</v>
      </c>
      <c r="B4270" s="382"/>
      <c r="C4270" s="75" t="s">
        <v>1358</v>
      </c>
      <c r="D4270" s="75" t="s">
        <v>4637</v>
      </c>
      <c r="E4270" s="525">
        <v>15211</v>
      </c>
      <c r="F4270" s="184">
        <v>690</v>
      </c>
      <c r="G4270" s="309"/>
      <c r="H4270" s="309"/>
      <c r="I4270" s="24"/>
      <c r="J4270" s="2"/>
    </row>
    <row r="4271" spans="1:10" s="444" customFormat="1">
      <c r="A4271" s="382">
        <v>41444</v>
      </c>
      <c r="B4271" s="382"/>
      <c r="C4271" s="75" t="s">
        <v>3286</v>
      </c>
      <c r="D4271" s="75" t="s">
        <v>4412</v>
      </c>
      <c r="E4271" s="525">
        <v>14859</v>
      </c>
      <c r="F4271" s="184">
        <v>143.77000000000001</v>
      </c>
      <c r="G4271" s="309"/>
      <c r="H4271" s="309"/>
      <c r="I4271" s="24"/>
      <c r="J4271" s="2"/>
    </row>
    <row r="4272" spans="1:10" s="444" customFormat="1">
      <c r="A4272" s="203">
        <v>41474</v>
      </c>
      <c r="B4272" s="382"/>
      <c r="C4272" s="75" t="s">
        <v>4640</v>
      </c>
      <c r="D4272" s="75" t="s">
        <v>4648</v>
      </c>
      <c r="E4272" s="525">
        <v>15221</v>
      </c>
      <c r="F4272" s="184">
        <v>289.89</v>
      </c>
      <c r="G4272" s="309"/>
      <c r="H4272" s="309"/>
      <c r="I4272" s="24"/>
      <c r="J4272" s="2"/>
    </row>
    <row r="4273" spans="1:10" s="444" customFormat="1">
      <c r="A4273" s="203">
        <v>41467</v>
      </c>
      <c r="B4273" s="382"/>
      <c r="C4273" s="75" t="s">
        <v>4197</v>
      </c>
      <c r="D4273" s="75" t="s">
        <v>4587</v>
      </c>
      <c r="E4273" s="525">
        <v>15092</v>
      </c>
      <c r="F4273" s="184">
        <v>300</v>
      </c>
      <c r="G4273" s="309"/>
      <c r="H4273" s="309"/>
      <c r="I4273" s="24"/>
      <c r="J4273" s="2"/>
    </row>
    <row r="4274" spans="1:10" s="444" customFormat="1">
      <c r="A4274" s="203">
        <v>41474</v>
      </c>
      <c r="B4274" s="382"/>
      <c r="C4274" s="75" t="s">
        <v>388</v>
      </c>
      <c r="D4274" s="75" t="s">
        <v>4654</v>
      </c>
      <c r="E4274" s="525">
        <v>15227</v>
      </c>
      <c r="F4274" s="184">
        <v>500</v>
      </c>
      <c r="G4274" s="309"/>
      <c r="H4274" s="309"/>
      <c r="I4274" s="24"/>
      <c r="J4274" s="2"/>
    </row>
    <row r="4275" spans="1:10" s="444" customFormat="1">
      <c r="A4275" s="203">
        <v>41473</v>
      </c>
      <c r="B4275" s="382"/>
      <c r="C4275" s="75" t="s">
        <v>977</v>
      </c>
      <c r="D4275" s="75" t="s">
        <v>4636</v>
      </c>
      <c r="E4275" s="525">
        <v>15210</v>
      </c>
      <c r="F4275" s="184">
        <v>690</v>
      </c>
      <c r="G4275" s="309"/>
      <c r="H4275" s="309"/>
      <c r="I4275" s="24"/>
      <c r="J4275" s="2"/>
    </row>
    <row r="4276" spans="1:10" s="444" customFormat="1">
      <c r="A4276" s="203">
        <v>41479</v>
      </c>
      <c r="B4276" s="382"/>
      <c r="C4276" s="75" t="s">
        <v>226</v>
      </c>
      <c r="D4276" s="75" t="s">
        <v>4666</v>
      </c>
      <c r="E4276" s="525">
        <v>15242</v>
      </c>
      <c r="F4276" s="184">
        <v>373.86</v>
      </c>
      <c r="G4276" s="309"/>
      <c r="H4276" s="309"/>
      <c r="I4276" s="24"/>
      <c r="J4276" s="2"/>
    </row>
    <row r="4277" spans="1:10" s="444" customFormat="1">
      <c r="A4277" s="203">
        <v>41479</v>
      </c>
      <c r="B4277" s="382"/>
      <c r="C4277" s="75" t="s">
        <v>2288</v>
      </c>
      <c r="D4277" s="75" t="s">
        <v>4665</v>
      </c>
      <c r="E4277" s="525">
        <v>15241</v>
      </c>
      <c r="F4277" s="184">
        <v>50</v>
      </c>
      <c r="G4277" s="309"/>
      <c r="H4277" s="309"/>
      <c r="I4277" s="24"/>
      <c r="J4277" s="2"/>
    </row>
    <row r="4280" spans="1:10">
      <c r="A4280" s="60">
        <v>41481</v>
      </c>
    </row>
    <row r="4281" spans="1:10" s="444" customFormat="1">
      <c r="A4281" s="203">
        <v>41474</v>
      </c>
      <c r="B4281" s="382"/>
      <c r="C4281" s="75" t="s">
        <v>1270</v>
      </c>
      <c r="D4281" s="75" t="s">
        <v>4642</v>
      </c>
      <c r="E4281" s="525">
        <v>15215</v>
      </c>
      <c r="F4281" s="184">
        <v>53.7</v>
      </c>
      <c r="G4281" s="309"/>
      <c r="H4281" s="309"/>
      <c r="I4281" s="24"/>
      <c r="J4281" s="2"/>
    </row>
    <row r="4282" spans="1:10" s="444" customFormat="1">
      <c r="A4282" s="382">
        <v>41462</v>
      </c>
      <c r="B4282" s="382"/>
      <c r="C4282" s="75" t="s">
        <v>896</v>
      </c>
      <c r="D4282" s="75" t="s">
        <v>4544</v>
      </c>
      <c r="E4282" s="525">
        <v>15054</v>
      </c>
      <c r="F4282" s="184">
        <v>138.55000000000001</v>
      </c>
      <c r="G4282" s="309"/>
      <c r="H4282" s="309"/>
      <c r="I4282" s="24"/>
      <c r="J4282" s="2"/>
    </row>
    <row r="4283" spans="1:10" s="444" customFormat="1">
      <c r="A4283" s="203">
        <v>41474</v>
      </c>
      <c r="B4283" s="382"/>
      <c r="C4283" s="75" t="s">
        <v>896</v>
      </c>
      <c r="D4283" s="75" t="s">
        <v>4645</v>
      </c>
      <c r="E4283" s="525">
        <v>15218</v>
      </c>
      <c r="F4283" s="184">
        <v>200</v>
      </c>
      <c r="G4283" s="309"/>
      <c r="H4283" s="309"/>
      <c r="I4283" s="24"/>
      <c r="J4283" s="2"/>
    </row>
    <row r="4284" spans="1:10" s="444" customFormat="1">
      <c r="A4284" s="382">
        <v>41387</v>
      </c>
      <c r="B4284" s="382"/>
      <c r="C4284" s="75" t="s">
        <v>3858</v>
      </c>
      <c r="D4284" s="75" t="s">
        <v>2606</v>
      </c>
      <c r="E4284" s="525">
        <v>14094</v>
      </c>
      <c r="F4284" s="184">
        <v>294.39999999999998</v>
      </c>
      <c r="G4284" s="309"/>
      <c r="H4284" s="309"/>
      <c r="I4284" s="24"/>
      <c r="J4284" s="2"/>
    </row>
    <row r="4285" spans="1:10" s="444" customFormat="1">
      <c r="A4285" s="203">
        <v>41474</v>
      </c>
      <c r="B4285" s="382"/>
      <c r="C4285" s="75" t="s">
        <v>871</v>
      </c>
      <c r="D4285" s="75" t="s">
        <v>4651</v>
      </c>
      <c r="E4285" s="525">
        <v>15224</v>
      </c>
      <c r="F4285" s="184">
        <v>350</v>
      </c>
      <c r="G4285" s="309"/>
      <c r="H4285" s="309"/>
      <c r="I4285" s="24"/>
      <c r="J4285" s="2"/>
    </row>
    <row r="4286" spans="1:10" s="444" customFormat="1">
      <c r="A4286" s="203">
        <v>41478</v>
      </c>
      <c r="B4286" s="382"/>
      <c r="C4286" s="75" t="s">
        <v>166</v>
      </c>
      <c r="D4286" s="75" t="s">
        <v>4658</v>
      </c>
      <c r="E4286" s="525">
        <v>15235</v>
      </c>
      <c r="F4286" s="184">
        <v>390.14</v>
      </c>
      <c r="G4286" s="309"/>
      <c r="H4286" s="309"/>
      <c r="I4286" s="24"/>
      <c r="J4286" s="2"/>
    </row>
    <row r="4287" spans="1:10" s="444" customFormat="1">
      <c r="A4287" s="203">
        <v>41467</v>
      </c>
      <c r="B4287" s="382">
        <v>41470</v>
      </c>
      <c r="C4287" s="75" t="s">
        <v>168</v>
      </c>
      <c r="D4287" s="75" t="s">
        <v>4583</v>
      </c>
      <c r="E4287" s="525">
        <v>15087</v>
      </c>
      <c r="F4287" s="184">
        <v>413</v>
      </c>
      <c r="G4287" s="309"/>
      <c r="H4287" s="309"/>
      <c r="I4287" s="24"/>
      <c r="J4287" s="2"/>
    </row>
    <row r="4288" spans="1:10" s="444" customFormat="1">
      <c r="A4288" s="203">
        <v>41467</v>
      </c>
      <c r="B4288" s="382"/>
      <c r="C4288" s="75" t="s">
        <v>1597</v>
      </c>
      <c r="D4288" s="75" t="s">
        <v>4577</v>
      </c>
      <c r="E4288" s="525">
        <v>15080</v>
      </c>
      <c r="F4288" s="184">
        <v>552</v>
      </c>
      <c r="G4288" s="309"/>
      <c r="H4288" s="309"/>
      <c r="I4288" s="24"/>
      <c r="J4288" s="2"/>
    </row>
    <row r="4289" spans="1:10" s="444" customFormat="1">
      <c r="A4289" s="203">
        <v>41473</v>
      </c>
      <c r="B4289" s="382"/>
      <c r="C4289" s="75" t="s">
        <v>4629</v>
      </c>
      <c r="D4289" s="75" t="s">
        <v>4635</v>
      </c>
      <c r="E4289" s="525">
        <v>15209</v>
      </c>
      <c r="F4289" s="184">
        <v>552</v>
      </c>
      <c r="G4289" s="309"/>
      <c r="H4289" s="309"/>
      <c r="I4289" s="24"/>
      <c r="J4289" s="2"/>
    </row>
    <row r="4290" spans="1:10" s="444" customFormat="1">
      <c r="A4290" s="203">
        <v>41481</v>
      </c>
      <c r="B4290" s="382"/>
      <c r="C4290" s="75" t="s">
        <v>2206</v>
      </c>
      <c r="D4290" s="75" t="s">
        <v>4675</v>
      </c>
      <c r="E4290" s="525">
        <v>15251</v>
      </c>
      <c r="F4290" s="184">
        <v>201.95</v>
      </c>
      <c r="G4290" s="309"/>
      <c r="H4290" s="309"/>
      <c r="I4290" s="24"/>
      <c r="J4290" s="2"/>
    </row>
    <row r="4291" spans="1:10" s="444" customFormat="1">
      <c r="A4291" s="203">
        <v>41481</v>
      </c>
      <c r="B4291" s="382"/>
      <c r="C4291" s="75" t="s">
        <v>145</v>
      </c>
      <c r="D4291" s="75" t="s">
        <v>4668</v>
      </c>
      <c r="E4291" s="525">
        <v>15243</v>
      </c>
      <c r="F4291" s="184">
        <v>204</v>
      </c>
      <c r="G4291" s="309"/>
      <c r="H4291" s="309"/>
      <c r="I4291" s="24"/>
      <c r="J4291" s="2"/>
    </row>
    <row r="4292" spans="1:10" s="444" customFormat="1">
      <c r="A4292" s="203">
        <v>41481</v>
      </c>
      <c r="B4292" s="382"/>
      <c r="C4292" s="75" t="s">
        <v>145</v>
      </c>
      <c r="D4292" s="75" t="s">
        <v>4678</v>
      </c>
      <c r="E4292" s="525">
        <v>15253</v>
      </c>
      <c r="F4292" s="184">
        <v>145</v>
      </c>
      <c r="G4292" s="309"/>
      <c r="H4292" s="309"/>
      <c r="I4292" s="24"/>
      <c r="J4292" s="2"/>
    </row>
    <row r="4293" spans="1:10" s="444" customFormat="1">
      <c r="A4293" s="203">
        <v>41481</v>
      </c>
      <c r="B4293" s="382"/>
      <c r="C4293" s="75" t="s">
        <v>372</v>
      </c>
      <c r="D4293" s="75" t="s">
        <v>4684</v>
      </c>
      <c r="E4293" s="525">
        <v>15259</v>
      </c>
      <c r="F4293" s="184">
        <v>578.1</v>
      </c>
      <c r="G4293" s="309"/>
      <c r="H4293" s="309"/>
      <c r="I4293" s="24"/>
      <c r="J4293" s="2"/>
    </row>
    <row r="4294" spans="1:10" s="444" customFormat="1">
      <c r="A4294" s="203">
        <v>41478</v>
      </c>
      <c r="B4294" s="382"/>
      <c r="C4294" s="75" t="s">
        <v>2957</v>
      </c>
      <c r="D4294" s="75" t="s">
        <v>4661</v>
      </c>
      <c r="E4294" s="525">
        <v>15238</v>
      </c>
      <c r="F4294" s="184">
        <v>1000</v>
      </c>
      <c r="G4294" s="309"/>
      <c r="H4294" s="309"/>
      <c r="I4294" s="24"/>
      <c r="J4294" s="2"/>
    </row>
    <row r="4295" spans="1:10">
      <c r="A4295" s="203">
        <v>41479</v>
      </c>
      <c r="B4295" s="382"/>
      <c r="C4295" s="75" t="s">
        <v>372</v>
      </c>
      <c r="D4295" s="75" t="s">
        <v>4687</v>
      </c>
      <c r="E4295" s="525">
        <v>15232</v>
      </c>
      <c r="F4295" s="184">
        <v>97.7</v>
      </c>
    </row>
    <row r="4296" spans="1:10" s="444" customFormat="1">
      <c r="A4296" s="393"/>
      <c r="B4296" s="383"/>
      <c r="C4296" s="384"/>
      <c r="D4296" s="384"/>
      <c r="E4296" s="543"/>
      <c r="F4296" s="371"/>
      <c r="G4296" s="309"/>
      <c r="H4296" s="309"/>
      <c r="I4296" s="24"/>
      <c r="J4296" s="2"/>
    </row>
    <row r="4298" spans="1:10">
      <c r="A4298" s="60">
        <v>41484</v>
      </c>
    </row>
    <row r="4299" spans="1:10">
      <c r="A4299" s="203">
        <v>41478</v>
      </c>
      <c r="B4299" s="382"/>
      <c r="C4299" s="75" t="s">
        <v>168</v>
      </c>
      <c r="D4299" s="75" t="s">
        <v>4688</v>
      </c>
      <c r="E4299" s="525">
        <v>15234</v>
      </c>
      <c r="F4299" s="184">
        <v>213.36</v>
      </c>
    </row>
    <row r="4300" spans="1:10" s="444" customFormat="1">
      <c r="A4300" s="203">
        <v>41467</v>
      </c>
      <c r="B4300" s="382"/>
      <c r="C4300" s="75" t="s">
        <v>2354</v>
      </c>
      <c r="D4300" s="75" t="s">
        <v>4575</v>
      </c>
      <c r="E4300" s="525">
        <v>15078</v>
      </c>
      <c r="F4300" s="184">
        <v>290</v>
      </c>
      <c r="G4300" s="309"/>
      <c r="H4300" s="309"/>
      <c r="I4300" s="24"/>
      <c r="J4300" s="2"/>
    </row>
    <row r="4301" spans="1:10" s="444" customFormat="1">
      <c r="A4301" s="203">
        <v>41474</v>
      </c>
      <c r="B4301" s="382"/>
      <c r="C4301" s="75" t="s">
        <v>1288</v>
      </c>
      <c r="D4301" s="75" t="s">
        <v>4646</v>
      </c>
      <c r="E4301" s="525">
        <v>15219</v>
      </c>
      <c r="F4301" s="184">
        <v>350</v>
      </c>
      <c r="G4301" s="309"/>
      <c r="H4301" s="309"/>
      <c r="I4301" s="24"/>
      <c r="J4301" s="2"/>
    </row>
    <row r="4302" spans="1:10" s="444" customFormat="1">
      <c r="A4302" s="203">
        <v>41474</v>
      </c>
      <c r="B4302" s="382"/>
      <c r="C4302" s="75" t="s">
        <v>2073</v>
      </c>
      <c r="D4302" s="75" t="s">
        <v>4650</v>
      </c>
      <c r="E4302" s="525">
        <v>15223</v>
      </c>
      <c r="F4302" s="184">
        <v>350</v>
      </c>
      <c r="G4302" s="309"/>
      <c r="H4302" s="309"/>
      <c r="I4302" s="24"/>
      <c r="J4302" s="2"/>
    </row>
    <row r="4303" spans="1:10" s="444" customFormat="1">
      <c r="A4303" s="203">
        <v>41449</v>
      </c>
      <c r="B4303" s="382">
        <v>41479</v>
      </c>
      <c r="C4303" s="75" t="s">
        <v>4445</v>
      </c>
      <c r="D4303" s="75" t="s">
        <v>4446</v>
      </c>
      <c r="E4303" s="525">
        <v>14896</v>
      </c>
      <c r="F4303" s="184">
        <v>2124.6799999999998</v>
      </c>
      <c r="G4303" s="309"/>
      <c r="H4303" s="309"/>
      <c r="I4303" s="24"/>
      <c r="J4303" s="2"/>
    </row>
    <row r="4304" spans="1:10" s="444" customFormat="1">
      <c r="A4304" s="203">
        <v>41478</v>
      </c>
      <c r="B4304" s="382"/>
      <c r="C4304" s="75" t="s">
        <v>4430</v>
      </c>
      <c r="D4304" s="75" t="s">
        <v>4659</v>
      </c>
      <c r="E4304" s="525">
        <v>15236</v>
      </c>
      <c r="F4304" s="184">
        <v>43.57</v>
      </c>
      <c r="G4304" s="309"/>
      <c r="H4304" s="309"/>
      <c r="I4304" s="24"/>
      <c r="J4304" s="2"/>
    </row>
    <row r="4305" spans="1:10" s="444" customFormat="1">
      <c r="A4305" s="203">
        <v>41484</v>
      </c>
      <c r="B4305" s="382"/>
      <c r="C4305" s="75" t="s">
        <v>226</v>
      </c>
      <c r="D4305" s="75" t="s">
        <v>4691</v>
      </c>
      <c r="E4305" s="525">
        <v>15264</v>
      </c>
      <c r="F4305" s="184">
        <v>362.03</v>
      </c>
      <c r="G4305" s="309"/>
      <c r="H4305" s="309"/>
      <c r="I4305" s="24"/>
      <c r="J4305" s="2"/>
    </row>
    <row r="4306" spans="1:10" s="444" customFormat="1">
      <c r="A4306" s="203">
        <v>41479</v>
      </c>
      <c r="B4306" s="382"/>
      <c r="C4306" s="75" t="s">
        <v>941</v>
      </c>
      <c r="D4306" s="75" t="s">
        <v>4663</v>
      </c>
      <c r="E4306" s="525">
        <v>15239</v>
      </c>
      <c r="F4306" s="184">
        <v>2000</v>
      </c>
      <c r="G4306" s="309"/>
      <c r="H4306" s="309"/>
      <c r="I4306" s="24"/>
      <c r="J4306" s="2"/>
    </row>
    <row r="4309" spans="1:10">
      <c r="A4309" s="60">
        <v>41485</v>
      </c>
    </row>
    <row r="4310" spans="1:10" s="444" customFormat="1">
      <c r="A4310" s="203">
        <v>41479</v>
      </c>
      <c r="B4310" s="382"/>
      <c r="C4310" s="75" t="s">
        <v>4662</v>
      </c>
      <c r="D4310" s="75" t="s">
        <v>4664</v>
      </c>
      <c r="E4310" s="525">
        <v>15240</v>
      </c>
      <c r="F4310" s="184">
        <v>38.5</v>
      </c>
      <c r="G4310" s="309"/>
      <c r="H4310" s="309"/>
      <c r="I4310" s="24"/>
      <c r="J4310" s="2"/>
    </row>
    <row r="4311" spans="1:10" s="444" customFormat="1">
      <c r="A4311" s="203">
        <v>41467</v>
      </c>
      <c r="B4311" s="382"/>
      <c r="C4311" s="75" t="s">
        <v>4571</v>
      </c>
      <c r="D4311" s="75" t="s">
        <v>4586</v>
      </c>
      <c r="E4311" s="525">
        <v>15091</v>
      </c>
      <c r="F4311" s="184">
        <v>495</v>
      </c>
      <c r="G4311" s="309"/>
      <c r="H4311" s="309"/>
      <c r="I4311" s="24"/>
      <c r="J4311" s="2"/>
    </row>
    <row r="4312" spans="1:10" s="444" customFormat="1">
      <c r="A4312" s="382">
        <v>41453</v>
      </c>
      <c r="B4312" s="382"/>
      <c r="C4312" s="75" t="s">
        <v>1797</v>
      </c>
      <c r="D4312" s="75" t="s">
        <v>4496</v>
      </c>
      <c r="E4312" s="525">
        <v>15010</v>
      </c>
      <c r="F4312" s="184">
        <v>500</v>
      </c>
      <c r="G4312" s="309"/>
      <c r="H4312" s="309"/>
      <c r="I4312" s="24"/>
      <c r="J4312" s="2"/>
    </row>
    <row r="4313" spans="1:10" s="444" customFormat="1">
      <c r="A4313" s="203">
        <v>41481</v>
      </c>
      <c r="B4313" s="382"/>
      <c r="C4313" s="75" t="s">
        <v>1393</v>
      </c>
      <c r="D4313" s="75" t="s">
        <v>4672</v>
      </c>
      <c r="E4313" s="525">
        <v>15247</v>
      </c>
      <c r="F4313" s="184">
        <v>669.6</v>
      </c>
      <c r="G4313" s="309"/>
      <c r="H4313" s="309"/>
      <c r="I4313" s="24"/>
      <c r="J4313" s="2"/>
    </row>
    <row r="4314" spans="1:10" s="444" customFormat="1">
      <c r="A4314" s="203">
        <v>41481</v>
      </c>
      <c r="B4314" s="382"/>
      <c r="C4314" s="75" t="s">
        <v>1797</v>
      </c>
      <c r="D4314" s="75" t="s">
        <v>4677</v>
      </c>
      <c r="E4314" s="525">
        <v>15252</v>
      </c>
      <c r="F4314" s="184">
        <v>783</v>
      </c>
      <c r="G4314" s="309"/>
      <c r="H4314" s="309"/>
      <c r="I4314" s="24"/>
      <c r="J4314" s="2"/>
    </row>
    <row r="4315" spans="1:10" s="444" customFormat="1">
      <c r="A4315" s="203">
        <v>41481</v>
      </c>
      <c r="B4315" s="382"/>
      <c r="C4315" s="75" t="s">
        <v>761</v>
      </c>
      <c r="D4315" s="75" t="s">
        <v>4676</v>
      </c>
      <c r="E4315" s="525">
        <v>15250</v>
      </c>
      <c r="F4315" s="184">
        <v>1383.35</v>
      </c>
      <c r="G4315" s="309"/>
      <c r="H4315" s="309"/>
      <c r="I4315" s="24"/>
      <c r="J4315" s="2"/>
    </row>
    <row r="4316" spans="1:10" s="444" customFormat="1">
      <c r="A4316" s="203">
        <v>41481</v>
      </c>
      <c r="B4316" s="382"/>
      <c r="C4316" s="75" t="s">
        <v>4145</v>
      </c>
      <c r="D4316" s="75" t="s">
        <v>4674</v>
      </c>
      <c r="E4316" s="525">
        <v>15249</v>
      </c>
      <c r="F4316" s="184">
        <v>552</v>
      </c>
      <c r="G4316" s="309"/>
      <c r="H4316" s="309"/>
      <c r="I4316" s="24"/>
      <c r="J4316" s="2"/>
    </row>
    <row r="4317" spans="1:10" s="444" customFormat="1">
      <c r="A4317" s="203">
        <v>41470</v>
      </c>
      <c r="B4317" s="382">
        <v>41485</v>
      </c>
      <c r="C4317" s="75" t="s">
        <v>469</v>
      </c>
      <c r="D4317" s="75" t="s">
        <v>4612</v>
      </c>
      <c r="E4317" s="525">
        <v>15191</v>
      </c>
      <c r="F4317" s="184">
        <v>4892.16</v>
      </c>
      <c r="G4317" s="309"/>
      <c r="H4317" s="309"/>
      <c r="I4317" s="24"/>
      <c r="J4317" s="2"/>
    </row>
    <row r="4320" spans="1:10">
      <c r="A4320" s="60">
        <v>41486</v>
      </c>
    </row>
    <row r="4321" spans="1:10" s="444" customFormat="1">
      <c r="A4321" s="203">
        <v>41484</v>
      </c>
      <c r="B4321" s="382"/>
      <c r="C4321" s="75" t="s">
        <v>1758</v>
      </c>
      <c r="D4321" s="75" t="s">
        <v>4690</v>
      </c>
      <c r="E4321" s="525">
        <v>15263</v>
      </c>
      <c r="F4321" s="184">
        <v>125</v>
      </c>
      <c r="G4321" s="309"/>
      <c r="H4321" s="309"/>
      <c r="I4321" s="24"/>
      <c r="J4321" s="2"/>
    </row>
    <row r="4322" spans="1:10" s="444" customFormat="1">
      <c r="A4322" s="203">
        <v>41481</v>
      </c>
      <c r="B4322" s="382">
        <v>41486</v>
      </c>
      <c r="C4322" s="75" t="s">
        <v>438</v>
      </c>
      <c r="D4322" s="75" t="s">
        <v>4679</v>
      </c>
      <c r="E4322" s="525">
        <v>15254</v>
      </c>
      <c r="F4322" s="184">
        <v>350</v>
      </c>
      <c r="G4322" s="309"/>
      <c r="H4322" s="309"/>
      <c r="I4322" s="24"/>
      <c r="J4322" s="2"/>
    </row>
    <row r="4323" spans="1:10" s="444" customFormat="1">
      <c r="A4323" s="203">
        <v>41484</v>
      </c>
      <c r="B4323" s="382"/>
      <c r="C4323" s="75" t="s">
        <v>166</v>
      </c>
      <c r="D4323" s="75" t="s">
        <v>4689</v>
      </c>
      <c r="E4323" s="525">
        <v>15262</v>
      </c>
      <c r="F4323" s="184">
        <v>518.16</v>
      </c>
      <c r="G4323" s="309"/>
      <c r="H4323" s="309"/>
      <c r="I4323" s="24"/>
      <c r="J4323" s="2"/>
    </row>
    <row r="4324" spans="1:10" s="444" customFormat="1">
      <c r="A4324" s="203">
        <v>41481</v>
      </c>
      <c r="B4324" s="382"/>
      <c r="C4324" s="75" t="s">
        <v>4667</v>
      </c>
      <c r="D4324" s="75" t="s">
        <v>4670</v>
      </c>
      <c r="E4324" s="525">
        <v>15245</v>
      </c>
      <c r="F4324" s="184">
        <v>552</v>
      </c>
      <c r="G4324" s="309"/>
      <c r="H4324" s="309"/>
      <c r="I4324" s="24"/>
      <c r="J4324" s="2"/>
    </row>
    <row r="4325" spans="1:10" s="444" customFormat="1">
      <c r="A4325" s="203">
        <v>41481</v>
      </c>
      <c r="B4325" s="382"/>
      <c r="C4325" s="75" t="s">
        <v>1462</v>
      </c>
      <c r="D4325" s="75" t="s">
        <v>4671</v>
      </c>
      <c r="E4325" s="525">
        <v>15246</v>
      </c>
      <c r="F4325" s="184">
        <v>552</v>
      </c>
      <c r="G4325" s="309"/>
      <c r="H4325" s="309"/>
      <c r="I4325" s="24"/>
      <c r="J4325" s="2"/>
    </row>
    <row r="4326" spans="1:10" s="444" customFormat="1">
      <c r="A4326" s="203">
        <v>41481</v>
      </c>
      <c r="B4326" s="382"/>
      <c r="C4326" s="75" t="s">
        <v>130</v>
      </c>
      <c r="D4326" s="75" t="s">
        <v>4686</v>
      </c>
      <c r="E4326" s="525">
        <v>15261</v>
      </c>
      <c r="F4326" s="184">
        <v>975</v>
      </c>
      <c r="G4326" s="309"/>
      <c r="H4326" s="309"/>
      <c r="I4326" s="24"/>
      <c r="J4326" s="2"/>
    </row>
    <row r="4329" spans="1:10">
      <c r="A4329" s="60">
        <v>41487</v>
      </c>
    </row>
    <row r="4330" spans="1:10" s="444" customFormat="1">
      <c r="A4330" s="203">
        <v>41481</v>
      </c>
      <c r="B4330" s="382">
        <v>41486</v>
      </c>
      <c r="C4330" s="75" t="s">
        <v>1270</v>
      </c>
      <c r="D4330" s="75" t="s">
        <v>4683</v>
      </c>
      <c r="E4330" s="525">
        <v>15258</v>
      </c>
      <c r="F4330" s="184">
        <v>62.99</v>
      </c>
      <c r="G4330" s="309"/>
      <c r="H4330" s="309"/>
      <c r="I4330" s="24"/>
      <c r="J4330" s="2"/>
    </row>
    <row r="4331" spans="1:10" s="444" customFormat="1">
      <c r="A4331" s="203">
        <v>41481</v>
      </c>
      <c r="B4331" s="382">
        <v>41486</v>
      </c>
      <c r="C4331" s="75" t="s">
        <v>4293</v>
      </c>
      <c r="D4331" s="75" t="s">
        <v>4682</v>
      </c>
      <c r="E4331" s="525">
        <v>15257</v>
      </c>
      <c r="F4331" s="184">
        <v>90.48</v>
      </c>
      <c r="G4331" s="309"/>
      <c r="H4331" s="309"/>
      <c r="I4331" s="24"/>
      <c r="J4331" s="2"/>
    </row>
    <row r="4332" spans="1:10" s="444" customFormat="1">
      <c r="A4332" s="203">
        <v>41484</v>
      </c>
      <c r="B4332" s="382"/>
      <c r="C4332" s="75" t="s">
        <v>1696</v>
      </c>
      <c r="D4332" s="75" t="s">
        <v>4692</v>
      </c>
      <c r="E4332" s="525">
        <v>15265</v>
      </c>
      <c r="F4332" s="184">
        <v>293.66000000000003</v>
      </c>
      <c r="G4332" s="309"/>
      <c r="H4332" s="309"/>
      <c r="I4332" s="24"/>
      <c r="J4332" s="2"/>
    </row>
    <row r="4333" spans="1:10" s="444" customFormat="1">
      <c r="A4333" s="203">
        <v>41481</v>
      </c>
      <c r="B4333" s="382">
        <v>41486</v>
      </c>
      <c r="C4333" s="75" t="s">
        <v>1288</v>
      </c>
      <c r="D4333" s="75" t="s">
        <v>4680</v>
      </c>
      <c r="E4333" s="525">
        <v>15255</v>
      </c>
      <c r="F4333" s="184">
        <v>350</v>
      </c>
      <c r="G4333" s="309"/>
      <c r="H4333" s="309"/>
      <c r="I4333" s="24"/>
      <c r="J4333" s="2"/>
    </row>
    <row r="4334" spans="1:10" s="444" customFormat="1">
      <c r="A4334" s="203">
        <v>41474</v>
      </c>
      <c r="B4334" s="382"/>
      <c r="C4334" s="75" t="s">
        <v>3689</v>
      </c>
      <c r="D4334" s="75" t="s">
        <v>4644</v>
      </c>
      <c r="E4334" s="525">
        <v>15217</v>
      </c>
      <c r="F4334" s="184">
        <v>400</v>
      </c>
      <c r="G4334" s="309"/>
      <c r="H4334" s="309"/>
      <c r="I4334" s="24"/>
      <c r="J4334" s="2"/>
    </row>
    <row r="4335" spans="1:10" s="444" customFormat="1">
      <c r="A4335" s="203">
        <v>41486</v>
      </c>
      <c r="B4335" s="382"/>
      <c r="C4335" s="75" t="s">
        <v>4694</v>
      </c>
      <c r="D4335" s="75" t="s">
        <v>4693</v>
      </c>
      <c r="E4335" s="525">
        <v>15346</v>
      </c>
      <c r="F4335" s="184">
        <v>1334.73</v>
      </c>
      <c r="G4335" s="309"/>
      <c r="H4335" s="309"/>
      <c r="I4335" s="24"/>
      <c r="J4335" s="2"/>
    </row>
    <row r="4336" spans="1:10" s="444" customFormat="1">
      <c r="A4336" s="203">
        <v>41487</v>
      </c>
      <c r="B4336" s="382"/>
      <c r="C4336" s="75" t="s">
        <v>4695</v>
      </c>
      <c r="D4336" s="75" t="s">
        <v>4717</v>
      </c>
      <c r="E4336" s="525">
        <v>15287</v>
      </c>
      <c r="F4336" s="184">
        <v>223.83</v>
      </c>
      <c r="G4336" s="309"/>
      <c r="H4336" s="309"/>
      <c r="I4336" s="24"/>
      <c r="J4336" s="2"/>
    </row>
    <row r="4337" spans="1:10" s="444" customFormat="1">
      <c r="A4337" s="203">
        <v>41487</v>
      </c>
      <c r="B4337" s="382"/>
      <c r="C4337" s="75" t="s">
        <v>2960</v>
      </c>
      <c r="D4337" s="75" t="s">
        <v>4708</v>
      </c>
      <c r="E4337" s="525">
        <v>15278</v>
      </c>
      <c r="F4337" s="184">
        <v>201.27</v>
      </c>
      <c r="G4337" s="309"/>
      <c r="H4337" s="309"/>
      <c r="I4337" s="24"/>
      <c r="J4337" s="2"/>
    </row>
    <row r="4338" spans="1:10" s="444" customFormat="1">
      <c r="A4338" s="203">
        <v>41487</v>
      </c>
      <c r="B4338" s="382"/>
      <c r="C4338" s="75" t="s">
        <v>265</v>
      </c>
      <c r="D4338" s="75" t="s">
        <v>4743</v>
      </c>
      <c r="E4338" s="525">
        <v>15315</v>
      </c>
      <c r="F4338" s="184">
        <v>193.96</v>
      </c>
      <c r="G4338" s="309"/>
      <c r="H4338" s="309"/>
      <c r="I4338" s="24"/>
      <c r="J4338" s="2"/>
    </row>
    <row r="4339" spans="1:10" s="444" customFormat="1">
      <c r="A4339" s="203">
        <v>41487</v>
      </c>
      <c r="B4339" s="382"/>
      <c r="C4339" s="75" t="s">
        <v>2147</v>
      </c>
      <c r="D4339" s="75" t="s">
        <v>4734</v>
      </c>
      <c r="E4339" s="525">
        <v>15305</v>
      </c>
      <c r="F4339" s="184">
        <v>218.89</v>
      </c>
      <c r="G4339" s="309"/>
      <c r="H4339" s="309"/>
      <c r="I4339" s="24"/>
      <c r="J4339" s="2"/>
    </row>
    <row r="4340" spans="1:10" s="444" customFormat="1">
      <c r="A4340" s="203">
        <v>41487</v>
      </c>
      <c r="B4340" s="382"/>
      <c r="C4340" s="75" t="s">
        <v>1734</v>
      </c>
      <c r="D4340" s="75" t="s">
        <v>4737</v>
      </c>
      <c r="E4340" s="525">
        <v>15308</v>
      </c>
      <c r="F4340" s="184">
        <v>231.07</v>
      </c>
      <c r="G4340" s="309"/>
      <c r="H4340" s="309"/>
      <c r="I4340" s="24"/>
      <c r="J4340" s="2"/>
    </row>
    <row r="4341" spans="1:10" s="444" customFormat="1">
      <c r="A4341" s="203">
        <v>41487</v>
      </c>
      <c r="B4341" s="382"/>
      <c r="C4341" s="75" t="s">
        <v>171</v>
      </c>
      <c r="D4341" s="75" t="s">
        <v>4720</v>
      </c>
      <c r="E4341" s="525">
        <v>15290</v>
      </c>
      <c r="F4341" s="184">
        <v>364.88</v>
      </c>
      <c r="G4341" s="309"/>
      <c r="H4341" s="309"/>
      <c r="I4341" s="24"/>
      <c r="J4341" s="2"/>
    </row>
    <row r="4342" spans="1:10" s="444" customFormat="1">
      <c r="A4342" s="203">
        <v>41487</v>
      </c>
      <c r="B4342" s="382"/>
      <c r="C4342" s="75" t="s">
        <v>537</v>
      </c>
      <c r="D4342" s="75" t="s">
        <v>4752</v>
      </c>
      <c r="E4342" s="525">
        <v>15325</v>
      </c>
      <c r="F4342" s="184">
        <v>694.29</v>
      </c>
      <c r="G4342" s="309"/>
      <c r="H4342" s="309"/>
      <c r="I4342" s="24"/>
      <c r="J4342" s="2"/>
    </row>
    <row r="4343" spans="1:10" s="444" customFormat="1">
      <c r="A4343" s="203">
        <v>41487</v>
      </c>
      <c r="B4343" s="382"/>
      <c r="C4343" s="75" t="s">
        <v>1483</v>
      </c>
      <c r="D4343" s="75" t="s">
        <v>4775</v>
      </c>
      <c r="E4343" s="525">
        <v>15349</v>
      </c>
      <c r="F4343" s="184">
        <v>156</v>
      </c>
      <c r="G4343" s="309"/>
      <c r="H4343" s="309"/>
      <c r="I4343" s="24"/>
      <c r="J4343" s="2"/>
    </row>
    <row r="4344" spans="1:10" s="444" customFormat="1">
      <c r="A4344" s="203">
        <v>41487</v>
      </c>
      <c r="B4344" s="382"/>
      <c r="C4344" s="75" t="s">
        <v>1483</v>
      </c>
      <c r="D4344" s="75" t="s">
        <v>4749</v>
      </c>
      <c r="E4344" s="525">
        <v>15321</v>
      </c>
      <c r="F4344" s="184">
        <v>455.65</v>
      </c>
      <c r="G4344" s="309"/>
      <c r="H4344" s="309"/>
      <c r="I4344" s="24"/>
      <c r="J4344" s="2"/>
    </row>
    <row r="4345" spans="1:10" s="444" customFormat="1">
      <c r="A4345" s="203">
        <v>41487</v>
      </c>
      <c r="B4345" s="382"/>
      <c r="C4345" s="75" t="s">
        <v>356</v>
      </c>
      <c r="D4345" s="75" t="s">
        <v>4745</v>
      </c>
      <c r="E4345" s="525">
        <v>15317</v>
      </c>
      <c r="F4345" s="184">
        <v>259.51</v>
      </c>
      <c r="G4345" s="309"/>
      <c r="H4345" s="309"/>
      <c r="I4345" s="24"/>
      <c r="J4345" s="2"/>
    </row>
    <row r="4346" spans="1:10" s="444" customFormat="1">
      <c r="A4346" s="203">
        <v>41487</v>
      </c>
      <c r="B4346" s="382"/>
      <c r="C4346" s="75" t="s">
        <v>3662</v>
      </c>
      <c r="D4346" s="75" t="s">
        <v>4767</v>
      </c>
      <c r="E4346" s="525">
        <v>15341</v>
      </c>
      <c r="F4346" s="184">
        <v>202.39</v>
      </c>
      <c r="G4346" s="309"/>
      <c r="H4346" s="309"/>
      <c r="I4346" s="24"/>
      <c r="J4346" s="2"/>
    </row>
    <row r="4347" spans="1:10" s="444" customFormat="1">
      <c r="A4347" s="203">
        <v>41487</v>
      </c>
      <c r="B4347" s="382"/>
      <c r="C4347" s="75" t="s">
        <v>1703</v>
      </c>
      <c r="D4347" s="75" t="s">
        <v>4729</v>
      </c>
      <c r="E4347" s="525">
        <v>15300</v>
      </c>
      <c r="F4347" s="184">
        <v>242.94</v>
      </c>
      <c r="G4347" s="309"/>
      <c r="H4347" s="309"/>
      <c r="I4347" s="24"/>
      <c r="J4347" s="2"/>
    </row>
    <row r="4348" spans="1:10" s="444" customFormat="1">
      <c r="A4348" s="203">
        <v>41487</v>
      </c>
      <c r="B4348" s="382"/>
      <c r="C4348" s="75" t="s">
        <v>893</v>
      </c>
      <c r="D4348" s="75" t="s">
        <v>4709</v>
      </c>
      <c r="E4348" s="525">
        <v>15279</v>
      </c>
      <c r="F4348" s="184">
        <v>243.59</v>
      </c>
      <c r="G4348" s="309"/>
      <c r="H4348" s="309"/>
      <c r="I4348" s="24"/>
      <c r="J4348" s="2"/>
    </row>
    <row r="4349" spans="1:10" s="444" customFormat="1">
      <c r="A4349" s="203">
        <v>41487</v>
      </c>
      <c r="B4349" s="382"/>
      <c r="C4349" s="75" t="s">
        <v>4467</v>
      </c>
      <c r="D4349" s="75" t="s">
        <v>4725</v>
      </c>
      <c r="E4349" s="525">
        <v>15296</v>
      </c>
      <c r="F4349" s="184">
        <v>184.44</v>
      </c>
      <c r="G4349" s="309"/>
      <c r="H4349" s="309"/>
      <c r="I4349" s="24"/>
      <c r="J4349" s="2"/>
    </row>
    <row r="4350" spans="1:10" s="444" customFormat="1">
      <c r="A4350" s="203">
        <v>41487</v>
      </c>
      <c r="B4350" s="382"/>
      <c r="C4350" s="75" t="s">
        <v>4053</v>
      </c>
      <c r="D4350" s="75" t="s">
        <v>4726</v>
      </c>
      <c r="E4350" s="525">
        <v>15297</v>
      </c>
      <c r="F4350" s="184">
        <v>184.44</v>
      </c>
      <c r="G4350" s="309"/>
      <c r="H4350" s="309"/>
      <c r="I4350" s="24"/>
      <c r="J4350" s="2"/>
    </row>
    <row r="4351" spans="1:10" s="444" customFormat="1">
      <c r="A4351" s="203">
        <v>41487</v>
      </c>
      <c r="B4351" s="382"/>
      <c r="C4351" s="75" t="s">
        <v>562</v>
      </c>
      <c r="D4351" s="75" t="s">
        <v>4742</v>
      </c>
      <c r="E4351" s="525">
        <v>15314</v>
      </c>
      <c r="F4351" s="184">
        <v>254.48</v>
      </c>
      <c r="G4351" s="309"/>
      <c r="H4351" s="309"/>
      <c r="I4351" s="24"/>
      <c r="J4351" s="2"/>
    </row>
    <row r="4352" spans="1:10" s="444" customFormat="1">
      <c r="A4352" s="203">
        <v>41487</v>
      </c>
      <c r="B4352" s="382"/>
      <c r="C4352" s="75" t="s">
        <v>636</v>
      </c>
      <c r="D4352" s="75" t="s">
        <v>4783</v>
      </c>
      <c r="E4352" s="525">
        <v>15358</v>
      </c>
      <c r="F4352" s="184">
        <v>207.86</v>
      </c>
      <c r="G4352" s="309"/>
      <c r="H4352" s="309"/>
      <c r="I4352" s="24"/>
      <c r="J4352" s="2"/>
    </row>
    <row r="4353" spans="1:10" s="444" customFormat="1">
      <c r="A4353" s="203">
        <v>41487</v>
      </c>
      <c r="B4353" s="382"/>
      <c r="C4353" s="75" t="s">
        <v>635</v>
      </c>
      <c r="D4353" s="75" t="s">
        <v>4724</v>
      </c>
      <c r="E4353" s="525">
        <v>15295</v>
      </c>
      <c r="F4353" s="184">
        <v>207.86</v>
      </c>
      <c r="G4353" s="309"/>
      <c r="H4353" s="309"/>
      <c r="I4353" s="24"/>
      <c r="J4353" s="2"/>
    </row>
    <row r="4354" spans="1:10" s="444" customFormat="1">
      <c r="A4354" s="203">
        <v>41487</v>
      </c>
      <c r="B4354" s="382"/>
      <c r="C4354" s="75" t="s">
        <v>2397</v>
      </c>
      <c r="D4354" s="75" t="s">
        <v>4715</v>
      </c>
      <c r="E4354" s="525">
        <v>15285</v>
      </c>
      <c r="F4354" s="184">
        <v>162.28</v>
      </c>
      <c r="G4354" s="309"/>
      <c r="H4354" s="309"/>
      <c r="I4354" s="24"/>
      <c r="J4354" s="2"/>
    </row>
    <row r="4355" spans="1:10" s="444" customFormat="1">
      <c r="A4355" s="203">
        <v>41487</v>
      </c>
      <c r="B4355" s="382"/>
      <c r="C4355" s="75" t="s">
        <v>1707</v>
      </c>
      <c r="D4355" s="75" t="s">
        <v>4753</v>
      </c>
      <c r="E4355" s="525">
        <v>15326</v>
      </c>
      <c r="F4355" s="184">
        <v>695.53</v>
      </c>
      <c r="G4355" s="309"/>
      <c r="H4355" s="309"/>
      <c r="I4355" s="24"/>
      <c r="J4355" s="2"/>
    </row>
    <row r="4356" spans="1:10" s="444" customFormat="1">
      <c r="A4356" s="382">
        <v>41432</v>
      </c>
      <c r="B4356" s="382"/>
      <c r="C4356" s="75" t="s">
        <v>4294</v>
      </c>
      <c r="D4356" s="75" t="s">
        <v>4328</v>
      </c>
      <c r="E4356" s="525">
        <v>14709</v>
      </c>
      <c r="F4356" s="184">
        <v>57.71</v>
      </c>
      <c r="G4356" s="309"/>
      <c r="H4356" s="309"/>
      <c r="I4356" s="24"/>
      <c r="J4356" s="2"/>
    </row>
    <row r="4357" spans="1:10" s="444" customFormat="1">
      <c r="A4357" s="203">
        <v>41487</v>
      </c>
      <c r="B4357" s="382"/>
      <c r="C4357" s="75" t="s">
        <v>1633</v>
      </c>
      <c r="D4357" s="75" t="s">
        <v>4778</v>
      </c>
      <c r="E4357" s="525">
        <v>15353</v>
      </c>
      <c r="F4357" s="184">
        <v>156</v>
      </c>
      <c r="G4357" s="309"/>
      <c r="H4357" s="309"/>
      <c r="I4357" s="24"/>
      <c r="J4357" s="2"/>
    </row>
    <row r="4358" spans="1:10" s="444" customFormat="1">
      <c r="A4358" s="203">
        <v>41487</v>
      </c>
      <c r="B4358" s="382"/>
      <c r="C4358" s="75" t="s">
        <v>1485</v>
      </c>
      <c r="D4358" s="75" t="s">
        <v>4780</v>
      </c>
      <c r="E4358" s="525">
        <v>15355</v>
      </c>
      <c r="F4358" s="184">
        <v>156</v>
      </c>
      <c r="G4358" s="309"/>
      <c r="H4358" s="309"/>
      <c r="I4358" s="24"/>
      <c r="J4358" s="2"/>
    </row>
    <row r="4359" spans="1:10" s="444" customFormat="1">
      <c r="A4359" s="203">
        <v>41487</v>
      </c>
      <c r="B4359" s="382"/>
      <c r="C4359" s="75" t="s">
        <v>2272</v>
      </c>
      <c r="D4359" s="75" t="s">
        <v>4755</v>
      </c>
      <c r="E4359" s="525">
        <v>15328</v>
      </c>
      <c r="F4359" s="184">
        <v>607.79999999999995</v>
      </c>
      <c r="G4359" s="309"/>
      <c r="H4359" s="309"/>
      <c r="I4359" s="24"/>
      <c r="J4359" s="2"/>
    </row>
    <row r="4360" spans="1:10" s="444" customFormat="1">
      <c r="A4360" s="203">
        <v>41487</v>
      </c>
      <c r="B4360" s="382"/>
      <c r="C4360" s="75" t="s">
        <v>1485</v>
      </c>
      <c r="D4360" s="75" t="s">
        <v>4758</v>
      </c>
      <c r="E4360" s="525">
        <v>15331</v>
      </c>
      <c r="F4360" s="184">
        <v>547.82000000000005</v>
      </c>
      <c r="G4360" s="309"/>
      <c r="H4360" s="309"/>
      <c r="I4360" s="24"/>
      <c r="J4360" s="2"/>
    </row>
    <row r="4361" spans="1:10" s="444" customFormat="1">
      <c r="A4361" s="203">
        <v>41487</v>
      </c>
      <c r="B4361" s="382"/>
      <c r="C4361" s="75" t="s">
        <v>1629</v>
      </c>
      <c r="D4361" s="75" t="s">
        <v>4751</v>
      </c>
      <c r="E4361" s="525">
        <v>15324</v>
      </c>
      <c r="F4361" s="184">
        <v>567.04999999999995</v>
      </c>
      <c r="G4361" s="309"/>
      <c r="H4361" s="309"/>
      <c r="I4361" s="24"/>
      <c r="J4361" s="2"/>
    </row>
    <row r="4362" spans="1:10" s="444" customFormat="1">
      <c r="A4362" s="203">
        <v>41487</v>
      </c>
      <c r="B4362" s="382"/>
      <c r="C4362" s="75" t="s">
        <v>2013</v>
      </c>
      <c r="D4362" s="75" t="s">
        <v>4750</v>
      </c>
      <c r="E4362" s="525">
        <v>15322</v>
      </c>
      <c r="F4362" s="184">
        <v>582.48</v>
      </c>
      <c r="G4362" s="309"/>
      <c r="H4362" s="309"/>
      <c r="I4362" s="24"/>
      <c r="J4362" s="2"/>
    </row>
    <row r="4363" spans="1:10" s="444" customFormat="1">
      <c r="A4363" s="203">
        <v>41487</v>
      </c>
      <c r="B4363" s="382"/>
      <c r="C4363" s="75" t="s">
        <v>558</v>
      </c>
      <c r="D4363" s="75" t="s">
        <v>4699</v>
      </c>
      <c r="E4363" s="525">
        <v>15269</v>
      </c>
      <c r="F4363" s="184">
        <v>1022.21</v>
      </c>
      <c r="G4363" s="309"/>
      <c r="H4363" s="309"/>
      <c r="I4363" s="24"/>
      <c r="J4363" s="2"/>
    </row>
    <row r="4364" spans="1:10" s="444" customFormat="1">
      <c r="A4364" s="203">
        <v>41487</v>
      </c>
      <c r="B4364" s="382"/>
      <c r="C4364" s="75" t="s">
        <v>519</v>
      </c>
      <c r="D4364" s="75" t="s">
        <v>4728</v>
      </c>
      <c r="E4364" s="525">
        <v>15299</v>
      </c>
      <c r="F4364" s="184">
        <v>366.27</v>
      </c>
      <c r="G4364" s="309"/>
      <c r="H4364" s="309"/>
      <c r="I4364" s="24"/>
      <c r="J4364" s="2"/>
    </row>
    <row r="4365" spans="1:10" s="444" customFormat="1">
      <c r="A4365" s="203">
        <v>41487</v>
      </c>
      <c r="B4365" s="382"/>
      <c r="C4365" s="75" t="s">
        <v>634</v>
      </c>
      <c r="D4365" s="75" t="s">
        <v>4722</v>
      </c>
      <c r="E4365" s="525">
        <v>15292</v>
      </c>
      <c r="F4365" s="184">
        <v>188.97</v>
      </c>
      <c r="G4365" s="309"/>
      <c r="H4365" s="309"/>
      <c r="I4365" s="24"/>
      <c r="J4365" s="2"/>
    </row>
    <row r="4366" spans="1:10" s="444" customFormat="1">
      <c r="A4366" s="203">
        <v>41487</v>
      </c>
      <c r="B4366" s="382"/>
      <c r="C4366" s="75" t="s">
        <v>1480</v>
      </c>
      <c r="D4366" s="75" t="s">
        <v>4704</v>
      </c>
      <c r="E4366" s="525">
        <v>15274</v>
      </c>
      <c r="F4366" s="184">
        <v>814.07</v>
      </c>
      <c r="G4366" s="309"/>
      <c r="H4366" s="309"/>
      <c r="I4366" s="24"/>
      <c r="J4366" s="2"/>
    </row>
    <row r="4367" spans="1:10" s="444" customFormat="1">
      <c r="A4367" s="203">
        <v>41487</v>
      </c>
      <c r="B4367" s="382"/>
      <c r="C4367" s="75" t="s">
        <v>632</v>
      </c>
      <c r="D4367" s="75" t="s">
        <v>4716</v>
      </c>
      <c r="E4367" s="525">
        <v>15286</v>
      </c>
      <c r="F4367" s="184">
        <v>207.86</v>
      </c>
      <c r="G4367" s="309"/>
      <c r="H4367" s="309"/>
      <c r="I4367" s="24"/>
      <c r="J4367" s="2"/>
    </row>
    <row r="4368" spans="1:10" s="444" customFormat="1">
      <c r="A4368" s="203">
        <v>41487</v>
      </c>
      <c r="B4368" s="382"/>
      <c r="C4368" s="75" t="s">
        <v>3529</v>
      </c>
      <c r="D4368" s="75" t="s">
        <v>4763</v>
      </c>
      <c r="E4368" s="525">
        <v>15337</v>
      </c>
      <c r="F4368" s="184">
        <v>520</v>
      </c>
      <c r="G4368" s="309"/>
      <c r="H4368" s="309"/>
      <c r="I4368" s="24"/>
      <c r="J4368" s="2"/>
    </row>
    <row r="4369" spans="1:10" s="444" customFormat="1">
      <c r="A4369" s="203">
        <v>41487</v>
      </c>
      <c r="B4369" s="382"/>
      <c r="C4369" s="75" t="s">
        <v>681</v>
      </c>
      <c r="D4369" s="75" t="s">
        <v>4713</v>
      </c>
      <c r="E4369" s="525">
        <v>15283</v>
      </c>
      <c r="F4369" s="184">
        <v>282.81</v>
      </c>
      <c r="G4369" s="309"/>
      <c r="H4369" s="309"/>
      <c r="I4369" s="24"/>
      <c r="J4369" s="2"/>
    </row>
    <row r="4370" spans="1:10" s="444" customFormat="1">
      <c r="A4370" s="203">
        <v>41487</v>
      </c>
      <c r="B4370" s="382"/>
      <c r="C4370" s="75" t="s">
        <v>456</v>
      </c>
      <c r="D4370" s="75" t="s">
        <v>4779</v>
      </c>
      <c r="E4370" s="525">
        <v>15354</v>
      </c>
      <c r="F4370" s="184">
        <v>104</v>
      </c>
      <c r="G4370" s="309"/>
      <c r="H4370" s="309"/>
      <c r="I4370" s="24"/>
      <c r="J4370" s="2"/>
    </row>
    <row r="4371" spans="1:10" s="444" customFormat="1">
      <c r="A4371" s="203">
        <v>41487</v>
      </c>
      <c r="B4371" s="382"/>
      <c r="C4371" s="75" t="s">
        <v>456</v>
      </c>
      <c r="D4371" s="75" t="s">
        <v>4757</v>
      </c>
      <c r="E4371" s="525">
        <v>15330</v>
      </c>
      <c r="F4371" s="184">
        <v>572.11</v>
      </c>
      <c r="G4371" s="309"/>
      <c r="H4371" s="309"/>
      <c r="I4371" s="24"/>
      <c r="J4371" s="2"/>
    </row>
    <row r="4372" spans="1:10" s="444" customFormat="1">
      <c r="A4372" s="203">
        <v>41487</v>
      </c>
      <c r="B4372" s="382"/>
      <c r="C4372" s="75" t="s">
        <v>3339</v>
      </c>
      <c r="D4372" s="75" t="s">
        <v>4718</v>
      </c>
      <c r="E4372" s="525">
        <v>15288</v>
      </c>
      <c r="F4372" s="184">
        <v>161.97</v>
      </c>
      <c r="G4372" s="309"/>
      <c r="H4372" s="309"/>
      <c r="I4372" s="24"/>
      <c r="J4372" s="2"/>
    </row>
    <row r="4373" spans="1:10" s="444" customFormat="1">
      <c r="A4373" s="203">
        <v>41487</v>
      </c>
      <c r="B4373" s="382"/>
      <c r="C4373" s="75" t="s">
        <v>492</v>
      </c>
      <c r="D4373" s="75" t="s">
        <v>4706</v>
      </c>
      <c r="E4373" s="525">
        <v>15276</v>
      </c>
      <c r="F4373" s="184">
        <v>288.12</v>
      </c>
      <c r="G4373" s="309"/>
      <c r="H4373" s="309"/>
      <c r="I4373" s="24"/>
      <c r="J4373" s="2"/>
    </row>
    <row r="4374" spans="1:10" s="444" customFormat="1">
      <c r="A4374" s="203">
        <v>41487</v>
      </c>
      <c r="B4374" s="382"/>
      <c r="C4374" s="75" t="s">
        <v>529</v>
      </c>
      <c r="D4374" s="75" t="s">
        <v>4744</v>
      </c>
      <c r="E4374" s="525">
        <v>15316</v>
      </c>
      <c r="F4374" s="184">
        <v>321.44</v>
      </c>
      <c r="G4374" s="309"/>
      <c r="H4374" s="309"/>
      <c r="I4374" s="24"/>
      <c r="J4374" s="2"/>
    </row>
    <row r="4375" spans="1:10" s="444" customFormat="1">
      <c r="A4375" s="203">
        <v>41487</v>
      </c>
      <c r="B4375" s="382"/>
      <c r="C4375" s="75" t="s">
        <v>678</v>
      </c>
      <c r="D4375" s="75" t="s">
        <v>4707</v>
      </c>
      <c r="E4375" s="525">
        <v>15277</v>
      </c>
      <c r="F4375" s="184">
        <v>294.02</v>
      </c>
      <c r="G4375" s="309"/>
      <c r="H4375" s="309"/>
      <c r="I4375" s="24"/>
      <c r="J4375" s="2"/>
    </row>
    <row r="4376" spans="1:10" s="444" customFormat="1">
      <c r="A4376" s="203">
        <v>41487</v>
      </c>
      <c r="B4376" s="382"/>
      <c r="C4376" s="75" t="s">
        <v>468</v>
      </c>
      <c r="D4376" s="75" t="s">
        <v>4782</v>
      </c>
      <c r="E4376" s="525">
        <v>15357</v>
      </c>
      <c r="F4376" s="184">
        <v>382.42</v>
      </c>
      <c r="G4376" s="309"/>
      <c r="H4376" s="309"/>
      <c r="I4376" s="24"/>
      <c r="J4376" s="2"/>
    </row>
    <row r="4377" spans="1:10" s="444" customFormat="1">
      <c r="A4377" s="203">
        <v>41487</v>
      </c>
      <c r="B4377" s="382"/>
      <c r="C4377" s="75" t="s">
        <v>2404</v>
      </c>
      <c r="D4377" s="75" t="s">
        <v>4719</v>
      </c>
      <c r="E4377" s="525">
        <v>15289</v>
      </c>
      <c r="F4377" s="184">
        <v>162.28</v>
      </c>
      <c r="G4377" s="309"/>
      <c r="H4377" s="309"/>
      <c r="I4377" s="24"/>
      <c r="J4377" s="2"/>
    </row>
    <row r="4378" spans="1:10" s="444" customFormat="1">
      <c r="A4378" s="203">
        <v>41487</v>
      </c>
      <c r="B4378" s="382"/>
      <c r="C4378" s="75" t="s">
        <v>4052</v>
      </c>
      <c r="D4378" s="75" t="s">
        <v>4723</v>
      </c>
      <c r="E4378" s="525">
        <v>15294</v>
      </c>
      <c r="F4378" s="184">
        <v>162.28</v>
      </c>
      <c r="G4378" s="309"/>
      <c r="H4378" s="309"/>
      <c r="I4378" s="24"/>
      <c r="J4378" s="2"/>
    </row>
    <row r="4379" spans="1:10" s="444" customFormat="1">
      <c r="A4379" s="203">
        <v>41487</v>
      </c>
      <c r="B4379" s="382"/>
      <c r="C4379" s="75" t="s">
        <v>518</v>
      </c>
      <c r="D4379" s="75" t="s">
        <v>4727</v>
      </c>
      <c r="E4379" s="525">
        <v>15298</v>
      </c>
      <c r="F4379" s="184">
        <v>353.46</v>
      </c>
      <c r="G4379" s="309"/>
      <c r="H4379" s="309"/>
      <c r="I4379" s="24"/>
      <c r="J4379" s="2"/>
    </row>
    <row r="4380" spans="1:10" s="444" customFormat="1">
      <c r="A4380" s="203">
        <v>41487</v>
      </c>
      <c r="B4380" s="382"/>
      <c r="C4380" s="75" t="s">
        <v>1304</v>
      </c>
      <c r="D4380" s="75" t="s">
        <v>4739</v>
      </c>
      <c r="E4380" s="525">
        <v>15310</v>
      </c>
      <c r="F4380" s="184">
        <v>227.07</v>
      </c>
      <c r="G4380" s="309"/>
      <c r="H4380" s="309"/>
      <c r="I4380" s="24"/>
      <c r="J4380" s="2"/>
    </row>
    <row r="4381" spans="1:10" s="444" customFormat="1">
      <c r="A4381" s="203">
        <v>41487</v>
      </c>
      <c r="B4381" s="382"/>
      <c r="C4381" s="75" t="s">
        <v>497</v>
      </c>
      <c r="D4381" s="75" t="s">
        <v>4711</v>
      </c>
      <c r="E4381" s="525">
        <v>15281</v>
      </c>
      <c r="F4381" s="184">
        <v>198.17</v>
      </c>
      <c r="G4381" s="309"/>
      <c r="H4381" s="309"/>
      <c r="I4381" s="24"/>
      <c r="J4381" s="2"/>
    </row>
    <row r="4382" spans="1:10" s="444" customFormat="1">
      <c r="A4382" s="203">
        <v>41487</v>
      </c>
      <c r="B4382" s="382"/>
      <c r="C4382" s="75" t="s">
        <v>2763</v>
      </c>
      <c r="D4382" s="75" t="s">
        <v>4769</v>
      </c>
      <c r="E4382" s="525">
        <v>15343</v>
      </c>
      <c r="F4382" s="184">
        <v>200.35</v>
      </c>
      <c r="G4382" s="309"/>
      <c r="H4382" s="309"/>
      <c r="I4382" s="24"/>
      <c r="J4382" s="2"/>
    </row>
    <row r="4383" spans="1:10" s="444" customFormat="1">
      <c r="A4383" s="203">
        <v>41487</v>
      </c>
      <c r="B4383" s="382"/>
      <c r="C4383" s="75" t="s">
        <v>2153</v>
      </c>
      <c r="D4383" s="75" t="s">
        <v>4721</v>
      </c>
      <c r="E4383" s="525">
        <v>15291</v>
      </c>
      <c r="F4383" s="184">
        <v>162.28</v>
      </c>
      <c r="G4383" s="309"/>
      <c r="H4383" s="309"/>
      <c r="I4383" s="24"/>
      <c r="J4383" s="2"/>
    </row>
    <row r="4384" spans="1:10" s="444" customFormat="1">
      <c r="A4384" s="203">
        <v>41487</v>
      </c>
      <c r="B4384" s="382"/>
      <c r="C4384" s="75" t="s">
        <v>233</v>
      </c>
      <c r="D4384" s="75" t="s">
        <v>4770</v>
      </c>
      <c r="E4384" s="525">
        <v>15344</v>
      </c>
      <c r="F4384" s="184">
        <v>437.92</v>
      </c>
      <c r="G4384" s="309"/>
      <c r="H4384" s="309"/>
      <c r="I4384" s="24"/>
      <c r="J4384" s="2"/>
    </row>
    <row r="4385" spans="1:10" s="444" customFormat="1">
      <c r="A4385" s="203">
        <v>41487</v>
      </c>
      <c r="B4385" s="382"/>
      <c r="C4385" s="75" t="s">
        <v>520</v>
      </c>
      <c r="D4385" s="75" t="s">
        <v>4730</v>
      </c>
      <c r="E4385" s="525">
        <v>15301</v>
      </c>
      <c r="F4385" s="184">
        <v>271.31</v>
      </c>
      <c r="G4385" s="309"/>
      <c r="H4385" s="309"/>
      <c r="I4385" s="24"/>
      <c r="J4385" s="2"/>
    </row>
    <row r="4386" spans="1:10" s="444" customFormat="1">
      <c r="A4386" s="203">
        <v>41487</v>
      </c>
      <c r="B4386" s="382"/>
      <c r="C4386" s="75" t="s">
        <v>4349</v>
      </c>
      <c r="D4386" s="75" t="s">
        <v>4765</v>
      </c>
      <c r="E4386" s="525">
        <v>15339</v>
      </c>
      <c r="F4386" s="184">
        <v>232</v>
      </c>
      <c r="G4386" s="309"/>
      <c r="H4386" s="309"/>
      <c r="I4386" s="24"/>
      <c r="J4386" s="2"/>
    </row>
    <row r="4387" spans="1:10" s="444" customFormat="1">
      <c r="A4387" s="203">
        <v>41487</v>
      </c>
      <c r="B4387" s="382"/>
      <c r="C4387" s="75" t="s">
        <v>200</v>
      </c>
      <c r="D4387" s="75" t="s">
        <v>4714</v>
      </c>
      <c r="E4387" s="525">
        <v>15284</v>
      </c>
      <c r="F4387" s="184">
        <v>243.59</v>
      </c>
      <c r="G4387" s="309"/>
      <c r="H4387" s="309"/>
      <c r="I4387" s="24"/>
      <c r="J4387" s="2"/>
    </row>
    <row r="4388" spans="1:10" s="444" customFormat="1">
      <c r="A4388" s="203">
        <v>41487</v>
      </c>
      <c r="B4388" s="382"/>
      <c r="C4388" s="75" t="s">
        <v>531</v>
      </c>
      <c r="D4388" s="75" t="s">
        <v>4747</v>
      </c>
      <c r="E4388" s="525">
        <v>15319</v>
      </c>
      <c r="F4388" s="184">
        <v>695.79</v>
      </c>
      <c r="G4388" s="309"/>
      <c r="H4388" s="309"/>
      <c r="I4388" s="24"/>
      <c r="J4388" s="2"/>
    </row>
    <row r="4389" spans="1:10" s="444" customFormat="1">
      <c r="A4389" s="203">
        <v>41487</v>
      </c>
      <c r="B4389" s="382"/>
      <c r="C4389" s="75" t="s">
        <v>1170</v>
      </c>
      <c r="D4389" s="75" t="s">
        <v>4731</v>
      </c>
      <c r="E4389" s="525">
        <v>15302</v>
      </c>
      <c r="F4389" s="184">
        <v>290.3</v>
      </c>
      <c r="G4389" s="309"/>
      <c r="H4389" s="309"/>
      <c r="I4389" s="24"/>
      <c r="J4389" s="2"/>
    </row>
    <row r="4390" spans="1:10" s="444" customFormat="1">
      <c r="A4390" s="203">
        <v>41487</v>
      </c>
      <c r="B4390" s="382"/>
      <c r="C4390" s="75" t="s">
        <v>32</v>
      </c>
      <c r="D4390" s="75" t="s">
        <v>4748</v>
      </c>
      <c r="E4390" s="525">
        <v>15320</v>
      </c>
      <c r="F4390" s="184">
        <v>617.39</v>
      </c>
      <c r="G4390" s="309"/>
      <c r="H4390" s="309"/>
      <c r="I4390" s="24"/>
      <c r="J4390" s="2"/>
    </row>
    <row r="4391" spans="1:10" s="444" customFormat="1">
      <c r="A4391" s="203">
        <v>41474</v>
      </c>
      <c r="B4391" s="382"/>
      <c r="C4391" s="75" t="s">
        <v>3048</v>
      </c>
      <c r="D4391" s="75" t="s">
        <v>4643</v>
      </c>
      <c r="E4391" s="525">
        <v>15216</v>
      </c>
      <c r="F4391" s="184">
        <v>200</v>
      </c>
      <c r="G4391" s="309"/>
      <c r="H4391" s="309"/>
      <c r="I4391" s="24"/>
      <c r="J4391" s="2"/>
    </row>
    <row r="4392" spans="1:10" s="444" customFormat="1">
      <c r="A4392" s="203">
        <v>41481</v>
      </c>
      <c r="B4392" s="382">
        <v>41486</v>
      </c>
      <c r="C4392" s="75" t="s">
        <v>129</v>
      </c>
      <c r="D4392" s="75" t="s">
        <v>4685</v>
      </c>
      <c r="E4392" s="525">
        <v>15260</v>
      </c>
      <c r="F4392" s="184">
        <v>800</v>
      </c>
      <c r="G4392" s="309"/>
      <c r="H4392" s="309"/>
      <c r="I4392" s="24"/>
      <c r="J4392" s="2"/>
    </row>
    <row r="4393" spans="1:10" s="444" customFormat="1">
      <c r="A4393" s="203">
        <v>41472</v>
      </c>
      <c r="B4393" s="382"/>
      <c r="C4393" s="75" t="s">
        <v>4620</v>
      </c>
      <c r="D4393" s="75" t="s">
        <v>4621</v>
      </c>
      <c r="E4393" s="525">
        <v>15199</v>
      </c>
      <c r="F4393" s="184">
        <v>9900</v>
      </c>
      <c r="G4393" s="309"/>
      <c r="H4393" s="309"/>
      <c r="I4393" s="24"/>
      <c r="J4393" s="2"/>
    </row>
    <row r="4396" spans="1:10">
      <c r="A4396" s="60">
        <v>41488</v>
      </c>
    </row>
    <row r="4397" spans="1:10" s="444" customFormat="1">
      <c r="A4397" s="203">
        <v>41487</v>
      </c>
      <c r="B4397" s="382"/>
      <c r="C4397" s="75" t="s">
        <v>3262</v>
      </c>
      <c r="D4397" s="75" t="s">
        <v>4746</v>
      </c>
      <c r="E4397" s="525">
        <v>15318</v>
      </c>
      <c r="F4397" s="184">
        <v>678.27</v>
      </c>
      <c r="G4397" s="309"/>
      <c r="H4397" s="309"/>
      <c r="I4397" s="24"/>
      <c r="J4397" s="2"/>
    </row>
    <row r="4398" spans="1:10" s="444" customFormat="1">
      <c r="A4398" s="203">
        <v>41487</v>
      </c>
      <c r="B4398" s="382"/>
      <c r="C4398" s="75" t="s">
        <v>533</v>
      </c>
      <c r="D4398" s="75" t="s">
        <v>4701</v>
      </c>
      <c r="E4398" s="525">
        <v>15271</v>
      </c>
      <c r="F4398" s="184">
        <v>841.01</v>
      </c>
      <c r="G4398" s="309"/>
      <c r="H4398" s="309"/>
      <c r="I4398" s="24"/>
      <c r="J4398" s="2"/>
    </row>
    <row r="4399" spans="1:10" s="444" customFormat="1">
      <c r="A4399" s="203">
        <v>41487</v>
      </c>
      <c r="B4399" s="382"/>
      <c r="C4399" s="75" t="s">
        <v>741</v>
      </c>
      <c r="D4399" s="75" t="s">
        <v>4698</v>
      </c>
      <c r="E4399" s="525">
        <v>15268</v>
      </c>
      <c r="F4399" s="184">
        <v>1971.32</v>
      </c>
      <c r="G4399" s="309"/>
      <c r="H4399" s="309"/>
      <c r="I4399" s="24"/>
      <c r="J4399" s="2"/>
    </row>
    <row r="4400" spans="1:10" s="444" customFormat="1">
      <c r="A4400" s="203">
        <v>41487</v>
      </c>
      <c r="B4400" s="382"/>
      <c r="C4400" s="75" t="s">
        <v>354</v>
      </c>
      <c r="D4400" s="75" t="s">
        <v>4697</v>
      </c>
      <c r="E4400" s="525">
        <v>15267</v>
      </c>
      <c r="F4400" s="184">
        <v>1807.47</v>
      </c>
      <c r="G4400" s="309"/>
      <c r="H4400" s="309"/>
      <c r="I4400" s="24"/>
      <c r="J4400" s="2"/>
    </row>
    <row r="4401" spans="1:10" s="444" customFormat="1">
      <c r="A4401" s="203">
        <v>41487</v>
      </c>
      <c r="B4401" s="382"/>
      <c r="C4401" s="75" t="s">
        <v>354</v>
      </c>
      <c r="D4401" s="75" t="s">
        <v>4777</v>
      </c>
      <c r="E4401" s="525">
        <v>15351</v>
      </c>
      <c r="F4401" s="184">
        <v>676</v>
      </c>
      <c r="G4401" s="309"/>
      <c r="H4401" s="309"/>
      <c r="I4401" s="24"/>
      <c r="J4401" s="2"/>
    </row>
    <row r="4402" spans="1:10" s="444" customFormat="1">
      <c r="A4402" s="203">
        <v>41487</v>
      </c>
      <c r="B4402" s="382"/>
      <c r="C4402" s="75" t="s">
        <v>164</v>
      </c>
      <c r="D4402" s="75" t="s">
        <v>4759</v>
      </c>
      <c r="E4402" s="525">
        <v>15332</v>
      </c>
      <c r="F4402" s="184">
        <v>695.4</v>
      </c>
      <c r="G4402" s="309"/>
      <c r="H4402" s="309"/>
      <c r="I4402" s="24"/>
      <c r="J4402" s="2"/>
    </row>
    <row r="4403" spans="1:10" s="444" customFormat="1">
      <c r="A4403" s="203">
        <v>41487</v>
      </c>
      <c r="B4403" s="382"/>
      <c r="C4403" s="75" t="s">
        <v>468</v>
      </c>
      <c r="D4403" s="75" t="s">
        <v>4705</v>
      </c>
      <c r="E4403" s="525">
        <v>15275</v>
      </c>
      <c r="F4403" s="184">
        <v>4323.34</v>
      </c>
      <c r="G4403" s="309"/>
      <c r="H4403" s="309"/>
      <c r="I4403" s="24"/>
      <c r="J4403" s="2"/>
    </row>
    <row r="4404" spans="1:10" s="444" customFormat="1">
      <c r="A4404" s="203">
        <v>41487</v>
      </c>
      <c r="B4404" s="382"/>
      <c r="C4404" s="75" t="s">
        <v>939</v>
      </c>
      <c r="D4404" s="75" t="s">
        <v>4785</v>
      </c>
      <c r="E4404" s="525">
        <v>15360</v>
      </c>
      <c r="F4404" s="184">
        <v>303.5</v>
      </c>
      <c r="G4404" s="309"/>
      <c r="H4404" s="309"/>
      <c r="I4404" s="24"/>
      <c r="J4404" s="2"/>
    </row>
    <row r="4405" spans="1:10" s="444" customFormat="1">
      <c r="A4405" s="203">
        <v>41487</v>
      </c>
      <c r="B4405" s="382"/>
      <c r="C4405" s="75" t="s">
        <v>1303</v>
      </c>
      <c r="D4405" s="75" t="s">
        <v>4736</v>
      </c>
      <c r="E4405" s="525">
        <v>15307</v>
      </c>
      <c r="F4405" s="184">
        <v>216.75</v>
      </c>
      <c r="G4405" s="309"/>
      <c r="H4405" s="309"/>
      <c r="I4405" s="24"/>
      <c r="J4405" s="2"/>
    </row>
    <row r="4406" spans="1:10" s="444" customFormat="1">
      <c r="A4406" s="203">
        <v>41487</v>
      </c>
      <c r="B4406" s="382"/>
      <c r="C4406" s="75" t="s">
        <v>369</v>
      </c>
      <c r="D4406" s="75" t="s">
        <v>4781</v>
      </c>
      <c r="E4406" s="525">
        <v>15356</v>
      </c>
      <c r="F4406" s="184">
        <v>156</v>
      </c>
      <c r="G4406" s="309"/>
      <c r="H4406" s="309"/>
      <c r="I4406" s="24"/>
      <c r="J4406" s="2"/>
    </row>
    <row r="4407" spans="1:10" s="444" customFormat="1">
      <c r="A4407" s="203">
        <v>41487</v>
      </c>
      <c r="B4407" s="382"/>
      <c r="C4407" s="75" t="s">
        <v>2644</v>
      </c>
      <c r="D4407" s="75" t="s">
        <v>4762</v>
      </c>
      <c r="E4407" s="525">
        <v>15336</v>
      </c>
      <c r="F4407" s="184">
        <v>312</v>
      </c>
      <c r="G4407" s="309"/>
      <c r="H4407" s="309"/>
      <c r="I4407" s="24"/>
      <c r="J4407" s="2"/>
    </row>
    <row r="4408" spans="1:10" s="444" customFormat="1">
      <c r="A4408" s="203">
        <v>41487</v>
      </c>
      <c r="B4408" s="382"/>
      <c r="C4408" s="75" t="s">
        <v>457</v>
      </c>
      <c r="D4408" s="75" t="s">
        <v>4703</v>
      </c>
      <c r="E4408" s="525">
        <v>15273</v>
      </c>
      <c r="F4408" s="184">
        <v>1000.13</v>
      </c>
      <c r="G4408" s="309"/>
      <c r="H4408" s="309"/>
      <c r="I4408" s="24"/>
      <c r="J4408" s="2"/>
    </row>
    <row r="4409" spans="1:10" s="444" customFormat="1">
      <c r="A4409" s="203">
        <v>41487</v>
      </c>
      <c r="B4409" s="382"/>
      <c r="C4409" s="75" t="s">
        <v>457</v>
      </c>
      <c r="D4409" s="75" t="s">
        <v>4773</v>
      </c>
      <c r="E4409" s="525">
        <v>15347</v>
      </c>
      <c r="F4409" s="184">
        <v>520</v>
      </c>
      <c r="G4409" s="309"/>
      <c r="H4409" s="309"/>
      <c r="I4409" s="24"/>
      <c r="J4409" s="2"/>
    </row>
    <row r="4410" spans="1:10" s="444" customFormat="1">
      <c r="A4410" s="203">
        <v>41487</v>
      </c>
      <c r="B4410" s="382"/>
      <c r="C4410" s="75" t="s">
        <v>2897</v>
      </c>
      <c r="D4410" s="75" t="s">
        <v>4786</v>
      </c>
      <c r="E4410" s="525">
        <v>15361</v>
      </c>
      <c r="F4410" s="184">
        <v>3000</v>
      </c>
      <c r="G4410" s="309"/>
      <c r="H4410" s="309"/>
      <c r="I4410" s="24"/>
      <c r="J4410" s="2"/>
    </row>
    <row r="4411" spans="1:10" s="444" customFormat="1">
      <c r="A4411" s="203">
        <v>41487</v>
      </c>
      <c r="B4411" s="382"/>
      <c r="C4411" s="75" t="s">
        <v>561</v>
      </c>
      <c r="D4411" s="75" t="s">
        <v>4740</v>
      </c>
      <c r="E4411" s="525">
        <v>15311</v>
      </c>
      <c r="F4411" s="184">
        <v>236.92</v>
      </c>
      <c r="G4411" s="309"/>
      <c r="H4411" s="309"/>
      <c r="I4411" s="24"/>
      <c r="J4411" s="2"/>
    </row>
    <row r="4412" spans="1:10" s="444" customFormat="1">
      <c r="A4412" s="203">
        <v>41487</v>
      </c>
      <c r="B4412" s="382"/>
      <c r="C4412" s="75" t="s">
        <v>3138</v>
      </c>
      <c r="D4412" s="75" t="s">
        <v>4735</v>
      </c>
      <c r="E4412" s="525">
        <v>15306</v>
      </c>
      <c r="F4412" s="184">
        <v>202.6</v>
      </c>
      <c r="G4412" s="309"/>
      <c r="H4412" s="309"/>
      <c r="I4412" s="24"/>
      <c r="J4412" s="2"/>
    </row>
    <row r="4413" spans="1:10" s="444" customFormat="1">
      <c r="A4413" s="203">
        <v>41487</v>
      </c>
      <c r="B4413" s="382"/>
      <c r="C4413" s="75" t="s">
        <v>1029</v>
      </c>
      <c r="D4413" s="75" t="s">
        <v>4710</v>
      </c>
      <c r="E4413" s="525">
        <v>15280</v>
      </c>
      <c r="F4413" s="184">
        <v>198.17</v>
      </c>
      <c r="G4413" s="309"/>
      <c r="H4413" s="309"/>
      <c r="I4413" s="24"/>
      <c r="J4413" s="2"/>
    </row>
    <row r="4414" spans="1:10" s="444" customFormat="1">
      <c r="A4414" s="203">
        <v>41487</v>
      </c>
      <c r="B4414" s="382"/>
      <c r="C4414" s="75" t="s">
        <v>4696</v>
      </c>
      <c r="D4414" s="75" t="s">
        <v>4764</v>
      </c>
      <c r="E4414" s="525">
        <v>15338</v>
      </c>
      <c r="F4414" s="184">
        <v>245.33</v>
      </c>
      <c r="G4414" s="309"/>
      <c r="H4414" s="309"/>
      <c r="I4414" s="24"/>
      <c r="J4414" s="2"/>
    </row>
    <row r="4415" spans="1:10" s="444" customFormat="1">
      <c r="A4415" s="203">
        <v>41488</v>
      </c>
      <c r="B4415" s="382"/>
      <c r="C4415" s="75" t="s">
        <v>145</v>
      </c>
      <c r="D4415" s="75" t="s">
        <v>4804</v>
      </c>
      <c r="E4415" s="525">
        <v>15378</v>
      </c>
      <c r="F4415" s="184">
        <v>189</v>
      </c>
      <c r="G4415" s="309"/>
      <c r="H4415" s="309"/>
      <c r="I4415" s="24"/>
      <c r="J4415" s="2"/>
    </row>
    <row r="4416" spans="1:10" s="444" customFormat="1">
      <c r="A4416" s="203">
        <v>41488</v>
      </c>
      <c r="B4416" s="382"/>
      <c r="C4416" s="75" t="s">
        <v>145</v>
      </c>
      <c r="D4416" s="75" t="s">
        <v>4805</v>
      </c>
      <c r="E4416" s="525">
        <v>15379</v>
      </c>
      <c r="F4416" s="184">
        <v>200</v>
      </c>
      <c r="G4416" s="309"/>
      <c r="H4416" s="309"/>
      <c r="I4416" s="24"/>
      <c r="J4416" s="2"/>
    </row>
    <row r="4417" spans="1:10" s="444" customFormat="1">
      <c r="A4417" s="203">
        <v>41488</v>
      </c>
      <c r="B4417" s="382"/>
      <c r="C4417" s="75" t="s">
        <v>226</v>
      </c>
      <c r="D4417" s="75" t="s">
        <v>4807</v>
      </c>
      <c r="E4417" s="525">
        <v>15381</v>
      </c>
      <c r="F4417" s="184">
        <v>374.87</v>
      </c>
      <c r="G4417" s="309"/>
      <c r="H4417" s="309"/>
      <c r="I4417" s="24"/>
      <c r="J4417" s="2"/>
    </row>
    <row r="4418" spans="1:10" s="444" customFormat="1">
      <c r="A4418" s="203">
        <v>41488</v>
      </c>
      <c r="B4418" s="382"/>
      <c r="C4418" s="75" t="s">
        <v>389</v>
      </c>
      <c r="D4418" s="75" t="s">
        <v>4818</v>
      </c>
      <c r="E4418" s="525">
        <v>15392</v>
      </c>
      <c r="F4418" s="184">
        <v>150</v>
      </c>
      <c r="G4418" s="309"/>
      <c r="H4418" s="309"/>
      <c r="I4418" s="24"/>
      <c r="J4418" s="2"/>
    </row>
    <row r="4419" spans="1:10" s="444" customFormat="1">
      <c r="A4419" s="203">
        <v>41487</v>
      </c>
      <c r="B4419" s="382"/>
      <c r="C4419" s="75" t="s">
        <v>523</v>
      </c>
      <c r="D4419" s="75" t="s">
        <v>4733</v>
      </c>
      <c r="E4419" s="525">
        <v>15304</v>
      </c>
      <c r="F4419" s="184">
        <v>578</v>
      </c>
      <c r="G4419" s="309"/>
      <c r="H4419" s="309"/>
      <c r="I4419" s="24"/>
      <c r="J4419" s="2"/>
    </row>
    <row r="4420" spans="1:10" s="444" customFormat="1">
      <c r="A4420" s="203">
        <v>41487</v>
      </c>
      <c r="B4420" s="382"/>
      <c r="C4420" s="75" t="s">
        <v>563</v>
      </c>
      <c r="D4420" s="75" t="s">
        <v>4760</v>
      </c>
      <c r="E4420" s="525">
        <v>15333</v>
      </c>
      <c r="F4420" s="184">
        <v>663.9</v>
      </c>
      <c r="G4420" s="309"/>
      <c r="H4420" s="309"/>
      <c r="I4420" s="24"/>
      <c r="J4420" s="2"/>
    </row>
    <row r="4421" spans="1:10" s="444" customFormat="1">
      <c r="A4421" s="203">
        <v>41487</v>
      </c>
      <c r="B4421" s="382"/>
      <c r="C4421" s="75" t="s">
        <v>367</v>
      </c>
      <c r="D4421" s="75" t="s">
        <v>4700</v>
      </c>
      <c r="E4421" s="525">
        <v>15270</v>
      </c>
      <c r="F4421" s="184">
        <v>1021.65</v>
      </c>
      <c r="G4421" s="309"/>
      <c r="H4421" s="309"/>
      <c r="I4421" s="24"/>
      <c r="J4421" s="2"/>
    </row>
    <row r="4422" spans="1:10" s="444" customFormat="1" ht="16.5" customHeight="1">
      <c r="A4422" s="203">
        <v>41481</v>
      </c>
      <c r="B4422" s="382"/>
      <c r="C4422" s="75" t="s">
        <v>1768</v>
      </c>
      <c r="D4422" s="75" t="s">
        <v>4669</v>
      </c>
      <c r="E4422" s="525">
        <v>15244</v>
      </c>
      <c r="F4422" s="184">
        <v>552</v>
      </c>
      <c r="G4422" s="309"/>
      <c r="H4422" s="309"/>
      <c r="I4422" s="24"/>
      <c r="J4422" s="2"/>
    </row>
    <row r="4423" spans="1:10" s="444" customFormat="1">
      <c r="A4423" s="203">
        <v>41487</v>
      </c>
      <c r="B4423" s="382"/>
      <c r="C4423" s="75" t="s">
        <v>3157</v>
      </c>
      <c r="D4423" s="75" t="s">
        <v>4772</v>
      </c>
      <c r="E4423" s="525">
        <v>15346</v>
      </c>
      <c r="F4423" s="184">
        <v>1334.73</v>
      </c>
      <c r="G4423" s="309"/>
      <c r="H4423" s="309"/>
      <c r="I4423" s="24"/>
      <c r="J4423" s="2"/>
    </row>
    <row r="4425" spans="1:10">
      <c r="A4425" s="60">
        <v>41491</v>
      </c>
    </row>
    <row r="4426" spans="1:10" s="444" customFormat="1">
      <c r="A4426" s="203">
        <v>41481</v>
      </c>
      <c r="B4426" s="382">
        <v>41486</v>
      </c>
      <c r="C4426" s="75" t="s">
        <v>4533</v>
      </c>
      <c r="D4426" s="75" t="s">
        <v>4681</v>
      </c>
      <c r="E4426" s="525">
        <v>15256</v>
      </c>
      <c r="F4426" s="184">
        <v>32.33</v>
      </c>
      <c r="G4426" s="309"/>
      <c r="H4426" s="309"/>
      <c r="I4426" s="24"/>
      <c r="J4426" s="2"/>
    </row>
    <row r="4427" spans="1:10" s="444" customFormat="1">
      <c r="A4427" s="203">
        <v>41487</v>
      </c>
      <c r="B4427" s="382"/>
      <c r="C4427" s="75" t="s">
        <v>1633</v>
      </c>
      <c r="D4427" s="75" t="s">
        <v>4756</v>
      </c>
      <c r="E4427" s="525">
        <v>15329</v>
      </c>
      <c r="F4427" s="184">
        <v>424.85</v>
      </c>
      <c r="G4427" s="309"/>
      <c r="H4427" s="309"/>
      <c r="I4427" s="24"/>
      <c r="J4427" s="2"/>
    </row>
    <row r="4428" spans="1:10" s="444" customFormat="1">
      <c r="A4428" s="203">
        <v>41487</v>
      </c>
      <c r="B4428" s="382"/>
      <c r="C4428" s="75" t="s">
        <v>538</v>
      </c>
      <c r="D4428" s="75" t="s">
        <v>4754</v>
      </c>
      <c r="E4428" s="525">
        <v>15327</v>
      </c>
      <c r="F4428" s="184">
        <v>594.52</v>
      </c>
      <c r="G4428" s="309"/>
      <c r="H4428" s="309"/>
      <c r="I4428" s="24"/>
      <c r="J4428" s="2"/>
    </row>
    <row r="4429" spans="1:10" s="444" customFormat="1">
      <c r="A4429" s="203">
        <v>41487</v>
      </c>
      <c r="B4429" s="382"/>
      <c r="C4429" s="75" t="s">
        <v>267</v>
      </c>
      <c r="D4429" s="75" t="s">
        <v>4791</v>
      </c>
      <c r="E4429" s="525">
        <v>15369</v>
      </c>
      <c r="F4429" s="184">
        <v>14850</v>
      </c>
      <c r="G4429" s="309"/>
      <c r="H4429" s="309"/>
      <c r="I4429" s="24"/>
      <c r="J4429" s="2"/>
    </row>
    <row r="4430" spans="1:10" s="444" customFormat="1">
      <c r="A4430" s="203">
        <v>41487</v>
      </c>
      <c r="B4430" s="382"/>
      <c r="C4430" s="75" t="s">
        <v>2859</v>
      </c>
      <c r="D4430" s="75" t="s">
        <v>4761</v>
      </c>
      <c r="E4430" s="525">
        <v>15334</v>
      </c>
      <c r="F4430" s="184">
        <v>312</v>
      </c>
      <c r="G4430" s="309"/>
      <c r="H4430" s="309"/>
      <c r="I4430" s="24"/>
      <c r="J4430" s="2"/>
    </row>
    <row r="4431" spans="1:10" s="444" customFormat="1">
      <c r="A4431" s="203">
        <v>41487</v>
      </c>
      <c r="B4431" s="382"/>
      <c r="C4431" s="75" t="s">
        <v>3663</v>
      </c>
      <c r="D4431" s="75" t="s">
        <v>4768</v>
      </c>
      <c r="E4431" s="525">
        <v>15342</v>
      </c>
      <c r="F4431" s="184">
        <v>200.3</v>
      </c>
      <c r="G4431" s="309"/>
      <c r="H4431" s="309"/>
      <c r="I4431" s="24"/>
      <c r="J4431" s="2"/>
    </row>
    <row r="4432" spans="1:10" s="444" customFormat="1">
      <c r="A4432" s="203">
        <v>41487</v>
      </c>
      <c r="B4432" s="382"/>
      <c r="C4432" s="75" t="s">
        <v>558</v>
      </c>
      <c r="D4432" s="75" t="s">
        <v>4776</v>
      </c>
      <c r="E4432" s="525">
        <v>15350</v>
      </c>
      <c r="F4432" s="184">
        <v>457.6</v>
      </c>
      <c r="G4432" s="309"/>
      <c r="H4432" s="309"/>
      <c r="I4432" s="24"/>
      <c r="J4432" s="2"/>
    </row>
    <row r="4433" spans="1:10" s="444" customFormat="1">
      <c r="A4433" s="203">
        <v>41487</v>
      </c>
      <c r="B4433" s="382"/>
      <c r="C4433" s="75" t="s">
        <v>369</v>
      </c>
      <c r="D4433" s="75" t="s">
        <v>4702</v>
      </c>
      <c r="E4433" s="525">
        <v>15272</v>
      </c>
      <c r="F4433" s="184">
        <v>915.19</v>
      </c>
      <c r="G4433" s="309"/>
      <c r="H4433" s="309"/>
      <c r="I4433" s="24"/>
      <c r="J4433" s="2"/>
    </row>
    <row r="4434" spans="1:10" s="444" customFormat="1">
      <c r="A4434" s="203">
        <v>41487</v>
      </c>
      <c r="B4434" s="382"/>
      <c r="C4434" s="75" t="s">
        <v>367</v>
      </c>
      <c r="D4434" s="75" t="s">
        <v>4774</v>
      </c>
      <c r="E4434" s="525">
        <v>15348</v>
      </c>
      <c r="F4434" s="184">
        <v>405.6</v>
      </c>
      <c r="G4434" s="309"/>
      <c r="H4434" s="309"/>
      <c r="I4434" s="24"/>
      <c r="J4434" s="2"/>
    </row>
    <row r="4435" spans="1:10" s="444" customFormat="1">
      <c r="A4435" s="203">
        <v>41487</v>
      </c>
      <c r="B4435" s="382"/>
      <c r="C4435" s="75" t="s">
        <v>560</v>
      </c>
      <c r="D4435" s="75" t="s">
        <v>4738</v>
      </c>
      <c r="E4435" s="525">
        <v>15309</v>
      </c>
      <c r="F4435" s="184">
        <v>319.81</v>
      </c>
      <c r="G4435" s="309"/>
      <c r="H4435" s="309"/>
      <c r="I4435" s="24"/>
      <c r="J4435" s="2"/>
    </row>
    <row r="4436" spans="1:10" s="444" customFormat="1">
      <c r="A4436" s="203">
        <v>41487</v>
      </c>
      <c r="B4436" s="382"/>
      <c r="C4436" s="75" t="s">
        <v>626</v>
      </c>
      <c r="D4436" s="75" t="s">
        <v>4712</v>
      </c>
      <c r="E4436" s="525">
        <v>15282</v>
      </c>
      <c r="F4436" s="184">
        <v>207.86</v>
      </c>
      <c r="G4436" s="309"/>
      <c r="H4436" s="309"/>
      <c r="I4436" s="24"/>
      <c r="J4436" s="2"/>
    </row>
    <row r="4437" spans="1:10" s="444" customFormat="1">
      <c r="A4437" s="203">
        <v>41488</v>
      </c>
      <c r="B4437" s="382"/>
      <c r="C4437" s="75" t="s">
        <v>3502</v>
      </c>
      <c r="D4437" s="75" t="s">
        <v>4815</v>
      </c>
      <c r="E4437" s="525">
        <v>15389</v>
      </c>
      <c r="F4437" s="184">
        <v>800</v>
      </c>
      <c r="G4437" s="309"/>
      <c r="H4437" s="309"/>
      <c r="I4437" s="24"/>
      <c r="J4437" s="2"/>
    </row>
    <row r="4438" spans="1:10" s="444" customFormat="1">
      <c r="A4438" s="203">
        <v>41487</v>
      </c>
      <c r="B4438" s="382"/>
      <c r="C4438" s="75" t="s">
        <v>559</v>
      </c>
      <c r="D4438" s="75" t="s">
        <v>4732</v>
      </c>
      <c r="E4438" s="525">
        <v>15303</v>
      </c>
      <c r="F4438" s="184">
        <v>271.31</v>
      </c>
      <c r="G4438" s="309"/>
      <c r="H4438" s="309"/>
      <c r="I4438" s="24"/>
      <c r="J4438" s="2"/>
    </row>
    <row r="4439" spans="1:10" s="444" customFormat="1">
      <c r="A4439" s="203">
        <v>41491</v>
      </c>
      <c r="B4439" s="382"/>
      <c r="C4439" s="75" t="s">
        <v>3157</v>
      </c>
      <c r="D4439" s="75" t="s">
        <v>4200</v>
      </c>
      <c r="E4439" s="525">
        <v>15400</v>
      </c>
      <c r="F4439" s="184">
        <v>5000</v>
      </c>
      <c r="G4439" s="309"/>
      <c r="H4439" s="309"/>
      <c r="I4439" s="24"/>
      <c r="J4439" s="2"/>
    </row>
    <row r="4440" spans="1:10" s="444" customFormat="1">
      <c r="A4440" s="203">
        <v>41491</v>
      </c>
      <c r="B4440" s="382">
        <v>41493</v>
      </c>
      <c r="C4440" s="75" t="s">
        <v>4278</v>
      </c>
      <c r="D4440" s="75" t="s">
        <v>4820</v>
      </c>
      <c r="E4440" s="525">
        <v>15393</v>
      </c>
      <c r="F4440" s="184">
        <v>600</v>
      </c>
      <c r="G4440" s="309"/>
      <c r="H4440" s="309"/>
      <c r="I4440" s="24"/>
      <c r="J4440" s="2"/>
    </row>
    <row r="4441" spans="1:10" s="444" customFormat="1">
      <c r="A4441" s="203">
        <v>41491</v>
      </c>
      <c r="B4441" s="382">
        <v>41493</v>
      </c>
      <c r="C4441" s="75" t="s">
        <v>4279</v>
      </c>
      <c r="D4441" s="75" t="s">
        <v>4821</v>
      </c>
      <c r="E4441" s="525">
        <v>15394</v>
      </c>
      <c r="F4441" s="184">
        <v>600</v>
      </c>
      <c r="G4441" s="309"/>
      <c r="H4441" s="309"/>
      <c r="I4441" s="24"/>
      <c r="J4441" s="2"/>
    </row>
    <row r="4442" spans="1:10" s="444" customFormat="1">
      <c r="A4442" s="382">
        <v>41462</v>
      </c>
      <c r="B4442" s="382"/>
      <c r="C4442" s="75" t="s">
        <v>133</v>
      </c>
      <c r="D4442" s="75" t="s">
        <v>4545</v>
      </c>
      <c r="E4442" s="525">
        <v>15055</v>
      </c>
      <c r="F4442" s="184">
        <v>505.05</v>
      </c>
      <c r="G4442" s="309"/>
      <c r="H4442" s="309"/>
      <c r="I4442" s="24"/>
      <c r="J4442" s="2"/>
    </row>
    <row r="4443" spans="1:10" s="444" customFormat="1">
      <c r="A4443" s="203">
        <v>41488</v>
      </c>
      <c r="B4443" s="382"/>
      <c r="C4443" s="75" t="s">
        <v>80</v>
      </c>
      <c r="D4443" s="75" t="s">
        <v>4797</v>
      </c>
      <c r="E4443" s="525">
        <v>15371</v>
      </c>
      <c r="F4443" s="184">
        <v>450.8</v>
      </c>
      <c r="G4443" s="309"/>
      <c r="H4443" s="309"/>
      <c r="I4443" s="24"/>
      <c r="J4443" s="2"/>
    </row>
    <row r="4446" spans="1:10">
      <c r="A4446" s="60">
        <v>41492</v>
      </c>
    </row>
    <row r="4447" spans="1:10" s="444" customFormat="1">
      <c r="A4447" s="203">
        <v>41487</v>
      </c>
      <c r="B4447" s="382"/>
      <c r="C4447" s="75" t="s">
        <v>168</v>
      </c>
      <c r="D4447" s="75" t="s">
        <v>4784</v>
      </c>
      <c r="E4447" s="525">
        <v>15359</v>
      </c>
      <c r="F4447" s="184">
        <v>256.02999999999997</v>
      </c>
      <c r="G4447" s="309"/>
      <c r="H4447" s="309"/>
      <c r="I4447" s="24"/>
      <c r="J4447" s="2"/>
    </row>
    <row r="4448" spans="1:10" s="444" customFormat="1" ht="16.5" customHeight="1">
      <c r="A4448" s="203">
        <v>41487</v>
      </c>
      <c r="B4448" s="382"/>
      <c r="C4448" s="75" t="s">
        <v>528</v>
      </c>
      <c r="D4448" s="75" t="s">
        <v>4741</v>
      </c>
      <c r="E4448" s="525">
        <v>15312</v>
      </c>
      <c r="F4448" s="184">
        <v>324.39</v>
      </c>
      <c r="G4448" s="309"/>
      <c r="H4448" s="309"/>
      <c r="I4448" s="24"/>
      <c r="J4448" s="2"/>
    </row>
    <row r="4449" spans="1:10" s="444" customFormat="1">
      <c r="A4449" s="203">
        <v>41488</v>
      </c>
      <c r="B4449" s="382"/>
      <c r="C4449" s="75" t="s">
        <v>438</v>
      </c>
      <c r="D4449" s="75" t="s">
        <v>4808</v>
      </c>
      <c r="E4449" s="525">
        <v>15382</v>
      </c>
      <c r="F4449" s="184">
        <v>350</v>
      </c>
      <c r="G4449" s="309"/>
      <c r="H4449" s="309"/>
      <c r="I4449" s="24"/>
      <c r="J4449" s="2"/>
    </row>
    <row r="4450" spans="1:10" s="444" customFormat="1">
      <c r="A4450" s="203">
        <v>41488</v>
      </c>
      <c r="B4450" s="382"/>
      <c r="C4450" s="75" t="s">
        <v>1398</v>
      </c>
      <c r="D4450" s="75" t="s">
        <v>4799</v>
      </c>
      <c r="E4450" s="525">
        <v>15373</v>
      </c>
      <c r="F4450" s="184">
        <v>629.11</v>
      </c>
      <c r="G4450" s="309"/>
      <c r="H4450" s="309"/>
      <c r="I4450" s="24"/>
      <c r="J4450" s="2"/>
    </row>
    <row r="4451" spans="1:10" s="444" customFormat="1">
      <c r="A4451" s="203">
        <v>41488</v>
      </c>
      <c r="B4451" s="382"/>
      <c r="C4451" s="75" t="s">
        <v>4794</v>
      </c>
      <c r="D4451" s="75" t="s">
        <v>4802</v>
      </c>
      <c r="E4451" s="525">
        <v>15376</v>
      </c>
      <c r="F4451" s="184">
        <v>662</v>
      </c>
      <c r="G4451" s="309"/>
      <c r="H4451" s="309"/>
      <c r="I4451" s="24"/>
      <c r="J4451" s="2"/>
    </row>
    <row r="4452" spans="1:10" s="444" customFormat="1">
      <c r="A4452" s="203">
        <v>41488</v>
      </c>
      <c r="B4452" s="382"/>
      <c r="C4452" s="75" t="s">
        <v>1797</v>
      </c>
      <c r="D4452" s="75" t="s">
        <v>4811</v>
      </c>
      <c r="E4452" s="525">
        <v>15385</v>
      </c>
      <c r="F4452" s="184">
        <v>800</v>
      </c>
      <c r="G4452" s="309"/>
      <c r="H4452" s="309"/>
      <c r="I4452" s="24"/>
      <c r="J4452" s="2"/>
    </row>
    <row r="4453" spans="1:10" s="444" customFormat="1">
      <c r="A4453" s="203">
        <v>41491</v>
      </c>
      <c r="B4453" s="382"/>
      <c r="C4453" s="75" t="s">
        <v>3157</v>
      </c>
      <c r="D4453" s="75" t="s">
        <v>4200</v>
      </c>
      <c r="E4453" s="525">
        <v>15403</v>
      </c>
      <c r="F4453" s="184">
        <v>4454.3599999999997</v>
      </c>
      <c r="G4453" s="309"/>
      <c r="H4453" s="309"/>
      <c r="I4453" s="24"/>
      <c r="J4453" s="2"/>
    </row>
    <row r="4454" spans="1:10" s="444" customFormat="1">
      <c r="A4454" s="203">
        <v>41491</v>
      </c>
      <c r="B4454" s="382"/>
      <c r="C4454" s="75" t="s">
        <v>4819</v>
      </c>
      <c r="D4454" s="75" t="s">
        <v>4824</v>
      </c>
      <c r="E4454" s="525">
        <v>15402</v>
      </c>
      <c r="F4454" s="184">
        <v>201.96</v>
      </c>
      <c r="G4454" s="309"/>
      <c r="H4454" s="309"/>
      <c r="I4454" s="24"/>
      <c r="J4454" s="2"/>
    </row>
    <row r="4457" spans="1:10">
      <c r="A4457" s="60">
        <v>41493</v>
      </c>
    </row>
    <row r="4458" spans="1:10" s="444" customFormat="1">
      <c r="A4458" s="203">
        <v>41488</v>
      </c>
      <c r="B4458" s="382"/>
      <c r="C4458" s="75" t="s">
        <v>4795</v>
      </c>
      <c r="D4458" s="75" t="s">
        <v>4803</v>
      </c>
      <c r="E4458" s="525">
        <v>15377</v>
      </c>
      <c r="F4458" s="184">
        <v>636</v>
      </c>
      <c r="G4458" s="309"/>
      <c r="H4458" s="309"/>
      <c r="I4458" s="24"/>
      <c r="J4458" s="2"/>
    </row>
    <row r="4459" spans="1:10" s="444" customFormat="1">
      <c r="A4459" s="203">
        <v>41488</v>
      </c>
      <c r="B4459" s="382"/>
      <c r="C4459" s="75" t="s">
        <v>980</v>
      </c>
      <c r="D4459" s="75" t="s">
        <v>4800</v>
      </c>
      <c r="E4459" s="525">
        <v>15374</v>
      </c>
      <c r="F4459" s="184">
        <v>833.52</v>
      </c>
      <c r="G4459" s="309"/>
      <c r="H4459" s="309"/>
      <c r="I4459" s="24"/>
      <c r="J4459" s="2"/>
    </row>
    <row r="4460" spans="1:10" s="444" customFormat="1">
      <c r="A4460" s="203">
        <v>41491</v>
      </c>
      <c r="B4460" s="382"/>
      <c r="C4460" s="75" t="s">
        <v>4288</v>
      </c>
      <c r="D4460" s="75" t="s">
        <v>4823</v>
      </c>
      <c r="E4460" s="525">
        <v>15401</v>
      </c>
      <c r="F4460" s="184">
        <v>1254.43</v>
      </c>
      <c r="G4460" s="309"/>
      <c r="H4460" s="309"/>
      <c r="I4460" s="24"/>
      <c r="J4460" s="2"/>
    </row>
    <row r="4461" spans="1:10" s="444" customFormat="1">
      <c r="A4461" s="203">
        <v>41487</v>
      </c>
      <c r="B4461" s="382"/>
      <c r="C4461" s="75" t="s">
        <v>4348</v>
      </c>
      <c r="D4461" s="75" t="s">
        <v>4771</v>
      </c>
      <c r="E4461" s="525">
        <v>15345</v>
      </c>
      <c r="F4461" s="184">
        <v>260</v>
      </c>
      <c r="G4461" s="309"/>
      <c r="H4461" s="309"/>
      <c r="I4461" s="24"/>
      <c r="J4461" s="2"/>
    </row>
    <row r="4462" spans="1:10" s="444" customFormat="1">
      <c r="A4462" s="203">
        <v>41493</v>
      </c>
      <c r="B4462" s="382"/>
      <c r="C4462" s="75" t="s">
        <v>226</v>
      </c>
      <c r="D4462" s="75" t="s">
        <v>4828</v>
      </c>
      <c r="E4462" s="525">
        <v>15407</v>
      </c>
      <c r="F4462" s="184">
        <v>459.81</v>
      </c>
      <c r="G4462" s="309"/>
      <c r="H4462" s="309"/>
      <c r="I4462" s="24"/>
      <c r="J4462" s="2"/>
    </row>
    <row r="4463" spans="1:10" s="444" customFormat="1">
      <c r="A4463" s="203">
        <v>41493</v>
      </c>
      <c r="B4463" s="382"/>
      <c r="C4463" s="75" t="s">
        <v>4830</v>
      </c>
      <c r="D4463" s="75" t="s">
        <v>4829</v>
      </c>
      <c r="E4463" s="525">
        <v>15408</v>
      </c>
      <c r="F4463" s="184">
        <v>14377</v>
      </c>
      <c r="G4463" s="309"/>
      <c r="H4463" s="309"/>
      <c r="I4463" s="24"/>
      <c r="J4463" s="2"/>
    </row>
    <row r="4464" spans="1:10" s="444" customFormat="1">
      <c r="A4464" s="203">
        <v>41481</v>
      </c>
      <c r="B4464" s="382"/>
      <c r="C4464" s="75" t="s">
        <v>3417</v>
      </c>
      <c r="D4464" s="75" t="s">
        <v>4673</v>
      </c>
      <c r="E4464" s="525">
        <v>15248</v>
      </c>
      <c r="F4464" s="184">
        <v>690</v>
      </c>
      <c r="G4464" s="309"/>
      <c r="H4464" s="309"/>
      <c r="I4464" s="24"/>
      <c r="J4464" s="2"/>
    </row>
    <row r="4467" spans="1:10">
      <c r="A4467" s="60">
        <v>41494</v>
      </c>
    </row>
    <row r="4468" spans="1:10" s="444" customFormat="1">
      <c r="A4468" s="203">
        <v>41488</v>
      </c>
      <c r="B4468" s="382"/>
      <c r="C4468" s="75" t="s">
        <v>662</v>
      </c>
      <c r="D4468" s="75" t="s">
        <v>4817</v>
      </c>
      <c r="E4468" s="525">
        <v>15391</v>
      </c>
      <c r="F4468" s="184">
        <v>200</v>
      </c>
      <c r="G4468" s="309"/>
      <c r="H4468" s="309"/>
      <c r="I4468" s="24"/>
      <c r="J4468" s="2"/>
    </row>
    <row r="4469" spans="1:10" s="444" customFormat="1">
      <c r="A4469" s="203">
        <v>41492</v>
      </c>
      <c r="B4469" s="382"/>
      <c r="C4469" s="75" t="s">
        <v>168</v>
      </c>
      <c r="D4469" s="75" t="s">
        <v>4827</v>
      </c>
      <c r="E4469" s="525">
        <v>15406</v>
      </c>
      <c r="F4469" s="184">
        <v>278.89</v>
      </c>
      <c r="G4469" s="309"/>
      <c r="H4469" s="309"/>
      <c r="I4469" s="24"/>
      <c r="J4469" s="2"/>
    </row>
    <row r="4470" spans="1:10" s="444" customFormat="1">
      <c r="A4470" s="203">
        <v>41488</v>
      </c>
      <c r="B4470" s="382"/>
      <c r="C4470" s="75" t="s">
        <v>4793</v>
      </c>
      <c r="D4470" s="75" t="s">
        <v>4801</v>
      </c>
      <c r="E4470" s="525">
        <v>15375</v>
      </c>
      <c r="F4470" s="184">
        <v>436</v>
      </c>
      <c r="G4470" s="309"/>
      <c r="H4470" s="309"/>
      <c r="I4470" s="24"/>
      <c r="J4470" s="2"/>
    </row>
    <row r="4471" spans="1:10" s="444" customFormat="1">
      <c r="A4471" s="203">
        <v>41492</v>
      </c>
      <c r="B4471" s="382"/>
      <c r="C4471" s="75" t="s">
        <v>166</v>
      </c>
      <c r="D4471" s="75" t="s">
        <v>4826</v>
      </c>
      <c r="E4471" s="525">
        <v>15405</v>
      </c>
      <c r="F4471" s="184">
        <v>682.75</v>
      </c>
      <c r="G4471" s="309"/>
      <c r="H4471" s="309"/>
      <c r="I4471" s="24"/>
      <c r="J4471" s="2"/>
    </row>
    <row r="4472" spans="1:10" s="444" customFormat="1">
      <c r="A4472" s="203">
        <v>41488</v>
      </c>
      <c r="B4472" s="382"/>
      <c r="C4472" s="75" t="s">
        <v>4796</v>
      </c>
      <c r="D4472" s="75" t="s">
        <v>4806</v>
      </c>
      <c r="E4472" s="525">
        <v>15380</v>
      </c>
      <c r="F4472" s="184">
        <v>43.57</v>
      </c>
      <c r="G4472" s="309"/>
      <c r="H4472" s="309"/>
      <c r="I4472" s="24"/>
      <c r="J4472" s="2"/>
    </row>
    <row r="4475" spans="1:10">
      <c r="A4475" s="60">
        <v>41495</v>
      </c>
    </row>
    <row r="4476" spans="1:10" s="444" customFormat="1">
      <c r="A4476" s="203">
        <v>41487</v>
      </c>
      <c r="B4476" s="382"/>
      <c r="C4476" s="75" t="s">
        <v>2480</v>
      </c>
      <c r="D4476" s="75" t="s">
        <v>4787</v>
      </c>
      <c r="E4476" s="525">
        <v>15363</v>
      </c>
      <c r="F4476" s="184">
        <v>226</v>
      </c>
      <c r="G4476" s="309"/>
      <c r="H4476" s="309"/>
      <c r="I4476" s="24"/>
      <c r="J4476" s="2"/>
    </row>
    <row r="4477" spans="1:10" s="444" customFormat="1">
      <c r="A4477" s="203">
        <v>41491</v>
      </c>
      <c r="B4477" s="382"/>
      <c r="C4477" s="75" t="s">
        <v>1766</v>
      </c>
      <c r="D4477" s="75" t="s">
        <v>4825</v>
      </c>
      <c r="E4477" s="525">
        <v>15404</v>
      </c>
      <c r="F4477" s="184">
        <v>284.01</v>
      </c>
      <c r="G4477" s="309"/>
      <c r="H4477" s="309"/>
      <c r="I4477" s="24"/>
      <c r="J4477" s="2"/>
    </row>
    <row r="4478" spans="1:10" s="444" customFormat="1">
      <c r="A4478" s="203">
        <v>41495</v>
      </c>
      <c r="B4478" s="382"/>
      <c r="C4478" s="75" t="s">
        <v>145</v>
      </c>
      <c r="D4478" s="75" t="s">
        <v>4842</v>
      </c>
      <c r="E4478" s="525">
        <v>15419</v>
      </c>
      <c r="F4478" s="184">
        <v>200</v>
      </c>
      <c r="G4478" s="309"/>
      <c r="H4478" s="309"/>
      <c r="I4478" s="24"/>
      <c r="J4478" s="2"/>
    </row>
    <row r="4479" spans="1:10" s="444" customFormat="1">
      <c r="A4479" s="203">
        <v>41495</v>
      </c>
      <c r="B4479" s="382"/>
      <c r="C4479" s="75" t="s">
        <v>389</v>
      </c>
      <c r="D4479" s="75" t="s">
        <v>4591</v>
      </c>
      <c r="E4479" s="525">
        <v>15418</v>
      </c>
      <c r="F4479" s="184">
        <v>350</v>
      </c>
      <c r="G4479" s="309"/>
      <c r="H4479" s="309"/>
      <c r="I4479" s="24"/>
      <c r="J4479" s="2"/>
    </row>
    <row r="4480" spans="1:10" s="444" customFormat="1">
      <c r="A4480" s="203">
        <v>41495</v>
      </c>
      <c r="B4480" s="382"/>
      <c r="C4480" s="75" t="s">
        <v>3697</v>
      </c>
      <c r="D4480" s="75" t="s">
        <v>4844</v>
      </c>
      <c r="E4480" s="525">
        <v>15421</v>
      </c>
      <c r="F4480" s="184">
        <v>300</v>
      </c>
      <c r="G4480" s="309"/>
      <c r="H4480" s="309"/>
      <c r="I4480" s="24"/>
      <c r="J4480" s="2"/>
    </row>
    <row r="4481" spans="1:10" s="444" customFormat="1">
      <c r="A4481" s="203">
        <v>41495</v>
      </c>
      <c r="B4481" s="382"/>
      <c r="C4481" s="75" t="s">
        <v>3564</v>
      </c>
      <c r="D4481" s="75" t="s">
        <v>4845</v>
      </c>
      <c r="E4481" s="525">
        <v>15422</v>
      </c>
      <c r="F4481" s="184">
        <v>300</v>
      </c>
      <c r="G4481" s="309"/>
      <c r="H4481" s="309"/>
      <c r="I4481" s="24"/>
      <c r="J4481" s="2"/>
    </row>
    <row r="4485" spans="1:10">
      <c r="A4485" s="60">
        <v>41498</v>
      </c>
    </row>
    <row r="4486" spans="1:10" s="444" customFormat="1">
      <c r="A4486" s="203">
        <v>41488</v>
      </c>
      <c r="B4486" s="382"/>
      <c r="C4486" s="75" t="s">
        <v>1288</v>
      </c>
      <c r="D4486" s="75" t="s">
        <v>4809</v>
      </c>
      <c r="E4486" s="525">
        <v>15383</v>
      </c>
      <c r="F4486" s="184">
        <v>254.95</v>
      </c>
      <c r="G4486" s="309"/>
      <c r="H4486" s="309"/>
      <c r="I4486" s="24"/>
      <c r="J4486" s="2"/>
    </row>
    <row r="4487" spans="1:10" s="444" customFormat="1">
      <c r="A4487" s="203">
        <v>41488</v>
      </c>
      <c r="B4487" s="382"/>
      <c r="C4487" s="75" t="s">
        <v>3048</v>
      </c>
      <c r="D4487" s="75" t="s">
        <v>4812</v>
      </c>
      <c r="E4487" s="525">
        <v>15386</v>
      </c>
      <c r="F4487" s="184">
        <v>400</v>
      </c>
      <c r="G4487" s="309"/>
      <c r="H4487" s="309"/>
      <c r="I4487" s="24"/>
      <c r="J4487" s="2"/>
    </row>
    <row r="4488" spans="1:10" s="444" customFormat="1">
      <c r="A4488" s="203">
        <v>41495</v>
      </c>
      <c r="B4488" s="382"/>
      <c r="C4488" s="75" t="s">
        <v>4231</v>
      </c>
      <c r="D4488" s="75" t="s">
        <v>4834</v>
      </c>
      <c r="E4488" s="525">
        <v>15409</v>
      </c>
      <c r="F4488" s="184">
        <v>552</v>
      </c>
      <c r="G4488" s="309"/>
      <c r="H4488" s="309"/>
      <c r="I4488" s="24"/>
      <c r="J4488" s="2"/>
    </row>
    <row r="4489" spans="1:10" s="444" customFormat="1">
      <c r="A4489" s="203">
        <v>41488</v>
      </c>
      <c r="B4489" s="382"/>
      <c r="C4489" s="75" t="s">
        <v>129</v>
      </c>
      <c r="D4489" s="75" t="s">
        <v>4813</v>
      </c>
      <c r="E4489" s="525">
        <v>15387</v>
      </c>
      <c r="F4489" s="184">
        <v>726.44</v>
      </c>
      <c r="G4489" s="309"/>
      <c r="H4489" s="309"/>
      <c r="I4489" s="24"/>
      <c r="J4489" s="2"/>
    </row>
    <row r="4490" spans="1:10" s="444" customFormat="1">
      <c r="A4490" s="203">
        <v>41495</v>
      </c>
      <c r="B4490" s="382"/>
      <c r="C4490" s="75" t="s">
        <v>3289</v>
      </c>
      <c r="D4490" s="75" t="s">
        <v>4848</v>
      </c>
      <c r="E4490" s="525">
        <v>15425</v>
      </c>
      <c r="F4490" s="184">
        <v>300</v>
      </c>
      <c r="G4490" s="309"/>
      <c r="H4490" s="309"/>
      <c r="I4490" s="24"/>
      <c r="J4490" s="2"/>
    </row>
    <row r="4491" spans="1:10" s="444" customFormat="1">
      <c r="A4491" s="203">
        <v>41491</v>
      </c>
      <c r="B4491" s="382"/>
      <c r="C4491" s="75" t="s">
        <v>1790</v>
      </c>
      <c r="D4491" s="75" t="s">
        <v>4822</v>
      </c>
      <c r="E4491" s="525">
        <v>15399</v>
      </c>
      <c r="F4491" s="184">
        <v>800</v>
      </c>
      <c r="G4491" s="309"/>
      <c r="H4491" s="309"/>
      <c r="I4491" s="24"/>
      <c r="J4491" s="2"/>
    </row>
    <row r="4492" spans="1:10" s="444" customFormat="1">
      <c r="A4492" s="203">
        <v>41495</v>
      </c>
      <c r="B4492" s="382"/>
      <c r="C4492" s="75" t="s">
        <v>2288</v>
      </c>
      <c r="D4492" s="75" t="s">
        <v>4841</v>
      </c>
      <c r="E4492" s="525">
        <v>15417</v>
      </c>
      <c r="F4492" s="184">
        <v>50</v>
      </c>
      <c r="G4492" s="309"/>
      <c r="H4492" s="309"/>
      <c r="I4492" s="24"/>
      <c r="J4492" s="2"/>
    </row>
    <row r="4493" spans="1:10" s="444" customFormat="1">
      <c r="A4493" s="382">
        <v>41359</v>
      </c>
      <c r="B4493" s="382">
        <v>41496</v>
      </c>
      <c r="C4493" s="75" t="s">
        <v>130</v>
      </c>
      <c r="D4493" s="75" t="s">
        <v>3586</v>
      </c>
      <c r="E4493" s="525">
        <v>13731</v>
      </c>
      <c r="F4493" s="184">
        <v>496.77</v>
      </c>
      <c r="G4493" s="309"/>
      <c r="H4493" s="309"/>
      <c r="I4493" s="24"/>
      <c r="J4493" s="2"/>
    </row>
    <row r="4494" spans="1:10" s="444" customFormat="1">
      <c r="A4494" s="203">
        <v>41498</v>
      </c>
      <c r="B4494" s="382"/>
      <c r="C4494" s="75" t="s">
        <v>226</v>
      </c>
      <c r="D4494" s="75" t="s">
        <v>4850</v>
      </c>
      <c r="E4494" s="525">
        <v>15427</v>
      </c>
      <c r="F4494" s="184">
        <v>350</v>
      </c>
      <c r="G4494" s="309"/>
      <c r="H4494" s="309"/>
      <c r="I4494" s="24"/>
      <c r="J4494" s="2"/>
    </row>
    <row r="4495" spans="1:10" s="444" customFormat="1">
      <c r="A4495" s="203">
        <v>41498</v>
      </c>
      <c r="B4495" s="382"/>
      <c r="C4495" s="75" t="s">
        <v>1419</v>
      </c>
      <c r="D4495" s="75" t="s">
        <v>4852</v>
      </c>
      <c r="E4495" s="525">
        <v>15429</v>
      </c>
      <c r="F4495" s="184">
        <v>128.28</v>
      </c>
      <c r="G4495" s="309"/>
      <c r="H4495" s="309"/>
      <c r="I4495" s="24"/>
      <c r="J4495" s="2"/>
    </row>
    <row r="4496" spans="1:10" s="444" customFormat="1">
      <c r="A4496" s="203">
        <v>41498</v>
      </c>
      <c r="B4496" s="382"/>
      <c r="C4496" s="75" t="s">
        <v>1419</v>
      </c>
      <c r="D4496" s="75" t="s">
        <v>4851</v>
      </c>
      <c r="E4496" s="525">
        <v>15428</v>
      </c>
      <c r="F4496" s="184">
        <v>264</v>
      </c>
      <c r="G4496" s="309"/>
      <c r="H4496" s="309"/>
      <c r="I4496" s="24"/>
      <c r="J4496" s="2"/>
    </row>
    <row r="4497" spans="1:10" s="444" customFormat="1">
      <c r="A4497" s="203">
        <v>41498</v>
      </c>
      <c r="B4497" s="382"/>
      <c r="C4497" s="75" t="s">
        <v>1419</v>
      </c>
      <c r="D4497" s="75" t="s">
        <v>4853</v>
      </c>
      <c r="E4497" s="525">
        <v>15430</v>
      </c>
      <c r="F4497" s="184">
        <v>90.51</v>
      </c>
      <c r="G4497" s="309"/>
      <c r="H4497" s="309"/>
      <c r="I4497" s="24"/>
      <c r="J4497" s="2"/>
    </row>
    <row r="4498" spans="1:10" s="444" customFormat="1">
      <c r="A4498" s="203">
        <v>41495</v>
      </c>
      <c r="B4498" s="382"/>
      <c r="C4498" s="75" t="s">
        <v>158</v>
      </c>
      <c r="D4498" s="75" t="s">
        <v>4836</v>
      </c>
      <c r="E4498" s="525">
        <v>15411</v>
      </c>
      <c r="F4498" s="184">
        <v>4729.57</v>
      </c>
      <c r="G4498" s="309"/>
      <c r="H4498" s="309"/>
      <c r="I4498" s="24"/>
      <c r="J4498" s="2"/>
    </row>
    <row r="4501" spans="1:10">
      <c r="A4501" s="60">
        <v>41499</v>
      </c>
    </row>
    <row r="4502" spans="1:10" s="444" customFormat="1">
      <c r="A4502" s="203">
        <v>41463</v>
      </c>
      <c r="B4502" s="382">
        <v>41493</v>
      </c>
      <c r="C4502" s="75" t="s">
        <v>1982</v>
      </c>
      <c r="D4502" s="75" t="s">
        <v>4553</v>
      </c>
      <c r="E4502" s="525">
        <v>15066</v>
      </c>
      <c r="F4502" s="184">
        <v>400</v>
      </c>
      <c r="G4502" s="309"/>
      <c r="H4502" s="309"/>
      <c r="I4502" s="24"/>
      <c r="J4502" s="2"/>
    </row>
    <row r="4503" spans="1:10" s="444" customFormat="1">
      <c r="A4503" s="203">
        <v>41495</v>
      </c>
      <c r="B4503" s="382"/>
      <c r="C4503" s="75" t="s">
        <v>1797</v>
      </c>
      <c r="D4503" s="75" t="s">
        <v>4849</v>
      </c>
      <c r="E4503" s="525">
        <v>15426</v>
      </c>
      <c r="F4503" s="184">
        <v>800</v>
      </c>
      <c r="G4503" s="309"/>
      <c r="H4503" s="309"/>
      <c r="I4503" s="24"/>
      <c r="J4503" s="2"/>
    </row>
    <row r="4504" spans="1:10" s="444" customFormat="1">
      <c r="A4504" s="203">
        <v>41498</v>
      </c>
      <c r="B4504" s="382"/>
      <c r="C4504" s="75" t="s">
        <v>226</v>
      </c>
      <c r="D4504" s="75" t="s">
        <v>4855</v>
      </c>
      <c r="E4504" s="525">
        <v>15432</v>
      </c>
      <c r="F4504" s="184">
        <v>513.79999999999995</v>
      </c>
      <c r="G4504" s="309"/>
      <c r="H4504" s="309"/>
      <c r="I4504" s="24"/>
      <c r="J4504" s="2"/>
    </row>
    <row r="4505" spans="1:10" s="444" customFormat="1">
      <c r="A4505" s="203">
        <v>41498</v>
      </c>
      <c r="B4505" s="382"/>
      <c r="C4505" s="75" t="s">
        <v>130</v>
      </c>
      <c r="D4505" s="75" t="s">
        <v>4854</v>
      </c>
      <c r="E4505" s="525">
        <v>15431</v>
      </c>
      <c r="F4505" s="184">
        <v>1500</v>
      </c>
      <c r="G4505" s="309"/>
      <c r="H4505" s="309"/>
      <c r="I4505" s="24"/>
      <c r="J4505" s="2"/>
    </row>
    <row r="4506" spans="1:10" s="444" customFormat="1">
      <c r="A4506" s="203">
        <v>41499</v>
      </c>
      <c r="B4506" s="382"/>
      <c r="C4506" s="75" t="s">
        <v>1419</v>
      </c>
      <c r="D4506" s="75" t="s">
        <v>4858</v>
      </c>
      <c r="E4506" s="525">
        <v>15435</v>
      </c>
      <c r="F4506" s="184">
        <v>95.7</v>
      </c>
      <c r="G4506" s="309"/>
      <c r="H4506" s="309"/>
      <c r="I4506" s="24"/>
      <c r="J4506" s="2"/>
    </row>
    <row r="4507" spans="1:10" s="444" customFormat="1">
      <c r="A4507" s="203">
        <v>41499</v>
      </c>
      <c r="B4507" s="382"/>
      <c r="C4507" s="75" t="s">
        <v>1419</v>
      </c>
      <c r="D4507" s="75" t="s">
        <v>4859</v>
      </c>
      <c r="E4507" s="525">
        <v>15436</v>
      </c>
      <c r="F4507" s="184">
        <v>3007.13</v>
      </c>
      <c r="G4507" s="309"/>
      <c r="H4507" s="309"/>
      <c r="I4507" s="24"/>
      <c r="J4507" s="2"/>
    </row>
    <row r="4508" spans="1:10" s="444" customFormat="1">
      <c r="A4508" s="203">
        <v>41488</v>
      </c>
      <c r="B4508" s="382"/>
      <c r="C4508" s="75" t="s">
        <v>3823</v>
      </c>
      <c r="D4508" s="75" t="s">
        <v>4816</v>
      </c>
      <c r="E4508" s="525">
        <v>15390</v>
      </c>
      <c r="F4508" s="184">
        <v>300</v>
      </c>
      <c r="G4508" s="309"/>
      <c r="H4508" s="309"/>
      <c r="I4508" s="24"/>
      <c r="J4508" s="2"/>
    </row>
    <row r="4509" spans="1:10" s="444" customFormat="1">
      <c r="A4509" s="203">
        <v>41487</v>
      </c>
      <c r="B4509" s="382"/>
      <c r="C4509" s="75" t="s">
        <v>3925</v>
      </c>
      <c r="D4509" s="75" t="s">
        <v>4766</v>
      </c>
      <c r="E4509" s="525">
        <v>15340</v>
      </c>
      <c r="F4509" s="184">
        <v>232</v>
      </c>
      <c r="G4509" s="309"/>
      <c r="H4509" s="309"/>
      <c r="I4509" s="24"/>
      <c r="J4509" s="2"/>
    </row>
    <row r="4510" spans="1:10" s="444" customFormat="1">
      <c r="A4510" s="203">
        <v>41499</v>
      </c>
      <c r="B4510" s="382"/>
      <c r="C4510" s="75" t="s">
        <v>761</v>
      </c>
      <c r="D4510" s="75" t="s">
        <v>3106</v>
      </c>
      <c r="E4510" s="525">
        <v>15437</v>
      </c>
      <c r="F4510" s="184">
        <v>65.19</v>
      </c>
      <c r="G4510" s="309"/>
      <c r="H4510" s="309"/>
      <c r="I4510" s="24"/>
      <c r="J4510" s="2"/>
    </row>
    <row r="4511" spans="1:10" s="444" customFormat="1">
      <c r="A4511" s="203">
        <v>41499</v>
      </c>
      <c r="B4511" s="382"/>
      <c r="C4511" s="75" t="s">
        <v>2206</v>
      </c>
      <c r="D4511" s="75" t="s">
        <v>4860</v>
      </c>
      <c r="E4511" s="525">
        <v>15438</v>
      </c>
      <c r="F4511" s="184">
        <v>206</v>
      </c>
      <c r="G4511" s="309"/>
      <c r="H4511" s="309"/>
      <c r="I4511" s="24"/>
      <c r="J4511" s="2"/>
    </row>
    <row r="4514" spans="1:10">
      <c r="A4514" s="60">
        <v>41500</v>
      </c>
    </row>
    <row r="4515" spans="1:10" s="444" customFormat="1">
      <c r="A4515" s="203">
        <v>41499</v>
      </c>
      <c r="B4515" s="382"/>
      <c r="C4515" s="75" t="s">
        <v>3157</v>
      </c>
      <c r="D4515" s="75" t="s">
        <v>4857</v>
      </c>
      <c r="E4515" s="525">
        <v>15434</v>
      </c>
      <c r="F4515" s="184">
        <v>510</v>
      </c>
      <c r="G4515" s="309"/>
      <c r="H4515" s="309"/>
      <c r="I4515" s="24"/>
      <c r="J4515" s="2"/>
    </row>
    <row r="4516" spans="1:10" s="444" customFormat="1">
      <c r="A4516" s="203">
        <v>41499</v>
      </c>
      <c r="B4516" s="382"/>
      <c r="C4516" s="75" t="s">
        <v>767</v>
      </c>
      <c r="D4516" s="75" t="s">
        <v>4861</v>
      </c>
      <c r="E4516" s="525">
        <v>15439</v>
      </c>
      <c r="F4516" s="184">
        <v>550.54999999999995</v>
      </c>
      <c r="G4516" s="309"/>
      <c r="H4516" s="309"/>
      <c r="I4516" s="24"/>
      <c r="J4516" s="2"/>
    </row>
    <row r="4517" spans="1:10" s="444" customFormat="1">
      <c r="A4517" s="203">
        <v>41488</v>
      </c>
      <c r="B4517" s="382"/>
      <c r="C4517" s="75" t="s">
        <v>2598</v>
      </c>
      <c r="D4517" s="75" t="s">
        <v>4798</v>
      </c>
      <c r="E4517" s="525">
        <v>15372</v>
      </c>
      <c r="F4517" s="184">
        <v>675.28</v>
      </c>
      <c r="G4517" s="309"/>
      <c r="H4517" s="309"/>
      <c r="I4517" s="24"/>
      <c r="J4517" s="2"/>
    </row>
    <row r="4518" spans="1:10" s="444" customFormat="1">
      <c r="A4518" s="203">
        <v>41495</v>
      </c>
      <c r="B4518" s="382"/>
      <c r="C4518" s="75" t="s">
        <v>4831</v>
      </c>
      <c r="D4518" s="75" t="s">
        <v>4835</v>
      </c>
      <c r="E4518" s="525">
        <v>15410</v>
      </c>
      <c r="F4518" s="184">
        <v>1840.5</v>
      </c>
      <c r="G4518" s="309"/>
      <c r="H4518" s="309"/>
      <c r="I4518" s="24"/>
      <c r="J4518" s="2"/>
    </row>
    <row r="4519" spans="1:10" s="444" customFormat="1">
      <c r="A4519" s="203">
        <v>41500</v>
      </c>
      <c r="B4519" s="382"/>
      <c r="C4519" s="75" t="s">
        <v>3157</v>
      </c>
      <c r="D4519" s="75" t="s">
        <v>4862</v>
      </c>
      <c r="E4519" s="525">
        <v>15448</v>
      </c>
      <c r="F4519" s="184">
        <v>755.9</v>
      </c>
      <c r="G4519" s="309"/>
      <c r="H4519" s="309"/>
      <c r="I4519" s="24"/>
      <c r="J4519" s="2"/>
    </row>
    <row r="4522" spans="1:10">
      <c r="A4522" s="60">
        <v>41501</v>
      </c>
    </row>
    <row r="4523" spans="1:10" s="444" customFormat="1">
      <c r="A4523" s="203">
        <v>41488</v>
      </c>
      <c r="B4523" s="382"/>
      <c r="C4523" s="75" t="s">
        <v>4197</v>
      </c>
      <c r="D4523" s="75" t="s">
        <v>4810</v>
      </c>
      <c r="E4523" s="525">
        <v>15384</v>
      </c>
      <c r="F4523" s="184">
        <v>400</v>
      </c>
      <c r="G4523" s="309"/>
      <c r="H4523" s="309"/>
      <c r="I4523" s="24"/>
      <c r="J4523" s="2"/>
    </row>
    <row r="4524" spans="1:10" s="444" customFormat="1">
      <c r="A4524" s="203">
        <v>41500</v>
      </c>
      <c r="B4524" s="382"/>
      <c r="C4524" s="75" t="s">
        <v>4344</v>
      </c>
      <c r="D4524" s="75" t="s">
        <v>4871</v>
      </c>
      <c r="E4524" s="525">
        <v>15441</v>
      </c>
      <c r="F4524" s="184">
        <v>1560</v>
      </c>
      <c r="G4524" s="309"/>
      <c r="H4524" s="309"/>
      <c r="I4524" s="24"/>
      <c r="J4524" s="2"/>
    </row>
    <row r="4525" spans="1:10" s="444" customFormat="1">
      <c r="A4525" s="203">
        <v>41500</v>
      </c>
      <c r="B4525" s="382"/>
      <c r="C4525" s="75" t="s">
        <v>4865</v>
      </c>
      <c r="D4525" s="75" t="s">
        <v>4870</v>
      </c>
      <c r="E4525" s="525">
        <v>15440</v>
      </c>
      <c r="F4525" s="184">
        <v>1680</v>
      </c>
      <c r="G4525" s="309"/>
      <c r="H4525" s="309"/>
      <c r="I4525" s="24"/>
      <c r="J4525" s="2"/>
    </row>
    <row r="4526" spans="1:10" s="444" customFormat="1">
      <c r="A4526" s="203">
        <v>41501</v>
      </c>
      <c r="B4526" s="382"/>
      <c r="C4526" s="75" t="s">
        <v>389</v>
      </c>
      <c r="D4526" s="75" t="s">
        <v>4954</v>
      </c>
      <c r="E4526" s="525">
        <v>15532</v>
      </c>
      <c r="F4526" s="184">
        <v>72</v>
      </c>
      <c r="G4526" s="309"/>
      <c r="H4526" s="309"/>
      <c r="I4526" s="24"/>
      <c r="J4526" s="2"/>
    </row>
    <row r="4527" spans="1:10" s="444" customFormat="1">
      <c r="A4527" s="203">
        <v>41500</v>
      </c>
      <c r="B4527" s="382"/>
      <c r="C4527" s="75" t="s">
        <v>265</v>
      </c>
      <c r="D4527" s="75" t="s">
        <v>4916</v>
      </c>
      <c r="E4527" s="525">
        <v>15491</v>
      </c>
      <c r="F4527" s="184">
        <v>154</v>
      </c>
      <c r="G4527" s="309"/>
      <c r="H4527" s="309"/>
      <c r="I4527" s="24"/>
      <c r="J4527" s="2"/>
    </row>
    <row r="4528" spans="1:10" s="444" customFormat="1">
      <c r="A4528" s="203">
        <v>41500</v>
      </c>
      <c r="B4528" s="382"/>
      <c r="C4528" s="75" t="s">
        <v>537</v>
      </c>
      <c r="D4528" s="75" t="s">
        <v>4933</v>
      </c>
      <c r="E4528" s="525">
        <v>15510</v>
      </c>
      <c r="F4528" s="184">
        <v>480</v>
      </c>
      <c r="G4528" s="309"/>
      <c r="H4528" s="309"/>
      <c r="I4528" s="24"/>
      <c r="J4528" s="2"/>
    </row>
    <row r="4529" spans="1:10" s="444" customFormat="1">
      <c r="A4529" s="203">
        <v>41500</v>
      </c>
      <c r="B4529" s="382"/>
      <c r="C4529" s="75" t="s">
        <v>173</v>
      </c>
      <c r="D4529" s="75" t="s">
        <v>4893</v>
      </c>
      <c r="E4529" s="525">
        <v>15468</v>
      </c>
      <c r="F4529" s="184">
        <v>247.46</v>
      </c>
      <c r="G4529" s="309"/>
      <c r="H4529" s="309"/>
      <c r="I4529" s="24"/>
      <c r="J4529" s="2"/>
    </row>
    <row r="4530" spans="1:10" s="444" customFormat="1">
      <c r="A4530" s="203">
        <v>41500</v>
      </c>
      <c r="B4530" s="382"/>
      <c r="C4530" s="75" t="s">
        <v>2960</v>
      </c>
      <c r="D4530" s="75" t="s">
        <v>4880</v>
      </c>
      <c r="E4530" s="525">
        <v>15454</v>
      </c>
      <c r="F4530" s="184">
        <v>160</v>
      </c>
      <c r="G4530" s="309"/>
      <c r="H4530" s="309"/>
      <c r="I4530" s="24"/>
      <c r="J4530" s="2"/>
    </row>
    <row r="4531" spans="1:10" s="444" customFormat="1">
      <c r="A4531" s="203">
        <v>41500</v>
      </c>
      <c r="B4531" s="382"/>
      <c r="C4531" s="75" t="s">
        <v>1992</v>
      </c>
      <c r="D4531" s="75" t="s">
        <v>4879</v>
      </c>
      <c r="E4531" s="525">
        <v>15453</v>
      </c>
      <c r="F4531" s="184">
        <v>199.4</v>
      </c>
      <c r="G4531" s="309"/>
      <c r="H4531" s="309"/>
      <c r="I4531" s="24"/>
      <c r="J4531" s="2"/>
    </row>
    <row r="4532" spans="1:10" s="444" customFormat="1">
      <c r="A4532" s="203">
        <v>41500</v>
      </c>
      <c r="B4532" s="382"/>
      <c r="C4532" s="75" t="s">
        <v>4466</v>
      </c>
      <c r="D4532" s="75" t="s">
        <v>4886</v>
      </c>
      <c r="E4532" s="525">
        <v>15460</v>
      </c>
      <c r="F4532" s="184">
        <v>128.16</v>
      </c>
      <c r="G4532" s="309"/>
      <c r="H4532" s="309"/>
      <c r="I4532" s="24"/>
      <c r="J4532" s="2"/>
    </row>
    <row r="4533" spans="1:10" s="444" customFormat="1">
      <c r="A4533" s="203">
        <v>41500</v>
      </c>
      <c r="B4533" s="382"/>
      <c r="C4533" s="75" t="s">
        <v>2455</v>
      </c>
      <c r="D4533" s="75" t="s">
        <v>4922</v>
      </c>
      <c r="E4533" s="525">
        <v>15497</v>
      </c>
      <c r="F4533" s="184">
        <v>528</v>
      </c>
      <c r="G4533" s="309"/>
      <c r="H4533" s="309"/>
      <c r="I4533" s="24"/>
      <c r="J4533" s="2"/>
    </row>
    <row r="4534" spans="1:10" s="444" customFormat="1">
      <c r="A4534" s="203">
        <v>41501</v>
      </c>
      <c r="B4534" s="382"/>
      <c r="C4534" s="75" t="s">
        <v>1483</v>
      </c>
      <c r="D4534" s="75" t="s">
        <v>4944</v>
      </c>
      <c r="E4534" s="525">
        <v>15522</v>
      </c>
      <c r="F4534" s="184">
        <v>120</v>
      </c>
      <c r="G4534" s="309"/>
      <c r="H4534" s="309"/>
      <c r="I4534" s="24"/>
      <c r="J4534" s="2"/>
    </row>
    <row r="4535" spans="1:10" s="444" customFormat="1">
      <c r="A4535" s="203">
        <v>41500</v>
      </c>
      <c r="B4535" s="382"/>
      <c r="C4535" s="75" t="s">
        <v>635</v>
      </c>
      <c r="D4535" s="75" t="s">
        <v>4898</v>
      </c>
      <c r="E4535" s="525">
        <v>15473</v>
      </c>
      <c r="F4535" s="184">
        <v>140.97</v>
      </c>
      <c r="G4535" s="309"/>
      <c r="H4535" s="309"/>
      <c r="I4535" s="24"/>
      <c r="J4535" s="2"/>
    </row>
    <row r="4536" spans="1:10" s="444" customFormat="1">
      <c r="A4536" s="203">
        <v>41500</v>
      </c>
      <c r="B4536" s="382"/>
      <c r="C4536" s="75" t="s">
        <v>4867</v>
      </c>
      <c r="D4536" s="75" t="s">
        <v>4907</v>
      </c>
      <c r="E4536" s="525">
        <v>15482</v>
      </c>
      <c r="F4536" s="184">
        <v>176</v>
      </c>
      <c r="G4536" s="309"/>
      <c r="H4536" s="309"/>
      <c r="I4536" s="24"/>
      <c r="J4536" s="2"/>
    </row>
    <row r="4537" spans="1:10" s="444" customFormat="1">
      <c r="A4537" s="203">
        <v>41500</v>
      </c>
      <c r="B4537" s="382"/>
      <c r="C4537" s="75" t="s">
        <v>1734</v>
      </c>
      <c r="D4537" s="75" t="s">
        <v>4909</v>
      </c>
      <c r="E4537" s="525">
        <v>15484</v>
      </c>
      <c r="F4537" s="184">
        <v>184</v>
      </c>
      <c r="G4537" s="309"/>
      <c r="H4537" s="309"/>
      <c r="I4537" s="24"/>
      <c r="J4537" s="2"/>
    </row>
    <row r="4538" spans="1:10" s="444" customFormat="1">
      <c r="A4538" s="203">
        <v>41500</v>
      </c>
      <c r="B4538" s="382"/>
      <c r="C4538" s="75" t="s">
        <v>192</v>
      </c>
      <c r="D4538" s="75" t="s">
        <v>4881</v>
      </c>
      <c r="E4538" s="525">
        <v>15455</v>
      </c>
      <c r="F4538" s="184">
        <v>165.2</v>
      </c>
      <c r="G4538" s="309"/>
      <c r="H4538" s="309"/>
      <c r="I4538" s="24"/>
      <c r="J4538" s="2"/>
    </row>
    <row r="4539" spans="1:10" s="444" customFormat="1">
      <c r="A4539" s="203">
        <v>41500</v>
      </c>
      <c r="B4539" s="382"/>
      <c r="C4539" s="75" t="s">
        <v>3519</v>
      </c>
      <c r="D4539" s="75" t="s">
        <v>4891</v>
      </c>
      <c r="E4539" s="525">
        <v>15466</v>
      </c>
      <c r="F4539" s="184">
        <v>128.16</v>
      </c>
      <c r="G4539" s="309"/>
      <c r="H4539" s="309"/>
      <c r="I4539" s="24"/>
      <c r="J4539" s="2"/>
    </row>
    <row r="4540" spans="1:10" s="444" customFormat="1">
      <c r="A4540" s="203">
        <v>41500</v>
      </c>
      <c r="B4540" s="382"/>
      <c r="C4540" s="75" t="s">
        <v>4467</v>
      </c>
      <c r="D4540" s="75" t="s">
        <v>4899</v>
      </c>
      <c r="E4540" s="525">
        <v>15474</v>
      </c>
      <c r="F4540" s="184">
        <v>127.2</v>
      </c>
      <c r="G4540" s="309"/>
      <c r="H4540" s="309"/>
      <c r="I4540" s="24"/>
      <c r="J4540" s="2"/>
    </row>
    <row r="4541" spans="1:10" s="444" customFormat="1">
      <c r="A4541" s="203">
        <v>41500</v>
      </c>
      <c r="B4541" s="382"/>
      <c r="C4541" s="75" t="s">
        <v>1629</v>
      </c>
      <c r="D4541" s="75" t="s">
        <v>4925</v>
      </c>
      <c r="E4541" s="525">
        <v>15500</v>
      </c>
      <c r="F4541" s="184">
        <v>460</v>
      </c>
      <c r="G4541" s="309"/>
      <c r="H4541" s="309"/>
      <c r="I4541" s="24"/>
      <c r="J4541" s="2"/>
    </row>
    <row r="4542" spans="1:10" s="444" customFormat="1">
      <c r="A4542" s="203">
        <v>41500</v>
      </c>
      <c r="B4542" s="382"/>
      <c r="C4542" s="75" t="s">
        <v>32</v>
      </c>
      <c r="D4542" s="75" t="s">
        <v>4921</v>
      </c>
      <c r="E4542" s="525">
        <v>15496</v>
      </c>
      <c r="F4542" s="184">
        <v>422.4</v>
      </c>
      <c r="G4542" s="309"/>
      <c r="H4542" s="309"/>
      <c r="I4542" s="24"/>
      <c r="J4542" s="2"/>
    </row>
    <row r="4543" spans="1:10" s="444" customFormat="1">
      <c r="A4543" s="203">
        <v>41500</v>
      </c>
      <c r="B4543" s="382"/>
      <c r="C4543" s="75" t="s">
        <v>4053</v>
      </c>
      <c r="D4543" s="75" t="s">
        <v>4900</v>
      </c>
      <c r="E4543" s="525">
        <v>15475</v>
      </c>
      <c r="F4543" s="184">
        <v>127.2</v>
      </c>
      <c r="G4543" s="309"/>
      <c r="H4543" s="309"/>
      <c r="I4543" s="24"/>
      <c r="J4543" s="2"/>
    </row>
    <row r="4544" spans="1:10" s="444" customFormat="1">
      <c r="A4544" s="203">
        <v>41500</v>
      </c>
      <c r="B4544" s="382"/>
      <c r="C4544" s="75" t="s">
        <v>497</v>
      </c>
      <c r="D4544" s="75" t="s">
        <v>4883</v>
      </c>
      <c r="E4544" s="525">
        <v>15457</v>
      </c>
      <c r="F4544" s="184">
        <v>134.4</v>
      </c>
      <c r="G4544" s="309"/>
      <c r="H4544" s="309"/>
      <c r="I4544" s="24"/>
      <c r="J4544" s="2"/>
    </row>
    <row r="4545" spans="1:10" s="444" customFormat="1">
      <c r="A4545" s="203">
        <v>41500</v>
      </c>
      <c r="B4545" s="382"/>
      <c r="C4545" s="75" t="s">
        <v>1029</v>
      </c>
      <c r="D4545" s="75" t="s">
        <v>4882</v>
      </c>
      <c r="E4545" s="525">
        <v>15456</v>
      </c>
      <c r="F4545" s="184">
        <v>134.4</v>
      </c>
      <c r="G4545" s="309"/>
      <c r="H4545" s="309"/>
      <c r="I4545" s="24"/>
      <c r="J4545" s="2"/>
    </row>
    <row r="4546" spans="1:10" s="444" customFormat="1">
      <c r="A4546" s="203">
        <v>41500</v>
      </c>
      <c r="B4546" s="382"/>
      <c r="C4546" s="75" t="s">
        <v>2520</v>
      </c>
      <c r="D4546" s="75" t="s">
        <v>4897</v>
      </c>
      <c r="E4546" s="525">
        <v>15472</v>
      </c>
      <c r="F4546" s="184">
        <v>128.16</v>
      </c>
      <c r="G4546" s="309"/>
      <c r="H4546" s="309"/>
      <c r="I4546" s="24"/>
      <c r="J4546" s="2"/>
    </row>
    <row r="4547" spans="1:10" s="444" customFormat="1">
      <c r="A4547" s="203">
        <v>41500</v>
      </c>
      <c r="B4547" s="382"/>
      <c r="C4547" s="75" t="s">
        <v>529</v>
      </c>
      <c r="D4547" s="75" t="s">
        <v>4917</v>
      </c>
      <c r="E4547" s="525">
        <v>15492</v>
      </c>
      <c r="F4547" s="184">
        <v>218</v>
      </c>
      <c r="G4547" s="309"/>
      <c r="H4547" s="309"/>
      <c r="I4547" s="24"/>
      <c r="J4547" s="2"/>
    </row>
    <row r="4548" spans="1:10" s="444" customFormat="1">
      <c r="A4548" s="203">
        <v>41501</v>
      </c>
      <c r="B4548" s="382"/>
      <c r="C4548" s="75" t="s">
        <v>3529</v>
      </c>
      <c r="D4548" s="75" t="s">
        <v>4937</v>
      </c>
      <c r="E4548" s="525">
        <v>15515</v>
      </c>
      <c r="F4548" s="184">
        <v>400</v>
      </c>
      <c r="G4548" s="309"/>
      <c r="H4548" s="309"/>
      <c r="I4548" s="24"/>
      <c r="J4548" s="2"/>
    </row>
    <row r="4549" spans="1:10" s="444" customFormat="1">
      <c r="A4549" s="203">
        <v>41500</v>
      </c>
      <c r="B4549" s="382"/>
      <c r="C4549" s="75" t="s">
        <v>632</v>
      </c>
      <c r="D4549" s="75" t="s">
        <v>4889</v>
      </c>
      <c r="E4549" s="525">
        <v>15464</v>
      </c>
      <c r="F4549" s="184">
        <v>140.97</v>
      </c>
      <c r="G4549" s="309"/>
      <c r="H4549" s="309"/>
      <c r="I4549" s="24"/>
      <c r="J4549" s="2"/>
    </row>
    <row r="4550" spans="1:10" s="444" customFormat="1">
      <c r="A4550" s="203">
        <v>41500</v>
      </c>
      <c r="B4550" s="382"/>
      <c r="C4550" s="75" t="s">
        <v>2153</v>
      </c>
      <c r="D4550" s="75" t="s">
        <v>4894</v>
      </c>
      <c r="E4550" s="525">
        <v>15469</v>
      </c>
      <c r="F4550" s="184">
        <v>128.16</v>
      </c>
      <c r="G4550" s="309"/>
      <c r="H4550" s="309"/>
      <c r="I4550" s="24"/>
      <c r="J4550" s="2"/>
    </row>
    <row r="4551" spans="1:10" s="444" customFormat="1">
      <c r="A4551" s="203">
        <v>41500</v>
      </c>
      <c r="B4551" s="382"/>
      <c r="C4551" s="75" t="s">
        <v>4866</v>
      </c>
      <c r="D4551" s="75" t="s">
        <v>4902</v>
      </c>
      <c r="E4551" s="525">
        <v>15477</v>
      </c>
      <c r="F4551" s="184">
        <v>183.8</v>
      </c>
      <c r="G4551" s="309"/>
      <c r="H4551" s="309"/>
      <c r="I4551" s="24"/>
      <c r="J4551" s="2"/>
    </row>
    <row r="4552" spans="1:10" s="444" customFormat="1">
      <c r="A4552" s="203">
        <v>41501</v>
      </c>
      <c r="B4552" s="382"/>
      <c r="C4552" s="75" t="s">
        <v>4349</v>
      </c>
      <c r="D4552" s="75" t="s">
        <v>4939</v>
      </c>
      <c r="E4552" s="525">
        <v>15517</v>
      </c>
      <c r="F4552" s="184">
        <v>160</v>
      </c>
      <c r="G4552" s="309"/>
      <c r="H4552" s="309"/>
      <c r="I4552" s="24"/>
      <c r="J4552" s="2"/>
    </row>
    <row r="4553" spans="1:10" s="444" customFormat="1">
      <c r="A4553" s="203">
        <v>41500</v>
      </c>
      <c r="B4553" s="382"/>
      <c r="C4553" s="75" t="s">
        <v>233</v>
      </c>
      <c r="D4553" s="75" t="s">
        <v>4924</v>
      </c>
      <c r="E4553" s="525">
        <v>15499</v>
      </c>
      <c r="F4553" s="184">
        <v>299</v>
      </c>
      <c r="G4553" s="309"/>
      <c r="H4553" s="309"/>
      <c r="I4553" s="24"/>
      <c r="J4553" s="2"/>
    </row>
    <row r="4554" spans="1:10" s="444" customFormat="1">
      <c r="A4554" s="203">
        <v>41500</v>
      </c>
      <c r="B4554" s="382"/>
      <c r="C4554" s="75" t="s">
        <v>520</v>
      </c>
      <c r="D4554" s="75" t="s">
        <v>4903</v>
      </c>
      <c r="E4554" s="525">
        <v>15478</v>
      </c>
      <c r="F4554" s="184">
        <v>184</v>
      </c>
      <c r="G4554" s="309"/>
      <c r="H4554" s="309"/>
      <c r="I4554" s="24"/>
      <c r="J4554" s="2"/>
    </row>
    <row r="4555" spans="1:10" s="444" customFormat="1">
      <c r="A4555" s="203">
        <v>41501</v>
      </c>
      <c r="B4555" s="382"/>
      <c r="C4555" s="75" t="s">
        <v>538</v>
      </c>
      <c r="D4555" s="75" t="s">
        <v>4952</v>
      </c>
      <c r="E4555" s="525">
        <v>15530</v>
      </c>
      <c r="F4555" s="184">
        <v>403.2</v>
      </c>
      <c r="G4555" s="309"/>
      <c r="H4555" s="309"/>
      <c r="I4555" s="24"/>
      <c r="J4555" s="2"/>
    </row>
    <row r="4556" spans="1:10" s="444" customFormat="1">
      <c r="A4556" s="203">
        <v>41500</v>
      </c>
      <c r="B4556" s="382"/>
      <c r="C4556" s="75" t="s">
        <v>2272</v>
      </c>
      <c r="D4556" s="75" t="s">
        <v>4927</v>
      </c>
      <c r="E4556" s="525">
        <v>15504</v>
      </c>
      <c r="F4556" s="184">
        <v>480</v>
      </c>
      <c r="G4556" s="309"/>
      <c r="H4556" s="309"/>
      <c r="I4556" s="24"/>
      <c r="J4556" s="2"/>
    </row>
    <row r="4557" spans="1:10" s="444" customFormat="1">
      <c r="A4557" s="203">
        <v>41501</v>
      </c>
      <c r="B4557" s="382"/>
      <c r="C4557" s="75" t="s">
        <v>75</v>
      </c>
      <c r="D4557" s="75" t="s">
        <v>4950</v>
      </c>
      <c r="E4557" s="525">
        <v>15528</v>
      </c>
      <c r="F4557" s="184">
        <v>120</v>
      </c>
      <c r="G4557" s="309"/>
      <c r="H4557" s="309"/>
      <c r="I4557" s="24"/>
      <c r="J4557" s="2"/>
    </row>
    <row r="4558" spans="1:10" s="444" customFormat="1">
      <c r="A4558" s="203">
        <v>41500</v>
      </c>
      <c r="B4558" s="382"/>
      <c r="C4558" s="75" t="s">
        <v>1485</v>
      </c>
      <c r="D4558" s="75" t="s">
        <v>4930</v>
      </c>
      <c r="E4558" s="525">
        <v>15507</v>
      </c>
      <c r="F4558" s="184">
        <v>576</v>
      </c>
      <c r="G4558" s="309"/>
      <c r="H4558" s="309"/>
      <c r="I4558" s="24"/>
      <c r="J4558" s="2"/>
    </row>
    <row r="4559" spans="1:10" s="444" customFormat="1">
      <c r="A4559" s="203">
        <v>41500</v>
      </c>
      <c r="B4559" s="382"/>
      <c r="C4559" s="75" t="s">
        <v>634</v>
      </c>
      <c r="D4559" s="75" t="s">
        <v>4895</v>
      </c>
      <c r="E4559" s="525">
        <v>15470</v>
      </c>
      <c r="F4559" s="184">
        <v>128.16</v>
      </c>
      <c r="G4559" s="309"/>
      <c r="H4559" s="309"/>
      <c r="I4559" s="24"/>
      <c r="J4559" s="2"/>
    </row>
    <row r="4560" spans="1:10" s="444" customFormat="1">
      <c r="A4560" s="203">
        <v>41500</v>
      </c>
      <c r="B4560" s="382"/>
      <c r="C4560" s="75" t="s">
        <v>519</v>
      </c>
      <c r="D4560" s="75" t="s">
        <v>4901</v>
      </c>
      <c r="E4560" s="525">
        <v>15476</v>
      </c>
      <c r="F4560" s="184">
        <v>248.4</v>
      </c>
      <c r="G4560" s="309"/>
      <c r="H4560" s="309"/>
      <c r="I4560" s="24"/>
      <c r="J4560" s="2"/>
    </row>
    <row r="4561" spans="1:10" s="444" customFormat="1">
      <c r="A4561" s="203">
        <v>41500</v>
      </c>
      <c r="B4561" s="382"/>
      <c r="C4561" s="75" t="s">
        <v>1727</v>
      </c>
      <c r="D4561" s="75" t="s">
        <v>4914</v>
      </c>
      <c r="E4561" s="525">
        <v>15489</v>
      </c>
      <c r="F4561" s="184">
        <v>154</v>
      </c>
      <c r="G4561" s="309"/>
      <c r="H4561" s="309"/>
      <c r="I4561" s="24"/>
      <c r="J4561" s="2"/>
    </row>
    <row r="4562" spans="1:10" s="444" customFormat="1">
      <c r="A4562" s="203">
        <v>41500</v>
      </c>
      <c r="B4562" s="382"/>
      <c r="C4562" s="75" t="s">
        <v>356</v>
      </c>
      <c r="D4562" s="75" t="s">
        <v>4918</v>
      </c>
      <c r="E4562" s="525">
        <v>15493</v>
      </c>
      <c r="F4562" s="184">
        <v>176</v>
      </c>
      <c r="G4562" s="309"/>
      <c r="H4562" s="309"/>
      <c r="I4562" s="24"/>
      <c r="J4562" s="2"/>
    </row>
    <row r="4563" spans="1:10" s="444" customFormat="1">
      <c r="A4563" s="203">
        <v>41500</v>
      </c>
      <c r="B4563" s="382"/>
      <c r="C4563" s="75" t="s">
        <v>2404</v>
      </c>
      <c r="D4563" s="75" t="s">
        <v>4892</v>
      </c>
      <c r="E4563" s="525">
        <v>15467</v>
      </c>
      <c r="F4563" s="184">
        <v>128.16</v>
      </c>
      <c r="G4563" s="309"/>
      <c r="H4563" s="309"/>
      <c r="I4563" s="24"/>
      <c r="J4563" s="2"/>
    </row>
    <row r="4564" spans="1:10" s="444" customFormat="1">
      <c r="A4564" s="203">
        <v>41500</v>
      </c>
      <c r="B4564" s="382"/>
      <c r="C4564" s="75" t="s">
        <v>530</v>
      </c>
      <c r="D4564" s="75" t="s">
        <v>4919</v>
      </c>
      <c r="E4564" s="525">
        <v>15494</v>
      </c>
      <c r="F4564" s="184">
        <v>460</v>
      </c>
      <c r="G4564" s="309"/>
      <c r="H4564" s="309"/>
      <c r="I4564" s="24"/>
      <c r="J4564" s="2"/>
    </row>
    <row r="4565" spans="1:10" s="444" customFormat="1">
      <c r="A4565" s="203">
        <v>41500</v>
      </c>
      <c r="B4565" s="382"/>
      <c r="C4565" s="75" t="s">
        <v>558</v>
      </c>
      <c r="D4565" s="75" t="s">
        <v>4872</v>
      </c>
      <c r="E4565" s="525">
        <v>15442</v>
      </c>
      <c r="F4565" s="184">
        <v>960</v>
      </c>
      <c r="G4565" s="309"/>
      <c r="H4565" s="309"/>
      <c r="I4565" s="24"/>
      <c r="J4565" s="2"/>
    </row>
    <row r="4566" spans="1:10" s="444" customFormat="1">
      <c r="A4566" s="203">
        <v>41501</v>
      </c>
      <c r="B4566" s="382"/>
      <c r="C4566" s="75" t="s">
        <v>558</v>
      </c>
      <c r="D4566" s="75" t="s">
        <v>4945</v>
      </c>
      <c r="E4566" s="525">
        <v>15523</v>
      </c>
      <c r="F4566" s="184">
        <v>352</v>
      </c>
      <c r="G4566" s="309"/>
      <c r="H4566" s="309"/>
      <c r="I4566" s="24"/>
      <c r="J4566" s="2"/>
    </row>
    <row r="4567" spans="1:10" s="444" customFormat="1">
      <c r="A4567" s="203">
        <v>41500</v>
      </c>
      <c r="B4567" s="382"/>
      <c r="C4567" s="75" t="s">
        <v>2738</v>
      </c>
      <c r="D4567" s="75" t="s">
        <v>4864</v>
      </c>
      <c r="E4567" s="525">
        <v>15450</v>
      </c>
      <c r="F4567" s="184">
        <v>300</v>
      </c>
      <c r="G4567" s="309"/>
      <c r="H4567" s="309"/>
      <c r="I4567" s="24"/>
      <c r="J4567" s="2"/>
    </row>
    <row r="4571" spans="1:10">
      <c r="A4571" s="60">
        <v>41502</v>
      </c>
    </row>
    <row r="4572" spans="1:10" s="444" customFormat="1">
      <c r="A4572" s="203">
        <v>41500</v>
      </c>
      <c r="B4572" s="382"/>
      <c r="C4572" s="75" t="s">
        <v>1797</v>
      </c>
      <c r="D4572" s="75" t="s">
        <v>4863</v>
      </c>
      <c r="E4572" s="525">
        <v>15449</v>
      </c>
      <c r="F4572" s="184">
        <v>512.79999999999995</v>
      </c>
      <c r="G4572" s="309"/>
      <c r="H4572" s="309"/>
      <c r="I4572" s="24"/>
      <c r="J4572" s="2"/>
    </row>
    <row r="4573" spans="1:10" s="444" customFormat="1">
      <c r="A4573" s="203">
        <v>41500</v>
      </c>
      <c r="B4573" s="382"/>
      <c r="C4573" s="75" t="s">
        <v>2013</v>
      </c>
      <c r="D4573" s="75" t="s">
        <v>4923</v>
      </c>
      <c r="E4573" s="525">
        <v>15498</v>
      </c>
      <c r="F4573" s="184">
        <v>460</v>
      </c>
      <c r="G4573" s="309"/>
      <c r="H4573" s="309"/>
      <c r="I4573" s="24"/>
      <c r="J4573" s="2"/>
    </row>
    <row r="4574" spans="1:10" s="444" customFormat="1">
      <c r="A4574" s="203">
        <v>41500</v>
      </c>
      <c r="B4574" s="382"/>
      <c r="C4574" s="75" t="s">
        <v>1480</v>
      </c>
      <c r="D4574" s="75" t="s">
        <v>4876</v>
      </c>
      <c r="E4574" s="525">
        <v>15447</v>
      </c>
      <c r="F4574" s="184">
        <v>576</v>
      </c>
      <c r="G4574" s="309"/>
      <c r="H4574" s="309"/>
      <c r="I4574" s="24"/>
      <c r="J4574" s="2"/>
    </row>
    <row r="4575" spans="1:10" s="444" customFormat="1">
      <c r="A4575" s="203">
        <v>41500</v>
      </c>
      <c r="B4575" s="382"/>
      <c r="C4575" s="75" t="s">
        <v>533</v>
      </c>
      <c r="D4575" s="75" t="s">
        <v>4874</v>
      </c>
      <c r="E4575" s="525">
        <v>15444</v>
      </c>
      <c r="F4575" s="184">
        <v>576</v>
      </c>
      <c r="G4575" s="309"/>
      <c r="H4575" s="309"/>
      <c r="I4575" s="24"/>
      <c r="J4575" s="2"/>
    </row>
    <row r="4576" spans="1:10" s="444" customFormat="1">
      <c r="A4576" s="203">
        <v>41501</v>
      </c>
      <c r="B4576" s="382"/>
      <c r="C4576" s="75" t="s">
        <v>4869</v>
      </c>
      <c r="D4576" s="75" t="s">
        <v>4951</v>
      </c>
      <c r="E4576" s="525">
        <v>15529</v>
      </c>
      <c r="F4576" s="184">
        <v>140</v>
      </c>
      <c r="G4576" s="309"/>
      <c r="H4576" s="309"/>
      <c r="I4576" s="24"/>
      <c r="J4576" s="2"/>
    </row>
    <row r="4577" spans="1:10" s="444" customFormat="1">
      <c r="A4577" s="203">
        <v>41500</v>
      </c>
      <c r="B4577" s="382"/>
      <c r="C4577" s="75" t="s">
        <v>468</v>
      </c>
      <c r="D4577" s="75" t="s">
        <v>4877</v>
      </c>
      <c r="E4577" s="525">
        <v>15451</v>
      </c>
      <c r="F4577" s="184">
        <v>2882.23</v>
      </c>
      <c r="G4577" s="309"/>
      <c r="H4577" s="309"/>
      <c r="I4577" s="24"/>
      <c r="J4577" s="2"/>
    </row>
    <row r="4578" spans="1:10" s="444" customFormat="1">
      <c r="A4578" s="203">
        <v>41500</v>
      </c>
      <c r="B4578" s="382"/>
      <c r="C4578" s="75" t="s">
        <v>636</v>
      </c>
      <c r="D4578" s="75" t="s">
        <v>4896</v>
      </c>
      <c r="E4578" s="525">
        <v>15471</v>
      </c>
      <c r="F4578" s="184">
        <v>140.97</v>
      </c>
      <c r="G4578" s="309"/>
      <c r="H4578" s="309"/>
      <c r="I4578" s="24"/>
      <c r="J4578" s="2"/>
    </row>
    <row r="4579" spans="1:10" s="444" customFormat="1">
      <c r="A4579" s="203">
        <v>41500</v>
      </c>
      <c r="B4579" s="382"/>
      <c r="C4579" s="75" t="s">
        <v>562</v>
      </c>
      <c r="D4579" s="75" t="s">
        <v>4915</v>
      </c>
      <c r="E4579" s="525">
        <v>15490</v>
      </c>
      <c r="F4579" s="184">
        <v>174</v>
      </c>
      <c r="G4579" s="309"/>
      <c r="H4579" s="309"/>
      <c r="I4579" s="24"/>
      <c r="J4579" s="2"/>
    </row>
    <row r="4580" spans="1:10" s="444" customFormat="1">
      <c r="A4580" s="203">
        <v>41500</v>
      </c>
      <c r="B4580" s="382"/>
      <c r="C4580" s="75" t="s">
        <v>561</v>
      </c>
      <c r="D4580" s="75" t="s">
        <v>4912</v>
      </c>
      <c r="E4580" s="525">
        <v>15487</v>
      </c>
      <c r="F4580" s="184">
        <v>161</v>
      </c>
      <c r="G4580" s="309"/>
      <c r="H4580" s="309"/>
      <c r="I4580" s="24"/>
      <c r="J4580" s="2"/>
    </row>
    <row r="4581" spans="1:10" s="444" customFormat="1">
      <c r="A4581" s="203">
        <v>41500</v>
      </c>
      <c r="B4581" s="382"/>
      <c r="C4581" s="75" t="s">
        <v>523</v>
      </c>
      <c r="D4581" s="75" t="s">
        <v>4906</v>
      </c>
      <c r="E4581" s="525">
        <v>15481</v>
      </c>
      <c r="F4581" s="184">
        <v>392</v>
      </c>
      <c r="G4581" s="309"/>
      <c r="H4581" s="309"/>
      <c r="I4581" s="24"/>
      <c r="J4581" s="2"/>
    </row>
    <row r="4582" spans="1:10" s="444" customFormat="1">
      <c r="A4582" s="203">
        <v>41500</v>
      </c>
      <c r="B4582" s="382"/>
      <c r="C4582" s="75" t="s">
        <v>1304</v>
      </c>
      <c r="D4582" s="75" t="s">
        <v>4911</v>
      </c>
      <c r="E4582" s="525">
        <v>15486</v>
      </c>
      <c r="F4582" s="184">
        <v>154</v>
      </c>
      <c r="G4582" s="309"/>
      <c r="H4582" s="309"/>
      <c r="I4582" s="24"/>
      <c r="J4582" s="2"/>
    </row>
    <row r="4583" spans="1:10" s="444" customFormat="1">
      <c r="A4583" s="203">
        <v>41500</v>
      </c>
      <c r="B4583" s="382"/>
      <c r="C4583" s="75" t="s">
        <v>200</v>
      </c>
      <c r="D4583" s="75" t="s">
        <v>4888</v>
      </c>
      <c r="E4583" s="525">
        <v>15462</v>
      </c>
      <c r="F4583" s="184">
        <v>165.2</v>
      </c>
      <c r="G4583" s="309"/>
      <c r="H4583" s="309"/>
      <c r="I4583" s="24"/>
      <c r="J4583" s="2"/>
    </row>
    <row r="4584" spans="1:10" s="444" customFormat="1">
      <c r="A4584" s="203">
        <v>41500</v>
      </c>
      <c r="B4584" s="382"/>
      <c r="C4584" s="75" t="s">
        <v>626</v>
      </c>
      <c r="D4584" s="75" t="s">
        <v>4884</v>
      </c>
      <c r="E4584" s="525">
        <v>15458</v>
      </c>
      <c r="F4584" s="184">
        <v>140.97</v>
      </c>
      <c r="G4584" s="309"/>
      <c r="H4584" s="309"/>
      <c r="I4584" s="24"/>
      <c r="J4584" s="2"/>
    </row>
    <row r="4585" spans="1:10" s="444" customFormat="1">
      <c r="A4585" s="203">
        <v>41501</v>
      </c>
      <c r="B4585" s="382"/>
      <c r="C4585" s="75" t="s">
        <v>2644</v>
      </c>
      <c r="D4585" s="75" t="s">
        <v>4936</v>
      </c>
      <c r="E4585" s="525">
        <v>15514</v>
      </c>
      <c r="F4585" s="184">
        <v>240</v>
      </c>
      <c r="G4585" s="309"/>
      <c r="H4585" s="309"/>
      <c r="I4585" s="24"/>
      <c r="J4585" s="2"/>
    </row>
    <row r="4586" spans="1:10" s="444" customFormat="1">
      <c r="A4586" s="203">
        <v>41502</v>
      </c>
      <c r="B4586" s="382"/>
      <c r="C4586" s="75" t="s">
        <v>389</v>
      </c>
      <c r="D4586" s="75" t="s">
        <v>4956</v>
      </c>
      <c r="E4586" s="525">
        <v>15537</v>
      </c>
      <c r="F4586" s="184">
        <v>3500</v>
      </c>
      <c r="G4586" s="309"/>
      <c r="H4586" s="309"/>
      <c r="I4586" s="24"/>
      <c r="J4586" s="2"/>
    </row>
    <row r="4587" spans="1:10" s="444" customFormat="1">
      <c r="A4587" s="203">
        <v>41500</v>
      </c>
      <c r="B4587" s="382"/>
      <c r="C4587" s="75" t="s">
        <v>531</v>
      </c>
      <c r="D4587" s="75" t="s">
        <v>4920</v>
      </c>
      <c r="E4587" s="525">
        <v>15495</v>
      </c>
      <c r="F4587" s="184">
        <v>480</v>
      </c>
      <c r="G4587" s="309"/>
      <c r="H4587" s="309"/>
      <c r="I4587" s="24"/>
      <c r="J4587" s="2"/>
    </row>
    <row r="4588" spans="1:10" s="444" customFormat="1">
      <c r="A4588" s="203">
        <v>41500</v>
      </c>
      <c r="B4588" s="382"/>
      <c r="C4588" s="75" t="s">
        <v>164</v>
      </c>
      <c r="D4588" s="75" t="s">
        <v>4931</v>
      </c>
      <c r="E4588" s="525">
        <v>15508</v>
      </c>
      <c r="F4588" s="184">
        <v>480</v>
      </c>
      <c r="G4588" s="309"/>
      <c r="H4588" s="309"/>
      <c r="I4588" s="24"/>
      <c r="J4588" s="2"/>
    </row>
    <row r="4589" spans="1:10" s="444" customFormat="1">
      <c r="A4589" s="203">
        <v>41500</v>
      </c>
      <c r="B4589" s="382"/>
      <c r="C4589" s="75" t="s">
        <v>681</v>
      </c>
      <c r="D4589" s="75" t="s">
        <v>4885</v>
      </c>
      <c r="E4589" s="525">
        <v>15459</v>
      </c>
      <c r="F4589" s="184">
        <v>191.8</v>
      </c>
      <c r="G4589" s="309"/>
      <c r="H4589" s="309"/>
      <c r="I4589" s="24"/>
      <c r="J4589" s="2"/>
    </row>
    <row r="4590" spans="1:10" s="444" customFormat="1">
      <c r="A4590" s="203">
        <v>41501</v>
      </c>
      <c r="B4590" s="382"/>
      <c r="C4590" s="75" t="s">
        <v>1043</v>
      </c>
      <c r="D4590" s="75" t="s">
        <v>4949</v>
      </c>
      <c r="E4590" s="525">
        <v>15527</v>
      </c>
      <c r="F4590" s="184">
        <v>80</v>
      </c>
      <c r="G4590" s="309"/>
      <c r="H4590" s="309"/>
      <c r="I4590" s="24"/>
      <c r="J4590" s="2"/>
    </row>
    <row r="4591" spans="1:10" s="444" customFormat="1">
      <c r="A4591" s="203">
        <v>41500</v>
      </c>
      <c r="B4591" s="382"/>
      <c r="C4591" s="75" t="s">
        <v>456</v>
      </c>
      <c r="D4591" s="75" t="s">
        <v>4929</v>
      </c>
      <c r="E4591" s="525">
        <v>15506</v>
      </c>
      <c r="F4591" s="184">
        <v>388</v>
      </c>
      <c r="G4591" s="309"/>
      <c r="H4591" s="309"/>
      <c r="I4591" s="24"/>
      <c r="J4591" s="2"/>
    </row>
    <row r="4592" spans="1:10" s="444" customFormat="1">
      <c r="A4592" s="203">
        <v>41501</v>
      </c>
      <c r="B4592" s="382"/>
      <c r="C4592" s="75" t="s">
        <v>3663</v>
      </c>
      <c r="D4592" s="75" t="s">
        <v>4941</v>
      </c>
      <c r="E4592" s="525">
        <v>15519</v>
      </c>
      <c r="F4592" s="184">
        <v>140</v>
      </c>
      <c r="G4592" s="309"/>
      <c r="H4592" s="309"/>
      <c r="I4592" s="24"/>
      <c r="J4592" s="2"/>
    </row>
    <row r="4593" spans="1:10" s="444" customFormat="1">
      <c r="A4593" s="203">
        <v>41500</v>
      </c>
      <c r="B4593" s="382"/>
      <c r="C4593" s="75" t="s">
        <v>492</v>
      </c>
      <c r="D4593" s="75" t="s">
        <v>4878</v>
      </c>
      <c r="E4593" s="525">
        <v>15452</v>
      </c>
      <c r="F4593" s="184">
        <v>195.4</v>
      </c>
      <c r="G4593" s="309"/>
      <c r="H4593" s="309"/>
      <c r="I4593" s="24"/>
      <c r="J4593" s="2"/>
    </row>
    <row r="4594" spans="1:10" s="444" customFormat="1">
      <c r="A4594" s="203">
        <v>41502</v>
      </c>
      <c r="B4594" s="382"/>
      <c r="C4594" s="75" t="s">
        <v>3157</v>
      </c>
      <c r="D4594" s="75" t="s">
        <v>4961</v>
      </c>
      <c r="E4594" s="525">
        <v>15536</v>
      </c>
      <c r="F4594" s="184">
        <v>3400</v>
      </c>
      <c r="G4594" s="309"/>
      <c r="H4594" s="309"/>
      <c r="I4594" s="24"/>
      <c r="J4594" s="2"/>
    </row>
    <row r="4595" spans="1:10" s="444" customFormat="1">
      <c r="A4595" s="203">
        <v>41501</v>
      </c>
      <c r="B4595" s="382"/>
      <c r="C4595" s="75" t="s">
        <v>4868</v>
      </c>
      <c r="D4595" s="75" t="s">
        <v>4938</v>
      </c>
      <c r="E4595" s="525">
        <v>15516</v>
      </c>
      <c r="F4595" s="184">
        <v>400</v>
      </c>
      <c r="G4595" s="309"/>
      <c r="H4595" s="309"/>
      <c r="I4595" s="24"/>
      <c r="J4595" s="2"/>
    </row>
    <row r="4596" spans="1:10" s="444" customFormat="1">
      <c r="A4596" s="203">
        <v>41501</v>
      </c>
      <c r="B4596" s="382"/>
      <c r="C4596" s="75" t="s">
        <v>2273</v>
      </c>
      <c r="D4596" s="75" t="s">
        <v>4934</v>
      </c>
      <c r="E4596" s="525">
        <v>15512</v>
      </c>
      <c r="F4596" s="184">
        <v>108</v>
      </c>
      <c r="G4596" s="309"/>
      <c r="H4596" s="309"/>
      <c r="I4596" s="24"/>
      <c r="J4596" s="2"/>
    </row>
    <row r="4597" spans="1:10" s="444" customFormat="1">
      <c r="A4597" s="203">
        <v>41500</v>
      </c>
      <c r="B4597" s="382"/>
      <c r="C4597" s="75" t="s">
        <v>791</v>
      </c>
      <c r="D4597" s="75" t="s">
        <v>4887</v>
      </c>
      <c r="E4597" s="525">
        <v>15461</v>
      </c>
      <c r="F4597" s="184">
        <v>240</v>
      </c>
      <c r="G4597" s="309"/>
      <c r="H4597" s="309"/>
      <c r="I4597" s="24"/>
      <c r="J4597" s="2"/>
    </row>
    <row r="4598" spans="1:10" s="444" customFormat="1">
      <c r="A4598" s="203">
        <v>41500</v>
      </c>
      <c r="B4598" s="382"/>
      <c r="C4598" s="75" t="s">
        <v>633</v>
      </c>
      <c r="D4598" s="75" t="s">
        <v>4890</v>
      </c>
      <c r="E4598" s="525">
        <v>15465</v>
      </c>
      <c r="F4598" s="184">
        <v>151.80000000000001</v>
      </c>
      <c r="G4598" s="309"/>
      <c r="H4598" s="309"/>
      <c r="I4598" s="24"/>
      <c r="J4598" s="2"/>
    </row>
    <row r="4599" spans="1:10" s="444" customFormat="1">
      <c r="A4599" s="203">
        <v>41500</v>
      </c>
      <c r="B4599" s="382"/>
      <c r="C4599" s="75" t="s">
        <v>563</v>
      </c>
      <c r="D4599" s="75" t="s">
        <v>4932</v>
      </c>
      <c r="E4599" s="525">
        <v>15509</v>
      </c>
      <c r="F4599" s="184">
        <v>460</v>
      </c>
      <c r="G4599" s="309"/>
      <c r="H4599" s="309"/>
      <c r="I4599" s="24"/>
      <c r="J4599" s="2"/>
    </row>
    <row r="4600" spans="1:10" s="444" customFormat="1">
      <c r="A4600" s="203">
        <v>41502</v>
      </c>
      <c r="B4600" s="382"/>
      <c r="C4600" s="75" t="s">
        <v>389</v>
      </c>
      <c r="D4600" s="75" t="s">
        <v>4967</v>
      </c>
      <c r="E4600" s="525">
        <v>15543</v>
      </c>
      <c r="F4600" s="184">
        <v>80</v>
      </c>
      <c r="G4600" s="309"/>
      <c r="H4600" s="309"/>
      <c r="I4600" s="24"/>
      <c r="J4600" s="2"/>
    </row>
    <row r="4601" spans="1:10" s="444" customFormat="1">
      <c r="A4601" s="203">
        <v>41500</v>
      </c>
      <c r="B4601" s="382"/>
      <c r="C4601" s="75" t="s">
        <v>559</v>
      </c>
      <c r="D4601" s="75" t="s">
        <v>4905</v>
      </c>
      <c r="E4601" s="525">
        <v>15480</v>
      </c>
      <c r="F4601" s="184">
        <v>184</v>
      </c>
      <c r="G4601" s="309"/>
      <c r="H4601" s="309"/>
      <c r="I4601" s="24"/>
      <c r="J4601" s="2"/>
    </row>
    <row r="4602" spans="1:10" s="444" customFormat="1">
      <c r="A4602" s="203">
        <v>41502</v>
      </c>
      <c r="B4602" s="382"/>
      <c r="C4602" s="75" t="s">
        <v>145</v>
      </c>
      <c r="D4602" s="75" t="s">
        <v>4960</v>
      </c>
      <c r="E4602" s="525">
        <v>15535</v>
      </c>
      <c r="F4602" s="184">
        <v>286</v>
      </c>
      <c r="G4602" s="309"/>
      <c r="H4602" s="309"/>
      <c r="I4602" s="24"/>
      <c r="J4602" s="2"/>
    </row>
    <row r="4603" spans="1:10" s="444" customFormat="1">
      <c r="A4603" s="203">
        <v>41502</v>
      </c>
      <c r="B4603" s="382"/>
      <c r="C4603" s="75" t="s">
        <v>226</v>
      </c>
      <c r="D4603" s="75" t="s">
        <v>4964</v>
      </c>
      <c r="E4603" s="525">
        <v>15540</v>
      </c>
      <c r="F4603" s="184">
        <v>458.26</v>
      </c>
      <c r="G4603" s="309"/>
      <c r="H4603" s="309"/>
      <c r="I4603" s="24"/>
      <c r="J4603" s="2"/>
    </row>
    <row r="4604" spans="1:10" s="444" customFormat="1">
      <c r="A4604" s="203">
        <v>41502</v>
      </c>
      <c r="B4604" s="382"/>
      <c r="C4604" s="75" t="s">
        <v>145</v>
      </c>
      <c r="D4604" s="75" t="s">
        <v>4969</v>
      </c>
      <c r="E4604" s="525">
        <v>15545</v>
      </c>
      <c r="F4604" s="184">
        <v>81</v>
      </c>
      <c r="G4604" s="309"/>
      <c r="H4604" s="309"/>
      <c r="I4604" s="24"/>
      <c r="J4604" s="2"/>
    </row>
    <row r="4605" spans="1:10" s="444" customFormat="1">
      <c r="A4605" s="203">
        <v>41500</v>
      </c>
      <c r="B4605" s="382"/>
      <c r="C4605" s="75" t="s">
        <v>367</v>
      </c>
      <c r="D4605" s="75" t="s">
        <v>4873</v>
      </c>
      <c r="E4605" s="525">
        <v>15443</v>
      </c>
      <c r="F4605" s="184">
        <v>960</v>
      </c>
      <c r="G4605" s="309"/>
      <c r="H4605" s="309"/>
      <c r="I4605" s="24"/>
      <c r="J4605" s="2"/>
    </row>
    <row r="4606" spans="1:10" s="444" customFormat="1">
      <c r="A4606" s="203">
        <v>41501</v>
      </c>
      <c r="B4606" s="382"/>
      <c r="C4606" s="75" t="s">
        <v>941</v>
      </c>
      <c r="D4606" s="75" t="s">
        <v>4955</v>
      </c>
      <c r="E4606" s="525">
        <v>15533</v>
      </c>
      <c r="F4606" s="184">
        <v>2000</v>
      </c>
      <c r="G4606" s="309"/>
      <c r="H4606" s="309"/>
      <c r="I4606" s="24"/>
      <c r="J4606" s="2"/>
    </row>
    <row r="4607" spans="1:10" s="444" customFormat="1">
      <c r="A4607" s="203">
        <v>41500</v>
      </c>
      <c r="B4607" s="382"/>
      <c r="C4607" s="75" t="s">
        <v>525</v>
      </c>
      <c r="D4607" s="75" t="s">
        <v>4910</v>
      </c>
      <c r="E4607" s="525">
        <v>15485</v>
      </c>
      <c r="F4607" s="184">
        <v>220</v>
      </c>
      <c r="G4607" s="309"/>
      <c r="H4607" s="309"/>
      <c r="I4607" s="24"/>
      <c r="J4607" s="2"/>
    </row>
    <row r="4609" spans="1:10">
      <c r="A4609" s="60">
        <v>41505</v>
      </c>
    </row>
    <row r="4610" spans="1:10" s="444" customFormat="1">
      <c r="A4610" s="203">
        <v>41501</v>
      </c>
      <c r="B4610" s="382"/>
      <c r="C4610" s="75" t="s">
        <v>1633</v>
      </c>
      <c r="D4610" s="75" t="s">
        <v>4948</v>
      </c>
      <c r="E4610" s="525">
        <v>15526</v>
      </c>
      <c r="F4610" s="184">
        <v>120</v>
      </c>
      <c r="G4610" s="309"/>
      <c r="H4610" s="309"/>
      <c r="I4610" s="24"/>
      <c r="J4610" s="2"/>
    </row>
    <row r="4611" spans="1:10" s="444" customFormat="1">
      <c r="A4611" s="203">
        <v>41500</v>
      </c>
      <c r="B4611" s="382"/>
      <c r="C4611" s="75" t="s">
        <v>528</v>
      </c>
      <c r="D4611" s="75" t="s">
        <v>4913</v>
      </c>
      <c r="E4611" s="525">
        <v>15488</v>
      </c>
      <c r="F4611" s="184">
        <v>220</v>
      </c>
      <c r="G4611" s="309"/>
      <c r="H4611" s="309"/>
      <c r="I4611" s="24"/>
      <c r="J4611" s="2"/>
    </row>
    <row r="4612" spans="1:10" s="444" customFormat="1">
      <c r="A4612" s="203">
        <v>41495</v>
      </c>
      <c r="B4612" s="382"/>
      <c r="C4612" s="75" t="s">
        <v>896</v>
      </c>
      <c r="D4612" s="75" t="s">
        <v>4846</v>
      </c>
      <c r="E4612" s="525">
        <v>15423</v>
      </c>
      <c r="F4612" s="184">
        <v>350</v>
      </c>
      <c r="G4612" s="309"/>
      <c r="H4612" s="309"/>
      <c r="I4612" s="24"/>
      <c r="J4612" s="2"/>
    </row>
    <row r="4613" spans="1:10" s="444" customFormat="1">
      <c r="A4613" s="203">
        <v>41500</v>
      </c>
      <c r="B4613" s="382"/>
      <c r="C4613" s="75" t="s">
        <v>1633</v>
      </c>
      <c r="D4613" s="75" t="s">
        <v>4928</v>
      </c>
      <c r="E4613" s="525">
        <v>15505</v>
      </c>
      <c r="F4613" s="184">
        <v>528</v>
      </c>
      <c r="G4613" s="309"/>
      <c r="H4613" s="309"/>
      <c r="I4613" s="24"/>
      <c r="J4613" s="2"/>
    </row>
    <row r="4614" spans="1:10" s="444" customFormat="1">
      <c r="A4614" s="203">
        <v>41501</v>
      </c>
      <c r="B4614" s="382"/>
      <c r="C4614" s="75" t="s">
        <v>369</v>
      </c>
      <c r="D4614" s="75" t="s">
        <v>4947</v>
      </c>
      <c r="E4614" s="525">
        <v>15525</v>
      </c>
      <c r="F4614" s="184">
        <v>120</v>
      </c>
      <c r="G4614" s="309"/>
      <c r="H4614" s="309"/>
      <c r="I4614" s="24"/>
      <c r="J4614" s="2"/>
    </row>
    <row r="4615" spans="1:10">
      <c r="A4615" s="203">
        <v>41505</v>
      </c>
      <c r="B4615" s="382"/>
      <c r="C4615" s="75" t="s">
        <v>389</v>
      </c>
      <c r="D4615" s="75" t="s">
        <v>4982</v>
      </c>
      <c r="E4615" s="525">
        <v>15561</v>
      </c>
      <c r="F4615" s="184">
        <v>4000</v>
      </c>
    </row>
    <row r="4616" spans="1:10" s="444" customFormat="1">
      <c r="A4616" s="203">
        <v>41500</v>
      </c>
      <c r="B4616" s="382"/>
      <c r="C4616" s="75" t="s">
        <v>1707</v>
      </c>
      <c r="D4616" s="75" t="s">
        <v>4926</v>
      </c>
      <c r="E4616" s="525">
        <v>15502</v>
      </c>
      <c r="F4616" s="184">
        <v>528</v>
      </c>
      <c r="G4616" s="309"/>
      <c r="H4616" s="309"/>
      <c r="I4616" s="24"/>
      <c r="J4616" s="2"/>
    </row>
    <row r="4617" spans="1:10" s="444" customFormat="1">
      <c r="A4617" s="203">
        <v>41502</v>
      </c>
      <c r="B4617" s="382"/>
      <c r="C4617" s="75" t="s">
        <v>1419</v>
      </c>
      <c r="D4617" s="75" t="s">
        <v>4962</v>
      </c>
      <c r="E4617" s="525">
        <v>15538</v>
      </c>
      <c r="F4617" s="184">
        <v>41.03</v>
      </c>
      <c r="G4617" s="309"/>
      <c r="H4617" s="309"/>
      <c r="I4617" s="24"/>
      <c r="J4617" s="2"/>
    </row>
    <row r="4621" spans="1:10">
      <c r="A4621" s="60">
        <v>41506</v>
      </c>
    </row>
    <row r="4622" spans="1:10" s="444" customFormat="1">
      <c r="A4622" s="203">
        <v>41495</v>
      </c>
      <c r="B4622" s="382"/>
      <c r="C4622" s="75" t="s">
        <v>1288</v>
      </c>
      <c r="D4622" s="75" t="s">
        <v>4847</v>
      </c>
      <c r="E4622" s="525">
        <v>15424</v>
      </c>
      <c r="F4622" s="184">
        <v>185.1</v>
      </c>
      <c r="G4622" s="309"/>
      <c r="H4622" s="309"/>
      <c r="I4622" s="24"/>
      <c r="J4622" s="2"/>
    </row>
    <row r="4623" spans="1:10" s="444" customFormat="1">
      <c r="A4623" s="203">
        <v>41502</v>
      </c>
      <c r="B4623" s="382"/>
      <c r="C4623" s="75" t="s">
        <v>438</v>
      </c>
      <c r="D4623" s="75" t="s">
        <v>4965</v>
      </c>
      <c r="E4623" s="525">
        <v>15541</v>
      </c>
      <c r="F4623" s="184">
        <v>400</v>
      </c>
      <c r="G4623" s="309"/>
      <c r="H4623" s="309"/>
      <c r="I4623" s="24"/>
      <c r="J4623" s="2"/>
    </row>
    <row r="4624" spans="1:10" s="444" customFormat="1">
      <c r="A4624" s="203">
        <v>41502</v>
      </c>
      <c r="B4624" s="382"/>
      <c r="C4624" s="75" t="s">
        <v>4958</v>
      </c>
      <c r="D4624" s="75" t="s">
        <v>4976</v>
      </c>
      <c r="E4624" s="525">
        <v>15554</v>
      </c>
      <c r="F4624" s="184">
        <v>690</v>
      </c>
      <c r="G4624" s="309"/>
      <c r="H4624" s="309"/>
      <c r="I4624" s="24"/>
      <c r="J4624" s="2"/>
    </row>
    <row r="4625" spans="1:10" s="444" customFormat="1">
      <c r="A4625" s="203">
        <v>41502</v>
      </c>
      <c r="B4625" s="382"/>
      <c r="C4625" s="75" t="s">
        <v>3421</v>
      </c>
      <c r="D4625" s="75" t="s">
        <v>4981</v>
      </c>
      <c r="E4625" s="525">
        <v>15559</v>
      </c>
      <c r="F4625" s="184">
        <v>690</v>
      </c>
      <c r="G4625" s="309"/>
      <c r="H4625" s="309"/>
      <c r="I4625" s="24"/>
      <c r="J4625" s="2"/>
    </row>
    <row r="4626" spans="1:10" s="444" customFormat="1">
      <c r="A4626" s="203">
        <v>41501</v>
      </c>
      <c r="B4626" s="382"/>
      <c r="C4626" s="75" t="s">
        <v>940</v>
      </c>
      <c r="D4626" s="75" t="s">
        <v>2636</v>
      </c>
      <c r="E4626" s="525">
        <v>15534</v>
      </c>
      <c r="F4626" s="184">
        <v>2000</v>
      </c>
      <c r="G4626" s="309"/>
      <c r="H4626" s="309"/>
      <c r="I4626" s="24"/>
      <c r="J4626" s="2"/>
    </row>
    <row r="4627" spans="1:10" s="444" customFormat="1">
      <c r="A4627" s="203">
        <v>41501</v>
      </c>
      <c r="B4627" s="382"/>
      <c r="C4627" s="75" t="s">
        <v>2268</v>
      </c>
      <c r="D4627" s="75" t="s">
        <v>4946</v>
      </c>
      <c r="E4627" s="525">
        <v>15524</v>
      </c>
      <c r="F4627" s="184">
        <v>520</v>
      </c>
      <c r="G4627" s="309"/>
      <c r="H4627" s="309"/>
      <c r="I4627" s="24"/>
      <c r="J4627" s="2"/>
    </row>
    <row r="4628" spans="1:10" s="444" customFormat="1">
      <c r="A4628" s="203">
        <v>41506</v>
      </c>
      <c r="B4628" s="382"/>
      <c r="C4628" s="75" t="s">
        <v>226</v>
      </c>
      <c r="D4628" s="75" t="s">
        <v>4988</v>
      </c>
      <c r="E4628" s="525">
        <v>15567</v>
      </c>
      <c r="F4628" s="184">
        <v>200</v>
      </c>
      <c r="G4628" s="309"/>
      <c r="H4628" s="309"/>
      <c r="I4628" s="24"/>
      <c r="J4628" s="2"/>
    </row>
    <row r="4629" spans="1:10" s="444" customFormat="1">
      <c r="A4629" s="203">
        <v>41501</v>
      </c>
      <c r="B4629" s="382"/>
      <c r="C4629" s="75" t="s">
        <v>3925</v>
      </c>
      <c r="D4629" s="75" t="s">
        <v>4940</v>
      </c>
      <c r="E4629" s="525">
        <v>15518</v>
      </c>
      <c r="F4629" s="184">
        <v>160</v>
      </c>
      <c r="G4629" s="309"/>
      <c r="H4629" s="309"/>
      <c r="I4629" s="24"/>
      <c r="J4629" s="2"/>
    </row>
    <row r="4630" spans="1:10" s="444" customFormat="1">
      <c r="A4630" s="203">
        <v>41502</v>
      </c>
      <c r="B4630" s="382"/>
      <c r="C4630" s="75" t="s">
        <v>4430</v>
      </c>
      <c r="D4630" s="75" t="s">
        <v>4970</v>
      </c>
      <c r="E4630" s="525">
        <v>15546</v>
      </c>
      <c r="F4630" s="184">
        <v>43.56</v>
      </c>
      <c r="G4630" s="309"/>
      <c r="H4630" s="309"/>
      <c r="I4630" s="24"/>
      <c r="J4630" s="2"/>
    </row>
    <row r="4631" spans="1:10" s="444" customFormat="1">
      <c r="A4631" s="203">
        <v>41506</v>
      </c>
      <c r="B4631" s="382"/>
      <c r="C4631" s="75" t="s">
        <v>369</v>
      </c>
      <c r="D4631" s="75" t="s">
        <v>4984</v>
      </c>
      <c r="E4631" s="525">
        <v>15563</v>
      </c>
      <c r="F4631" s="184">
        <v>992.1</v>
      </c>
      <c r="G4631" s="309"/>
      <c r="H4631" s="309"/>
      <c r="I4631" s="24"/>
      <c r="J4631" s="2"/>
    </row>
    <row r="4632" spans="1:10" s="444" customFormat="1">
      <c r="A4632" s="203">
        <v>41500</v>
      </c>
      <c r="B4632" s="382"/>
      <c r="C4632" s="75" t="s">
        <v>1170</v>
      </c>
      <c r="D4632" s="75" t="s">
        <v>4904</v>
      </c>
      <c r="E4632" s="525">
        <v>15479</v>
      </c>
      <c r="F4632" s="184">
        <v>198</v>
      </c>
      <c r="G4632" s="309"/>
      <c r="H4632" s="309"/>
      <c r="I4632" s="24"/>
      <c r="J4632" s="2"/>
    </row>
    <row r="4633" spans="1:10" s="444" customFormat="1">
      <c r="A4633" s="203">
        <v>41502</v>
      </c>
      <c r="B4633" s="382"/>
      <c r="C4633" s="75" t="s">
        <v>120</v>
      </c>
      <c r="D4633" s="75" t="s">
        <v>4980</v>
      </c>
      <c r="E4633" s="525">
        <v>15558</v>
      </c>
      <c r="F4633" s="184">
        <v>2000</v>
      </c>
      <c r="G4633" s="309"/>
      <c r="H4633" s="309"/>
      <c r="I4633" s="24"/>
      <c r="J4633" s="2"/>
    </row>
    <row r="4636" spans="1:10">
      <c r="A4636" s="60">
        <v>41507</v>
      </c>
    </row>
    <row r="4637" spans="1:10" s="444" customFormat="1">
      <c r="A4637" s="203">
        <v>41502</v>
      </c>
      <c r="B4637" s="382"/>
      <c r="C4637" s="75" t="s">
        <v>583</v>
      </c>
      <c r="D4637" s="75" t="s">
        <v>4963</v>
      </c>
      <c r="E4637" s="525">
        <v>15539</v>
      </c>
      <c r="F4637" s="184">
        <v>99.2</v>
      </c>
      <c r="G4637" s="309"/>
      <c r="H4637" s="309"/>
      <c r="I4637" s="24"/>
      <c r="J4637" s="2"/>
    </row>
    <row r="4638" spans="1:10" s="444" customFormat="1">
      <c r="A4638" s="203">
        <v>41505</v>
      </c>
      <c r="B4638" s="382"/>
      <c r="C4638" s="75" t="s">
        <v>1798</v>
      </c>
      <c r="D4638" s="75" t="s">
        <v>4983</v>
      </c>
      <c r="E4638" s="525">
        <v>15562</v>
      </c>
      <c r="F4638" s="184">
        <v>550.66999999999996</v>
      </c>
      <c r="G4638" s="309"/>
      <c r="H4638" s="309"/>
      <c r="I4638" s="24"/>
      <c r="J4638" s="2"/>
    </row>
    <row r="4639" spans="1:10" s="444" customFormat="1">
      <c r="A4639" s="203">
        <v>41502</v>
      </c>
      <c r="B4639" s="382"/>
      <c r="C4639" s="75" t="s">
        <v>4957</v>
      </c>
      <c r="D4639" s="75" t="s">
        <v>4974</v>
      </c>
      <c r="E4639" s="525">
        <v>15552</v>
      </c>
      <c r="F4639" s="184">
        <v>690</v>
      </c>
      <c r="G4639" s="309"/>
      <c r="H4639" s="309"/>
      <c r="I4639" s="24"/>
      <c r="J4639" s="2"/>
    </row>
    <row r="4640" spans="1:10" s="444" customFormat="1">
      <c r="A4640" s="203">
        <v>41471</v>
      </c>
      <c r="B4640" s="382">
        <v>41503</v>
      </c>
      <c r="C4640" s="75" t="s">
        <v>1982</v>
      </c>
      <c r="D4640" s="75" t="s">
        <v>4617</v>
      </c>
      <c r="E4640" s="525">
        <v>15197</v>
      </c>
      <c r="F4640" s="184">
        <v>800</v>
      </c>
      <c r="G4640" s="309"/>
      <c r="H4640" s="309"/>
      <c r="I4640" s="24"/>
      <c r="J4640" s="2"/>
    </row>
    <row r="4641" spans="1:10" s="444" customFormat="1">
      <c r="A4641" s="203">
        <v>41500</v>
      </c>
      <c r="B4641" s="382"/>
      <c r="C4641" s="75" t="s">
        <v>3138</v>
      </c>
      <c r="D4641" s="75" t="s">
        <v>4908</v>
      </c>
      <c r="E4641" s="525">
        <v>15483</v>
      </c>
      <c r="F4641" s="184">
        <v>160</v>
      </c>
      <c r="G4641" s="309"/>
      <c r="H4641" s="309"/>
      <c r="I4641" s="24"/>
      <c r="J4641" s="2"/>
    </row>
    <row r="4642" spans="1:10" s="444" customFormat="1">
      <c r="A4642" s="203">
        <v>41507</v>
      </c>
      <c r="B4642" s="382"/>
      <c r="C4642" s="75" t="s">
        <v>2897</v>
      </c>
      <c r="D4642" s="75" t="s">
        <v>4994</v>
      </c>
      <c r="E4642" s="525">
        <v>15571</v>
      </c>
      <c r="F4642" s="184">
        <v>3300</v>
      </c>
      <c r="G4642" s="309"/>
      <c r="H4642" s="309"/>
      <c r="I4642" s="24"/>
      <c r="J4642" s="2"/>
    </row>
    <row r="4643" spans="1:10" s="444" customFormat="1">
      <c r="A4643" s="203">
        <v>41507</v>
      </c>
      <c r="B4643" s="382"/>
      <c r="C4643" s="75" t="s">
        <v>4570</v>
      </c>
      <c r="D4643" s="75" t="s">
        <v>4992</v>
      </c>
      <c r="E4643" s="525">
        <v>15569</v>
      </c>
      <c r="F4643" s="184">
        <v>131</v>
      </c>
      <c r="G4643" s="309"/>
      <c r="H4643" s="309"/>
      <c r="I4643" s="24"/>
      <c r="J4643" s="2"/>
    </row>
    <row r="4644" spans="1:10" s="444" customFormat="1">
      <c r="A4644" s="203">
        <v>41507</v>
      </c>
      <c r="B4644" s="382"/>
      <c r="C4644" s="75" t="s">
        <v>3157</v>
      </c>
      <c r="D4644" s="75" t="s">
        <v>4993</v>
      </c>
      <c r="E4644" s="525">
        <v>15570</v>
      </c>
      <c r="F4644" s="184">
        <v>4000</v>
      </c>
      <c r="G4644" s="309"/>
      <c r="H4644" s="309"/>
      <c r="I4644" s="24"/>
      <c r="J4644" s="2"/>
    </row>
    <row r="4645" spans="1:10" s="444" customFormat="1">
      <c r="A4645" s="203">
        <v>41507</v>
      </c>
      <c r="B4645" s="382"/>
      <c r="C4645" s="75" t="s">
        <v>4996</v>
      </c>
      <c r="D4645" s="75" t="s">
        <v>4999</v>
      </c>
      <c r="E4645" s="525">
        <v>15575</v>
      </c>
      <c r="F4645" s="184">
        <v>436.76</v>
      </c>
      <c r="G4645" s="309"/>
      <c r="H4645" s="309"/>
      <c r="I4645" s="24"/>
      <c r="J4645" s="2"/>
    </row>
    <row r="4649" spans="1:10">
      <c r="A4649" s="60">
        <v>41508</v>
      </c>
    </row>
    <row r="4650" spans="1:10" s="444" customFormat="1">
      <c r="A4650" s="203">
        <v>41502</v>
      </c>
      <c r="B4650" s="382"/>
      <c r="C4650" s="75" t="s">
        <v>662</v>
      </c>
      <c r="D4650" s="75" t="s">
        <v>4971</v>
      </c>
      <c r="E4650" s="525">
        <v>15547</v>
      </c>
      <c r="F4650" s="184">
        <v>149.24</v>
      </c>
      <c r="G4650" s="309"/>
      <c r="H4650" s="309"/>
      <c r="I4650" s="24"/>
      <c r="J4650" s="2"/>
    </row>
    <row r="4651" spans="1:10" s="444" customFormat="1">
      <c r="A4651" s="203">
        <v>41502</v>
      </c>
      <c r="B4651" s="382"/>
      <c r="C4651" s="75" t="s">
        <v>4959</v>
      </c>
      <c r="D4651" s="75" t="s">
        <v>4978</v>
      </c>
      <c r="E4651" s="525">
        <v>15556</v>
      </c>
      <c r="F4651" s="184">
        <v>230</v>
      </c>
      <c r="G4651" s="309"/>
      <c r="H4651" s="309"/>
      <c r="I4651" s="24"/>
      <c r="J4651" s="2"/>
    </row>
    <row r="4652" spans="1:10" s="444" customFormat="1">
      <c r="A4652" s="203">
        <v>41506</v>
      </c>
      <c r="B4652" s="382"/>
      <c r="C4652" s="75" t="s">
        <v>871</v>
      </c>
      <c r="D4652" s="75" t="s">
        <v>4986</v>
      </c>
      <c r="E4652" s="525">
        <v>15565</v>
      </c>
      <c r="F4652" s="184">
        <v>350</v>
      </c>
      <c r="G4652" s="309"/>
      <c r="H4652" s="309"/>
      <c r="I4652" s="24"/>
      <c r="J4652" s="2"/>
    </row>
    <row r="4653" spans="1:10" s="444" customFormat="1">
      <c r="A4653" s="203">
        <v>41502</v>
      </c>
      <c r="B4653" s="382"/>
      <c r="C4653" s="75" t="s">
        <v>1797</v>
      </c>
      <c r="D4653" s="75" t="s">
        <v>4968</v>
      </c>
      <c r="E4653" s="525">
        <v>15544</v>
      </c>
      <c r="F4653" s="184">
        <v>490.2</v>
      </c>
      <c r="G4653" s="309"/>
      <c r="H4653" s="309"/>
      <c r="I4653" s="24"/>
      <c r="J4653" s="2"/>
    </row>
    <row r="4654" spans="1:10" s="444" customFormat="1">
      <c r="A4654" s="203">
        <v>41506</v>
      </c>
      <c r="B4654" s="382"/>
      <c r="C4654" s="75" t="s">
        <v>388</v>
      </c>
      <c r="D4654" s="75" t="s">
        <v>4985</v>
      </c>
      <c r="E4654" s="525">
        <v>15564</v>
      </c>
      <c r="F4654" s="184">
        <v>500</v>
      </c>
      <c r="G4654" s="309"/>
      <c r="H4654" s="309"/>
      <c r="I4654" s="24"/>
      <c r="J4654" s="2"/>
    </row>
    <row r="4655" spans="1:10" s="444" customFormat="1">
      <c r="A4655" s="203">
        <v>41502</v>
      </c>
      <c r="B4655" s="382"/>
      <c r="C4655" s="75" t="s">
        <v>2970</v>
      </c>
      <c r="D4655" s="75" t="s">
        <v>4975</v>
      </c>
      <c r="E4655" s="525">
        <v>15553</v>
      </c>
      <c r="F4655" s="184">
        <v>552</v>
      </c>
      <c r="G4655" s="309"/>
      <c r="H4655" s="309"/>
      <c r="I4655" s="24"/>
      <c r="J4655" s="2"/>
    </row>
    <row r="4656" spans="1:10" s="444" customFormat="1">
      <c r="A4656" s="382">
        <v>41387</v>
      </c>
      <c r="B4656" s="382"/>
      <c r="C4656" s="75" t="s">
        <v>3856</v>
      </c>
      <c r="D4656" s="75" t="s">
        <v>3863</v>
      </c>
      <c r="E4656" s="525">
        <v>14090</v>
      </c>
      <c r="F4656" s="184">
        <v>588.79999999999995</v>
      </c>
      <c r="G4656" s="309"/>
      <c r="H4656" s="309"/>
      <c r="I4656" s="24"/>
      <c r="J4656" s="2"/>
    </row>
    <row r="4657" spans="1:10" s="444" customFormat="1">
      <c r="A4657" s="203">
        <v>41451</v>
      </c>
      <c r="B4657" s="382"/>
      <c r="C4657" s="75" t="s">
        <v>4991</v>
      </c>
      <c r="D4657" s="75" t="s">
        <v>4990</v>
      </c>
      <c r="E4657" s="525">
        <v>14910</v>
      </c>
      <c r="F4657" s="184">
        <v>3996.8</v>
      </c>
      <c r="G4657" s="309"/>
      <c r="H4657" s="309"/>
      <c r="I4657" s="24"/>
      <c r="J4657" s="2"/>
    </row>
    <row r="4658" spans="1:10" s="444" customFormat="1">
      <c r="A4658" s="203">
        <v>41506</v>
      </c>
      <c r="B4658" s="382"/>
      <c r="C4658" s="75" t="s">
        <v>871</v>
      </c>
      <c r="D4658" s="75" t="s">
        <v>4987</v>
      </c>
      <c r="E4658" s="525">
        <v>15566</v>
      </c>
      <c r="F4658" s="184">
        <v>10000</v>
      </c>
      <c r="G4658" s="309"/>
      <c r="H4658" s="309"/>
      <c r="I4658" s="24"/>
      <c r="J4658" s="2"/>
    </row>
    <row r="4659" spans="1:10" s="444" customFormat="1">
      <c r="A4659" s="203">
        <v>41507</v>
      </c>
      <c r="B4659" s="382"/>
      <c r="C4659" s="75" t="s">
        <v>226</v>
      </c>
      <c r="D4659" s="75" t="s">
        <v>4998</v>
      </c>
      <c r="E4659" s="525">
        <v>15574</v>
      </c>
      <c r="F4659" s="184">
        <v>475.13</v>
      </c>
      <c r="G4659" s="309"/>
      <c r="H4659" s="309"/>
      <c r="I4659" s="24"/>
      <c r="J4659" s="2"/>
    </row>
    <row r="4660" spans="1:10" s="444" customFormat="1">
      <c r="A4660" s="203">
        <v>41502</v>
      </c>
      <c r="B4660" s="382"/>
      <c r="C4660" s="75" t="s">
        <v>3078</v>
      </c>
      <c r="D4660" s="75" t="s">
        <v>4977</v>
      </c>
      <c r="E4660" s="525">
        <v>15555</v>
      </c>
      <c r="F4660" s="184">
        <v>690</v>
      </c>
      <c r="G4660" s="309"/>
      <c r="H4660" s="309"/>
      <c r="I4660" s="24"/>
      <c r="J4660" s="2"/>
    </row>
    <row r="4661" spans="1:10" s="444" customFormat="1">
      <c r="A4661" s="203">
        <v>41501</v>
      </c>
      <c r="B4661" s="382"/>
      <c r="C4661" s="75" t="s">
        <v>367</v>
      </c>
      <c r="D4661" s="75" t="s">
        <v>4943</v>
      </c>
      <c r="E4661" s="525">
        <v>15521</v>
      </c>
      <c r="F4661" s="184">
        <v>312</v>
      </c>
      <c r="G4661" s="309"/>
      <c r="H4661" s="309"/>
      <c r="I4661" s="24"/>
      <c r="J4661" s="2"/>
    </row>
    <row r="4664" spans="1:10">
      <c r="A4664" s="60">
        <v>41509</v>
      </c>
    </row>
    <row r="4665" spans="1:10" s="444" customFormat="1">
      <c r="A4665" s="203">
        <v>41488</v>
      </c>
      <c r="B4665" s="382">
        <v>41503</v>
      </c>
      <c r="C4665" s="75" t="s">
        <v>3689</v>
      </c>
      <c r="D4665" s="75" t="s">
        <v>4814</v>
      </c>
      <c r="E4665" s="525">
        <v>15388</v>
      </c>
      <c r="F4665" s="184">
        <v>1500</v>
      </c>
      <c r="G4665" s="309"/>
      <c r="H4665" s="309"/>
      <c r="I4665" s="24"/>
      <c r="J4665" s="2"/>
    </row>
    <row r="4666" spans="1:10" s="444" customFormat="1">
      <c r="A4666" s="203">
        <v>41509</v>
      </c>
      <c r="B4666" s="382"/>
      <c r="C4666" s="75" t="s">
        <v>145</v>
      </c>
      <c r="D4666" s="75" t="s">
        <v>5035</v>
      </c>
      <c r="E4666" s="525">
        <v>15607</v>
      </c>
      <c r="F4666" s="184">
        <v>219</v>
      </c>
      <c r="G4666" s="309"/>
      <c r="H4666" s="309"/>
      <c r="I4666" s="24"/>
      <c r="J4666" s="2"/>
    </row>
    <row r="4667" spans="1:10" s="444" customFormat="1">
      <c r="A4667" s="203">
        <v>41509</v>
      </c>
      <c r="B4667" s="382"/>
      <c r="C4667" s="75" t="s">
        <v>389</v>
      </c>
      <c r="D4667" s="75" t="s">
        <v>5036</v>
      </c>
      <c r="E4667" s="525">
        <v>15608</v>
      </c>
      <c r="F4667" s="184">
        <v>140</v>
      </c>
      <c r="G4667" s="309"/>
      <c r="H4667" s="309"/>
      <c r="I4667" s="24"/>
      <c r="J4667" s="2"/>
    </row>
    <row r="4668" spans="1:10" s="444" customFormat="1">
      <c r="A4668" s="203">
        <v>41509</v>
      </c>
      <c r="B4668" s="382"/>
      <c r="C4668" s="75" t="s">
        <v>948</v>
      </c>
      <c r="D4668" s="75" t="s">
        <v>5042</v>
      </c>
      <c r="E4668" s="525">
        <v>15614</v>
      </c>
      <c r="F4668" s="184">
        <v>149.18</v>
      </c>
      <c r="G4668" s="309"/>
      <c r="H4668" s="309"/>
      <c r="I4668" s="24"/>
      <c r="J4668" s="2"/>
    </row>
    <row r="4669" spans="1:10" s="444" customFormat="1">
      <c r="A4669" s="203">
        <v>41502</v>
      </c>
      <c r="B4669" s="382"/>
      <c r="C4669" s="75" t="s">
        <v>3845</v>
      </c>
      <c r="D4669" s="75" t="s">
        <v>4973</v>
      </c>
      <c r="E4669" s="525">
        <v>15549</v>
      </c>
      <c r="F4669" s="184">
        <v>690</v>
      </c>
      <c r="G4669" s="309"/>
      <c r="H4669" s="309"/>
      <c r="I4669" s="24"/>
      <c r="J4669" s="2"/>
    </row>
    <row r="4670" spans="1:10" s="444" customFormat="1">
      <c r="A4670" s="203">
        <v>41508</v>
      </c>
      <c r="B4670" s="382"/>
      <c r="C4670" s="75" t="s">
        <v>2502</v>
      </c>
      <c r="D4670" s="75" t="s">
        <v>5000</v>
      </c>
      <c r="E4670" s="525">
        <v>15576</v>
      </c>
      <c r="F4670" s="184">
        <v>300</v>
      </c>
      <c r="G4670" s="309"/>
      <c r="H4670" s="309"/>
      <c r="I4670" s="24"/>
      <c r="J4670" s="2"/>
    </row>
    <row r="4673" spans="1:10">
      <c r="A4673" s="60">
        <v>41512</v>
      </c>
    </row>
    <row r="4674" spans="1:10" s="444" customFormat="1">
      <c r="A4674" s="203">
        <v>41495</v>
      </c>
      <c r="B4674" s="382"/>
      <c r="C4674" s="75" t="s">
        <v>1758</v>
      </c>
      <c r="D4674" s="75" t="s">
        <v>4843</v>
      </c>
      <c r="E4674" s="525">
        <v>15420</v>
      </c>
      <c r="F4674" s="184">
        <v>150</v>
      </c>
      <c r="G4674" s="309"/>
      <c r="H4674" s="309"/>
      <c r="I4674" s="24"/>
      <c r="J4674" s="2"/>
    </row>
    <row r="4675" spans="1:10" s="444" customFormat="1">
      <c r="A4675" s="203">
        <v>41495</v>
      </c>
      <c r="B4675" s="382"/>
      <c r="C4675" s="75" t="s">
        <v>4832</v>
      </c>
      <c r="D4675" s="75" t="s">
        <v>4839</v>
      </c>
      <c r="E4675" s="525">
        <v>15415</v>
      </c>
      <c r="F4675" s="184">
        <v>400</v>
      </c>
      <c r="G4675" s="309"/>
      <c r="H4675" s="309"/>
      <c r="I4675" s="24"/>
      <c r="J4675" s="2"/>
    </row>
    <row r="4676" spans="1:10" s="444" customFormat="1">
      <c r="A4676" s="203">
        <v>41509</v>
      </c>
      <c r="B4676" s="382"/>
      <c r="C4676" s="75" t="s">
        <v>5002</v>
      </c>
      <c r="D4676" s="75" t="s">
        <v>5015</v>
      </c>
      <c r="E4676" s="525">
        <v>15586</v>
      </c>
      <c r="F4676" s="184">
        <v>588.79999999999995</v>
      </c>
      <c r="G4676" s="309"/>
      <c r="H4676" s="309"/>
      <c r="I4676" s="24"/>
      <c r="J4676" s="2"/>
    </row>
    <row r="4677" spans="1:10" s="444" customFormat="1">
      <c r="A4677" s="382">
        <v>41444</v>
      </c>
      <c r="B4677" s="382">
        <v>41506</v>
      </c>
      <c r="C4677" s="75" t="s">
        <v>4402</v>
      </c>
      <c r="D4677" s="75" t="s">
        <v>4406</v>
      </c>
      <c r="E4677" s="525">
        <v>14853</v>
      </c>
      <c r="F4677" s="184">
        <v>980.4</v>
      </c>
      <c r="G4677" s="309"/>
      <c r="H4677" s="309"/>
      <c r="I4677" s="24"/>
      <c r="J4677" s="2"/>
    </row>
    <row r="4678" spans="1:10" s="444" customFormat="1">
      <c r="A4678" s="203">
        <v>41509</v>
      </c>
      <c r="B4678" s="382"/>
      <c r="C4678" s="75" t="s">
        <v>100</v>
      </c>
      <c r="D4678" s="75" t="s">
        <v>5032</v>
      </c>
      <c r="E4678" s="525">
        <v>15604</v>
      </c>
      <c r="F4678" s="184">
        <v>1000</v>
      </c>
      <c r="G4678" s="309"/>
      <c r="H4678" s="309"/>
      <c r="I4678" s="24"/>
      <c r="J4678" s="2"/>
    </row>
    <row r="4679" spans="1:10" s="444" customFormat="1">
      <c r="A4679" s="203">
        <v>41512</v>
      </c>
      <c r="B4679" s="382"/>
      <c r="C4679" s="75" t="s">
        <v>5048</v>
      </c>
      <c r="D4679" s="75" t="s">
        <v>5047</v>
      </c>
      <c r="E4679" s="525">
        <v>15619</v>
      </c>
      <c r="F4679" s="184">
        <v>495</v>
      </c>
      <c r="G4679" s="309"/>
      <c r="H4679" s="309"/>
      <c r="I4679" s="24"/>
      <c r="J4679" s="2"/>
    </row>
    <row r="4680" spans="1:10" s="444" customFormat="1">
      <c r="A4680" s="203">
        <v>41509</v>
      </c>
      <c r="B4680" s="382"/>
      <c r="C4680" s="75" t="s">
        <v>5009</v>
      </c>
      <c r="D4680" s="75" t="s">
        <v>5041</v>
      </c>
      <c r="E4680" s="525">
        <v>15613</v>
      </c>
      <c r="F4680" s="184">
        <v>322.64</v>
      </c>
      <c r="G4680" s="309"/>
      <c r="H4680" s="694"/>
      <c r="I4680" s="24"/>
      <c r="J4680" s="2"/>
    </row>
    <row r="4681" spans="1:10" s="444" customFormat="1">
      <c r="A4681" s="203">
        <v>41509</v>
      </c>
      <c r="B4681" s="382"/>
      <c r="C4681" s="75" t="s">
        <v>3895</v>
      </c>
      <c r="D4681" s="75" t="s">
        <v>5033</v>
      </c>
      <c r="E4681" s="525">
        <v>15605</v>
      </c>
      <c r="F4681" s="184">
        <v>2180.59</v>
      </c>
      <c r="G4681" s="309"/>
      <c r="H4681" s="309"/>
      <c r="I4681" s="24"/>
      <c r="J4681" s="2"/>
    </row>
    <row r="4684" spans="1:10">
      <c r="A4684" s="60">
        <v>41513</v>
      </c>
    </row>
    <row r="4685" spans="1:10" s="444" customFormat="1">
      <c r="A4685" s="203">
        <v>41502</v>
      </c>
      <c r="B4685" s="382"/>
      <c r="C4685" s="75" t="s">
        <v>3881</v>
      </c>
      <c r="D4685" s="75" t="s">
        <v>4966</v>
      </c>
      <c r="E4685" s="525">
        <v>15542</v>
      </c>
      <c r="F4685" s="184">
        <v>254</v>
      </c>
      <c r="G4685" s="309"/>
      <c r="H4685" s="309"/>
      <c r="I4685" s="24"/>
      <c r="J4685" s="2"/>
    </row>
    <row r="4686" spans="1:10" s="444" customFormat="1">
      <c r="A4686" s="203">
        <v>41509</v>
      </c>
      <c r="B4686" s="382">
        <v>41514</v>
      </c>
      <c r="C4686" s="75" t="s">
        <v>1797</v>
      </c>
      <c r="D4686" s="75" t="s">
        <v>5038</v>
      </c>
      <c r="E4686" s="525">
        <v>15610</v>
      </c>
      <c r="F4686" s="184">
        <v>296.8</v>
      </c>
      <c r="G4686" s="309"/>
      <c r="H4686" s="309"/>
      <c r="I4686" s="24"/>
      <c r="J4686" s="2"/>
    </row>
    <row r="4687" spans="1:10" s="444" customFormat="1">
      <c r="A4687" s="203">
        <v>41509</v>
      </c>
      <c r="B4687" s="382"/>
      <c r="C4687" s="75" t="s">
        <v>5007</v>
      </c>
      <c r="D4687" s="75" t="s">
        <v>5030</v>
      </c>
      <c r="E4687" s="525">
        <v>15602</v>
      </c>
      <c r="F4687" s="184">
        <v>301.95</v>
      </c>
      <c r="G4687" s="309"/>
      <c r="H4687" s="309"/>
      <c r="I4687" s="24"/>
      <c r="J4687" s="2"/>
    </row>
    <row r="4688" spans="1:10" s="444" customFormat="1">
      <c r="A4688" s="203">
        <v>41507</v>
      </c>
      <c r="B4688" s="382"/>
      <c r="C4688" s="75" t="s">
        <v>1797</v>
      </c>
      <c r="D4688" s="75" t="s">
        <v>4995</v>
      </c>
      <c r="E4688" s="525">
        <v>15572</v>
      </c>
      <c r="F4688" s="184">
        <v>400</v>
      </c>
      <c r="G4688" s="309"/>
      <c r="H4688" s="309"/>
      <c r="I4688" s="24"/>
      <c r="J4688" s="2"/>
    </row>
    <row r="4689" spans="1:10" s="444" customFormat="1">
      <c r="A4689" s="203">
        <v>41509</v>
      </c>
      <c r="B4689" s="382"/>
      <c r="C4689" s="75" t="s">
        <v>3843</v>
      </c>
      <c r="D4689" s="75" t="s">
        <v>5016</v>
      </c>
      <c r="E4689" s="525">
        <v>15587</v>
      </c>
      <c r="F4689" s="184">
        <v>552</v>
      </c>
      <c r="G4689" s="309"/>
      <c r="H4689" s="309"/>
      <c r="I4689" s="24"/>
      <c r="J4689" s="2"/>
    </row>
    <row r="4690" spans="1:10" s="444" customFormat="1">
      <c r="A4690" s="203">
        <v>41509</v>
      </c>
      <c r="B4690" s="382">
        <v>41512</v>
      </c>
      <c r="C4690" s="75" t="s">
        <v>5003</v>
      </c>
      <c r="D4690" s="75" t="s">
        <v>5018</v>
      </c>
      <c r="E4690" s="525">
        <v>15589</v>
      </c>
      <c r="F4690" s="184">
        <v>570.4</v>
      </c>
      <c r="G4690" s="309"/>
      <c r="H4690" s="309"/>
      <c r="I4690" s="24"/>
      <c r="J4690" s="2"/>
    </row>
    <row r="4691" spans="1:10" s="444" customFormat="1">
      <c r="A4691" s="203">
        <v>41509</v>
      </c>
      <c r="B4691" s="382"/>
      <c r="C4691" s="75" t="s">
        <v>5001</v>
      </c>
      <c r="D4691" s="75" t="s">
        <v>5014</v>
      </c>
      <c r="E4691" s="525">
        <v>15585</v>
      </c>
      <c r="F4691" s="184">
        <v>588.79999999999995</v>
      </c>
      <c r="G4691" s="309"/>
      <c r="H4691" s="309"/>
      <c r="I4691" s="24"/>
      <c r="J4691" s="2"/>
    </row>
    <row r="4692" spans="1:10" s="444" customFormat="1">
      <c r="A4692" s="203">
        <v>41502</v>
      </c>
      <c r="B4692" s="382"/>
      <c r="C4692" s="75" t="s">
        <v>130</v>
      </c>
      <c r="D4692" s="75" t="s">
        <v>4613</v>
      </c>
      <c r="E4692" s="525">
        <v>15560</v>
      </c>
      <c r="F4692" s="184">
        <v>975</v>
      </c>
      <c r="G4692" s="309"/>
      <c r="H4692" s="309"/>
      <c r="I4692" s="24"/>
      <c r="J4692" s="2"/>
    </row>
    <row r="4693" spans="1:10" s="444" customFormat="1">
      <c r="A4693" s="203">
        <v>41512</v>
      </c>
      <c r="B4693" s="382"/>
      <c r="C4693" s="75" t="s">
        <v>545</v>
      </c>
      <c r="D4693" s="75" t="s">
        <v>5046</v>
      </c>
      <c r="E4693" s="525">
        <v>15618</v>
      </c>
      <c r="F4693" s="184">
        <v>793.22</v>
      </c>
      <c r="G4693" s="309"/>
      <c r="H4693" s="309"/>
      <c r="I4693" s="24"/>
      <c r="J4693" s="2"/>
    </row>
    <row r="4694" spans="1:10" s="444" customFormat="1">
      <c r="A4694" s="203">
        <v>41513</v>
      </c>
      <c r="B4694" s="382"/>
      <c r="C4694" s="75" t="s">
        <v>2206</v>
      </c>
      <c r="D4694" s="75" t="s">
        <v>5054</v>
      </c>
      <c r="E4694" s="525">
        <v>15625</v>
      </c>
      <c r="F4694" s="184">
        <v>185.07</v>
      </c>
      <c r="G4694" s="309"/>
      <c r="H4694" s="309"/>
      <c r="I4694" s="24"/>
      <c r="J4694" s="2"/>
    </row>
    <row r="4695" spans="1:10" s="444" customFormat="1">
      <c r="A4695" s="203">
        <v>41513</v>
      </c>
      <c r="B4695" s="382"/>
      <c r="C4695" s="75" t="s">
        <v>130</v>
      </c>
      <c r="D4695" s="75" t="s">
        <v>5053</v>
      </c>
      <c r="E4695" s="525">
        <v>15624</v>
      </c>
      <c r="F4695" s="184">
        <v>975</v>
      </c>
      <c r="G4695" s="309"/>
      <c r="H4695" s="309"/>
      <c r="I4695" s="24"/>
      <c r="J4695" s="2"/>
    </row>
    <row r="4696" spans="1:10" s="444" customFormat="1">
      <c r="A4696" s="203">
        <v>41509</v>
      </c>
      <c r="B4696" s="382">
        <v>41512</v>
      </c>
      <c r="C4696" s="75" t="s">
        <v>4367</v>
      </c>
      <c r="D4696" s="75" t="s">
        <v>5019</v>
      </c>
      <c r="E4696" s="525">
        <v>15590</v>
      </c>
      <c r="F4696" s="184">
        <v>496.8</v>
      </c>
      <c r="G4696" s="309"/>
      <c r="H4696" s="309"/>
      <c r="I4696" s="24"/>
      <c r="J4696" s="2"/>
    </row>
    <row r="4697" spans="1:10" s="444" customFormat="1">
      <c r="A4697" s="203">
        <v>41509</v>
      </c>
      <c r="B4697" s="382">
        <v>41513</v>
      </c>
      <c r="C4697" s="75" t="s">
        <v>5005</v>
      </c>
      <c r="D4697" s="75" t="s">
        <v>5021</v>
      </c>
      <c r="E4697" s="525">
        <v>15592</v>
      </c>
      <c r="F4697" s="184">
        <v>478.4</v>
      </c>
      <c r="G4697" s="309"/>
      <c r="H4697" s="309"/>
      <c r="I4697" s="24"/>
      <c r="J4697" s="2"/>
    </row>
    <row r="4699" spans="1:10">
      <c r="A4699" s="60">
        <v>41514</v>
      </c>
    </row>
    <row r="4700" spans="1:10" s="444" customFormat="1">
      <c r="A4700" s="362">
        <v>41380</v>
      </c>
      <c r="B4700" s="362"/>
      <c r="C4700" s="363" t="s">
        <v>3221</v>
      </c>
      <c r="D4700" s="363" t="s">
        <v>3837</v>
      </c>
      <c r="E4700" s="542">
        <v>14047</v>
      </c>
      <c r="F4700" s="184">
        <v>174.55</v>
      </c>
      <c r="G4700" s="309"/>
      <c r="H4700" s="309"/>
      <c r="I4700" s="24"/>
      <c r="J4700" s="487"/>
    </row>
    <row r="4701" spans="1:10" s="444" customFormat="1">
      <c r="A4701" s="203">
        <v>41507</v>
      </c>
      <c r="B4701" s="382"/>
      <c r="C4701" s="75" t="s">
        <v>1871</v>
      </c>
      <c r="D4701" s="75" t="s">
        <v>4997</v>
      </c>
      <c r="E4701" s="525">
        <v>15573</v>
      </c>
      <c r="F4701" s="184">
        <v>202.69</v>
      </c>
      <c r="G4701" s="309"/>
      <c r="H4701" s="309"/>
      <c r="I4701" s="24"/>
      <c r="J4701" s="2"/>
    </row>
    <row r="4702" spans="1:10" s="444" customFormat="1">
      <c r="A4702" s="203">
        <v>41509</v>
      </c>
      <c r="B4702" s="382"/>
      <c r="C4702" s="75" t="s">
        <v>3077</v>
      </c>
      <c r="D4702" s="75" t="s">
        <v>5022</v>
      </c>
      <c r="E4702" s="525">
        <v>15593</v>
      </c>
      <c r="F4702" s="184">
        <v>248.4</v>
      </c>
      <c r="G4702" s="309"/>
      <c r="H4702" s="309"/>
      <c r="I4702" s="24"/>
      <c r="J4702" s="2"/>
    </row>
    <row r="4703" spans="1:10" s="444" customFormat="1">
      <c r="A4703" s="203">
        <v>41509</v>
      </c>
      <c r="B4703" s="382">
        <v>41514</v>
      </c>
      <c r="C4703" s="75" t="s">
        <v>438</v>
      </c>
      <c r="D4703" s="75" t="s">
        <v>5037</v>
      </c>
      <c r="E4703" s="525">
        <v>15609</v>
      </c>
      <c r="F4703" s="184">
        <v>400</v>
      </c>
      <c r="G4703" s="309"/>
      <c r="H4703" s="309"/>
      <c r="I4703" s="24"/>
      <c r="J4703" s="2"/>
    </row>
    <row r="4704" spans="1:10" s="444" customFormat="1">
      <c r="A4704" s="203">
        <v>41509</v>
      </c>
      <c r="B4704" s="382">
        <v>41512</v>
      </c>
      <c r="C4704" s="75" t="s">
        <v>4957</v>
      </c>
      <c r="D4704" s="75" t="s">
        <v>5017</v>
      </c>
      <c r="E4704" s="525">
        <v>15588</v>
      </c>
      <c r="F4704" s="184">
        <v>515.20000000000005</v>
      </c>
      <c r="G4704" s="309"/>
      <c r="H4704" s="309"/>
      <c r="I4704" s="24"/>
      <c r="J4704" s="2"/>
    </row>
    <row r="4705" spans="1:10" s="444" customFormat="1">
      <c r="A4705" s="203">
        <v>41509</v>
      </c>
      <c r="B4705" s="382"/>
      <c r="C4705" s="75" t="s">
        <v>4340</v>
      </c>
      <c r="D4705" s="75" t="s">
        <v>5034</v>
      </c>
      <c r="E4705" s="525">
        <v>15606</v>
      </c>
      <c r="F4705" s="184">
        <v>600</v>
      </c>
      <c r="G4705" s="309"/>
      <c r="H4705" s="309"/>
      <c r="I4705" s="24"/>
      <c r="J4705" s="2"/>
    </row>
    <row r="4706" spans="1:10" s="444" customFormat="1">
      <c r="A4706" s="203">
        <v>41512</v>
      </c>
      <c r="B4706" s="382"/>
      <c r="C4706" s="75" t="s">
        <v>761</v>
      </c>
      <c r="D4706" s="75" t="s">
        <v>5045</v>
      </c>
      <c r="E4706" s="525">
        <v>15617</v>
      </c>
      <c r="F4706" s="184">
        <v>1383.95</v>
      </c>
      <c r="G4706" s="309"/>
      <c r="H4706" s="309"/>
      <c r="I4706" s="24"/>
      <c r="J4706" s="2"/>
    </row>
    <row r="4707" spans="1:10" s="444" customFormat="1">
      <c r="A4707" s="203">
        <v>41512</v>
      </c>
      <c r="B4707" s="382"/>
      <c r="C4707" s="75" t="s">
        <v>1076</v>
      </c>
      <c r="D4707" s="75" t="s">
        <v>5044</v>
      </c>
      <c r="E4707" s="525">
        <v>15615</v>
      </c>
      <c r="F4707" s="184">
        <v>350</v>
      </c>
      <c r="G4707" s="309"/>
      <c r="H4707" s="309"/>
      <c r="I4707" s="24"/>
      <c r="J4707" s="2"/>
    </row>
    <row r="4708" spans="1:10" s="444" customFormat="1">
      <c r="A4708" s="203">
        <v>41513</v>
      </c>
      <c r="B4708" s="382"/>
      <c r="C4708" s="75" t="s">
        <v>3697</v>
      </c>
      <c r="D4708" s="75" t="s">
        <v>5060</v>
      </c>
      <c r="E4708" s="525">
        <v>15630</v>
      </c>
      <c r="F4708" s="184">
        <v>200</v>
      </c>
      <c r="G4708" s="309"/>
      <c r="H4708" s="309"/>
      <c r="I4708" s="24"/>
      <c r="J4708" s="2"/>
    </row>
    <row r="4709" spans="1:10" s="444" customFormat="1">
      <c r="A4709" s="203">
        <v>41513</v>
      </c>
      <c r="B4709" s="382"/>
      <c r="C4709" s="75" t="s">
        <v>3502</v>
      </c>
      <c r="D4709" s="75" t="s">
        <v>5057</v>
      </c>
      <c r="E4709" s="525">
        <v>15628</v>
      </c>
      <c r="F4709" s="184">
        <v>200</v>
      </c>
      <c r="G4709" s="309"/>
      <c r="H4709" s="309"/>
      <c r="I4709" s="24"/>
      <c r="J4709" s="2"/>
    </row>
    <row r="4710" spans="1:10" s="444" customFormat="1">
      <c r="A4710" s="203">
        <v>41513</v>
      </c>
      <c r="B4710" s="382"/>
      <c r="C4710" s="75" t="s">
        <v>389</v>
      </c>
      <c r="D4710" s="75" t="s">
        <v>5059</v>
      </c>
      <c r="E4710" s="525">
        <v>15629</v>
      </c>
      <c r="F4710" s="184">
        <v>200</v>
      </c>
      <c r="G4710" s="309"/>
      <c r="H4710" s="309"/>
      <c r="I4710" s="24"/>
      <c r="J4710" s="2"/>
    </row>
    <row r="4711" spans="1:10" s="444" customFormat="1">
      <c r="A4711" s="203">
        <v>41513</v>
      </c>
      <c r="B4711" s="382"/>
      <c r="C4711" s="75" t="s">
        <v>761</v>
      </c>
      <c r="D4711" s="75" t="s">
        <v>5056</v>
      </c>
      <c r="E4711" s="525">
        <v>15627</v>
      </c>
      <c r="F4711" s="184">
        <v>164</v>
      </c>
      <c r="G4711" s="309"/>
      <c r="H4711" s="309"/>
      <c r="I4711" s="24"/>
      <c r="J4711" s="2"/>
    </row>
    <row r="4712" spans="1:10" s="444" customFormat="1">
      <c r="A4712" s="203">
        <v>41514</v>
      </c>
      <c r="B4712" s="382"/>
      <c r="C4712" s="75" t="s">
        <v>5063</v>
      </c>
      <c r="D4712" s="75" t="s">
        <v>5066</v>
      </c>
      <c r="E4712" s="525">
        <v>15637</v>
      </c>
      <c r="F4712" s="184">
        <v>178</v>
      </c>
      <c r="G4712" s="309"/>
      <c r="H4712" s="309"/>
      <c r="I4712" s="24"/>
      <c r="J4712" s="2"/>
    </row>
    <row r="4713" spans="1:10" s="444" customFormat="1">
      <c r="A4713" s="203">
        <v>41514</v>
      </c>
      <c r="B4713" s="382"/>
      <c r="C4713" s="75" t="s">
        <v>1224</v>
      </c>
      <c r="D4713" s="75" t="s">
        <v>5067</v>
      </c>
      <c r="E4713" s="525">
        <v>15638</v>
      </c>
      <c r="F4713" s="184">
        <v>380</v>
      </c>
      <c r="G4713" s="309"/>
      <c r="H4713" s="309"/>
      <c r="I4713" s="24"/>
      <c r="J4713" s="2"/>
    </row>
    <row r="4714" spans="1:10" s="444" customFormat="1">
      <c r="A4714" s="203">
        <v>41514</v>
      </c>
      <c r="B4714" s="382"/>
      <c r="C4714" s="75" t="s">
        <v>226</v>
      </c>
      <c r="D4714" s="75" t="s">
        <v>5064</v>
      </c>
      <c r="E4714" s="525">
        <v>15635</v>
      </c>
      <c r="F4714" s="184">
        <v>480.85</v>
      </c>
      <c r="G4714" s="309"/>
      <c r="H4714" s="309"/>
      <c r="I4714" s="24"/>
      <c r="J4714" s="2"/>
    </row>
    <row r="4715" spans="1:10" s="444" customFormat="1">
      <c r="A4715" s="203">
        <v>41512</v>
      </c>
      <c r="B4715" s="382"/>
      <c r="C4715" s="75" t="s">
        <v>5043</v>
      </c>
      <c r="D4715" s="75" t="s">
        <v>6078</v>
      </c>
      <c r="E4715" s="525">
        <v>15616</v>
      </c>
      <c r="F4715" s="184">
        <v>2889.1</v>
      </c>
      <c r="G4715" s="309"/>
      <c r="H4715" s="309"/>
      <c r="I4715" s="24"/>
      <c r="J4715" s="2"/>
    </row>
    <row r="4718" spans="1:10">
      <c r="A4718" s="60">
        <v>41515</v>
      </c>
    </row>
    <row r="4719" spans="1:10" s="444" customFormat="1">
      <c r="A4719" s="203">
        <v>41509</v>
      </c>
      <c r="B4719" s="382"/>
      <c r="C4719" s="75" t="s">
        <v>3751</v>
      </c>
      <c r="D4719" s="75" t="s">
        <v>5028</v>
      </c>
      <c r="E4719" s="525">
        <v>15599</v>
      </c>
      <c r="F4719" s="184">
        <v>387.2</v>
      </c>
      <c r="G4719" s="309"/>
      <c r="H4719" s="309"/>
      <c r="I4719" s="24"/>
      <c r="J4719" s="2"/>
    </row>
    <row r="4720" spans="1:10" s="444" customFormat="1">
      <c r="A4720" s="203">
        <v>41513</v>
      </c>
      <c r="B4720" s="382"/>
      <c r="C4720" s="75" t="s">
        <v>166</v>
      </c>
      <c r="D4720" s="75" t="s">
        <v>5049</v>
      </c>
      <c r="E4720" s="525">
        <v>15620</v>
      </c>
      <c r="F4720" s="184">
        <v>400.3</v>
      </c>
      <c r="G4720" s="309"/>
      <c r="H4720" s="309"/>
      <c r="I4720" s="24"/>
      <c r="J4720" s="2"/>
    </row>
    <row r="4721" spans="1:10" s="444" customFormat="1">
      <c r="A4721" s="203">
        <v>41501</v>
      </c>
      <c r="B4721" s="382"/>
      <c r="C4721" s="75" t="s">
        <v>457</v>
      </c>
      <c r="D4721" s="75" t="s">
        <v>4942</v>
      </c>
      <c r="E4721" s="525">
        <v>15520</v>
      </c>
      <c r="F4721" s="184">
        <v>460</v>
      </c>
      <c r="G4721" s="309"/>
      <c r="H4721" s="309"/>
      <c r="I4721" s="24"/>
      <c r="J4721" s="2"/>
    </row>
    <row r="4722" spans="1:10" s="444" customFormat="1">
      <c r="A4722" s="203">
        <v>41509</v>
      </c>
      <c r="B4722" s="382">
        <v>41514</v>
      </c>
      <c r="C4722" s="75" t="s">
        <v>4500</v>
      </c>
      <c r="D4722" s="75" t="s">
        <v>5023</v>
      </c>
      <c r="E4722" s="525">
        <v>15594</v>
      </c>
      <c r="F4722" s="184">
        <v>690</v>
      </c>
      <c r="G4722" s="309"/>
      <c r="H4722" s="309"/>
      <c r="I4722" s="24"/>
      <c r="J4722" s="2"/>
    </row>
    <row r="4723" spans="1:10" s="444" customFormat="1">
      <c r="A4723" s="203">
        <v>41500</v>
      </c>
      <c r="B4723" s="382"/>
      <c r="C4723" s="75" t="s">
        <v>370</v>
      </c>
      <c r="D4723" s="75" t="s">
        <v>4875</v>
      </c>
      <c r="E4723" s="525">
        <v>15446</v>
      </c>
      <c r="F4723" s="184">
        <v>800</v>
      </c>
      <c r="G4723" s="309"/>
      <c r="H4723" s="309"/>
      <c r="I4723" s="24"/>
      <c r="J4723" s="2"/>
    </row>
    <row r="4724" spans="1:10" s="444" customFormat="1">
      <c r="A4724" s="203">
        <v>41514</v>
      </c>
      <c r="B4724" s="382"/>
      <c r="C4724" s="75" t="s">
        <v>1419</v>
      </c>
      <c r="D4724" s="75" t="s">
        <v>5065</v>
      </c>
      <c r="E4724" s="525">
        <v>15636</v>
      </c>
      <c r="F4724" s="184">
        <v>15758.14</v>
      </c>
      <c r="G4724" s="309"/>
      <c r="H4724" s="309"/>
      <c r="I4724" s="24"/>
      <c r="J4724" s="2"/>
    </row>
    <row r="4725" spans="1:10" s="444" customFormat="1">
      <c r="A4725" s="203">
        <v>41513</v>
      </c>
      <c r="B4725" s="382"/>
      <c r="C4725" s="75" t="s">
        <v>410</v>
      </c>
      <c r="D4725" s="75" t="s">
        <v>5052</v>
      </c>
      <c r="E4725" s="525">
        <v>15623</v>
      </c>
      <c r="F4725" s="184">
        <v>200</v>
      </c>
      <c r="G4725" s="309"/>
      <c r="H4725" s="309"/>
      <c r="I4725" s="24"/>
      <c r="J4725" s="2"/>
    </row>
    <row r="4726" spans="1:10" s="444" customFormat="1">
      <c r="A4726" s="203">
        <v>41513</v>
      </c>
      <c r="B4726" s="382"/>
      <c r="C4726" s="75" t="s">
        <v>410</v>
      </c>
      <c r="D4726" s="75" t="s">
        <v>5051</v>
      </c>
      <c r="E4726" s="525">
        <v>15622</v>
      </c>
      <c r="F4726" s="184">
        <v>2500</v>
      </c>
      <c r="G4726" s="309"/>
      <c r="H4726" s="309"/>
      <c r="I4726" s="24"/>
      <c r="J4726" s="2"/>
    </row>
    <row r="4729" spans="1:10">
      <c r="A4729" s="60">
        <v>41516</v>
      </c>
    </row>
    <row r="4730" spans="1:10" s="444" customFormat="1">
      <c r="A4730" s="203">
        <v>41513</v>
      </c>
      <c r="B4730" s="382"/>
      <c r="C4730" s="75" t="s">
        <v>821</v>
      </c>
      <c r="D4730" s="75" t="s">
        <v>5061</v>
      </c>
      <c r="E4730" s="525">
        <v>15632</v>
      </c>
      <c r="F4730" s="184">
        <v>104</v>
      </c>
      <c r="G4730" s="309"/>
      <c r="H4730" s="309"/>
      <c r="I4730" s="24"/>
      <c r="J4730" s="2"/>
    </row>
    <row r="4731" spans="1:10" s="444" customFormat="1" ht="15.75" customHeight="1">
      <c r="A4731" s="203">
        <v>41513</v>
      </c>
      <c r="B4731" s="382"/>
      <c r="C4731" s="75" t="s">
        <v>2346</v>
      </c>
      <c r="D4731" s="75" t="s">
        <v>5055</v>
      </c>
      <c r="E4731" s="525">
        <v>15626</v>
      </c>
      <c r="F4731" s="184">
        <v>234</v>
      </c>
      <c r="G4731" s="309"/>
      <c r="H4731" s="309"/>
      <c r="I4731" s="24"/>
      <c r="J4731" s="2"/>
    </row>
    <row r="4732" spans="1:10" s="444" customFormat="1">
      <c r="A4732" s="203">
        <v>41495</v>
      </c>
      <c r="B4732" s="382"/>
      <c r="C4732" s="75" t="s">
        <v>3048</v>
      </c>
      <c r="D4732" s="75" t="s">
        <v>4838</v>
      </c>
      <c r="E4732" s="525">
        <v>15414</v>
      </c>
      <c r="F4732" s="184">
        <v>350</v>
      </c>
      <c r="G4732" s="309"/>
      <c r="H4732" s="309"/>
      <c r="I4732" s="24"/>
      <c r="J4732" s="2"/>
    </row>
    <row r="4733" spans="1:10" s="444" customFormat="1">
      <c r="A4733" s="203">
        <v>41495</v>
      </c>
      <c r="B4733" s="382"/>
      <c r="C4733" s="75" t="s">
        <v>4197</v>
      </c>
      <c r="D4733" s="75" t="s">
        <v>4837</v>
      </c>
      <c r="E4733" s="525">
        <v>15413</v>
      </c>
      <c r="F4733" s="184">
        <v>400</v>
      </c>
      <c r="G4733" s="309"/>
      <c r="H4733" s="309"/>
      <c r="I4733" s="24"/>
      <c r="J4733" s="2"/>
    </row>
    <row r="4734" spans="1:10" s="444" customFormat="1">
      <c r="A4734" s="203">
        <v>41509</v>
      </c>
      <c r="B4734" s="382">
        <v>41513</v>
      </c>
      <c r="C4734" s="75" t="s">
        <v>5004</v>
      </c>
      <c r="D4734" s="75" t="s">
        <v>5020</v>
      </c>
      <c r="E4734" s="525">
        <v>15591</v>
      </c>
      <c r="F4734" s="184">
        <v>552</v>
      </c>
      <c r="G4734" s="309"/>
      <c r="H4734" s="309"/>
      <c r="I4734" s="24"/>
      <c r="J4734" s="2"/>
    </row>
    <row r="4735" spans="1:10" s="444" customFormat="1">
      <c r="A4735" s="203">
        <v>41516</v>
      </c>
      <c r="B4735" s="382"/>
      <c r="C4735" s="75" t="s">
        <v>389</v>
      </c>
      <c r="D4735" s="75" t="s">
        <v>5068</v>
      </c>
      <c r="E4735" s="525">
        <v>15655</v>
      </c>
      <c r="F4735" s="184">
        <v>150</v>
      </c>
      <c r="G4735" s="309"/>
      <c r="H4735" s="309"/>
      <c r="I4735" s="24"/>
      <c r="J4735" s="2"/>
    </row>
    <row r="4736" spans="1:10" s="444" customFormat="1">
      <c r="A4736" s="203">
        <v>41516</v>
      </c>
      <c r="B4736" s="382"/>
      <c r="C4736" s="75" t="s">
        <v>389</v>
      </c>
      <c r="D4736" s="75" t="s">
        <v>5103</v>
      </c>
      <c r="E4736" s="525">
        <v>15666</v>
      </c>
      <c r="F4736" s="184">
        <v>200</v>
      </c>
      <c r="G4736" s="309"/>
      <c r="H4736" s="309"/>
      <c r="I4736" s="24"/>
      <c r="J4736" s="2"/>
    </row>
    <row r="4737" spans="1:10" s="444" customFormat="1">
      <c r="A4737" s="203">
        <v>41516</v>
      </c>
      <c r="B4737" s="382"/>
      <c r="C4737" s="75" t="s">
        <v>3101</v>
      </c>
      <c r="D4737" s="75" t="s">
        <v>5102</v>
      </c>
      <c r="E4737" s="525">
        <v>15665</v>
      </c>
      <c r="F4737" s="184">
        <v>329</v>
      </c>
      <c r="G4737" s="309"/>
      <c r="H4737" s="309"/>
      <c r="I4737" s="24"/>
      <c r="J4737" s="2"/>
    </row>
    <row r="4738" spans="1:10" s="444" customFormat="1">
      <c r="A4738" s="393"/>
      <c r="B4738" s="383"/>
      <c r="C4738" s="384"/>
      <c r="D4738" s="384"/>
      <c r="E4738" s="543"/>
      <c r="F4738" s="371"/>
      <c r="G4738" s="309"/>
      <c r="H4738" s="309"/>
      <c r="I4738" s="24"/>
      <c r="J4738" s="2"/>
    </row>
    <row r="4740" spans="1:10">
      <c r="A4740" s="60">
        <v>41519</v>
      </c>
    </row>
    <row r="4741" spans="1:10" s="444" customFormat="1">
      <c r="A4741" s="203">
        <v>41509</v>
      </c>
      <c r="B4741" s="382">
        <v>41514</v>
      </c>
      <c r="C4741" s="75" t="s">
        <v>1402</v>
      </c>
      <c r="D4741" s="75" t="s">
        <v>5039</v>
      </c>
      <c r="E4741" s="525">
        <v>15611</v>
      </c>
      <c r="F4741" s="184">
        <v>48.4</v>
      </c>
      <c r="G4741" s="309"/>
      <c r="H4741" s="309"/>
      <c r="I4741" s="24"/>
      <c r="J4741" s="2"/>
    </row>
    <row r="4742" spans="1:10" s="444" customFormat="1">
      <c r="A4742" s="203">
        <v>41509</v>
      </c>
      <c r="B4742" s="382">
        <v>41514</v>
      </c>
      <c r="C4742" s="75" t="s">
        <v>129</v>
      </c>
      <c r="D4742" s="75" t="s">
        <v>5040</v>
      </c>
      <c r="E4742" s="525">
        <v>15612</v>
      </c>
      <c r="F4742" s="184">
        <v>796.62</v>
      </c>
      <c r="G4742" s="309"/>
      <c r="H4742" s="309"/>
      <c r="I4742" s="24"/>
      <c r="J4742" s="2"/>
    </row>
    <row r="4743" spans="1:10" s="444" customFormat="1">
      <c r="A4743" s="203">
        <v>41519</v>
      </c>
      <c r="B4743" s="382"/>
      <c r="C4743" s="75" t="s">
        <v>4467</v>
      </c>
      <c r="D4743" s="75" t="s">
        <v>5143</v>
      </c>
      <c r="E4743" s="525">
        <v>15702</v>
      </c>
      <c r="F4743" s="184">
        <v>184.44</v>
      </c>
      <c r="G4743" s="309"/>
      <c r="H4743" s="309"/>
      <c r="I4743" s="24"/>
      <c r="J4743" s="2"/>
    </row>
    <row r="4744" spans="1:10" s="444" customFormat="1">
      <c r="A4744" s="203">
        <v>41516</v>
      </c>
      <c r="B4744" s="382"/>
      <c r="C4744" s="75" t="s">
        <v>1480</v>
      </c>
      <c r="D4744" s="75" t="s">
        <v>5121</v>
      </c>
      <c r="E4744" s="525">
        <v>15680</v>
      </c>
      <c r="F4744" s="184">
        <v>814.07</v>
      </c>
      <c r="G4744" s="309"/>
      <c r="H4744" s="309"/>
      <c r="I4744" s="24"/>
      <c r="J4744" s="2"/>
    </row>
    <row r="4745" spans="1:10" s="444" customFormat="1">
      <c r="A4745" s="203">
        <v>41519</v>
      </c>
      <c r="B4745" s="382"/>
      <c r="C4745" s="75" t="s">
        <v>1629</v>
      </c>
      <c r="D4745" s="75" t="s">
        <v>5170</v>
      </c>
      <c r="E4745" s="525">
        <v>15729</v>
      </c>
      <c r="F4745" s="184">
        <v>668.56</v>
      </c>
      <c r="G4745" s="309"/>
      <c r="H4745" s="309"/>
      <c r="I4745" s="24"/>
      <c r="J4745" s="2"/>
    </row>
    <row r="4746" spans="1:10" s="444" customFormat="1">
      <c r="A4746" s="203">
        <v>41519</v>
      </c>
      <c r="B4746" s="382"/>
      <c r="C4746" s="75" t="s">
        <v>519</v>
      </c>
      <c r="D4746" s="75" t="s">
        <v>5153</v>
      </c>
      <c r="E4746" s="525">
        <v>15712</v>
      </c>
      <c r="F4746" s="184">
        <v>366.27</v>
      </c>
      <c r="G4746" s="309"/>
      <c r="H4746" s="309"/>
      <c r="I4746" s="24"/>
      <c r="J4746" s="2"/>
    </row>
    <row r="4747" spans="1:10" s="444" customFormat="1">
      <c r="A4747" s="203">
        <v>41519</v>
      </c>
      <c r="B4747" s="382"/>
      <c r="C4747" s="75" t="s">
        <v>5111</v>
      </c>
      <c r="D4747" s="75" t="s">
        <v>5142</v>
      </c>
      <c r="E4747" s="525">
        <v>15701</v>
      </c>
      <c r="F4747" s="184">
        <v>196.12</v>
      </c>
      <c r="G4747" s="309"/>
      <c r="H4747" s="309"/>
      <c r="I4747" s="24"/>
      <c r="J4747" s="2"/>
    </row>
    <row r="4748" spans="1:10" s="444" customFormat="1">
      <c r="A4748" s="203">
        <v>41516</v>
      </c>
      <c r="B4748" s="382"/>
      <c r="C4748" s="75" t="s">
        <v>1029</v>
      </c>
      <c r="D4748" s="75" t="s">
        <v>5128</v>
      </c>
      <c r="E4748" s="525">
        <v>15687</v>
      </c>
      <c r="F4748" s="184">
        <v>198.17</v>
      </c>
      <c r="G4748" s="309"/>
      <c r="H4748" s="309"/>
      <c r="I4748" s="24"/>
      <c r="J4748" s="2"/>
    </row>
    <row r="4749" spans="1:10" s="444" customFormat="1">
      <c r="A4749" s="203">
        <v>41516</v>
      </c>
      <c r="B4749" s="382"/>
      <c r="C4749" s="75" t="s">
        <v>678</v>
      </c>
      <c r="D4749" s="75" t="s">
        <v>5125</v>
      </c>
      <c r="E4749" s="525">
        <v>15684</v>
      </c>
      <c r="F4749" s="184">
        <v>294.02</v>
      </c>
      <c r="G4749" s="309"/>
      <c r="H4749" s="309"/>
      <c r="I4749" s="24"/>
      <c r="J4749" s="2"/>
    </row>
    <row r="4750" spans="1:10" s="444" customFormat="1">
      <c r="A4750" s="203">
        <v>41519</v>
      </c>
      <c r="B4750" s="382"/>
      <c r="C4750" s="75" t="s">
        <v>4869</v>
      </c>
      <c r="D4750" s="75" t="s">
        <v>5187</v>
      </c>
      <c r="E4750" s="525">
        <v>15746</v>
      </c>
      <c r="F4750" s="184">
        <v>203</v>
      </c>
      <c r="G4750" s="309"/>
      <c r="H4750" s="309"/>
      <c r="I4750" s="24"/>
      <c r="J4750" s="2"/>
    </row>
    <row r="4751" spans="1:10" s="444" customFormat="1">
      <c r="A4751" s="203">
        <v>41516</v>
      </c>
      <c r="B4751" s="382"/>
      <c r="C4751" s="75" t="s">
        <v>468</v>
      </c>
      <c r="D4751" s="75" t="s">
        <v>5115</v>
      </c>
      <c r="E4751" s="525">
        <v>15674</v>
      </c>
      <c r="F4751" s="184">
        <v>407.33</v>
      </c>
      <c r="G4751" s="309"/>
      <c r="H4751" s="309"/>
      <c r="I4751" s="24"/>
      <c r="J4751" s="2"/>
    </row>
    <row r="4752" spans="1:10" s="444" customFormat="1">
      <c r="A4752" s="203">
        <v>41516</v>
      </c>
      <c r="B4752" s="382"/>
      <c r="C4752" s="75" t="s">
        <v>633</v>
      </c>
      <c r="D4752" s="75" t="s">
        <v>5135</v>
      </c>
      <c r="E4752" s="525">
        <v>15694</v>
      </c>
      <c r="F4752" s="184">
        <v>223.83</v>
      </c>
      <c r="G4752" s="309"/>
      <c r="H4752" s="309"/>
      <c r="I4752" s="24"/>
      <c r="J4752" s="2"/>
    </row>
    <row r="4753" spans="1:10" s="444" customFormat="1">
      <c r="A4753" s="203">
        <v>41516</v>
      </c>
      <c r="B4753" s="382"/>
      <c r="C4753" s="75" t="s">
        <v>468</v>
      </c>
      <c r="D4753" s="75" t="s">
        <v>5124</v>
      </c>
      <c r="E4753" s="525">
        <v>15683</v>
      </c>
      <c r="F4753" s="184">
        <v>4323.34</v>
      </c>
      <c r="G4753" s="309"/>
      <c r="H4753" s="309"/>
      <c r="I4753" s="24"/>
      <c r="J4753" s="2"/>
    </row>
    <row r="4754" spans="1:10" s="444" customFormat="1">
      <c r="A4754" s="203">
        <v>41516</v>
      </c>
      <c r="B4754" s="382"/>
      <c r="C4754" s="75" t="s">
        <v>2960</v>
      </c>
      <c r="D4754" s="75" t="s">
        <v>5126</v>
      </c>
      <c r="E4754" s="525">
        <v>15685</v>
      </c>
      <c r="F4754" s="184">
        <v>202.6</v>
      </c>
      <c r="G4754" s="309"/>
      <c r="H4754" s="309"/>
      <c r="I4754" s="24"/>
      <c r="J4754" s="2"/>
    </row>
    <row r="4755" spans="1:10" s="444" customFormat="1">
      <c r="A4755" s="203">
        <v>41519</v>
      </c>
      <c r="B4755" s="382"/>
      <c r="C4755" s="75" t="s">
        <v>1485</v>
      </c>
      <c r="D4755" s="75" t="s">
        <v>5177</v>
      </c>
      <c r="E4755" s="525">
        <v>15736</v>
      </c>
      <c r="F4755" s="184">
        <v>547.82000000000005</v>
      </c>
      <c r="G4755" s="309"/>
      <c r="H4755" s="309"/>
      <c r="I4755" s="24"/>
      <c r="J4755" s="2"/>
    </row>
    <row r="4756" spans="1:10" s="444" customFormat="1">
      <c r="A4756" s="203">
        <v>41519</v>
      </c>
      <c r="B4756" s="382"/>
      <c r="C4756" s="75" t="s">
        <v>75</v>
      </c>
      <c r="D4756" s="75" t="s">
        <v>5197</v>
      </c>
      <c r="E4756" s="525">
        <v>15756</v>
      </c>
      <c r="F4756" s="184">
        <v>156</v>
      </c>
      <c r="G4756" s="309"/>
      <c r="H4756" s="309"/>
      <c r="I4756" s="24"/>
      <c r="J4756" s="2"/>
    </row>
    <row r="4757" spans="1:10" s="444" customFormat="1">
      <c r="A4757" s="203">
        <v>41519</v>
      </c>
      <c r="B4757" s="382"/>
      <c r="C4757" s="75" t="s">
        <v>4053</v>
      </c>
      <c r="D4757" s="75" t="s">
        <v>5144</v>
      </c>
      <c r="E4757" s="525">
        <v>15703</v>
      </c>
      <c r="F4757" s="184">
        <v>173.84</v>
      </c>
      <c r="G4757" s="309"/>
      <c r="H4757" s="309"/>
      <c r="I4757" s="24"/>
      <c r="J4757" s="2"/>
    </row>
    <row r="4758" spans="1:10" s="444" customFormat="1">
      <c r="A4758" s="203">
        <v>41519</v>
      </c>
      <c r="B4758" s="382"/>
      <c r="C4758" s="75" t="s">
        <v>3380</v>
      </c>
      <c r="D4758" s="75" t="s">
        <v>5174</v>
      </c>
      <c r="E4758" s="525">
        <v>15733</v>
      </c>
      <c r="F4758" s="184">
        <v>607.79999999999995</v>
      </c>
      <c r="G4758" s="309"/>
      <c r="H4758" s="309"/>
      <c r="I4758" s="24"/>
      <c r="J4758" s="2"/>
    </row>
    <row r="4759" spans="1:10" s="444" customFormat="1">
      <c r="A4759" s="203">
        <v>41519</v>
      </c>
      <c r="B4759" s="382"/>
      <c r="C4759" s="75" t="s">
        <v>1703</v>
      </c>
      <c r="D4759" s="75" t="s">
        <v>5146</v>
      </c>
      <c r="E4759" s="525">
        <v>15705</v>
      </c>
      <c r="F4759" s="184">
        <v>271.01</v>
      </c>
      <c r="G4759" s="309"/>
      <c r="H4759" s="309"/>
      <c r="I4759" s="24"/>
      <c r="J4759" s="2"/>
    </row>
    <row r="4760" spans="1:10" s="444" customFormat="1">
      <c r="A4760" s="203">
        <v>41519</v>
      </c>
      <c r="B4760" s="382"/>
      <c r="C4760" s="75" t="s">
        <v>636</v>
      </c>
      <c r="D4760" s="75" t="s">
        <v>5140</v>
      </c>
      <c r="E4760" s="525">
        <v>15699</v>
      </c>
      <c r="F4760" s="184">
        <v>207.86</v>
      </c>
      <c r="G4760" s="309"/>
      <c r="H4760" s="309"/>
      <c r="I4760" s="24"/>
      <c r="J4760" s="2"/>
    </row>
    <row r="4761" spans="1:10" s="444" customFormat="1">
      <c r="A4761" s="203">
        <v>41519</v>
      </c>
      <c r="B4761" s="382"/>
      <c r="C4761" s="75" t="s">
        <v>3339</v>
      </c>
      <c r="D4761" s="75" t="s">
        <v>5136</v>
      </c>
      <c r="E4761" s="525">
        <v>15695</v>
      </c>
      <c r="F4761" s="184">
        <v>162.28</v>
      </c>
      <c r="G4761" s="309"/>
      <c r="H4761" s="309"/>
      <c r="I4761" s="24"/>
      <c r="J4761" s="2"/>
    </row>
    <row r="4762" spans="1:10" s="444" customFormat="1">
      <c r="A4762" s="203">
        <v>41516</v>
      </c>
      <c r="B4762" s="382"/>
      <c r="C4762" s="75" t="s">
        <v>492</v>
      </c>
      <c r="D4762" s="75" t="s">
        <v>5123</v>
      </c>
      <c r="E4762" s="525">
        <v>15682</v>
      </c>
      <c r="F4762" s="184">
        <v>192.52</v>
      </c>
      <c r="G4762" s="309"/>
      <c r="H4762" s="309"/>
      <c r="I4762" s="24"/>
      <c r="J4762" s="2"/>
    </row>
    <row r="4763" spans="1:10" s="444" customFormat="1">
      <c r="A4763" s="203">
        <v>41516</v>
      </c>
      <c r="B4763" s="382"/>
      <c r="C4763" s="75" t="s">
        <v>681</v>
      </c>
      <c r="D4763" s="75" t="s">
        <v>5131</v>
      </c>
      <c r="E4763" s="525">
        <v>15690</v>
      </c>
      <c r="F4763" s="184">
        <v>282.81</v>
      </c>
      <c r="G4763" s="309"/>
      <c r="H4763" s="309"/>
      <c r="I4763" s="24"/>
      <c r="J4763" s="2"/>
    </row>
    <row r="4764" spans="1:10" s="444" customFormat="1">
      <c r="A4764" s="203">
        <v>41519</v>
      </c>
      <c r="B4764" s="382"/>
      <c r="C4764" s="75" t="s">
        <v>562</v>
      </c>
      <c r="D4764" s="75" t="s">
        <v>5160</v>
      </c>
      <c r="E4764" s="525">
        <v>15719</v>
      </c>
      <c r="F4764" s="184">
        <v>254.39</v>
      </c>
      <c r="G4764" s="309"/>
      <c r="H4764" s="309"/>
      <c r="I4764" s="24"/>
      <c r="J4764" s="2"/>
    </row>
    <row r="4765" spans="1:10" s="444" customFormat="1">
      <c r="A4765" s="203">
        <v>41519</v>
      </c>
      <c r="B4765" s="382"/>
      <c r="C4765" s="75" t="s">
        <v>529</v>
      </c>
      <c r="D4765" s="75" t="s">
        <v>5162</v>
      </c>
      <c r="E4765" s="525">
        <v>15721</v>
      </c>
      <c r="F4765" s="184">
        <v>321.44</v>
      </c>
      <c r="G4765" s="309"/>
      <c r="H4765" s="309"/>
      <c r="I4765" s="24"/>
      <c r="J4765" s="2"/>
    </row>
    <row r="4766" spans="1:10" s="444" customFormat="1">
      <c r="A4766" s="203">
        <v>41519</v>
      </c>
      <c r="B4766" s="382"/>
      <c r="C4766" s="75" t="s">
        <v>1727</v>
      </c>
      <c r="D4766" s="75" t="s">
        <v>5159</v>
      </c>
      <c r="E4766" s="525">
        <v>15718</v>
      </c>
      <c r="F4766" s="184">
        <v>224.64</v>
      </c>
      <c r="G4766" s="309"/>
      <c r="H4766" s="309"/>
      <c r="I4766" s="24"/>
      <c r="J4766" s="2"/>
    </row>
    <row r="4767" spans="1:10" s="444" customFormat="1">
      <c r="A4767" s="203">
        <v>41516</v>
      </c>
      <c r="B4767" s="382"/>
      <c r="C4767" s="75" t="s">
        <v>192</v>
      </c>
      <c r="D4767" s="75" t="s">
        <v>5127</v>
      </c>
      <c r="E4767" s="525">
        <v>15686</v>
      </c>
      <c r="F4767" s="184">
        <v>243.59</v>
      </c>
      <c r="G4767" s="309"/>
      <c r="H4767" s="309"/>
      <c r="I4767" s="24"/>
      <c r="J4767" s="2"/>
    </row>
    <row r="4768" spans="1:10" s="444" customFormat="1">
      <c r="A4768" s="203">
        <v>41519</v>
      </c>
      <c r="B4768" s="382"/>
      <c r="C4768" s="75" t="s">
        <v>3529</v>
      </c>
      <c r="D4768" s="75" t="s">
        <v>5182</v>
      </c>
      <c r="E4768" s="525">
        <v>15741</v>
      </c>
      <c r="F4768" s="184">
        <v>520</v>
      </c>
      <c r="G4768" s="309"/>
      <c r="H4768" s="309"/>
      <c r="I4768" s="24"/>
      <c r="J4768" s="2"/>
    </row>
    <row r="4769" spans="1:10" s="444" customFormat="1">
      <c r="A4769" s="203">
        <v>41519</v>
      </c>
      <c r="B4769" s="382"/>
      <c r="C4769" s="75" t="s">
        <v>5114</v>
      </c>
      <c r="D4769" s="75" t="s">
        <v>5192</v>
      </c>
      <c r="E4769" s="525">
        <v>15751</v>
      </c>
      <c r="F4769" s="184">
        <v>457.6</v>
      </c>
      <c r="G4769" s="309"/>
      <c r="H4769" s="309"/>
      <c r="I4769" s="24"/>
      <c r="J4769" s="2"/>
    </row>
    <row r="4770" spans="1:10" s="444" customFormat="1">
      <c r="A4770" s="203">
        <v>41516</v>
      </c>
      <c r="B4770" s="382"/>
      <c r="C4770" s="75" t="s">
        <v>558</v>
      </c>
      <c r="D4770" s="75" t="s">
        <v>5117</v>
      </c>
      <c r="E4770" s="525">
        <v>15676</v>
      </c>
      <c r="F4770" s="184">
        <v>1022.21</v>
      </c>
      <c r="G4770" s="309"/>
      <c r="H4770" s="309"/>
      <c r="I4770" s="24"/>
      <c r="J4770" s="2"/>
    </row>
    <row r="4771" spans="1:10" s="444" customFormat="1">
      <c r="A4771" s="203">
        <v>41516</v>
      </c>
      <c r="B4771" s="382"/>
      <c r="C4771" s="75" t="s">
        <v>2958</v>
      </c>
      <c r="D4771" s="75" t="s">
        <v>5133</v>
      </c>
      <c r="E4771" s="525">
        <v>15692</v>
      </c>
      <c r="F4771" s="184">
        <v>162.28</v>
      </c>
      <c r="G4771" s="309"/>
      <c r="H4771" s="309"/>
      <c r="I4771" s="24"/>
      <c r="J4771" s="2"/>
    </row>
    <row r="4772" spans="1:10" s="444" customFormat="1">
      <c r="A4772" s="203">
        <v>41516</v>
      </c>
      <c r="B4772" s="382"/>
      <c r="C4772" s="75" t="s">
        <v>200</v>
      </c>
      <c r="D4772" s="75" t="s">
        <v>5132</v>
      </c>
      <c r="E4772" s="525">
        <v>15691</v>
      </c>
      <c r="F4772" s="184">
        <v>243.59</v>
      </c>
      <c r="G4772" s="309"/>
      <c r="H4772" s="309"/>
      <c r="I4772" s="24"/>
      <c r="J4772" s="2"/>
    </row>
    <row r="4773" spans="1:10" s="444" customFormat="1">
      <c r="A4773" s="203">
        <v>41516</v>
      </c>
      <c r="B4773" s="382"/>
      <c r="C4773" s="75" t="s">
        <v>632</v>
      </c>
      <c r="D4773" s="75" t="s">
        <v>5134</v>
      </c>
      <c r="E4773" s="525">
        <v>15693</v>
      </c>
      <c r="F4773" s="184">
        <v>207.86</v>
      </c>
      <c r="G4773" s="309"/>
      <c r="H4773" s="309"/>
      <c r="I4773" s="24"/>
      <c r="J4773" s="2"/>
    </row>
    <row r="4774" spans="1:10" s="444" customFormat="1">
      <c r="A4774" s="203">
        <v>41519</v>
      </c>
      <c r="B4774" s="382"/>
      <c r="C4774" s="75" t="s">
        <v>2404</v>
      </c>
      <c r="D4774" s="75" t="s">
        <v>5137</v>
      </c>
      <c r="E4774" s="525">
        <v>15696</v>
      </c>
      <c r="F4774" s="184">
        <v>162.28</v>
      </c>
      <c r="G4774" s="309"/>
      <c r="H4774" s="309"/>
      <c r="I4774" s="24"/>
      <c r="J4774" s="2"/>
    </row>
    <row r="4775" spans="1:10" s="444" customFormat="1">
      <c r="A4775" s="203">
        <v>41516</v>
      </c>
      <c r="B4775" s="382"/>
      <c r="C4775" s="75" t="s">
        <v>497</v>
      </c>
      <c r="D4775" s="75" t="s">
        <v>5129</v>
      </c>
      <c r="E4775" s="525">
        <v>15688</v>
      </c>
      <c r="F4775" s="184">
        <v>198.17</v>
      </c>
      <c r="G4775" s="309"/>
      <c r="H4775" s="309"/>
      <c r="I4775" s="24"/>
      <c r="J4775" s="2"/>
    </row>
    <row r="4776" spans="1:10" s="444" customFormat="1">
      <c r="A4776" s="203">
        <v>41519</v>
      </c>
      <c r="B4776" s="382"/>
      <c r="C4776" s="75" t="s">
        <v>518</v>
      </c>
      <c r="D4776" s="75" t="s">
        <v>5145</v>
      </c>
      <c r="E4776" s="525">
        <v>15704</v>
      </c>
      <c r="F4776" s="184">
        <v>353.88</v>
      </c>
      <c r="G4776" s="309"/>
      <c r="H4776" s="309"/>
      <c r="I4776" s="24"/>
      <c r="J4776" s="2"/>
    </row>
    <row r="4777" spans="1:10" s="444" customFormat="1">
      <c r="A4777" s="203">
        <v>41519</v>
      </c>
      <c r="B4777" s="382"/>
      <c r="C4777" s="75" t="s">
        <v>2520</v>
      </c>
      <c r="D4777" s="75" t="s">
        <v>5141</v>
      </c>
      <c r="E4777" s="525">
        <v>15700</v>
      </c>
      <c r="F4777" s="184">
        <v>162.28</v>
      </c>
      <c r="G4777" s="309"/>
      <c r="H4777" s="309"/>
      <c r="I4777" s="24"/>
      <c r="J4777" s="2"/>
    </row>
    <row r="4778" spans="1:10" s="444" customFormat="1">
      <c r="A4778" s="203">
        <v>41519</v>
      </c>
      <c r="B4778" s="382"/>
      <c r="C4778" s="75" t="s">
        <v>1734</v>
      </c>
      <c r="D4778" s="75" t="s">
        <v>5154</v>
      </c>
      <c r="E4778" s="525">
        <v>15713</v>
      </c>
      <c r="F4778" s="184">
        <v>252.15</v>
      </c>
      <c r="G4778" s="309"/>
      <c r="H4778" s="309"/>
      <c r="I4778" s="24"/>
      <c r="J4778" s="2"/>
    </row>
    <row r="4779" spans="1:10" s="444" customFormat="1">
      <c r="A4779" s="203">
        <v>41519</v>
      </c>
      <c r="B4779" s="382"/>
      <c r="C4779" s="75" t="s">
        <v>5112</v>
      </c>
      <c r="D4779" s="75" t="s">
        <v>5151</v>
      </c>
      <c r="E4779" s="525">
        <v>15710</v>
      </c>
      <c r="F4779" s="184">
        <v>239.87</v>
      </c>
      <c r="G4779" s="309"/>
      <c r="H4779" s="309"/>
      <c r="I4779" s="24"/>
      <c r="J4779" s="2"/>
    </row>
    <row r="4780" spans="1:10" s="444" customFormat="1">
      <c r="A4780" s="203">
        <v>41519</v>
      </c>
      <c r="B4780" s="382"/>
      <c r="C4780" s="75" t="s">
        <v>265</v>
      </c>
      <c r="D4780" s="75" t="s">
        <v>5161</v>
      </c>
      <c r="E4780" s="525">
        <v>15720</v>
      </c>
      <c r="F4780" s="184">
        <v>227.07</v>
      </c>
      <c r="G4780" s="309"/>
      <c r="H4780" s="309"/>
      <c r="I4780" s="24"/>
      <c r="J4780" s="2"/>
    </row>
    <row r="4781" spans="1:10" s="444" customFormat="1">
      <c r="A4781" s="203">
        <v>41519</v>
      </c>
      <c r="B4781" s="382"/>
      <c r="C4781" s="75" t="s">
        <v>173</v>
      </c>
      <c r="D4781" s="75" t="s">
        <v>5138</v>
      </c>
      <c r="E4781" s="525">
        <v>15697</v>
      </c>
      <c r="F4781" s="184">
        <v>364.88</v>
      </c>
      <c r="G4781" s="309"/>
      <c r="H4781" s="309"/>
      <c r="I4781" s="24"/>
      <c r="J4781" s="2"/>
    </row>
    <row r="4782" spans="1:10" s="444" customFormat="1">
      <c r="A4782" s="203">
        <v>41519</v>
      </c>
      <c r="B4782" s="382"/>
      <c r="C4782" s="75" t="s">
        <v>537</v>
      </c>
      <c r="D4782" s="75" t="s">
        <v>5171</v>
      </c>
      <c r="E4782" s="525">
        <v>15730</v>
      </c>
      <c r="F4782" s="184">
        <v>695.79</v>
      </c>
      <c r="G4782" s="309"/>
      <c r="H4782" s="309"/>
      <c r="I4782" s="24"/>
      <c r="J4782" s="2"/>
    </row>
    <row r="4783" spans="1:10" s="444" customFormat="1">
      <c r="A4783" s="203">
        <v>41519</v>
      </c>
      <c r="B4783" s="382"/>
      <c r="C4783" s="75" t="s">
        <v>2013</v>
      </c>
      <c r="D4783" s="75" t="s">
        <v>5168</v>
      </c>
      <c r="E4783" s="525">
        <v>15727</v>
      </c>
      <c r="F4783" s="184">
        <v>630.37</v>
      </c>
      <c r="G4783" s="309"/>
      <c r="H4783" s="309"/>
      <c r="I4783" s="24"/>
      <c r="J4783" s="2"/>
    </row>
    <row r="4784" spans="1:10" s="444" customFormat="1">
      <c r="A4784" s="203">
        <v>41519</v>
      </c>
      <c r="B4784" s="382"/>
      <c r="C4784" s="75" t="s">
        <v>233</v>
      </c>
      <c r="D4784" s="75" t="s">
        <v>5169</v>
      </c>
      <c r="E4784" s="525">
        <v>15728</v>
      </c>
      <c r="F4784" s="184">
        <v>440.88</v>
      </c>
      <c r="G4784" s="309"/>
      <c r="H4784" s="309"/>
      <c r="I4784" s="24"/>
      <c r="J4784" s="2"/>
    </row>
    <row r="4785" spans="1:10" s="444" customFormat="1">
      <c r="A4785" s="203">
        <v>41519</v>
      </c>
      <c r="B4785" s="382"/>
      <c r="C4785" s="75" t="s">
        <v>3025</v>
      </c>
      <c r="D4785" s="75" t="s">
        <v>5147</v>
      </c>
      <c r="E4785" s="525">
        <v>15706</v>
      </c>
      <c r="F4785" s="184">
        <v>271.31</v>
      </c>
      <c r="G4785" s="309"/>
      <c r="H4785" s="309"/>
      <c r="I4785" s="24"/>
      <c r="J4785" s="2"/>
    </row>
    <row r="4786" spans="1:10" s="444" customFormat="1">
      <c r="A4786" s="203">
        <v>41519</v>
      </c>
      <c r="B4786" s="382"/>
      <c r="C4786" s="75" t="s">
        <v>356</v>
      </c>
      <c r="D4786" s="75" t="s">
        <v>5163</v>
      </c>
      <c r="E4786" s="525">
        <v>15722</v>
      </c>
      <c r="F4786" s="184">
        <v>259.51</v>
      </c>
      <c r="G4786" s="309"/>
      <c r="H4786" s="309"/>
      <c r="I4786" s="24"/>
      <c r="J4786" s="2"/>
    </row>
    <row r="4787" spans="1:10" s="444" customFormat="1">
      <c r="A4787" s="203">
        <v>41519</v>
      </c>
      <c r="B4787" s="382"/>
      <c r="C4787" s="75" t="s">
        <v>3778</v>
      </c>
      <c r="D4787" s="75" t="s">
        <v>5152</v>
      </c>
      <c r="E4787" s="525">
        <v>15711</v>
      </c>
      <c r="F4787" s="184">
        <v>202.6</v>
      </c>
      <c r="G4787" s="309"/>
      <c r="H4787" s="309"/>
      <c r="I4787" s="24"/>
      <c r="J4787" s="2"/>
    </row>
    <row r="4788" spans="1:10" s="444" customFormat="1">
      <c r="A4788" s="203">
        <v>41519</v>
      </c>
      <c r="B4788" s="382"/>
      <c r="C4788" s="75" t="s">
        <v>531</v>
      </c>
      <c r="D4788" s="75" t="s">
        <v>5165</v>
      </c>
      <c r="E4788" s="525">
        <v>15724</v>
      </c>
      <c r="F4788" s="184">
        <v>695.79</v>
      </c>
      <c r="G4788" s="309"/>
      <c r="H4788" s="309"/>
      <c r="I4788" s="24"/>
      <c r="J4788" s="2"/>
    </row>
    <row r="4789" spans="1:10" s="444" customFormat="1">
      <c r="A4789" s="203">
        <v>41519</v>
      </c>
      <c r="B4789" s="382"/>
      <c r="C4789" s="75" t="s">
        <v>523</v>
      </c>
      <c r="D4789" s="75" t="s">
        <v>5150</v>
      </c>
      <c r="E4789" s="525">
        <v>15709</v>
      </c>
      <c r="F4789" s="184">
        <v>573.99</v>
      </c>
      <c r="G4789" s="309"/>
      <c r="H4789" s="309"/>
      <c r="I4789" s="24"/>
      <c r="J4789" s="2"/>
    </row>
    <row r="4790" spans="1:10" s="444" customFormat="1">
      <c r="A4790" s="203">
        <v>41502</v>
      </c>
      <c r="B4790" s="382">
        <v>41517</v>
      </c>
      <c r="C4790" s="75" t="s">
        <v>469</v>
      </c>
      <c r="D4790" s="75" t="s">
        <v>4979</v>
      </c>
      <c r="E4790" s="525">
        <v>15557</v>
      </c>
      <c r="F4790" s="184">
        <v>4892.16</v>
      </c>
      <c r="G4790" s="309"/>
      <c r="H4790" s="309"/>
      <c r="I4790" s="24"/>
      <c r="J4790" s="2"/>
    </row>
    <row r="4791" spans="1:10" s="444" customFormat="1">
      <c r="A4791" s="203">
        <v>41487</v>
      </c>
      <c r="B4791" s="382"/>
      <c r="C4791" s="75" t="s">
        <v>410</v>
      </c>
      <c r="D4791" s="75" t="s">
        <v>4792</v>
      </c>
      <c r="E4791" s="525">
        <v>15370</v>
      </c>
      <c r="F4791" s="184">
        <v>10000</v>
      </c>
      <c r="G4791" s="309"/>
      <c r="H4791" s="309"/>
      <c r="I4791" s="24"/>
      <c r="J4791" s="2"/>
    </row>
    <row r="4793" spans="1:10" s="444" customFormat="1">
      <c r="E4793" s="517"/>
      <c r="G4793" s="309"/>
      <c r="H4793" s="309"/>
      <c r="I4793" s="24"/>
      <c r="J4793" s="2"/>
    </row>
    <row r="4794" spans="1:10">
      <c r="A4794" s="60">
        <v>41519</v>
      </c>
    </row>
    <row r="4795" spans="1:10" s="444" customFormat="1">
      <c r="A4795" s="203">
        <v>41509</v>
      </c>
      <c r="B4795" s="382">
        <v>41516</v>
      </c>
      <c r="C4795" s="75" t="s">
        <v>761</v>
      </c>
      <c r="D4795" s="75" t="s">
        <v>5011</v>
      </c>
      <c r="E4795" s="525">
        <v>15581</v>
      </c>
      <c r="F4795" s="184">
        <v>1442.38</v>
      </c>
      <c r="G4795" s="309"/>
      <c r="H4795" s="309"/>
      <c r="I4795" s="24"/>
      <c r="J4795" s="2"/>
    </row>
    <row r="4796" spans="1:10" s="444" customFormat="1">
      <c r="A4796" s="203">
        <v>41516</v>
      </c>
      <c r="B4796" s="382"/>
      <c r="C4796" s="75" t="s">
        <v>3157</v>
      </c>
      <c r="D4796" s="75" t="s">
        <v>5108</v>
      </c>
      <c r="E4796" s="525">
        <v>15672</v>
      </c>
      <c r="F4796" s="184">
        <v>2159.79</v>
      </c>
      <c r="G4796" s="309"/>
      <c r="H4796" s="309"/>
      <c r="I4796" s="24"/>
      <c r="J4796" s="2"/>
    </row>
    <row r="4797" spans="1:10" s="444" customFormat="1">
      <c r="A4797" s="203">
        <v>41519</v>
      </c>
      <c r="B4797" s="382"/>
      <c r="C4797" s="75" t="s">
        <v>3262</v>
      </c>
      <c r="D4797" s="75" t="s">
        <v>5164</v>
      </c>
      <c r="E4797" s="525">
        <v>15723</v>
      </c>
      <c r="F4797" s="184">
        <v>678.27</v>
      </c>
      <c r="G4797" s="309"/>
      <c r="H4797" s="309"/>
      <c r="I4797" s="24"/>
      <c r="J4797" s="2"/>
    </row>
    <row r="4798" spans="1:10" s="444" customFormat="1">
      <c r="A4798" s="203">
        <v>41516</v>
      </c>
      <c r="B4798" s="382"/>
      <c r="C4798" s="75" t="s">
        <v>5110</v>
      </c>
      <c r="D4798" s="75" t="s">
        <v>5118</v>
      </c>
      <c r="E4798" s="525">
        <v>15677</v>
      </c>
      <c r="F4798" s="184">
        <v>1021.65</v>
      </c>
      <c r="G4798" s="309"/>
      <c r="H4798" s="309"/>
      <c r="I4798" s="24"/>
      <c r="J4798" s="2"/>
    </row>
    <row r="4799" spans="1:10" s="444" customFormat="1">
      <c r="A4799" s="203">
        <v>41519</v>
      </c>
      <c r="B4799" s="382"/>
      <c r="C4799" s="75" t="s">
        <v>367</v>
      </c>
      <c r="D4799" s="75" t="s">
        <v>5191</v>
      </c>
      <c r="E4799" s="525">
        <v>15750</v>
      </c>
      <c r="F4799" s="184">
        <v>405.6</v>
      </c>
      <c r="G4799" s="309"/>
      <c r="H4799" s="309"/>
      <c r="I4799" s="24"/>
      <c r="J4799" s="2"/>
    </row>
    <row r="4800" spans="1:10" s="444" customFormat="1">
      <c r="A4800" s="203">
        <v>41516</v>
      </c>
      <c r="B4800" s="382"/>
      <c r="C4800" s="75" t="s">
        <v>354</v>
      </c>
      <c r="D4800" s="75" t="s">
        <v>5116</v>
      </c>
      <c r="E4800" s="525">
        <v>15675</v>
      </c>
      <c r="F4800" s="184">
        <v>1807.47</v>
      </c>
      <c r="G4800" s="309"/>
      <c r="H4800" s="309"/>
      <c r="I4800" s="24"/>
      <c r="J4800" s="2"/>
    </row>
    <row r="4801" spans="1:10" s="444" customFormat="1">
      <c r="A4801" s="203">
        <v>41516</v>
      </c>
      <c r="B4801" s="382"/>
      <c r="C4801" s="75" t="s">
        <v>533</v>
      </c>
      <c r="D4801" s="75" t="s">
        <v>5119</v>
      </c>
      <c r="E4801" s="525">
        <v>15678</v>
      </c>
      <c r="F4801" s="184">
        <v>849.31</v>
      </c>
      <c r="G4801" s="309"/>
      <c r="H4801" s="309"/>
      <c r="I4801" s="24"/>
      <c r="J4801" s="2"/>
    </row>
    <row r="4802" spans="1:10" s="444" customFormat="1">
      <c r="A4802" s="203">
        <v>41519</v>
      </c>
      <c r="B4802" s="382"/>
      <c r="C4802" s="75" t="s">
        <v>1043</v>
      </c>
      <c r="D4802" s="75" t="s">
        <v>5196</v>
      </c>
      <c r="E4802" s="525">
        <v>15755</v>
      </c>
      <c r="F4802" s="184">
        <v>104</v>
      </c>
      <c r="G4802" s="309"/>
      <c r="H4802" s="309"/>
      <c r="I4802" s="24"/>
      <c r="J4802" s="2"/>
    </row>
    <row r="4803" spans="1:10" s="444" customFormat="1">
      <c r="A4803" s="203">
        <v>41519</v>
      </c>
      <c r="B4803" s="382"/>
      <c r="C4803" s="75" t="s">
        <v>456</v>
      </c>
      <c r="D4803" s="75" t="s">
        <v>5176</v>
      </c>
      <c r="E4803" s="525">
        <v>15735</v>
      </c>
      <c r="F4803" s="184">
        <v>572.11</v>
      </c>
      <c r="G4803" s="309"/>
      <c r="H4803" s="309"/>
      <c r="I4803" s="24"/>
      <c r="J4803" s="2"/>
    </row>
    <row r="4804" spans="1:10" s="444" customFormat="1">
      <c r="A4804" s="203">
        <v>41519</v>
      </c>
      <c r="B4804" s="382"/>
      <c r="C4804" s="75" t="s">
        <v>561</v>
      </c>
      <c r="D4804" s="75" t="s">
        <v>5157</v>
      </c>
      <c r="E4804" s="525">
        <v>15716</v>
      </c>
      <c r="F4804" s="184">
        <v>237.39</v>
      </c>
      <c r="G4804" s="309"/>
      <c r="H4804" s="309"/>
      <c r="I4804" s="24"/>
      <c r="J4804" s="2"/>
    </row>
    <row r="4805" spans="1:10" s="444" customFormat="1">
      <c r="A4805" s="203">
        <v>41519</v>
      </c>
      <c r="B4805" s="382"/>
      <c r="C4805" s="75" t="s">
        <v>559</v>
      </c>
      <c r="D4805" s="75" t="s">
        <v>5149</v>
      </c>
      <c r="E4805" s="525">
        <v>15708</v>
      </c>
      <c r="F4805" s="184">
        <v>116.16</v>
      </c>
      <c r="G4805" s="309"/>
      <c r="H4805" s="309"/>
      <c r="I4805" s="24"/>
      <c r="J4805" s="2"/>
    </row>
    <row r="4806" spans="1:10" s="444" customFormat="1">
      <c r="A4806" s="203">
        <v>41520</v>
      </c>
      <c r="B4806" s="382"/>
      <c r="C4806" s="75" t="s">
        <v>5076</v>
      </c>
      <c r="D4806" s="75" t="s">
        <v>5107</v>
      </c>
      <c r="E4806" s="525">
        <v>15762</v>
      </c>
      <c r="F4806" s="184">
        <v>600</v>
      </c>
      <c r="G4806" s="309"/>
      <c r="H4806" s="309"/>
      <c r="I4806" s="24"/>
      <c r="J4806" s="2"/>
    </row>
    <row r="4807" spans="1:10" s="444" customFormat="1">
      <c r="A4807" s="203">
        <v>41520</v>
      </c>
      <c r="B4807" s="382"/>
      <c r="C4807" s="75" t="s">
        <v>761</v>
      </c>
      <c r="D4807" s="75" t="s">
        <v>5203</v>
      </c>
      <c r="E4807" s="525">
        <v>15764</v>
      </c>
      <c r="F4807" s="184">
        <v>65.19</v>
      </c>
      <c r="G4807" s="309"/>
      <c r="H4807" s="309"/>
      <c r="I4807" s="24"/>
      <c r="J4807" s="2"/>
    </row>
    <row r="4808" spans="1:10" s="444" customFormat="1">
      <c r="A4808" s="203">
        <v>41519</v>
      </c>
      <c r="B4808" s="382"/>
      <c r="C4808" s="75" t="s">
        <v>468</v>
      </c>
      <c r="D4808" s="75" t="s">
        <v>5199</v>
      </c>
      <c r="E4808" s="525">
        <v>15759</v>
      </c>
      <c r="F4808" s="184">
        <v>560</v>
      </c>
      <c r="G4808" s="309"/>
      <c r="H4808" s="309"/>
      <c r="I4808" s="24"/>
      <c r="J4808" s="2"/>
    </row>
    <row r="4809" spans="1:10" s="444" customFormat="1">
      <c r="A4809" s="203">
        <v>41519</v>
      </c>
      <c r="B4809" s="382"/>
      <c r="C4809" s="75" t="s">
        <v>2644</v>
      </c>
      <c r="D4809" s="75" t="s">
        <v>5181</v>
      </c>
      <c r="E4809" s="525">
        <v>15740</v>
      </c>
      <c r="F4809" s="184">
        <v>312</v>
      </c>
      <c r="G4809" s="309"/>
      <c r="H4809" s="309"/>
      <c r="I4809" s="24"/>
      <c r="J4809" s="2"/>
    </row>
    <row r="4810" spans="1:10" s="444" customFormat="1">
      <c r="A4810" s="203">
        <v>41519</v>
      </c>
      <c r="B4810" s="382"/>
      <c r="C4810" s="75" t="s">
        <v>3663</v>
      </c>
      <c r="D4810" s="75" t="s">
        <v>5188</v>
      </c>
      <c r="E4810" s="525">
        <v>15747</v>
      </c>
      <c r="F4810" s="184">
        <v>203</v>
      </c>
      <c r="G4810" s="309"/>
      <c r="H4810" s="309"/>
      <c r="I4810" s="24"/>
      <c r="J4810" s="2"/>
    </row>
    <row r="4811" spans="1:10" s="444" customFormat="1">
      <c r="A4811" s="203">
        <v>41519</v>
      </c>
      <c r="B4811" s="382"/>
      <c r="C4811" s="75" t="s">
        <v>2010</v>
      </c>
      <c r="D4811" s="75" t="s">
        <v>5156</v>
      </c>
      <c r="E4811" s="525">
        <v>15715</v>
      </c>
      <c r="F4811" s="184">
        <v>226.67</v>
      </c>
      <c r="G4811" s="309"/>
      <c r="H4811" s="309"/>
      <c r="I4811" s="24"/>
      <c r="J4811" s="2"/>
    </row>
    <row r="4812" spans="1:10" s="444" customFormat="1">
      <c r="A4812" s="203">
        <v>41520</v>
      </c>
      <c r="B4812" s="382"/>
      <c r="C4812" s="75" t="s">
        <v>2206</v>
      </c>
      <c r="D4812" s="75" t="s">
        <v>5204</v>
      </c>
      <c r="E4812" s="525">
        <v>15765</v>
      </c>
      <c r="F4812" s="184">
        <v>300</v>
      </c>
      <c r="G4812" s="309"/>
      <c r="H4812" s="309"/>
      <c r="I4812" s="24"/>
      <c r="J4812" s="2"/>
    </row>
    <row r="4813" spans="1:10" s="444" customFormat="1">
      <c r="A4813" s="203">
        <v>41520</v>
      </c>
      <c r="B4813" s="382"/>
      <c r="C4813" s="75" t="s">
        <v>5200</v>
      </c>
      <c r="D4813" s="75" t="s">
        <v>5205</v>
      </c>
      <c r="E4813" s="525">
        <v>15766</v>
      </c>
      <c r="F4813" s="184">
        <v>440</v>
      </c>
      <c r="G4813" s="309"/>
      <c r="H4813" s="309"/>
      <c r="I4813" s="24"/>
      <c r="J4813" s="2"/>
    </row>
    <row r="4814" spans="1:10" s="444" customFormat="1">
      <c r="A4814" s="203">
        <v>41520</v>
      </c>
      <c r="B4814" s="382"/>
      <c r="C4814" s="75" t="s">
        <v>2836</v>
      </c>
      <c r="D4814" s="75" t="s">
        <v>5206</v>
      </c>
      <c r="E4814" s="525">
        <v>15767</v>
      </c>
      <c r="F4814" s="184">
        <v>430</v>
      </c>
      <c r="G4814" s="309"/>
      <c r="H4814" s="309"/>
      <c r="I4814" s="24"/>
      <c r="J4814" s="2"/>
    </row>
    <row r="4815" spans="1:10" s="444" customFormat="1">
      <c r="A4815" s="203">
        <v>41519</v>
      </c>
      <c r="B4815" s="382"/>
      <c r="C4815" s="75" t="s">
        <v>3925</v>
      </c>
      <c r="D4815" s="75" t="s">
        <v>5186</v>
      </c>
      <c r="E4815" s="525">
        <v>15745</v>
      </c>
      <c r="F4815" s="184">
        <v>232</v>
      </c>
      <c r="G4815" s="309"/>
      <c r="H4815" s="309"/>
      <c r="I4815" s="24"/>
      <c r="J4815" s="2"/>
    </row>
    <row r="4816" spans="1:10" s="444" customFormat="1">
      <c r="A4816" s="203">
        <v>41519</v>
      </c>
      <c r="B4816" s="382"/>
      <c r="C4816" s="75" t="s">
        <v>5113</v>
      </c>
      <c r="D4816" s="75" t="s">
        <v>5185</v>
      </c>
      <c r="E4816" s="525">
        <v>15744</v>
      </c>
      <c r="F4816" s="184">
        <v>171.5</v>
      </c>
      <c r="G4816" s="309"/>
      <c r="H4816" s="309"/>
      <c r="I4816" s="24"/>
      <c r="J4816" s="2"/>
    </row>
    <row r="4817" spans="1:10" s="444" customFormat="1">
      <c r="A4817" s="203">
        <v>41519</v>
      </c>
      <c r="B4817" s="382"/>
      <c r="C4817" s="75" t="s">
        <v>369</v>
      </c>
      <c r="D4817" s="75" t="s">
        <v>5194</v>
      </c>
      <c r="E4817" s="525">
        <v>15753</v>
      </c>
      <c r="F4817" s="184">
        <v>156</v>
      </c>
      <c r="G4817" s="309"/>
      <c r="H4817" s="309"/>
      <c r="I4817" s="24"/>
      <c r="J4817" s="2"/>
    </row>
    <row r="4818" spans="1:10" s="444" customFormat="1">
      <c r="A4818" s="203">
        <v>41516</v>
      </c>
      <c r="B4818" s="382"/>
      <c r="C4818" s="75" t="s">
        <v>4430</v>
      </c>
      <c r="D4818" s="75" t="s">
        <v>5105</v>
      </c>
      <c r="E4818" s="525">
        <v>15669</v>
      </c>
      <c r="F4818" s="184">
        <v>43.56</v>
      </c>
      <c r="G4818" s="309"/>
      <c r="H4818" s="309"/>
      <c r="I4818" s="24"/>
      <c r="J4818" s="2"/>
    </row>
    <row r="4819" spans="1:10" s="444" customFormat="1">
      <c r="A4819" s="203">
        <v>41519</v>
      </c>
      <c r="B4819" s="382"/>
      <c r="C4819" s="75" t="s">
        <v>538</v>
      </c>
      <c r="D4819" s="75" t="s">
        <v>5173</v>
      </c>
      <c r="E4819" s="525">
        <v>15732</v>
      </c>
      <c r="F4819" s="184">
        <v>594.52</v>
      </c>
      <c r="G4819" s="309"/>
      <c r="H4819" s="309"/>
      <c r="I4819" s="24"/>
      <c r="J4819" s="2"/>
    </row>
    <row r="4820" spans="1:10" s="444" customFormat="1">
      <c r="A4820" s="203">
        <v>41519</v>
      </c>
      <c r="B4820" s="382"/>
      <c r="C4820" s="75" t="s">
        <v>2153</v>
      </c>
      <c r="D4820" s="75" t="s">
        <v>5139</v>
      </c>
      <c r="E4820" s="525">
        <v>15698</v>
      </c>
      <c r="F4820" s="184">
        <v>162.28</v>
      </c>
      <c r="G4820" s="309"/>
      <c r="H4820" s="309"/>
      <c r="I4820" s="24"/>
      <c r="J4820" s="2"/>
    </row>
    <row r="4821" spans="1:10" s="444" customFormat="1">
      <c r="A4821" s="203">
        <v>41519</v>
      </c>
      <c r="B4821" s="382"/>
      <c r="C4821" s="75" t="s">
        <v>1170</v>
      </c>
      <c r="D4821" s="75" t="s">
        <v>5148</v>
      </c>
      <c r="E4821" s="525">
        <v>15707</v>
      </c>
      <c r="F4821" s="184">
        <v>291.95</v>
      </c>
      <c r="G4821" s="309"/>
      <c r="H4821" s="309"/>
      <c r="I4821" s="24"/>
      <c r="J4821" s="2"/>
    </row>
    <row r="4822" spans="1:10" s="444" customFormat="1">
      <c r="A4822" s="203">
        <v>41519</v>
      </c>
      <c r="B4822" s="382"/>
      <c r="C4822" s="75" t="s">
        <v>563</v>
      </c>
      <c r="D4822" s="75" t="s">
        <v>5179</v>
      </c>
      <c r="E4822" s="525">
        <v>15738</v>
      </c>
      <c r="F4822" s="184">
        <v>662.62</v>
      </c>
      <c r="G4822" s="309"/>
      <c r="H4822" s="309"/>
      <c r="I4822" s="24"/>
      <c r="J4822" s="2"/>
    </row>
    <row r="4823" spans="1:10" s="444" customFormat="1">
      <c r="A4823" s="203">
        <v>41519</v>
      </c>
      <c r="B4823" s="382"/>
      <c r="C4823" s="75" t="s">
        <v>2268</v>
      </c>
      <c r="D4823" s="75" t="s">
        <v>5193</v>
      </c>
      <c r="E4823" s="525">
        <v>15752</v>
      </c>
      <c r="F4823" s="184">
        <v>676</v>
      </c>
      <c r="G4823" s="309"/>
      <c r="H4823" s="309"/>
      <c r="I4823" s="24"/>
      <c r="J4823" s="2"/>
    </row>
    <row r="4824" spans="1:10" s="444" customFormat="1">
      <c r="A4824" s="203">
        <v>41509</v>
      </c>
      <c r="B4824" s="382">
        <v>41514</v>
      </c>
      <c r="C4824" s="75" t="s">
        <v>3080</v>
      </c>
      <c r="D4824" s="75" t="s">
        <v>5024</v>
      </c>
      <c r="E4824" s="525">
        <v>15595</v>
      </c>
      <c r="F4824" s="184">
        <v>552</v>
      </c>
      <c r="G4824" s="309"/>
      <c r="H4824" s="309"/>
      <c r="I4824" s="24"/>
      <c r="J4824" s="2"/>
    </row>
    <row r="4827" spans="1:10">
      <c r="A4827" s="60">
        <v>41521</v>
      </c>
    </row>
    <row r="4828" spans="1:10" s="444" customFormat="1">
      <c r="A4828" s="203">
        <v>41519</v>
      </c>
      <c r="B4828" s="382"/>
      <c r="C4828" s="75" t="s">
        <v>1633</v>
      </c>
      <c r="D4828" s="75" t="s">
        <v>5195</v>
      </c>
      <c r="E4828" s="525">
        <v>15754</v>
      </c>
      <c r="F4828" s="184">
        <v>156</v>
      </c>
      <c r="G4828" s="309"/>
      <c r="H4828" s="309"/>
      <c r="I4828" s="24"/>
      <c r="J4828" s="2"/>
    </row>
    <row r="4829" spans="1:10">
      <c r="A4829" s="203">
        <v>41519</v>
      </c>
      <c r="B4829" s="382"/>
      <c r="C4829" s="75" t="s">
        <v>5207</v>
      </c>
      <c r="D4829" s="75" t="s">
        <v>5208</v>
      </c>
      <c r="E4829" s="525">
        <v>15760</v>
      </c>
      <c r="F4829" s="184">
        <v>176</v>
      </c>
    </row>
    <row r="4830" spans="1:10" s="444" customFormat="1">
      <c r="A4830" s="203">
        <v>41509</v>
      </c>
      <c r="B4830" s="382">
        <v>41515</v>
      </c>
      <c r="C4830" s="75" t="s">
        <v>4413</v>
      </c>
      <c r="D4830" s="75" t="s">
        <v>5026</v>
      </c>
      <c r="E4830" s="525">
        <v>15597</v>
      </c>
      <c r="F4830" s="184">
        <v>294.39999999999998</v>
      </c>
      <c r="G4830" s="309"/>
      <c r="H4830" s="309"/>
      <c r="I4830" s="24"/>
      <c r="J4830" s="2"/>
    </row>
    <row r="4831" spans="1:10" s="444" customFormat="1">
      <c r="A4831" s="203">
        <v>41516</v>
      </c>
      <c r="B4831" s="382">
        <v>41521</v>
      </c>
      <c r="C4831" s="75" t="s">
        <v>5073</v>
      </c>
      <c r="D4831" s="75" t="s">
        <v>5095</v>
      </c>
      <c r="E4831" s="525">
        <v>15658</v>
      </c>
      <c r="F4831" s="184">
        <v>405.15</v>
      </c>
      <c r="G4831" s="309"/>
      <c r="H4831" s="309"/>
      <c r="I4831" s="24"/>
      <c r="J4831" s="2"/>
    </row>
    <row r="4832" spans="1:10" s="444" customFormat="1">
      <c r="A4832" s="203">
        <v>41519</v>
      </c>
      <c r="B4832" s="382"/>
      <c r="C4832" s="75" t="s">
        <v>1633</v>
      </c>
      <c r="D4832" s="75" t="s">
        <v>5175</v>
      </c>
      <c r="E4832" s="525">
        <v>15734</v>
      </c>
      <c r="F4832" s="184">
        <v>454.18</v>
      </c>
      <c r="G4832" s="309"/>
      <c r="H4832" s="309"/>
      <c r="I4832" s="24"/>
      <c r="J4832" s="2"/>
    </row>
    <row r="4833" spans="1:10" s="444" customFormat="1">
      <c r="A4833" s="203">
        <v>41509</v>
      </c>
      <c r="B4833" s="382">
        <v>41515</v>
      </c>
      <c r="C4833" s="75" t="s">
        <v>3857</v>
      </c>
      <c r="D4833" s="75" t="s">
        <v>5027</v>
      </c>
      <c r="E4833" s="525">
        <v>15598</v>
      </c>
      <c r="F4833" s="184">
        <v>588.79999999999995</v>
      </c>
      <c r="G4833" s="309"/>
      <c r="H4833" s="309"/>
      <c r="I4833" s="24"/>
      <c r="J4833" s="2"/>
    </row>
    <row r="4834" spans="1:10" s="444" customFormat="1">
      <c r="A4834" s="203">
        <v>41520</v>
      </c>
      <c r="B4834" s="382"/>
      <c r="C4834" s="75" t="s">
        <v>166</v>
      </c>
      <c r="D4834" s="75" t="s">
        <v>5201</v>
      </c>
      <c r="E4834" s="525">
        <v>15761</v>
      </c>
      <c r="F4834" s="184">
        <v>627.89</v>
      </c>
      <c r="G4834" s="309"/>
      <c r="H4834" s="309"/>
      <c r="I4834" s="24"/>
      <c r="J4834" s="2"/>
    </row>
    <row r="4835" spans="1:10" s="444" customFormat="1">
      <c r="A4835" s="203">
        <v>41519</v>
      </c>
      <c r="B4835" s="382"/>
      <c r="C4835" s="75" t="s">
        <v>164</v>
      </c>
      <c r="D4835" s="75" t="s">
        <v>5178</v>
      </c>
      <c r="E4835" s="525">
        <v>15737</v>
      </c>
      <c r="F4835" s="184">
        <v>695.4</v>
      </c>
      <c r="G4835" s="309"/>
      <c r="H4835" s="309"/>
      <c r="I4835" s="24"/>
      <c r="J4835" s="2"/>
    </row>
    <row r="4836" spans="1:10" s="444" customFormat="1">
      <c r="A4836" s="203">
        <v>41516</v>
      </c>
      <c r="B4836" s="382"/>
      <c r="C4836" s="75" t="s">
        <v>626</v>
      </c>
      <c r="D4836" s="75" t="s">
        <v>5130</v>
      </c>
      <c r="E4836" s="525">
        <v>15689</v>
      </c>
      <c r="F4836" s="184">
        <v>207.86</v>
      </c>
      <c r="G4836" s="309"/>
      <c r="H4836" s="309"/>
      <c r="I4836" s="24"/>
      <c r="J4836" s="2"/>
    </row>
    <row r="4837" spans="1:10" s="444" customFormat="1">
      <c r="A4837" s="203">
        <v>41519</v>
      </c>
      <c r="B4837" s="382"/>
      <c r="C4837" s="75" t="s">
        <v>525</v>
      </c>
      <c r="D4837" s="75" t="s">
        <v>5155</v>
      </c>
      <c r="E4837" s="525">
        <v>15714</v>
      </c>
      <c r="F4837" s="184">
        <v>324.39</v>
      </c>
      <c r="G4837" s="309"/>
      <c r="H4837" s="309"/>
      <c r="I4837" s="24"/>
      <c r="J4837" s="2"/>
    </row>
    <row r="4838" spans="1:10" s="444" customFormat="1">
      <c r="A4838" s="203">
        <v>41519</v>
      </c>
      <c r="B4838" s="382"/>
      <c r="C4838" s="75" t="s">
        <v>4349</v>
      </c>
      <c r="D4838" s="75" t="s">
        <v>5184</v>
      </c>
      <c r="E4838" s="525">
        <v>15743</v>
      </c>
      <c r="F4838" s="184">
        <v>232</v>
      </c>
      <c r="G4838" s="309"/>
      <c r="H4838" s="309"/>
      <c r="I4838" s="24"/>
      <c r="J4838" s="2"/>
    </row>
    <row r="4839" spans="1:10" s="444" customFormat="1">
      <c r="A4839" s="203">
        <v>41521</v>
      </c>
      <c r="B4839" s="382"/>
      <c r="C4839" s="75" t="s">
        <v>100</v>
      </c>
      <c r="D4839" s="75" t="s">
        <v>5209</v>
      </c>
      <c r="E4839" s="525">
        <v>15768</v>
      </c>
      <c r="F4839" s="184">
        <v>5000</v>
      </c>
      <c r="G4839" s="309"/>
      <c r="H4839" s="309"/>
      <c r="I4839" s="24"/>
      <c r="J4839" s="2"/>
    </row>
    <row r="4840" spans="1:10" s="444" customFormat="1">
      <c r="A4840" s="203">
        <v>41521</v>
      </c>
      <c r="B4840" s="382"/>
      <c r="C4840" s="75" t="s">
        <v>2897</v>
      </c>
      <c r="D4840" s="75" t="s">
        <v>5210</v>
      </c>
      <c r="E4840" s="525">
        <v>15769</v>
      </c>
      <c r="F4840" s="184">
        <v>5000</v>
      </c>
      <c r="G4840" s="309"/>
      <c r="H4840" s="309"/>
      <c r="I4840" s="24"/>
      <c r="J4840" s="2"/>
    </row>
    <row r="4841" spans="1:10" s="444" customFormat="1">
      <c r="A4841" s="203">
        <v>41519</v>
      </c>
      <c r="B4841" s="382"/>
      <c r="C4841" s="75" t="s">
        <v>4348</v>
      </c>
      <c r="D4841" s="75" t="s">
        <v>5180</v>
      </c>
      <c r="E4841" s="525">
        <v>15739</v>
      </c>
      <c r="F4841" s="184">
        <v>260</v>
      </c>
      <c r="G4841" s="309"/>
      <c r="H4841" s="309"/>
      <c r="I4841" s="24"/>
      <c r="J4841" s="2"/>
    </row>
    <row r="4842" spans="1:10" s="444" customFormat="1">
      <c r="A4842" s="203">
        <v>41501</v>
      </c>
      <c r="B4842" s="382"/>
      <c r="C4842" s="75" t="s">
        <v>4348</v>
      </c>
      <c r="D4842" s="75" t="s">
        <v>4935</v>
      </c>
      <c r="E4842" s="525">
        <v>15513</v>
      </c>
      <c r="F4842" s="184">
        <v>200</v>
      </c>
      <c r="G4842" s="309"/>
      <c r="H4842" s="309"/>
      <c r="I4842" s="24"/>
      <c r="J4842" s="2"/>
    </row>
    <row r="4843" spans="1:10" s="444" customFormat="1">
      <c r="A4843" s="203">
        <v>41519</v>
      </c>
      <c r="B4843" s="382"/>
      <c r="C4843" s="75" t="s">
        <v>2273</v>
      </c>
      <c r="D4843" s="75" t="s">
        <v>5189</v>
      </c>
      <c r="E4843" s="525">
        <v>15748</v>
      </c>
      <c r="F4843" s="184">
        <v>230.1</v>
      </c>
      <c r="G4843" s="309"/>
      <c r="H4843" s="309"/>
      <c r="I4843" s="24"/>
      <c r="J4843" s="2"/>
    </row>
    <row r="4844" spans="1:10" s="444" customFormat="1">
      <c r="A4844" s="203">
        <v>41516</v>
      </c>
      <c r="B4844" s="382"/>
      <c r="C4844" s="75" t="s">
        <v>369</v>
      </c>
      <c r="D4844" s="75" t="s">
        <v>5120</v>
      </c>
      <c r="E4844" s="525">
        <v>15679</v>
      </c>
      <c r="F4844" s="184">
        <v>963.29</v>
      </c>
      <c r="G4844" s="309"/>
      <c r="H4844" s="309"/>
      <c r="I4844" s="24"/>
      <c r="J4844" s="2"/>
    </row>
    <row r="4845" spans="1:10" s="444" customFormat="1">
      <c r="A4845" s="203">
        <v>41519</v>
      </c>
      <c r="B4845" s="382"/>
      <c r="C4845" s="75" t="s">
        <v>1483</v>
      </c>
      <c r="D4845" s="75" t="s">
        <v>5167</v>
      </c>
      <c r="E4845" s="525">
        <v>15726</v>
      </c>
      <c r="F4845" s="184">
        <v>88.56</v>
      </c>
      <c r="G4845" s="309"/>
      <c r="H4845" s="309"/>
      <c r="I4845" s="24"/>
      <c r="J4845" s="2"/>
    </row>
    <row r="4846" spans="1:10" s="444" customFormat="1">
      <c r="A4846" s="203">
        <v>41519</v>
      </c>
      <c r="B4846" s="382"/>
      <c r="C4846" s="75" t="s">
        <v>32</v>
      </c>
      <c r="D4846" s="75" t="s">
        <v>5166</v>
      </c>
      <c r="E4846" s="525">
        <v>15725</v>
      </c>
      <c r="F4846" s="184">
        <v>616.29</v>
      </c>
      <c r="G4846" s="309"/>
      <c r="H4846" s="309"/>
      <c r="I4846" s="24"/>
      <c r="J4846" s="2"/>
    </row>
    <row r="4847" spans="1:10" s="444" customFormat="1">
      <c r="A4847" s="203">
        <v>41516</v>
      </c>
      <c r="B4847" s="382">
        <v>41521</v>
      </c>
      <c r="C4847" s="75" t="s">
        <v>5076</v>
      </c>
      <c r="D4847" s="75" t="s">
        <v>5109</v>
      </c>
      <c r="E4847" s="525">
        <v>15673</v>
      </c>
      <c r="F4847" s="184">
        <v>591.67999999999995</v>
      </c>
      <c r="G4847" s="309"/>
      <c r="H4847" s="309"/>
      <c r="I4847" s="24"/>
      <c r="J4847" s="2"/>
    </row>
    <row r="4851" spans="1:10">
      <c r="A4851" s="60">
        <v>41522</v>
      </c>
    </row>
    <row r="4852" spans="1:10" s="444" customFormat="1">
      <c r="A4852" s="203">
        <v>41516</v>
      </c>
      <c r="B4852" s="382">
        <v>41521</v>
      </c>
      <c r="C4852" s="75" t="s">
        <v>348</v>
      </c>
      <c r="D4852" s="75" t="s">
        <v>5100</v>
      </c>
      <c r="E4852" s="525">
        <v>15663</v>
      </c>
      <c r="F4852" s="184">
        <v>101.46</v>
      </c>
      <c r="G4852" s="309"/>
      <c r="H4852" s="309"/>
      <c r="I4852" s="24"/>
      <c r="J4852" s="2"/>
    </row>
    <row r="4853" spans="1:10" s="444" customFormat="1">
      <c r="A4853" s="203">
        <v>41519</v>
      </c>
      <c r="B4853" s="382"/>
      <c r="C4853" s="75" t="s">
        <v>4500</v>
      </c>
      <c r="D4853" s="75" t="s">
        <v>5190</v>
      </c>
      <c r="E4853" s="525">
        <v>15749</v>
      </c>
      <c r="F4853" s="184">
        <v>122.67</v>
      </c>
      <c r="G4853" s="309"/>
      <c r="H4853" s="309"/>
      <c r="I4853" s="24"/>
      <c r="J4853" s="2"/>
    </row>
    <row r="4854" spans="1:10" s="444" customFormat="1">
      <c r="A4854" s="203">
        <v>41516</v>
      </c>
      <c r="B4854" s="382">
        <v>41521</v>
      </c>
      <c r="C4854" s="75" t="s">
        <v>1124</v>
      </c>
      <c r="D4854" s="75" t="s">
        <v>5099</v>
      </c>
      <c r="E4854" s="525">
        <v>15662</v>
      </c>
      <c r="F4854" s="184">
        <v>176</v>
      </c>
      <c r="G4854" s="309"/>
      <c r="H4854" s="309"/>
      <c r="I4854" s="24"/>
      <c r="J4854" s="2"/>
    </row>
    <row r="4855" spans="1:10" s="444" customFormat="1">
      <c r="A4855" s="203">
        <v>41516</v>
      </c>
      <c r="B4855" s="382">
        <v>41521</v>
      </c>
      <c r="C4855" s="75" t="s">
        <v>896</v>
      </c>
      <c r="D4855" s="75" t="s">
        <v>5104</v>
      </c>
      <c r="E4855" s="525">
        <v>15667</v>
      </c>
      <c r="F4855" s="184">
        <v>300</v>
      </c>
      <c r="G4855" s="309"/>
      <c r="H4855" s="309"/>
      <c r="I4855" s="24"/>
      <c r="J4855" s="2"/>
    </row>
    <row r="4856" spans="1:10" s="444" customFormat="1">
      <c r="A4856" s="203">
        <v>41516</v>
      </c>
      <c r="B4856" s="382">
        <v>41521</v>
      </c>
      <c r="C4856" s="75" t="s">
        <v>5074</v>
      </c>
      <c r="D4856" s="75" t="s">
        <v>5096</v>
      </c>
      <c r="E4856" s="525">
        <v>15659</v>
      </c>
      <c r="F4856" s="184">
        <v>326.7</v>
      </c>
      <c r="G4856" s="309"/>
      <c r="H4856" s="309"/>
      <c r="I4856" s="24"/>
      <c r="J4856" s="2"/>
    </row>
    <row r="4857" spans="1:10" s="444" customFormat="1">
      <c r="A4857" s="203">
        <v>41516</v>
      </c>
      <c r="B4857" s="382"/>
      <c r="C4857" s="75" t="s">
        <v>457</v>
      </c>
      <c r="D4857" s="75" t="s">
        <v>5122</v>
      </c>
      <c r="E4857" s="525">
        <v>15681</v>
      </c>
      <c r="F4857" s="184">
        <v>335.36</v>
      </c>
      <c r="G4857" s="309"/>
      <c r="H4857" s="309"/>
      <c r="I4857" s="24"/>
      <c r="J4857" s="2"/>
    </row>
    <row r="4858" spans="1:10" s="444" customFormat="1">
      <c r="A4858" s="203">
        <v>41519</v>
      </c>
      <c r="B4858" s="382"/>
      <c r="C4858" s="75" t="s">
        <v>4868</v>
      </c>
      <c r="D4858" s="75" t="s">
        <v>5183</v>
      </c>
      <c r="E4858" s="525">
        <v>15742</v>
      </c>
      <c r="F4858" s="184">
        <v>520</v>
      </c>
      <c r="G4858" s="309"/>
      <c r="H4858" s="309"/>
      <c r="I4858" s="24"/>
      <c r="J4858" s="2"/>
    </row>
    <row r="4859" spans="1:10" s="444" customFormat="1">
      <c r="A4859" s="203">
        <v>41516</v>
      </c>
      <c r="B4859" s="382">
        <v>41520</v>
      </c>
      <c r="C4859" s="75" t="s">
        <v>3860</v>
      </c>
      <c r="D4859" s="75" t="s">
        <v>5078</v>
      </c>
      <c r="E4859" s="525">
        <v>15640</v>
      </c>
      <c r="F4859" s="184">
        <v>588.79999999999995</v>
      </c>
      <c r="G4859" s="309"/>
      <c r="H4859" s="309"/>
      <c r="I4859" s="24"/>
      <c r="J4859" s="2"/>
    </row>
    <row r="4860" spans="1:10" s="444" customFormat="1">
      <c r="A4860" s="203">
        <v>41516</v>
      </c>
      <c r="B4860" s="382">
        <v>41521</v>
      </c>
      <c r="C4860" s="75" t="s">
        <v>3424</v>
      </c>
      <c r="D4860" s="75" t="s">
        <v>5082</v>
      </c>
      <c r="E4860" s="525">
        <v>15644</v>
      </c>
      <c r="F4860" s="184">
        <v>603.52</v>
      </c>
      <c r="G4860" s="309"/>
      <c r="H4860" s="309"/>
      <c r="I4860" s="24"/>
      <c r="J4860" s="2"/>
    </row>
    <row r="4861" spans="1:10" s="444" customFormat="1">
      <c r="A4861" s="203">
        <v>41516</v>
      </c>
      <c r="B4861" s="382">
        <v>41521</v>
      </c>
      <c r="C4861" s="75" t="s">
        <v>1797</v>
      </c>
      <c r="D4861" s="75" t="s">
        <v>5094</v>
      </c>
      <c r="E4861" s="525">
        <v>15657</v>
      </c>
      <c r="F4861" s="184">
        <v>694.6</v>
      </c>
      <c r="G4861" s="309"/>
      <c r="H4861" s="309"/>
      <c r="I4861" s="24"/>
      <c r="J4861" s="2"/>
    </row>
    <row r="4862" spans="1:10" s="444" customFormat="1">
      <c r="A4862" s="203">
        <v>41521</v>
      </c>
      <c r="B4862" s="382"/>
      <c r="C4862" s="75" t="s">
        <v>226</v>
      </c>
      <c r="D4862" s="75" t="s">
        <v>5211</v>
      </c>
      <c r="E4862" s="525">
        <v>15770</v>
      </c>
      <c r="F4862" s="184">
        <v>505.63</v>
      </c>
      <c r="G4862" s="309"/>
      <c r="H4862" s="309"/>
      <c r="I4862" s="24"/>
      <c r="J4862" s="2"/>
    </row>
    <row r="4863" spans="1:10" s="444" customFormat="1">
      <c r="A4863" s="203">
        <v>41519</v>
      </c>
      <c r="B4863" s="382"/>
      <c r="C4863" s="75" t="s">
        <v>2482</v>
      </c>
      <c r="D4863" s="75" t="s">
        <v>5198</v>
      </c>
      <c r="E4863" s="525">
        <v>15775</v>
      </c>
      <c r="F4863" s="184">
        <v>1500</v>
      </c>
      <c r="G4863" s="309"/>
      <c r="H4863" s="309"/>
      <c r="I4863" s="24"/>
      <c r="J4863" s="2"/>
    </row>
    <row r="4864" spans="1:10" s="444" customFormat="1">
      <c r="A4864" s="203">
        <v>41509</v>
      </c>
      <c r="B4864" s="382">
        <v>41514</v>
      </c>
      <c r="C4864" s="75" t="s">
        <v>3423</v>
      </c>
      <c r="D4864" s="75" t="s">
        <v>5025</v>
      </c>
      <c r="E4864" s="525">
        <v>15596</v>
      </c>
      <c r="F4864" s="184">
        <v>294.39999999999998</v>
      </c>
      <c r="G4864" s="309"/>
      <c r="H4864" s="309"/>
      <c r="I4864" s="24"/>
      <c r="J4864" s="2"/>
    </row>
    <row r="4867" spans="1:10">
      <c r="A4867" s="60">
        <v>41523</v>
      </c>
    </row>
    <row r="4868" spans="1:10" s="444" customFormat="1">
      <c r="A4868" s="203">
        <v>41513</v>
      </c>
      <c r="B4868" s="382"/>
      <c r="C4868" s="75" t="s">
        <v>1871</v>
      </c>
      <c r="D4868" s="75" t="s">
        <v>5050</v>
      </c>
      <c r="E4868" s="525">
        <v>15621</v>
      </c>
      <c r="F4868" s="184">
        <v>160.02000000000001</v>
      </c>
      <c r="G4868" s="309"/>
      <c r="H4868" s="309"/>
      <c r="I4868" s="24"/>
      <c r="J4868" s="2"/>
    </row>
    <row r="4869" spans="1:10" s="444" customFormat="1">
      <c r="A4869" s="203">
        <v>41519</v>
      </c>
      <c r="B4869" s="382"/>
      <c r="C4869" s="75" t="s">
        <v>528</v>
      </c>
      <c r="D4869" s="75" t="s">
        <v>5158</v>
      </c>
      <c r="E4869" s="525">
        <v>15717</v>
      </c>
      <c r="F4869" s="184">
        <v>324.39</v>
      </c>
      <c r="G4869" s="309"/>
      <c r="H4869" s="309"/>
      <c r="I4869" s="24"/>
      <c r="J4869" s="2"/>
    </row>
    <row r="4870" spans="1:10" s="444" customFormat="1">
      <c r="A4870" s="203">
        <v>41521</v>
      </c>
      <c r="B4870" s="382"/>
      <c r="C4870" s="75" t="s">
        <v>1797</v>
      </c>
      <c r="D4870" s="75" t="s">
        <v>5216</v>
      </c>
      <c r="E4870" s="525">
        <v>15773</v>
      </c>
      <c r="F4870" s="184">
        <v>350</v>
      </c>
      <c r="G4870" s="309"/>
      <c r="H4870" s="309"/>
      <c r="I4870" s="24"/>
      <c r="J4870" s="2"/>
    </row>
    <row r="4871" spans="1:10" s="444" customFormat="1">
      <c r="A4871" s="203">
        <v>41516</v>
      </c>
      <c r="B4871" s="382">
        <v>41521</v>
      </c>
      <c r="C4871" s="75" t="s">
        <v>3843</v>
      </c>
      <c r="D4871" s="75" t="s">
        <v>5080</v>
      </c>
      <c r="E4871" s="525">
        <v>15642</v>
      </c>
      <c r="F4871" s="184">
        <v>469.2</v>
      </c>
      <c r="G4871" s="309"/>
      <c r="H4871" s="309"/>
      <c r="I4871" s="24"/>
      <c r="J4871" s="2"/>
    </row>
    <row r="4872" spans="1:10" s="444" customFormat="1">
      <c r="A4872" s="203">
        <v>41516</v>
      </c>
      <c r="B4872" s="382">
        <v>41520</v>
      </c>
      <c r="C4872" s="75" t="s">
        <v>1770</v>
      </c>
      <c r="D4872" s="75" t="s">
        <v>5077</v>
      </c>
      <c r="E4872" s="525">
        <v>15639</v>
      </c>
      <c r="F4872" s="184">
        <v>500</v>
      </c>
      <c r="G4872" s="309"/>
      <c r="H4872" s="309"/>
      <c r="I4872" s="24"/>
      <c r="J4872" s="2"/>
    </row>
    <row r="4873" spans="1:10" s="444" customFormat="1">
      <c r="A4873" s="203">
        <v>41516</v>
      </c>
      <c r="B4873" s="382">
        <v>41520</v>
      </c>
      <c r="C4873" s="75" t="s">
        <v>5069</v>
      </c>
      <c r="D4873" s="75" t="s">
        <v>5079</v>
      </c>
      <c r="E4873" s="525">
        <v>15641</v>
      </c>
      <c r="F4873" s="184">
        <v>588.79999999999995</v>
      </c>
      <c r="G4873" s="309"/>
      <c r="H4873" s="309"/>
      <c r="I4873" s="24"/>
      <c r="J4873" s="2"/>
    </row>
    <row r="4874" spans="1:10" s="444" customFormat="1">
      <c r="A4874" s="203">
        <v>41522</v>
      </c>
      <c r="B4874" s="382"/>
      <c r="C4874" s="75" t="s">
        <v>1357</v>
      </c>
      <c r="D4874" s="75" t="s">
        <v>5219</v>
      </c>
      <c r="E4874" s="525">
        <v>15777</v>
      </c>
      <c r="F4874" s="184">
        <v>12590.64</v>
      </c>
      <c r="G4874" s="309"/>
      <c r="H4874" s="309"/>
      <c r="I4874" s="24"/>
      <c r="J4874" s="2"/>
    </row>
    <row r="4875" spans="1:10" s="444" customFormat="1">
      <c r="A4875" s="203">
        <v>41522</v>
      </c>
      <c r="B4875" s="382"/>
      <c r="C4875" s="75" t="s">
        <v>1357</v>
      </c>
      <c r="D4875" s="75" t="s">
        <v>5218</v>
      </c>
      <c r="E4875" s="525">
        <v>15776</v>
      </c>
      <c r="F4875" s="184">
        <v>13188.91</v>
      </c>
      <c r="G4875" s="309"/>
      <c r="H4875" s="309"/>
      <c r="I4875" s="24"/>
      <c r="J4875" s="2"/>
    </row>
    <row r="4876" spans="1:10" s="444" customFormat="1">
      <c r="A4876" s="203">
        <v>41523</v>
      </c>
      <c r="B4876" s="382">
        <v>41524</v>
      </c>
      <c r="C4876" s="75" t="s">
        <v>4279</v>
      </c>
      <c r="D4876" s="75" t="s">
        <v>5227</v>
      </c>
      <c r="E4876" s="525">
        <v>15779</v>
      </c>
      <c r="F4876" s="184">
        <v>600</v>
      </c>
      <c r="G4876" s="309"/>
      <c r="H4876" s="309"/>
      <c r="I4876" s="24"/>
      <c r="J4876" s="2"/>
    </row>
    <row r="4877" spans="1:10" s="444" customFormat="1">
      <c r="A4877" s="203">
        <v>41523</v>
      </c>
      <c r="B4877" s="382"/>
      <c r="C4877" s="75" t="s">
        <v>389</v>
      </c>
      <c r="D4877" s="75" t="s">
        <v>4994</v>
      </c>
      <c r="E4877" s="525">
        <v>15798</v>
      </c>
      <c r="F4877" s="184">
        <v>1500</v>
      </c>
      <c r="G4877" s="309"/>
      <c r="H4877" s="309"/>
      <c r="I4877" s="24"/>
      <c r="J4877" s="2"/>
    </row>
    <row r="4878" spans="1:10" s="444" customFormat="1">
      <c r="A4878" s="203">
        <v>41523</v>
      </c>
      <c r="B4878" s="382">
        <v>41524</v>
      </c>
      <c r="C4878" s="75" t="s">
        <v>4278</v>
      </c>
      <c r="D4878" s="75" t="s">
        <v>5226</v>
      </c>
      <c r="E4878" s="525">
        <v>15778</v>
      </c>
      <c r="F4878" s="184">
        <v>600</v>
      </c>
      <c r="G4878" s="309"/>
      <c r="H4878" s="309"/>
      <c r="I4878" s="24"/>
      <c r="J4878" s="2"/>
    </row>
    <row r="4879" spans="1:10" s="444" customFormat="1">
      <c r="A4879" s="203">
        <v>41523</v>
      </c>
      <c r="B4879" s="382"/>
      <c r="C4879" s="75" t="s">
        <v>389</v>
      </c>
      <c r="D4879" s="75" t="s">
        <v>5242</v>
      </c>
      <c r="E4879" s="525">
        <v>15799</v>
      </c>
      <c r="F4879" s="184">
        <v>200</v>
      </c>
      <c r="G4879" s="309"/>
      <c r="H4879" s="309"/>
      <c r="I4879" s="24"/>
      <c r="J4879" s="2"/>
    </row>
    <row r="4880" spans="1:10" s="444" customFormat="1">
      <c r="A4880" s="203">
        <v>41523</v>
      </c>
      <c r="B4880" s="382"/>
      <c r="C4880" s="75" t="s">
        <v>145</v>
      </c>
      <c r="D4880" s="75" t="s">
        <v>5243</v>
      </c>
      <c r="E4880" s="525">
        <v>15800</v>
      </c>
      <c r="F4880" s="184">
        <v>183</v>
      </c>
      <c r="G4880" s="309"/>
      <c r="H4880" s="309"/>
      <c r="I4880" s="24"/>
      <c r="J4880" s="2"/>
    </row>
    <row r="4881" spans="1:10" s="444" customFormat="1">
      <c r="A4881" s="203">
        <v>41523</v>
      </c>
      <c r="B4881" s="382"/>
      <c r="C4881" s="75" t="s">
        <v>5225</v>
      </c>
      <c r="D4881" s="75" t="s">
        <v>5241</v>
      </c>
      <c r="E4881" s="525">
        <v>15797</v>
      </c>
      <c r="F4881" s="184">
        <v>1758.24</v>
      </c>
      <c r="G4881" s="309"/>
      <c r="H4881" s="309"/>
      <c r="I4881" s="24"/>
      <c r="J4881" s="2"/>
    </row>
    <row r="4882" spans="1:10" s="444" customFormat="1">
      <c r="A4882" s="203">
        <v>41523</v>
      </c>
      <c r="B4882" s="382"/>
      <c r="C4882" s="75" t="s">
        <v>3289</v>
      </c>
      <c r="D4882" s="75" t="s">
        <v>5247</v>
      </c>
      <c r="E4882" s="525">
        <v>15804</v>
      </c>
      <c r="F4882" s="184">
        <v>100</v>
      </c>
      <c r="G4882" s="309"/>
      <c r="H4882" s="309"/>
      <c r="I4882" s="24"/>
      <c r="J4882" s="2"/>
    </row>
    <row r="4883" spans="1:10" s="444" customFormat="1">
      <c r="A4883" s="203">
        <v>41522</v>
      </c>
      <c r="B4883" s="382"/>
      <c r="C4883" s="75" t="s">
        <v>158</v>
      </c>
      <c r="D4883" s="75" t="s">
        <v>5217</v>
      </c>
      <c r="E4883" s="525">
        <v>15774</v>
      </c>
      <c r="F4883" s="184">
        <v>4729.57</v>
      </c>
      <c r="G4883" s="309"/>
      <c r="H4883" s="309"/>
      <c r="I4883" s="24"/>
      <c r="J4883" s="2"/>
    </row>
    <row r="4886" spans="1:10">
      <c r="A4886" s="60">
        <v>41526</v>
      </c>
    </row>
    <row r="4887" spans="1:10" s="444" customFormat="1">
      <c r="A4887" s="203">
        <v>41516</v>
      </c>
      <c r="B4887" s="382">
        <v>41521</v>
      </c>
      <c r="C4887" s="75" t="s">
        <v>4293</v>
      </c>
      <c r="D4887" s="75" t="s">
        <v>5101</v>
      </c>
      <c r="E4887" s="525">
        <v>15664</v>
      </c>
      <c r="F4887" s="184">
        <v>87.66</v>
      </c>
      <c r="G4887" s="309"/>
      <c r="H4887" s="309"/>
      <c r="I4887" s="24"/>
      <c r="J4887" s="2"/>
    </row>
    <row r="4888" spans="1:10" s="444" customFormat="1">
      <c r="A4888" s="203">
        <v>41521</v>
      </c>
      <c r="B4888" s="382"/>
      <c r="C4888" s="75" t="s">
        <v>662</v>
      </c>
      <c r="D4888" s="75" t="s">
        <v>5212</v>
      </c>
      <c r="E4888" s="525">
        <v>15771</v>
      </c>
      <c r="F4888" s="184">
        <v>164.84</v>
      </c>
      <c r="G4888" s="309"/>
      <c r="H4888" s="309"/>
      <c r="I4888" s="24"/>
      <c r="J4888" s="2"/>
    </row>
    <row r="4889" spans="1:10" s="444" customFormat="1">
      <c r="A4889" s="203">
        <v>41516</v>
      </c>
      <c r="B4889" s="382">
        <v>41522</v>
      </c>
      <c r="C4889" s="75" t="s">
        <v>4462</v>
      </c>
      <c r="D4889" s="75" t="s">
        <v>5086</v>
      </c>
      <c r="E4889" s="525">
        <v>15648</v>
      </c>
      <c r="F4889" s="184">
        <v>552</v>
      </c>
      <c r="G4889" s="309"/>
      <c r="H4889" s="309"/>
      <c r="I4889" s="24"/>
      <c r="J4889" s="2"/>
    </row>
    <row r="4890" spans="1:10" s="444" customFormat="1">
      <c r="A4890" s="203">
        <v>41516</v>
      </c>
      <c r="B4890" s="382">
        <v>41523</v>
      </c>
      <c r="C4890" s="75" t="s">
        <v>4463</v>
      </c>
      <c r="D4890" s="75" t="s">
        <v>5090</v>
      </c>
      <c r="E4890" s="525">
        <v>15652</v>
      </c>
      <c r="F4890" s="184">
        <v>690</v>
      </c>
      <c r="G4890" s="309"/>
      <c r="H4890" s="309"/>
      <c r="I4890" s="24"/>
      <c r="J4890" s="2"/>
    </row>
    <row r="4891" spans="1:10" s="444" customFormat="1">
      <c r="A4891" s="203">
        <v>41523</v>
      </c>
      <c r="B4891" s="382">
        <v>41528</v>
      </c>
      <c r="C4891" s="75" t="s">
        <v>389</v>
      </c>
      <c r="D4891" s="75" t="s">
        <v>5254</v>
      </c>
      <c r="E4891" s="525">
        <v>15812</v>
      </c>
      <c r="F4891" s="184">
        <v>118.48</v>
      </c>
      <c r="G4891" s="309"/>
      <c r="H4891" s="309"/>
      <c r="I4891" s="24"/>
      <c r="J4891" s="2"/>
    </row>
    <row r="4892" spans="1:10" s="444" customFormat="1">
      <c r="A4892" s="203">
        <v>41523</v>
      </c>
      <c r="B4892" s="382"/>
      <c r="C4892" s="75" t="s">
        <v>4819</v>
      </c>
      <c r="D4892" s="75" t="s">
        <v>5256</v>
      </c>
      <c r="E4892" s="525">
        <v>15814</v>
      </c>
      <c r="F4892" s="184">
        <v>236.61</v>
      </c>
      <c r="G4892" s="309"/>
      <c r="H4892" s="309"/>
      <c r="I4892" s="24"/>
      <c r="J4892" s="2"/>
    </row>
    <row r="4893" spans="1:10" s="444" customFormat="1" ht="15" customHeight="1">
      <c r="A4893" s="203"/>
      <c r="B4893" s="382"/>
      <c r="C4893" s="75" t="s">
        <v>3157</v>
      </c>
      <c r="D4893" s="75" t="s">
        <v>5259</v>
      </c>
      <c r="E4893" s="525">
        <v>15815</v>
      </c>
      <c r="F4893" s="184">
        <v>6000</v>
      </c>
      <c r="G4893" s="309"/>
      <c r="H4893" s="309"/>
      <c r="I4893" s="24"/>
      <c r="J4893" s="2"/>
    </row>
    <row r="4894" spans="1:10" s="444" customFormat="1" ht="15" customHeight="1">
      <c r="A4894" s="203"/>
      <c r="B4894" s="382"/>
      <c r="C4894" s="75" t="s">
        <v>3157</v>
      </c>
      <c r="D4894" s="75" t="s">
        <v>5260</v>
      </c>
      <c r="E4894" s="525">
        <v>15817</v>
      </c>
      <c r="F4894" s="184">
        <v>4637.09</v>
      </c>
      <c r="G4894" s="309"/>
      <c r="H4894" s="309"/>
      <c r="I4894" s="24"/>
      <c r="J4894" s="2"/>
    </row>
    <row r="4895" spans="1:10" s="444" customFormat="1" ht="15" customHeight="1">
      <c r="A4895" s="203"/>
      <c r="B4895" s="382"/>
      <c r="C4895" s="75" t="s">
        <v>3157</v>
      </c>
      <c r="D4895" s="75" t="s">
        <v>5261</v>
      </c>
      <c r="E4895" s="525">
        <v>15818</v>
      </c>
      <c r="F4895" s="184">
        <v>520</v>
      </c>
      <c r="G4895" s="309"/>
      <c r="H4895" s="309"/>
      <c r="I4895" s="24"/>
      <c r="J4895" s="2"/>
    </row>
    <row r="4896" spans="1:10" s="444" customFormat="1">
      <c r="A4896" s="203">
        <v>41516</v>
      </c>
      <c r="B4896" s="382">
        <v>41521</v>
      </c>
      <c r="C4896" s="75" t="s">
        <v>3995</v>
      </c>
      <c r="D4896" s="75" t="s">
        <v>5091</v>
      </c>
      <c r="E4896" s="525">
        <v>15653</v>
      </c>
      <c r="F4896" s="184">
        <v>684.4</v>
      </c>
      <c r="G4896" s="309"/>
      <c r="H4896" s="309"/>
      <c r="I4896" s="24"/>
      <c r="J4896" s="2"/>
    </row>
    <row r="4899" spans="1:10">
      <c r="A4899" s="60">
        <v>41527</v>
      </c>
    </row>
    <row r="4900" spans="1:10" s="444" customFormat="1">
      <c r="A4900" s="203">
        <v>41516</v>
      </c>
      <c r="B4900" s="382">
        <v>41521</v>
      </c>
      <c r="C4900" s="75" t="s">
        <v>438</v>
      </c>
      <c r="D4900" s="75" t="s">
        <v>5093</v>
      </c>
      <c r="E4900" s="525">
        <v>15656</v>
      </c>
      <c r="F4900" s="184">
        <v>400</v>
      </c>
      <c r="G4900" s="309"/>
      <c r="H4900" s="309"/>
      <c r="I4900" s="24"/>
      <c r="J4900" s="2"/>
    </row>
    <row r="4901" spans="1:10" s="444" customFormat="1">
      <c r="A4901" s="203">
        <v>41516</v>
      </c>
      <c r="B4901" s="382">
        <v>41521</v>
      </c>
      <c r="C4901" s="75" t="s">
        <v>350</v>
      </c>
      <c r="D4901" s="75" t="s">
        <v>5081</v>
      </c>
      <c r="E4901" s="525">
        <v>15643</v>
      </c>
      <c r="F4901" s="184">
        <v>441.6</v>
      </c>
      <c r="G4901" s="309"/>
      <c r="H4901" s="309"/>
      <c r="I4901" s="24"/>
      <c r="J4901" s="2"/>
    </row>
    <row r="4902" spans="1:10" s="444" customFormat="1" ht="15" customHeight="1">
      <c r="A4902" s="203">
        <v>41520</v>
      </c>
      <c r="B4902" s="382"/>
      <c r="C4902" s="75" t="s">
        <v>1871</v>
      </c>
      <c r="D4902" s="75" t="s">
        <v>5202</v>
      </c>
      <c r="E4902" s="525">
        <v>15763</v>
      </c>
      <c r="F4902" s="184">
        <v>487.68</v>
      </c>
      <c r="G4902" s="309"/>
      <c r="H4902" s="309"/>
      <c r="I4902" s="24"/>
      <c r="J4902" s="2"/>
    </row>
    <row r="4903" spans="1:10" s="444" customFormat="1">
      <c r="A4903" s="203">
        <v>41516</v>
      </c>
      <c r="B4903" s="382">
        <v>41523</v>
      </c>
      <c r="C4903" s="75" t="s">
        <v>4291</v>
      </c>
      <c r="D4903" s="75" t="s">
        <v>5089</v>
      </c>
      <c r="E4903" s="525">
        <v>15651</v>
      </c>
      <c r="F4903" s="184">
        <v>552</v>
      </c>
      <c r="G4903" s="309"/>
      <c r="H4903" s="309"/>
      <c r="I4903" s="24"/>
      <c r="J4903" s="2"/>
    </row>
    <row r="4904" spans="1:10" s="444" customFormat="1" ht="15" customHeight="1">
      <c r="A4904" s="203">
        <v>41526</v>
      </c>
      <c r="B4904" s="382"/>
      <c r="C4904" s="75" t="s">
        <v>5263</v>
      </c>
      <c r="D4904" s="75" t="s">
        <v>5262</v>
      </c>
      <c r="E4904" s="525">
        <v>15819</v>
      </c>
      <c r="F4904" s="184">
        <v>200</v>
      </c>
      <c r="G4904" s="309"/>
      <c r="H4904" s="309"/>
      <c r="I4904" s="24"/>
      <c r="J4904" s="2"/>
    </row>
    <row r="4905" spans="1:10" s="444" customFormat="1" ht="15" customHeight="1">
      <c r="A4905" s="203">
        <v>41527</v>
      </c>
      <c r="B4905" s="382"/>
      <c r="C4905" s="75" t="s">
        <v>5264</v>
      </c>
      <c r="D4905" s="75" t="s">
        <v>5270</v>
      </c>
      <c r="E4905" s="525">
        <v>15825</v>
      </c>
      <c r="F4905" s="184">
        <v>250</v>
      </c>
      <c r="G4905" s="309"/>
      <c r="H4905" s="309"/>
      <c r="I4905" s="24"/>
      <c r="J4905" s="2"/>
    </row>
    <row r="4906" spans="1:10" s="444" customFormat="1" ht="15" customHeight="1">
      <c r="A4906" s="203">
        <v>41527</v>
      </c>
      <c r="B4906" s="382"/>
      <c r="C4906" s="75" t="s">
        <v>389</v>
      </c>
      <c r="D4906" s="75" t="s">
        <v>5269</v>
      </c>
      <c r="E4906" s="525">
        <v>15824</v>
      </c>
      <c r="F4906" s="184">
        <v>300</v>
      </c>
      <c r="G4906" s="309"/>
      <c r="H4906" s="309"/>
      <c r="I4906" s="24"/>
      <c r="J4906" s="2"/>
    </row>
    <row r="4907" spans="1:10" s="444" customFormat="1" ht="15" customHeight="1">
      <c r="A4907" s="203">
        <v>41527</v>
      </c>
      <c r="B4907" s="382"/>
      <c r="C4907" s="75" t="s">
        <v>226</v>
      </c>
      <c r="D4907" s="75" t="s">
        <v>5271</v>
      </c>
      <c r="E4907" s="525">
        <v>15826</v>
      </c>
      <c r="F4907" s="184">
        <v>589.51</v>
      </c>
      <c r="G4907" s="309"/>
      <c r="H4907" s="309"/>
      <c r="I4907" s="24"/>
      <c r="J4907" s="2"/>
    </row>
    <row r="4908" spans="1:10" s="444" customFormat="1">
      <c r="A4908" s="203">
        <v>41519</v>
      </c>
      <c r="B4908" s="382"/>
      <c r="C4908" s="75" t="s">
        <v>1707</v>
      </c>
      <c r="D4908" s="75" t="s">
        <v>5172</v>
      </c>
      <c r="E4908" s="525">
        <v>15731</v>
      </c>
      <c r="F4908" s="184">
        <v>592.91</v>
      </c>
      <c r="G4908" s="309"/>
      <c r="H4908" s="309"/>
      <c r="I4908" s="24"/>
      <c r="J4908" s="2"/>
    </row>
    <row r="4909" spans="1:10" s="444" customFormat="1" ht="15" customHeight="1">
      <c r="A4909" s="203">
        <v>41523</v>
      </c>
      <c r="B4909" s="382"/>
      <c r="C4909" s="75" t="s">
        <v>1718</v>
      </c>
      <c r="D4909" s="75" t="s">
        <v>5249</v>
      </c>
      <c r="E4909" s="525">
        <v>15806</v>
      </c>
      <c r="F4909" s="184">
        <v>148.49</v>
      </c>
      <c r="G4909" s="309"/>
      <c r="H4909" s="309"/>
      <c r="I4909" s="24"/>
      <c r="J4909" s="2"/>
    </row>
    <row r="4910" spans="1:10" s="444" customFormat="1">
      <c r="A4910" s="203">
        <v>41516</v>
      </c>
      <c r="B4910" s="382">
        <v>41522</v>
      </c>
      <c r="C4910" s="75" t="s">
        <v>3154</v>
      </c>
      <c r="D4910" s="75" t="s">
        <v>5085</v>
      </c>
      <c r="E4910" s="525">
        <v>15647</v>
      </c>
      <c r="F4910" s="184">
        <v>432.4</v>
      </c>
      <c r="G4910" s="309"/>
      <c r="H4910" s="309"/>
      <c r="I4910" s="24"/>
      <c r="J4910" s="2"/>
    </row>
    <row r="4913" spans="1:10">
      <c r="A4913" s="60">
        <v>41528</v>
      </c>
    </row>
    <row r="4914" spans="1:10" s="444" customFormat="1">
      <c r="A4914" s="203">
        <v>41509</v>
      </c>
      <c r="B4914" s="382"/>
      <c r="C4914" s="75" t="s">
        <v>5008</v>
      </c>
      <c r="D4914" s="75" t="s">
        <v>5031</v>
      </c>
      <c r="E4914" s="525">
        <v>15603</v>
      </c>
      <c r="F4914" s="184">
        <v>400</v>
      </c>
      <c r="G4914" s="309"/>
      <c r="H4914" s="309"/>
      <c r="I4914" s="24"/>
      <c r="J4914" s="2"/>
    </row>
    <row r="4915" spans="1:10" s="444" customFormat="1" ht="15" customHeight="1">
      <c r="A4915" s="203">
        <v>41527</v>
      </c>
      <c r="B4915" s="382"/>
      <c r="C4915" s="75" t="s">
        <v>166</v>
      </c>
      <c r="D4915" s="75" t="s">
        <v>5266</v>
      </c>
      <c r="E4915" s="525">
        <v>15821</v>
      </c>
      <c r="F4915" s="184">
        <v>544.58000000000004</v>
      </c>
      <c r="G4915" s="309"/>
      <c r="H4915" s="309"/>
      <c r="I4915" s="24"/>
      <c r="J4915" s="2"/>
    </row>
    <row r="4916" spans="1:10" s="444" customFormat="1" ht="15" customHeight="1">
      <c r="A4916" s="203">
        <v>41523</v>
      </c>
      <c r="B4916" s="382">
        <v>41529</v>
      </c>
      <c r="C4916" s="75" t="s">
        <v>5224</v>
      </c>
      <c r="D4916" s="75" t="s">
        <v>5238</v>
      </c>
      <c r="E4916" s="525">
        <v>15792</v>
      </c>
      <c r="F4916" s="184">
        <v>550.34</v>
      </c>
      <c r="G4916" s="309"/>
      <c r="H4916" s="309"/>
      <c r="I4916" s="24"/>
      <c r="J4916" s="2"/>
    </row>
    <row r="4917" spans="1:10" s="444" customFormat="1" ht="15" customHeight="1">
      <c r="A4917" s="203">
        <v>41523</v>
      </c>
      <c r="B4917" s="382">
        <v>41526</v>
      </c>
      <c r="C4917" s="75" t="s">
        <v>616</v>
      </c>
      <c r="D4917" s="75" t="s">
        <v>5229</v>
      </c>
      <c r="E4917" s="525">
        <v>15781</v>
      </c>
      <c r="F4917" s="184">
        <v>552</v>
      </c>
      <c r="G4917" s="309"/>
      <c r="H4917" s="309"/>
      <c r="I4917" s="24"/>
      <c r="J4917" s="2"/>
    </row>
    <row r="4918" spans="1:10" s="444" customFormat="1" ht="15" customHeight="1">
      <c r="A4918" s="203">
        <v>41523</v>
      </c>
      <c r="B4918" s="382">
        <v>41527</v>
      </c>
      <c r="C4918" s="75" t="s">
        <v>5220</v>
      </c>
      <c r="D4918" s="75" t="s">
        <v>5232</v>
      </c>
      <c r="E4918" s="525">
        <v>15785</v>
      </c>
      <c r="F4918" s="184">
        <v>588.79999999999995</v>
      </c>
      <c r="G4918" s="309"/>
      <c r="H4918" s="309"/>
      <c r="I4918" s="24"/>
      <c r="J4918" s="2"/>
    </row>
    <row r="4919" spans="1:10" s="444" customFormat="1" ht="15" customHeight="1">
      <c r="A4919" s="203">
        <v>41523</v>
      </c>
      <c r="B4919" s="382">
        <v>41527</v>
      </c>
      <c r="C4919" s="75" t="s">
        <v>79</v>
      </c>
      <c r="D4919" s="75" t="s">
        <v>5233</v>
      </c>
      <c r="E4919" s="525">
        <v>15786</v>
      </c>
      <c r="F4919" s="184">
        <v>690</v>
      </c>
      <c r="G4919" s="309"/>
      <c r="H4919" s="309"/>
      <c r="I4919" s="24"/>
      <c r="J4919" s="2"/>
    </row>
    <row r="4920" spans="1:10" s="444" customFormat="1">
      <c r="A4920" s="203">
        <v>41502</v>
      </c>
      <c r="B4920" s="382">
        <v>41517</v>
      </c>
      <c r="C4920" s="75" t="s">
        <v>3689</v>
      </c>
      <c r="D4920" s="75" t="s">
        <v>4972</v>
      </c>
      <c r="E4920" s="525">
        <v>15548</v>
      </c>
      <c r="F4920" s="184">
        <v>1597.28</v>
      </c>
      <c r="G4920" s="309"/>
      <c r="H4920" s="309"/>
      <c r="I4920" s="24"/>
      <c r="J4920" s="2"/>
    </row>
    <row r="4921" spans="1:10" s="444" customFormat="1">
      <c r="A4921" s="382">
        <v>41359</v>
      </c>
      <c r="B4921" s="382">
        <v>41527</v>
      </c>
      <c r="C4921" s="75" t="s">
        <v>130</v>
      </c>
      <c r="D4921" s="75" t="s">
        <v>3586</v>
      </c>
      <c r="E4921" s="525">
        <v>13732</v>
      </c>
      <c r="F4921" s="184">
        <v>496.77</v>
      </c>
      <c r="G4921" s="309"/>
      <c r="H4921" s="309"/>
      <c r="I4921" s="24"/>
      <c r="J4921" s="2"/>
    </row>
    <row r="4922" spans="1:10" s="444" customFormat="1">
      <c r="A4922" s="203">
        <v>41516</v>
      </c>
      <c r="B4922" s="382">
        <v>41522</v>
      </c>
      <c r="C4922" s="75" t="s">
        <v>3857</v>
      </c>
      <c r="D4922" s="75" t="s">
        <v>5083</v>
      </c>
      <c r="E4922" s="525">
        <v>15645</v>
      </c>
      <c r="F4922" s="184">
        <v>478.4</v>
      </c>
      <c r="G4922" s="309"/>
      <c r="H4922" s="309"/>
      <c r="I4922" s="24"/>
      <c r="J4922" s="2"/>
    </row>
    <row r="4923" spans="1:10" s="444" customFormat="1" ht="15" customHeight="1">
      <c r="A4923" s="203">
        <v>41527</v>
      </c>
      <c r="B4923" s="382"/>
      <c r="C4923" s="75" t="s">
        <v>3664</v>
      </c>
      <c r="D4923" s="75" t="s">
        <v>5265</v>
      </c>
      <c r="E4923" s="525">
        <v>15820</v>
      </c>
      <c r="F4923" s="184">
        <v>264.95999999999998</v>
      </c>
      <c r="G4923" s="309"/>
      <c r="H4923" s="309"/>
      <c r="I4923" s="24"/>
      <c r="J4923" s="2"/>
    </row>
    <row r="4926" spans="1:10">
      <c r="A4926" s="60">
        <v>41529</v>
      </c>
    </row>
    <row r="4927" spans="1:10" s="444" customFormat="1" ht="15" customHeight="1">
      <c r="A4927" s="203">
        <v>41523</v>
      </c>
      <c r="B4927" s="382">
        <v>41528</v>
      </c>
      <c r="C4927" s="75" t="s">
        <v>3881</v>
      </c>
      <c r="D4927" s="75" t="s">
        <v>5252</v>
      </c>
      <c r="E4927" s="525">
        <v>15810</v>
      </c>
      <c r="F4927" s="184">
        <v>151.18</v>
      </c>
      <c r="G4927" s="309"/>
      <c r="H4927" s="309"/>
      <c r="I4927" s="24"/>
      <c r="J4927" s="2"/>
    </row>
    <row r="4928" spans="1:10" s="444" customFormat="1" ht="15" customHeight="1">
      <c r="A4928" s="203">
        <v>41523</v>
      </c>
      <c r="B4928" s="382">
        <v>41528</v>
      </c>
      <c r="C4928" s="75" t="s">
        <v>1797</v>
      </c>
      <c r="D4928" s="75" t="s">
        <v>5245</v>
      </c>
      <c r="E4928" s="525">
        <v>15802</v>
      </c>
      <c r="F4928" s="184">
        <v>354.6</v>
      </c>
      <c r="G4928" s="309"/>
      <c r="H4928" s="309"/>
      <c r="I4928" s="24"/>
      <c r="J4928" s="2"/>
    </row>
    <row r="4929" spans="1:10" s="444" customFormat="1">
      <c r="A4929" s="203">
        <v>41516</v>
      </c>
      <c r="B4929" s="382">
        <v>41522</v>
      </c>
      <c r="C4929" s="75" t="s">
        <v>5070</v>
      </c>
      <c r="D4929" s="75" t="s">
        <v>5084</v>
      </c>
      <c r="E4929" s="525">
        <v>15646</v>
      </c>
      <c r="F4929" s="184">
        <v>358.8</v>
      </c>
      <c r="G4929" s="309"/>
      <c r="H4929" s="309"/>
      <c r="I4929" s="24"/>
      <c r="J4929" s="2"/>
    </row>
    <row r="4930" spans="1:10" s="444" customFormat="1">
      <c r="A4930" s="203">
        <v>41463</v>
      </c>
      <c r="B4930" s="382">
        <v>41524</v>
      </c>
      <c r="C4930" s="75" t="s">
        <v>1982</v>
      </c>
      <c r="D4930" s="75" t="s">
        <v>4554</v>
      </c>
      <c r="E4930" s="525">
        <v>15067</v>
      </c>
      <c r="F4930" s="184">
        <v>400</v>
      </c>
      <c r="G4930" s="309"/>
      <c r="H4930" s="309"/>
      <c r="I4930" s="24"/>
      <c r="J4930" s="2"/>
    </row>
    <row r="4931" spans="1:10" s="444" customFormat="1" ht="15" customHeight="1">
      <c r="A4931" s="203">
        <v>41523</v>
      </c>
      <c r="B4931" s="382">
        <v>41528</v>
      </c>
      <c r="C4931" s="75" t="s">
        <v>4197</v>
      </c>
      <c r="D4931" s="75" t="s">
        <v>5250</v>
      </c>
      <c r="E4931" s="525">
        <v>15807</v>
      </c>
      <c r="F4931" s="184">
        <v>400</v>
      </c>
      <c r="G4931" s="309"/>
      <c r="H4931" s="309"/>
      <c r="I4931" s="24"/>
      <c r="J4931" s="2"/>
    </row>
    <row r="4932" spans="1:10" s="444" customFormat="1" ht="15" customHeight="1">
      <c r="A4932" s="203">
        <v>41523</v>
      </c>
      <c r="B4932" s="382">
        <v>41528</v>
      </c>
      <c r="C4932" s="75" t="s">
        <v>1288</v>
      </c>
      <c r="D4932" s="75" t="s">
        <v>5251</v>
      </c>
      <c r="E4932" s="525">
        <v>15809</v>
      </c>
      <c r="F4932" s="184">
        <v>400</v>
      </c>
      <c r="G4932" s="309"/>
      <c r="H4932" s="309"/>
      <c r="I4932" s="24"/>
      <c r="J4932" s="2"/>
    </row>
    <row r="4933" spans="1:10" s="444" customFormat="1" ht="15" customHeight="1">
      <c r="A4933" s="203">
        <v>41527</v>
      </c>
      <c r="B4933" s="382"/>
      <c r="C4933" s="75" t="s">
        <v>5272</v>
      </c>
      <c r="D4933" s="75" t="s">
        <v>5273</v>
      </c>
      <c r="E4933" s="525">
        <v>15827</v>
      </c>
      <c r="F4933" s="184">
        <v>990</v>
      </c>
      <c r="G4933" s="309"/>
      <c r="H4933" s="309"/>
      <c r="I4933" s="24"/>
      <c r="J4933" s="2"/>
    </row>
    <row r="4934" spans="1:10" s="444" customFormat="1">
      <c r="A4934" s="203">
        <v>41513</v>
      </c>
      <c r="B4934" s="382">
        <v>41528</v>
      </c>
      <c r="C4934" s="75" t="s">
        <v>5058</v>
      </c>
      <c r="D4934" s="75" t="s">
        <v>5062</v>
      </c>
      <c r="E4934" s="525">
        <v>15634</v>
      </c>
      <c r="F4934" s="184">
        <v>1291.3399999999999</v>
      </c>
      <c r="G4934" s="309"/>
      <c r="H4934" s="309"/>
      <c r="I4934" s="24"/>
      <c r="J4934" s="2"/>
    </row>
    <row r="4935" spans="1:10" s="444" customFormat="1" ht="15" customHeight="1">
      <c r="A4935" s="203">
        <v>41529</v>
      </c>
      <c r="B4935" s="382"/>
      <c r="C4935" s="75" t="s">
        <v>5278</v>
      </c>
      <c r="D4935" s="75" t="s">
        <v>5279</v>
      </c>
      <c r="E4935" s="525">
        <v>15833</v>
      </c>
      <c r="F4935" s="184">
        <v>1065</v>
      </c>
      <c r="G4935" s="309"/>
      <c r="H4935" s="309"/>
      <c r="I4935" s="24"/>
      <c r="J4935" s="2"/>
    </row>
    <row r="4936" spans="1:10" s="444" customFormat="1" ht="13.5" customHeight="1">
      <c r="A4936" s="203">
        <v>41516</v>
      </c>
      <c r="B4936" s="382">
        <v>41521</v>
      </c>
      <c r="C4936" s="75" t="s">
        <v>5075</v>
      </c>
      <c r="D4936" s="75" t="s">
        <v>5106</v>
      </c>
      <c r="E4936" s="525">
        <v>15670</v>
      </c>
      <c r="F4936" s="184">
        <v>487.68</v>
      </c>
      <c r="G4936" s="309"/>
      <c r="H4936" s="309"/>
      <c r="I4936" s="24"/>
      <c r="J4936" s="2"/>
    </row>
    <row r="4937" spans="1:10" s="444" customFormat="1" ht="15" customHeight="1">
      <c r="A4937" s="203">
        <v>41523</v>
      </c>
      <c r="B4937" s="382">
        <v>41527</v>
      </c>
      <c r="C4937" s="75" t="s">
        <v>5221</v>
      </c>
      <c r="D4937" s="75" t="s">
        <v>2606</v>
      </c>
      <c r="E4937" s="525">
        <v>15787</v>
      </c>
      <c r="F4937" s="184">
        <v>147.19999999999999</v>
      </c>
      <c r="G4937" s="309"/>
      <c r="H4937" s="309"/>
      <c r="I4937" s="24"/>
      <c r="J4937" s="2"/>
    </row>
    <row r="4938" spans="1:10" s="444" customFormat="1">
      <c r="A4938" s="203">
        <v>41516</v>
      </c>
      <c r="B4938" s="382">
        <v>41523</v>
      </c>
      <c r="C4938" s="75" t="s">
        <v>1252</v>
      </c>
      <c r="D4938" s="75" t="s">
        <v>5092</v>
      </c>
      <c r="E4938" s="525">
        <v>15654</v>
      </c>
      <c r="F4938" s="184">
        <v>500</v>
      </c>
      <c r="G4938" s="309"/>
      <c r="H4938" s="309"/>
      <c r="I4938" s="24"/>
      <c r="J4938" s="2"/>
    </row>
    <row r="4939" spans="1:10" s="444" customFormat="1" ht="15" customHeight="1">
      <c r="A4939" s="203">
        <v>41498</v>
      </c>
      <c r="B4939" s="382">
        <v>41529</v>
      </c>
      <c r="C4939" s="75" t="s">
        <v>133</v>
      </c>
      <c r="D4939" s="75" t="s">
        <v>4856</v>
      </c>
      <c r="E4939" s="525">
        <v>15433</v>
      </c>
      <c r="F4939" s="184">
        <v>1307.33</v>
      </c>
      <c r="G4939" s="309"/>
      <c r="H4939" s="309"/>
      <c r="I4939" s="24"/>
      <c r="J4939" s="2"/>
    </row>
    <row r="4942" spans="1:10">
      <c r="A4942" s="60">
        <v>41530</v>
      </c>
    </row>
    <row r="4943" spans="1:10" s="444" customFormat="1" ht="15" customHeight="1">
      <c r="A4943" s="203">
        <v>41521</v>
      </c>
      <c r="B4943" s="382"/>
      <c r="C4943" s="75" t="s">
        <v>5214</v>
      </c>
      <c r="D4943" s="75" t="s">
        <v>5215</v>
      </c>
      <c r="E4943" s="525">
        <v>15772</v>
      </c>
      <c r="F4943" s="184">
        <v>119.21</v>
      </c>
      <c r="G4943" s="309"/>
      <c r="H4943" s="309"/>
      <c r="I4943" s="24"/>
      <c r="J4943" s="2"/>
    </row>
    <row r="4944" spans="1:10" s="444" customFormat="1" ht="15" customHeight="1">
      <c r="A4944" s="203">
        <v>41523</v>
      </c>
      <c r="B4944" s="382">
        <v>41528</v>
      </c>
      <c r="C4944" s="75" t="s">
        <v>3689</v>
      </c>
      <c r="D4944" s="75" t="s">
        <v>5253</v>
      </c>
      <c r="E4944" s="525">
        <v>15811</v>
      </c>
      <c r="F4944" s="184">
        <v>400</v>
      </c>
      <c r="G4944" s="309"/>
      <c r="H4944" s="309"/>
      <c r="I4944" s="24"/>
      <c r="J4944" s="2"/>
    </row>
    <row r="4945" spans="1:10" s="444" customFormat="1" ht="15" customHeight="1">
      <c r="A4945" s="203">
        <v>41523</v>
      </c>
      <c r="B4945" s="382">
        <v>41528</v>
      </c>
      <c r="C4945" s="75" t="s">
        <v>619</v>
      </c>
      <c r="D4945" s="75" t="s">
        <v>5234</v>
      </c>
      <c r="E4945" s="525">
        <v>15788</v>
      </c>
      <c r="F4945" s="184">
        <v>552</v>
      </c>
      <c r="G4945" s="309"/>
      <c r="H4945" s="309"/>
      <c r="I4945" s="24"/>
      <c r="J4945" s="2"/>
    </row>
    <row r="4946" spans="1:10" s="444" customFormat="1" ht="15" customHeight="1">
      <c r="A4946" s="203">
        <v>41530</v>
      </c>
      <c r="B4946" s="382"/>
      <c r="C4946" s="75" t="s">
        <v>389</v>
      </c>
      <c r="D4946" s="75" t="s">
        <v>5289</v>
      </c>
      <c r="E4946" s="525">
        <v>15843</v>
      </c>
      <c r="F4946" s="184">
        <v>220</v>
      </c>
      <c r="G4946" s="309"/>
      <c r="H4946" s="309"/>
      <c r="I4946" s="24"/>
      <c r="J4946" s="2"/>
    </row>
    <row r="4947" spans="1:10" s="444" customFormat="1" ht="15" customHeight="1">
      <c r="A4947" s="203">
        <v>41530</v>
      </c>
      <c r="B4947" s="382"/>
      <c r="C4947" s="75" t="s">
        <v>145</v>
      </c>
      <c r="D4947" s="75" t="s">
        <v>5287</v>
      </c>
      <c r="E4947" s="525">
        <v>15841</v>
      </c>
      <c r="F4947" s="184">
        <v>270</v>
      </c>
      <c r="G4947" s="309"/>
      <c r="H4947" s="309"/>
      <c r="I4947" s="24"/>
      <c r="J4947" s="2"/>
    </row>
    <row r="4948" spans="1:10" s="444" customFormat="1" ht="15" customHeight="1">
      <c r="A4948" s="203">
        <v>41530</v>
      </c>
      <c r="B4948" s="382"/>
      <c r="C4948" s="75" t="s">
        <v>615</v>
      </c>
      <c r="D4948" s="75" t="s">
        <v>5290</v>
      </c>
      <c r="E4948" s="525">
        <v>15844</v>
      </c>
      <c r="F4948" s="184">
        <v>1500</v>
      </c>
      <c r="G4948" s="309"/>
      <c r="H4948" s="309"/>
      <c r="I4948" s="24"/>
      <c r="J4948" s="2"/>
    </row>
    <row r="4949" spans="1:10" s="444" customFormat="1" ht="15" customHeight="1">
      <c r="A4949" s="203">
        <v>41523</v>
      </c>
      <c r="B4949" s="382">
        <v>41529</v>
      </c>
      <c r="C4949" s="75" t="s">
        <v>5223</v>
      </c>
      <c r="D4949" s="75" t="s">
        <v>5236</v>
      </c>
      <c r="E4949" s="525">
        <v>15790</v>
      </c>
      <c r="F4949" s="184">
        <v>110.28</v>
      </c>
      <c r="G4949" s="309"/>
      <c r="H4949" s="309"/>
      <c r="I4949" s="24"/>
      <c r="J4949" s="2"/>
    </row>
    <row r="4952" spans="1:10">
      <c r="A4952" s="60">
        <v>41533</v>
      </c>
    </row>
    <row r="4953" spans="1:10" s="444" customFormat="1" ht="15" customHeight="1">
      <c r="A4953" s="203">
        <v>41529</v>
      </c>
      <c r="B4953" s="382"/>
      <c r="C4953" s="75" t="s">
        <v>5281</v>
      </c>
      <c r="D4953" s="75" t="s">
        <v>5280</v>
      </c>
      <c r="E4953" s="525">
        <v>15832</v>
      </c>
      <c r="F4953" s="184">
        <v>88</v>
      </c>
      <c r="G4953" s="309"/>
      <c r="H4953" s="309"/>
      <c r="I4953" s="24"/>
      <c r="J4953" s="2"/>
    </row>
    <row r="4954" spans="1:10" s="444" customFormat="1" ht="15" customHeight="1">
      <c r="A4954" s="203">
        <v>41523</v>
      </c>
      <c r="B4954" s="382">
        <v>41528</v>
      </c>
      <c r="C4954" s="75" t="s">
        <v>438</v>
      </c>
      <c r="D4954" s="75" t="s">
        <v>5244</v>
      </c>
      <c r="E4954" s="525">
        <v>15801</v>
      </c>
      <c r="F4954" s="184">
        <v>300</v>
      </c>
      <c r="G4954" s="309"/>
      <c r="H4954" s="309"/>
      <c r="I4954" s="24"/>
      <c r="J4954" s="2"/>
    </row>
    <row r="4955" spans="1:10" s="444" customFormat="1" ht="15" customHeight="1">
      <c r="A4955" s="203">
        <v>41523</v>
      </c>
      <c r="B4955" s="382">
        <v>41526</v>
      </c>
      <c r="C4955" s="75" t="s">
        <v>664</v>
      </c>
      <c r="D4955" s="75" t="s">
        <v>5228</v>
      </c>
      <c r="E4955" s="525">
        <v>15780</v>
      </c>
      <c r="F4955" s="184">
        <v>690</v>
      </c>
      <c r="G4955" s="309"/>
      <c r="H4955" s="309"/>
      <c r="I4955" s="24"/>
      <c r="J4955" s="2"/>
    </row>
    <row r="4956" spans="1:10" s="444" customFormat="1" ht="15" customHeight="1">
      <c r="A4956" s="203">
        <v>41523</v>
      </c>
      <c r="B4956" s="382">
        <v>41526</v>
      </c>
      <c r="C4956" s="75" t="s">
        <v>1525</v>
      </c>
      <c r="D4956" s="75" t="s">
        <v>5230</v>
      </c>
      <c r="E4956" s="525">
        <v>15782</v>
      </c>
      <c r="F4956" s="184">
        <v>690</v>
      </c>
      <c r="G4956" s="309"/>
      <c r="H4956" s="309"/>
      <c r="I4956" s="24"/>
      <c r="J4956" s="2"/>
    </row>
    <row r="4957" spans="1:10" s="444" customFormat="1" ht="15" customHeight="1">
      <c r="A4957" s="203">
        <v>41523</v>
      </c>
      <c r="B4957" s="382">
        <v>41526</v>
      </c>
      <c r="C4957" s="75" t="s">
        <v>4461</v>
      </c>
      <c r="D4957" s="75" t="s">
        <v>5239</v>
      </c>
      <c r="E4957" s="525">
        <v>15794</v>
      </c>
      <c r="F4957" s="184">
        <v>736</v>
      </c>
      <c r="G4957" s="309"/>
      <c r="H4957" s="309"/>
      <c r="I4957" s="24"/>
      <c r="J4957" s="2"/>
    </row>
    <row r="4958" spans="1:10" s="444" customFormat="1" ht="15" customHeight="1">
      <c r="A4958" s="203">
        <v>41533</v>
      </c>
      <c r="B4958" s="382"/>
      <c r="C4958" s="75" t="s">
        <v>537</v>
      </c>
      <c r="D4958" s="75" t="s">
        <v>5356</v>
      </c>
      <c r="E4958" s="525">
        <v>15902</v>
      </c>
      <c r="F4958" s="184">
        <v>480</v>
      </c>
      <c r="G4958" s="309"/>
      <c r="H4958" s="309"/>
      <c r="I4958" s="24"/>
      <c r="J4958" s="2"/>
    </row>
    <row r="4959" spans="1:10" s="444" customFormat="1" ht="15" customHeight="1">
      <c r="A4959" s="203">
        <v>41533</v>
      </c>
      <c r="B4959" s="382"/>
      <c r="C4959" s="75" t="s">
        <v>1480</v>
      </c>
      <c r="D4959" s="75" t="s">
        <v>5306</v>
      </c>
      <c r="E4959" s="525">
        <v>15852</v>
      </c>
      <c r="F4959" s="184">
        <v>576</v>
      </c>
      <c r="G4959" s="309"/>
      <c r="H4959" s="309"/>
      <c r="I4959" s="24"/>
      <c r="J4959" s="2"/>
    </row>
    <row r="4960" spans="1:10" s="444" customFormat="1" ht="15" customHeight="1">
      <c r="A4960" s="203">
        <v>41533</v>
      </c>
      <c r="B4960" s="382"/>
      <c r="C4960" s="75" t="s">
        <v>519</v>
      </c>
      <c r="D4960" s="75" t="s">
        <v>5329</v>
      </c>
      <c r="E4960" s="525">
        <v>15875</v>
      </c>
      <c r="F4960" s="184">
        <v>248.4</v>
      </c>
      <c r="G4960" s="309"/>
      <c r="H4960" s="309"/>
      <c r="I4960" s="24"/>
      <c r="J4960" s="2"/>
    </row>
    <row r="4961" spans="1:10" s="444" customFormat="1" ht="15" customHeight="1">
      <c r="A4961" s="203">
        <v>41533</v>
      </c>
      <c r="B4961" s="382"/>
      <c r="C4961" s="75" t="s">
        <v>5293</v>
      </c>
      <c r="D4961" s="75" t="s">
        <v>5355</v>
      </c>
      <c r="E4961" s="525">
        <v>15901</v>
      </c>
      <c r="F4961" s="184">
        <v>460</v>
      </c>
      <c r="G4961" s="309"/>
      <c r="H4961" s="309"/>
      <c r="I4961" s="24"/>
      <c r="J4961" s="2"/>
    </row>
    <row r="4962" spans="1:10" s="444" customFormat="1" ht="15" customHeight="1">
      <c r="A4962" s="203">
        <v>41533</v>
      </c>
      <c r="B4962" s="382"/>
      <c r="C4962" s="75" t="s">
        <v>2013</v>
      </c>
      <c r="D4962" s="75" t="s">
        <v>5353</v>
      </c>
      <c r="E4962" s="525">
        <v>15899</v>
      </c>
      <c r="F4962" s="184">
        <v>460</v>
      </c>
      <c r="G4962" s="309"/>
      <c r="H4962" s="309"/>
      <c r="I4962" s="24"/>
      <c r="J4962" s="2"/>
    </row>
    <row r="4963" spans="1:10" s="444" customFormat="1" ht="15" customHeight="1">
      <c r="A4963" s="203">
        <v>41533</v>
      </c>
      <c r="B4963" s="382"/>
      <c r="C4963" s="75" t="s">
        <v>456</v>
      </c>
      <c r="D4963" s="75" t="s">
        <v>5361</v>
      </c>
      <c r="E4963" s="525">
        <v>15907</v>
      </c>
      <c r="F4963" s="184">
        <v>388</v>
      </c>
      <c r="G4963" s="309"/>
      <c r="H4963" s="309"/>
      <c r="I4963" s="24"/>
      <c r="J4963" s="2"/>
    </row>
    <row r="4964" spans="1:10" s="444" customFormat="1" ht="15" customHeight="1">
      <c r="A4964" s="203">
        <v>41533</v>
      </c>
      <c r="B4964" s="382"/>
      <c r="C4964" s="75" t="s">
        <v>636</v>
      </c>
      <c r="D4964" s="75" t="s">
        <v>5324</v>
      </c>
      <c r="E4964" s="525">
        <v>15870</v>
      </c>
      <c r="F4964" s="184">
        <v>140.97</v>
      </c>
      <c r="G4964" s="309"/>
      <c r="H4964" s="309"/>
      <c r="I4964" s="24"/>
      <c r="J4964" s="2"/>
    </row>
    <row r="4965" spans="1:10" s="444" customFormat="1" ht="15" customHeight="1">
      <c r="A4965" s="203">
        <v>41533</v>
      </c>
      <c r="B4965" s="382"/>
      <c r="C4965" s="75" t="s">
        <v>5291</v>
      </c>
      <c r="D4965" s="75" t="s">
        <v>5326</v>
      </c>
      <c r="E4965" s="525">
        <v>15872</v>
      </c>
      <c r="F4965" s="184">
        <v>140.97</v>
      </c>
      <c r="G4965" s="309"/>
      <c r="H4965" s="309"/>
      <c r="I4965" s="24"/>
      <c r="J4965" s="2"/>
    </row>
    <row r="4966" spans="1:10" s="444" customFormat="1" ht="15" customHeight="1">
      <c r="A4966" s="203">
        <v>41533</v>
      </c>
      <c r="B4966" s="382"/>
      <c r="C4966" s="75" t="s">
        <v>3339</v>
      </c>
      <c r="D4966" s="75" t="s">
        <v>5321</v>
      </c>
      <c r="E4966" s="525">
        <v>15867</v>
      </c>
      <c r="F4966" s="184">
        <v>128.16</v>
      </c>
      <c r="G4966" s="309"/>
      <c r="H4966" s="309"/>
      <c r="I4966" s="24"/>
      <c r="J4966" s="2"/>
    </row>
    <row r="4967" spans="1:10" s="444" customFormat="1" ht="15" customHeight="1">
      <c r="A4967" s="203">
        <v>41533</v>
      </c>
      <c r="B4967" s="382"/>
      <c r="C4967" s="75" t="s">
        <v>2397</v>
      </c>
      <c r="D4967" s="75" t="s">
        <v>5317</v>
      </c>
      <c r="E4967" s="525">
        <v>15863</v>
      </c>
      <c r="F4967" s="184">
        <v>128.16</v>
      </c>
      <c r="G4967" s="309"/>
      <c r="H4967" s="309"/>
      <c r="I4967" s="24"/>
      <c r="J4967" s="2"/>
    </row>
    <row r="4968" spans="1:10" s="444" customFormat="1" ht="15" customHeight="1">
      <c r="A4968" s="203">
        <v>41533</v>
      </c>
      <c r="B4968" s="382"/>
      <c r="C4968" s="75" t="s">
        <v>2272</v>
      </c>
      <c r="D4968" s="75" t="s">
        <v>5359</v>
      </c>
      <c r="E4968" s="525">
        <v>15905</v>
      </c>
      <c r="F4968" s="184">
        <v>480</v>
      </c>
      <c r="G4968" s="309"/>
      <c r="H4968" s="309"/>
      <c r="I4968" s="24"/>
      <c r="J4968" s="2"/>
    </row>
    <row r="4969" spans="1:10" s="444" customFormat="1" ht="15" customHeight="1">
      <c r="A4969" s="203">
        <v>41533</v>
      </c>
      <c r="B4969" s="382"/>
      <c r="C4969" s="75" t="s">
        <v>5292</v>
      </c>
      <c r="D4969" s="75" t="s">
        <v>5330</v>
      </c>
      <c r="E4969" s="525">
        <v>15876</v>
      </c>
      <c r="F4969" s="184">
        <v>183.8</v>
      </c>
      <c r="G4969" s="309"/>
      <c r="H4969" s="309"/>
      <c r="I4969" s="24"/>
      <c r="J4969" s="2"/>
    </row>
    <row r="4970" spans="1:10" s="444" customFormat="1" ht="15" customHeight="1">
      <c r="A4970" s="203">
        <v>41533</v>
      </c>
      <c r="B4970" s="382"/>
      <c r="C4970" s="75" t="s">
        <v>504</v>
      </c>
      <c r="D4970" s="75" t="s">
        <v>5320</v>
      </c>
      <c r="E4970" s="525">
        <v>15866</v>
      </c>
      <c r="F4970" s="184">
        <v>151.80000000000001</v>
      </c>
      <c r="G4970" s="309"/>
      <c r="H4970" s="309"/>
      <c r="I4970" s="24"/>
      <c r="J4970" s="2"/>
    </row>
    <row r="4971" spans="1:10" s="444" customFormat="1" ht="15" customHeight="1">
      <c r="A4971" s="203">
        <v>41533</v>
      </c>
      <c r="B4971" s="382"/>
      <c r="C4971" s="75" t="s">
        <v>5298</v>
      </c>
      <c r="D4971" s="75" t="s">
        <v>5379</v>
      </c>
      <c r="E4971" s="525">
        <v>15926</v>
      </c>
      <c r="F4971" s="184">
        <v>120</v>
      </c>
      <c r="G4971" s="309"/>
      <c r="H4971" s="309"/>
      <c r="I4971" s="24"/>
      <c r="J4971" s="2"/>
    </row>
    <row r="4972" spans="1:10" s="444" customFormat="1" ht="15" customHeight="1">
      <c r="A4972" s="203">
        <v>41533</v>
      </c>
      <c r="B4972" s="382"/>
      <c r="C4972" s="75" t="s">
        <v>200</v>
      </c>
      <c r="D4972" s="75" t="s">
        <v>5316</v>
      </c>
      <c r="E4972" s="525">
        <v>15862</v>
      </c>
      <c r="F4972" s="184">
        <v>165.2</v>
      </c>
      <c r="G4972" s="309"/>
      <c r="H4972" s="309"/>
      <c r="I4972" s="24"/>
      <c r="J4972" s="2"/>
    </row>
    <row r="4973" spans="1:10" s="444" customFormat="1" ht="15" customHeight="1">
      <c r="A4973" s="203">
        <v>41533</v>
      </c>
      <c r="B4973" s="382"/>
      <c r="C4973" s="75" t="s">
        <v>171</v>
      </c>
      <c r="D4973" s="75" t="s">
        <v>5323</v>
      </c>
      <c r="E4973" s="525">
        <v>15869</v>
      </c>
      <c r="F4973" s="184">
        <v>247.46</v>
      </c>
      <c r="G4973" s="309"/>
      <c r="H4973" s="309"/>
      <c r="I4973" s="24"/>
      <c r="J4973" s="2"/>
    </row>
    <row r="4974" spans="1:10" s="444" customFormat="1" ht="15" customHeight="1">
      <c r="A4974" s="203">
        <v>41533</v>
      </c>
      <c r="B4974" s="382"/>
      <c r="C4974" s="75" t="s">
        <v>1734</v>
      </c>
      <c r="D4974" s="75" t="s">
        <v>5339</v>
      </c>
      <c r="E4974" s="525">
        <v>15885</v>
      </c>
      <c r="F4974" s="184">
        <v>184</v>
      </c>
      <c r="G4974" s="309"/>
      <c r="H4974" s="309"/>
      <c r="I4974" s="24"/>
      <c r="J4974" s="2"/>
    </row>
    <row r="4975" spans="1:10" s="444" customFormat="1" ht="15" customHeight="1">
      <c r="A4975" s="203">
        <v>41533</v>
      </c>
      <c r="B4975" s="382"/>
      <c r="C4975" s="75" t="s">
        <v>2147</v>
      </c>
      <c r="D4975" s="75" t="s">
        <v>5335</v>
      </c>
      <c r="E4975" s="525">
        <v>15881</v>
      </c>
      <c r="F4975" s="184">
        <v>176</v>
      </c>
      <c r="G4975" s="309"/>
      <c r="H4975" s="309"/>
      <c r="I4975" s="24"/>
      <c r="J4975" s="2"/>
    </row>
    <row r="4976" spans="1:10" s="444" customFormat="1" ht="15" customHeight="1">
      <c r="A4976" s="203">
        <v>41533</v>
      </c>
      <c r="B4976" s="382"/>
      <c r="C4976" s="75" t="s">
        <v>265</v>
      </c>
      <c r="D4976" s="75" t="s">
        <v>5346</v>
      </c>
      <c r="E4976" s="525">
        <v>15892</v>
      </c>
      <c r="F4976" s="184">
        <v>154</v>
      </c>
      <c r="G4976" s="309"/>
      <c r="H4976" s="309"/>
      <c r="I4976" s="24"/>
      <c r="J4976" s="2"/>
    </row>
    <row r="4977" spans="1:10" s="444" customFormat="1" ht="15" customHeight="1">
      <c r="A4977" s="203">
        <v>41533</v>
      </c>
      <c r="B4977" s="382"/>
      <c r="C4977" s="75" t="s">
        <v>75</v>
      </c>
      <c r="D4977" s="75" t="s">
        <v>5378</v>
      </c>
      <c r="E4977" s="525">
        <v>15925</v>
      </c>
      <c r="F4977" s="184">
        <v>120</v>
      </c>
      <c r="G4977" s="309"/>
      <c r="H4977" s="309"/>
      <c r="I4977" s="24"/>
      <c r="J4977" s="2"/>
    </row>
    <row r="4978" spans="1:10" s="444" customFormat="1" ht="15" customHeight="1">
      <c r="A4978" s="203">
        <v>41533</v>
      </c>
      <c r="B4978" s="382"/>
      <c r="C4978" s="75" t="s">
        <v>1485</v>
      </c>
      <c r="D4978" s="75" t="s">
        <v>5362</v>
      </c>
      <c r="E4978" s="525">
        <v>15908</v>
      </c>
      <c r="F4978" s="184">
        <v>576</v>
      </c>
      <c r="G4978" s="309"/>
      <c r="H4978" s="309"/>
      <c r="I4978" s="24"/>
      <c r="J4978" s="2"/>
    </row>
    <row r="4979" spans="1:10" s="444" customFormat="1" ht="15" customHeight="1">
      <c r="A4979" s="203">
        <v>41533</v>
      </c>
      <c r="B4979" s="382"/>
      <c r="C4979" s="75" t="s">
        <v>529</v>
      </c>
      <c r="D4979" s="75" t="s">
        <v>5347</v>
      </c>
      <c r="E4979" s="525">
        <v>15893</v>
      </c>
      <c r="F4979" s="184">
        <v>218</v>
      </c>
      <c r="G4979" s="309"/>
      <c r="H4979" s="309"/>
      <c r="I4979" s="24"/>
      <c r="J4979" s="2"/>
    </row>
    <row r="4980" spans="1:10" s="444" customFormat="1" ht="15" customHeight="1">
      <c r="A4980" s="203">
        <v>41533</v>
      </c>
      <c r="B4980" s="382"/>
      <c r="C4980" s="75" t="s">
        <v>562</v>
      </c>
      <c r="D4980" s="75" t="s">
        <v>5345</v>
      </c>
      <c r="E4980" s="525">
        <v>15891</v>
      </c>
      <c r="F4980" s="184">
        <v>174</v>
      </c>
      <c r="G4980" s="309"/>
      <c r="H4980" s="309"/>
      <c r="I4980" s="24"/>
      <c r="J4980" s="2"/>
    </row>
    <row r="4981" spans="1:10" s="444" customFormat="1" ht="15" customHeight="1">
      <c r="A4981" s="203">
        <v>41533</v>
      </c>
      <c r="B4981" s="382"/>
      <c r="C4981" s="75" t="s">
        <v>492</v>
      </c>
      <c r="D4981" s="75" t="s">
        <v>5308</v>
      </c>
      <c r="E4981" s="525">
        <v>15854</v>
      </c>
      <c r="F4981" s="184">
        <v>195.4</v>
      </c>
      <c r="G4981" s="309"/>
      <c r="H4981" s="309"/>
      <c r="I4981" s="24"/>
      <c r="J4981" s="2"/>
    </row>
    <row r="4982" spans="1:10" s="444" customFormat="1" ht="15" customHeight="1">
      <c r="A4982" s="203">
        <v>41533</v>
      </c>
      <c r="B4982" s="382"/>
      <c r="C4982" s="75" t="s">
        <v>681</v>
      </c>
      <c r="D4982" s="75" t="s">
        <v>5315</v>
      </c>
      <c r="E4982" s="525">
        <v>15861</v>
      </c>
      <c r="F4982" s="184">
        <v>191.8</v>
      </c>
      <c r="G4982" s="309"/>
      <c r="H4982" s="309"/>
      <c r="I4982" s="24"/>
      <c r="J4982" s="2"/>
    </row>
    <row r="4983" spans="1:10" s="444" customFormat="1" ht="15" customHeight="1">
      <c r="A4983" s="203">
        <v>41533</v>
      </c>
      <c r="B4983" s="382"/>
      <c r="C4983" s="75" t="s">
        <v>4467</v>
      </c>
      <c r="D4983" s="75" t="s">
        <v>5327</v>
      </c>
      <c r="E4983" s="525">
        <v>15873</v>
      </c>
      <c r="F4983" s="184">
        <v>127.2</v>
      </c>
      <c r="G4983" s="309"/>
      <c r="H4983" s="309"/>
      <c r="I4983" s="24"/>
      <c r="J4983" s="2"/>
    </row>
    <row r="4984" spans="1:10" s="444" customFormat="1" ht="15" customHeight="1">
      <c r="A4984" s="203">
        <v>41533</v>
      </c>
      <c r="B4984" s="382"/>
      <c r="C4984" s="75" t="s">
        <v>3775</v>
      </c>
      <c r="D4984" s="75" t="s">
        <v>5318</v>
      </c>
      <c r="E4984" s="525">
        <v>15864</v>
      </c>
      <c r="F4984" s="184">
        <v>128.16</v>
      </c>
      <c r="G4984" s="309"/>
      <c r="H4984" s="309"/>
      <c r="I4984" s="24"/>
      <c r="J4984" s="2"/>
    </row>
    <row r="4985" spans="1:10" s="444" customFormat="1" ht="15" customHeight="1">
      <c r="A4985" s="203">
        <v>41533</v>
      </c>
      <c r="B4985" s="382"/>
      <c r="C4985" s="75" t="s">
        <v>632</v>
      </c>
      <c r="D4985" s="75" t="s">
        <v>5319</v>
      </c>
      <c r="E4985" s="525">
        <v>15865</v>
      </c>
      <c r="F4985" s="184">
        <v>140.97</v>
      </c>
      <c r="G4985" s="309"/>
      <c r="H4985" s="309"/>
      <c r="I4985" s="24"/>
      <c r="J4985" s="2"/>
    </row>
    <row r="4986" spans="1:10" s="444" customFormat="1" ht="15" customHeight="1">
      <c r="A4986" s="203">
        <v>41533</v>
      </c>
      <c r="B4986" s="382"/>
      <c r="C4986" s="75" t="s">
        <v>3529</v>
      </c>
      <c r="D4986" s="75" t="s">
        <v>5364</v>
      </c>
      <c r="E4986" s="525">
        <v>15910</v>
      </c>
      <c r="F4986" s="184">
        <v>400</v>
      </c>
      <c r="G4986" s="309"/>
      <c r="H4986" s="309"/>
      <c r="I4986" s="24"/>
      <c r="J4986" s="2"/>
    </row>
    <row r="4987" spans="1:10" s="444" customFormat="1" ht="15" customHeight="1">
      <c r="A4987" s="203">
        <v>41533</v>
      </c>
      <c r="B4987" s="382"/>
      <c r="C4987" s="75" t="s">
        <v>518</v>
      </c>
      <c r="D4987" s="75" t="s">
        <v>5328</v>
      </c>
      <c r="E4987" s="525">
        <v>15874</v>
      </c>
      <c r="F4987" s="184">
        <v>240</v>
      </c>
      <c r="G4987" s="309"/>
      <c r="H4987" s="309"/>
      <c r="I4987" s="24"/>
      <c r="J4987" s="2"/>
    </row>
    <row r="4988" spans="1:10" s="444" customFormat="1" ht="15" customHeight="1">
      <c r="A4988" s="203">
        <v>41533</v>
      </c>
      <c r="B4988" s="382"/>
      <c r="C4988" s="75" t="s">
        <v>497</v>
      </c>
      <c r="D4988" s="75" t="s">
        <v>5313</v>
      </c>
      <c r="E4988" s="525">
        <v>15859</v>
      </c>
      <c r="F4988" s="184">
        <v>134.4</v>
      </c>
      <c r="G4988" s="309"/>
      <c r="H4988" s="309"/>
      <c r="I4988" s="24"/>
      <c r="J4988" s="2"/>
    </row>
    <row r="4989" spans="1:10" s="444" customFormat="1" ht="15" customHeight="1">
      <c r="A4989" s="203">
        <v>41533</v>
      </c>
      <c r="B4989" s="382"/>
      <c r="C4989" s="75" t="s">
        <v>2520</v>
      </c>
      <c r="D4989" s="75" t="s">
        <v>5325</v>
      </c>
      <c r="E4989" s="525">
        <v>15871</v>
      </c>
      <c r="F4989" s="184">
        <v>128.16</v>
      </c>
      <c r="G4989" s="309"/>
      <c r="H4989" s="309"/>
      <c r="I4989" s="24"/>
      <c r="J4989" s="2"/>
    </row>
    <row r="4990" spans="1:10" s="444" customFormat="1" ht="15" customHeight="1">
      <c r="A4990" s="203">
        <v>41533</v>
      </c>
      <c r="B4990" s="382"/>
      <c r="C4990" s="75" t="s">
        <v>3662</v>
      </c>
      <c r="D4990" s="75" t="s">
        <v>5336</v>
      </c>
      <c r="E4990" s="525">
        <v>15882</v>
      </c>
      <c r="F4990" s="184">
        <v>140</v>
      </c>
      <c r="G4990" s="309"/>
      <c r="H4990" s="309"/>
      <c r="I4990" s="24"/>
      <c r="J4990" s="2"/>
    </row>
    <row r="4991" spans="1:10" s="444" customFormat="1" ht="15" customHeight="1">
      <c r="A4991" s="203">
        <v>41533</v>
      </c>
      <c r="B4991" s="382"/>
      <c r="C4991" s="75" t="s">
        <v>520</v>
      </c>
      <c r="D4991" s="75" t="s">
        <v>5331</v>
      </c>
      <c r="E4991" s="525">
        <v>15877</v>
      </c>
      <c r="F4991" s="184">
        <v>184</v>
      </c>
      <c r="G4991" s="309"/>
      <c r="H4991" s="309"/>
      <c r="I4991" s="24"/>
      <c r="J4991" s="2"/>
    </row>
    <row r="4992" spans="1:10" s="444" customFormat="1" ht="15" customHeight="1">
      <c r="A4992" s="203">
        <v>41533</v>
      </c>
      <c r="B4992" s="382"/>
      <c r="C4992" s="75" t="s">
        <v>233</v>
      </c>
      <c r="D4992" s="75" t="s">
        <v>5354</v>
      </c>
      <c r="E4992" s="525">
        <v>15900</v>
      </c>
      <c r="F4992" s="184">
        <v>299</v>
      </c>
      <c r="G4992" s="309"/>
      <c r="H4992" s="309"/>
      <c r="I4992" s="24"/>
      <c r="J4992" s="2"/>
    </row>
    <row r="4993" spans="1:10" s="444" customFormat="1" ht="15" customHeight="1">
      <c r="A4993" s="203">
        <v>41533</v>
      </c>
      <c r="B4993" s="382"/>
      <c r="C4993" s="75" t="s">
        <v>1419</v>
      </c>
      <c r="D4993" s="75" t="s">
        <v>5382</v>
      </c>
      <c r="E4993" s="525">
        <v>15929</v>
      </c>
      <c r="F4993" s="184">
        <v>233.67</v>
      </c>
      <c r="G4993" s="309" t="s">
        <v>5384</v>
      </c>
      <c r="H4993" s="309"/>
      <c r="I4993" s="24"/>
      <c r="J4993" s="2"/>
    </row>
    <row r="4994" spans="1:10" s="444" customFormat="1" ht="15" customHeight="1">
      <c r="A4994" s="203">
        <v>41533</v>
      </c>
      <c r="B4994" s="382"/>
      <c r="C4994" s="75" t="s">
        <v>1419</v>
      </c>
      <c r="D4994" s="75" t="s">
        <v>5383</v>
      </c>
      <c r="E4994" s="525">
        <v>15930</v>
      </c>
      <c r="F4994" s="184">
        <v>48.79</v>
      </c>
      <c r="G4994" s="309" t="s">
        <v>5384</v>
      </c>
      <c r="H4994" s="309"/>
      <c r="I4994" s="24"/>
      <c r="J4994" s="2"/>
    </row>
    <row r="4995" spans="1:10" s="444" customFormat="1" ht="15" customHeight="1">
      <c r="A4995" s="203">
        <v>41533</v>
      </c>
      <c r="B4995" s="382"/>
      <c r="C4995" s="75" t="s">
        <v>5297</v>
      </c>
      <c r="D4995" s="75" t="s">
        <v>5375</v>
      </c>
      <c r="E4995" s="525">
        <v>15921</v>
      </c>
      <c r="F4995" s="184">
        <v>352</v>
      </c>
      <c r="G4995" s="309"/>
      <c r="H4995" s="309"/>
      <c r="I4995" s="24"/>
      <c r="J4995" s="2"/>
    </row>
    <row r="4996" spans="1:10" s="444" customFormat="1" ht="15" customHeight="1">
      <c r="A4996" s="203">
        <v>41533</v>
      </c>
      <c r="B4996" s="382"/>
      <c r="C4996" s="75" t="s">
        <v>558</v>
      </c>
      <c r="D4996" s="75" t="s">
        <v>5301</v>
      </c>
      <c r="E4996" s="525">
        <v>15847</v>
      </c>
      <c r="F4996" s="184">
        <v>960</v>
      </c>
      <c r="G4996" s="309"/>
      <c r="H4996" s="309"/>
      <c r="I4996" s="24"/>
      <c r="J4996" s="2"/>
    </row>
    <row r="4997" spans="1:10" s="444" customFormat="1" ht="15" customHeight="1">
      <c r="A4997" s="203">
        <v>41533</v>
      </c>
      <c r="B4997" s="382"/>
      <c r="C4997" s="75" t="s">
        <v>2404</v>
      </c>
      <c r="D4997" s="75" t="s">
        <v>5322</v>
      </c>
      <c r="E4997" s="525">
        <v>15868</v>
      </c>
      <c r="F4997" s="184">
        <v>128.16</v>
      </c>
      <c r="G4997" s="309"/>
      <c r="H4997" s="309"/>
      <c r="I4997" s="24"/>
      <c r="J4997" s="2"/>
    </row>
    <row r="4998" spans="1:10" s="444" customFormat="1" ht="15" customHeight="1">
      <c r="A4998" s="203">
        <v>41533</v>
      </c>
      <c r="B4998" s="382"/>
      <c r="C4998" s="75" t="s">
        <v>796</v>
      </c>
      <c r="D4998" s="75" t="s">
        <v>5334</v>
      </c>
      <c r="E4998" s="525">
        <v>15880</v>
      </c>
      <c r="F4998" s="184">
        <v>392</v>
      </c>
      <c r="G4998" s="309"/>
      <c r="H4998" s="309"/>
      <c r="I4998" s="24"/>
      <c r="J4998" s="2"/>
    </row>
    <row r="4999" spans="1:10" s="444" customFormat="1" ht="15" customHeight="1">
      <c r="A4999" s="203">
        <v>41530</v>
      </c>
      <c r="B4999" s="382"/>
      <c r="C4999" s="75" t="s">
        <v>895</v>
      </c>
      <c r="D4999" s="75" t="s">
        <v>5283</v>
      </c>
      <c r="E4999" s="525">
        <v>15836</v>
      </c>
      <c r="F4999" s="184">
        <v>104.75</v>
      </c>
      <c r="G4999" s="309"/>
      <c r="H4999" s="309"/>
      <c r="I4999" s="24"/>
      <c r="J4999" s="2"/>
    </row>
    <row r="5002" spans="1:10">
      <c r="A5002" s="60">
        <v>41534</v>
      </c>
    </row>
    <row r="5003" spans="1:10" s="444" customFormat="1">
      <c r="A5003" s="203">
        <v>41516</v>
      </c>
      <c r="B5003" s="382">
        <v>41521</v>
      </c>
      <c r="C5003" s="75" t="s">
        <v>3048</v>
      </c>
      <c r="D5003" s="75" t="s">
        <v>5097</v>
      </c>
      <c r="E5003" s="525">
        <v>15660</v>
      </c>
      <c r="F5003" s="184">
        <v>400</v>
      </c>
      <c r="G5003" s="309"/>
      <c r="H5003" s="309"/>
      <c r="I5003" s="24"/>
      <c r="J5003" s="2"/>
    </row>
    <row r="5004" spans="1:10" s="444" customFormat="1" ht="15" customHeight="1">
      <c r="A5004" s="203">
        <v>41523</v>
      </c>
      <c r="B5004" s="382">
        <v>41528</v>
      </c>
      <c r="C5004" s="75" t="s">
        <v>896</v>
      </c>
      <c r="D5004" s="75" t="s">
        <v>5255</v>
      </c>
      <c r="E5004" s="525">
        <v>15813</v>
      </c>
      <c r="F5004" s="184">
        <v>400</v>
      </c>
      <c r="G5004" s="309"/>
      <c r="H5004" s="309"/>
      <c r="I5004" s="24"/>
      <c r="J5004" s="2"/>
    </row>
    <row r="5005" spans="1:10" s="444" customFormat="1" ht="15" customHeight="1">
      <c r="A5005" s="203">
        <v>41523</v>
      </c>
      <c r="B5005" s="382">
        <v>41529</v>
      </c>
      <c r="C5005" s="75" t="s">
        <v>1105</v>
      </c>
      <c r="D5005" s="75" t="s">
        <v>5237</v>
      </c>
      <c r="E5005" s="525">
        <v>15791</v>
      </c>
      <c r="F5005" s="184">
        <v>515.97</v>
      </c>
      <c r="G5005" s="309"/>
      <c r="H5005" s="309"/>
      <c r="I5005" s="24"/>
      <c r="J5005" s="2"/>
    </row>
    <row r="5006" spans="1:10" s="444" customFormat="1" ht="15" customHeight="1">
      <c r="A5006" s="203">
        <v>41523</v>
      </c>
      <c r="B5006" s="382">
        <v>41527</v>
      </c>
      <c r="C5006" s="75" t="s">
        <v>1102</v>
      </c>
      <c r="D5006" s="75" t="s">
        <v>5231</v>
      </c>
      <c r="E5006" s="525">
        <v>15784</v>
      </c>
      <c r="F5006" s="184">
        <v>552</v>
      </c>
      <c r="G5006" s="309"/>
      <c r="H5006" s="309"/>
      <c r="I5006" s="24"/>
      <c r="J5006" s="2"/>
    </row>
    <row r="5007" spans="1:10" s="444" customFormat="1" ht="15" customHeight="1">
      <c r="A5007" s="203">
        <v>41533</v>
      </c>
      <c r="B5007" s="382"/>
      <c r="C5007" s="75" t="s">
        <v>369</v>
      </c>
      <c r="D5007" s="75" t="s">
        <v>5304</v>
      </c>
      <c r="E5007" s="525">
        <v>15850</v>
      </c>
      <c r="F5007" s="184">
        <v>904</v>
      </c>
      <c r="G5007" s="309"/>
      <c r="H5007" s="309"/>
      <c r="I5007" s="24"/>
      <c r="J5007" s="2"/>
    </row>
    <row r="5008" spans="1:10" s="444" customFormat="1" ht="15" customHeight="1">
      <c r="A5008" s="203">
        <v>41523</v>
      </c>
      <c r="B5008" s="382">
        <v>41529</v>
      </c>
      <c r="C5008" s="75" t="s">
        <v>984</v>
      </c>
      <c r="D5008" s="75" t="s">
        <v>5240</v>
      </c>
      <c r="E5008" s="525">
        <v>15796</v>
      </c>
      <c r="F5008" s="184">
        <v>1000</v>
      </c>
      <c r="G5008" s="309"/>
      <c r="H5008" s="309"/>
      <c r="I5008" s="24"/>
      <c r="J5008" s="2"/>
    </row>
    <row r="5009" spans="1:10" s="444" customFormat="1" ht="15" customHeight="1">
      <c r="A5009" s="203">
        <v>41533</v>
      </c>
      <c r="B5009" s="382"/>
      <c r="C5009" s="75" t="s">
        <v>530</v>
      </c>
      <c r="D5009" s="75" t="s">
        <v>5349</v>
      </c>
      <c r="E5009" s="525">
        <v>15895</v>
      </c>
      <c r="F5009" s="184">
        <v>460</v>
      </c>
      <c r="G5009" s="309"/>
      <c r="H5009" s="309"/>
      <c r="I5009" s="24"/>
      <c r="J5009" s="2"/>
    </row>
    <row r="5010" spans="1:10" s="444" customFormat="1" ht="15" customHeight="1">
      <c r="A5010" s="203">
        <v>41533</v>
      </c>
      <c r="B5010" s="382"/>
      <c r="C5010" s="75" t="s">
        <v>367</v>
      </c>
      <c r="D5010" s="75" t="s">
        <v>5374</v>
      </c>
      <c r="E5010" s="525">
        <v>15920</v>
      </c>
      <c r="F5010" s="184">
        <v>312</v>
      </c>
      <c r="G5010" s="309"/>
      <c r="H5010" s="309"/>
      <c r="I5010" s="24"/>
      <c r="J5010" s="2"/>
    </row>
    <row r="5011" spans="1:10" s="444" customFormat="1" ht="15" customHeight="1">
      <c r="A5011" s="203">
        <v>41533</v>
      </c>
      <c r="B5011" s="382"/>
      <c r="C5011" s="75" t="s">
        <v>533</v>
      </c>
      <c r="D5011" s="75" t="s">
        <v>5303</v>
      </c>
      <c r="E5011" s="525">
        <v>15849</v>
      </c>
      <c r="F5011" s="184">
        <v>576</v>
      </c>
      <c r="G5011" s="309"/>
      <c r="H5011" s="309"/>
      <c r="I5011" s="24"/>
      <c r="J5011" s="2"/>
    </row>
    <row r="5012" spans="1:10" s="444" customFormat="1" ht="15" customHeight="1">
      <c r="A5012" s="203">
        <v>41533</v>
      </c>
      <c r="B5012" s="382"/>
      <c r="C5012" s="75" t="s">
        <v>468</v>
      </c>
      <c r="D5012" s="75" t="s">
        <v>5307</v>
      </c>
      <c r="E5012" s="525">
        <v>15853</v>
      </c>
      <c r="F5012" s="184">
        <v>2882.23</v>
      </c>
      <c r="G5012" s="309"/>
      <c r="H5012" s="309"/>
      <c r="I5012" s="24"/>
      <c r="J5012" s="2"/>
    </row>
    <row r="5013" spans="1:10" s="444" customFormat="1" ht="15" customHeight="1">
      <c r="A5013" s="203">
        <v>41533</v>
      </c>
      <c r="B5013" s="382"/>
      <c r="C5013" s="75" t="s">
        <v>468</v>
      </c>
      <c r="D5013" s="75" t="s">
        <v>5299</v>
      </c>
      <c r="E5013" s="525">
        <v>15845</v>
      </c>
      <c r="F5013" s="184">
        <v>1680</v>
      </c>
      <c r="G5013" s="309"/>
      <c r="H5013" s="309"/>
      <c r="I5013" s="24"/>
      <c r="J5013" s="2"/>
    </row>
    <row r="5014" spans="1:10" s="444" customFormat="1" ht="15" customHeight="1">
      <c r="A5014" s="203">
        <v>41533</v>
      </c>
      <c r="B5014" s="382"/>
      <c r="C5014" s="75" t="s">
        <v>354</v>
      </c>
      <c r="D5014" s="75" t="s">
        <v>5376</v>
      </c>
      <c r="E5014" s="525">
        <v>15922</v>
      </c>
      <c r="F5014" s="184">
        <v>520</v>
      </c>
      <c r="G5014" s="309"/>
      <c r="H5014" s="309"/>
      <c r="I5014" s="24"/>
      <c r="J5014" s="2"/>
    </row>
    <row r="5015" spans="1:10" s="444" customFormat="1" ht="15" customHeight="1">
      <c r="A5015" s="203">
        <v>41533</v>
      </c>
      <c r="B5015" s="382"/>
      <c r="C5015" s="75" t="s">
        <v>354</v>
      </c>
      <c r="D5015" s="75" t="s">
        <v>5300</v>
      </c>
      <c r="E5015" s="525">
        <v>15846</v>
      </c>
      <c r="F5015" s="184">
        <v>1560</v>
      </c>
      <c r="G5015" s="309"/>
      <c r="H5015" s="309"/>
      <c r="I5015" s="24"/>
      <c r="J5015" s="2"/>
    </row>
    <row r="5016" spans="1:10" s="444" customFormat="1" ht="15" customHeight="1">
      <c r="A5016" s="203">
        <v>41533</v>
      </c>
      <c r="B5016" s="382"/>
      <c r="C5016" s="75" t="s">
        <v>192</v>
      </c>
      <c r="D5016" s="75" t="s">
        <v>5311</v>
      </c>
      <c r="E5016" s="525">
        <v>15857</v>
      </c>
      <c r="F5016" s="184">
        <v>165.2</v>
      </c>
      <c r="G5016" s="309"/>
      <c r="H5016" s="309"/>
      <c r="I5016" s="24"/>
      <c r="J5016" s="2"/>
    </row>
    <row r="5017" spans="1:10" s="444" customFormat="1" ht="15" customHeight="1">
      <c r="A5017" s="203">
        <v>41533</v>
      </c>
      <c r="B5017" s="382"/>
      <c r="C5017" s="75" t="s">
        <v>563</v>
      </c>
      <c r="D5017" s="75" t="s">
        <v>5365</v>
      </c>
      <c r="E5017" s="525">
        <v>15911</v>
      </c>
      <c r="F5017" s="184">
        <v>460</v>
      </c>
      <c r="G5017" s="309"/>
      <c r="H5017" s="309"/>
      <c r="I5017" s="24"/>
      <c r="J5017" s="2"/>
    </row>
    <row r="5018" spans="1:10" s="444" customFormat="1" ht="15" customHeight="1">
      <c r="A5018" s="203">
        <v>41533</v>
      </c>
      <c r="B5018" s="382"/>
      <c r="C5018" s="75" t="s">
        <v>525</v>
      </c>
      <c r="D5018" s="75" t="s">
        <v>5340</v>
      </c>
      <c r="E5018" s="525">
        <v>15886</v>
      </c>
      <c r="F5018" s="184">
        <v>220</v>
      </c>
      <c r="G5018" s="309"/>
      <c r="H5018" s="309"/>
      <c r="I5018" s="24"/>
      <c r="J5018" s="2"/>
    </row>
    <row r="5019" spans="1:10" s="444" customFormat="1" ht="15" customHeight="1">
      <c r="A5019" s="203">
        <v>41533</v>
      </c>
      <c r="B5019" s="382"/>
      <c r="C5019" s="75" t="s">
        <v>559</v>
      </c>
      <c r="D5019" s="75" t="s">
        <v>5333</v>
      </c>
      <c r="E5019" s="525">
        <v>15879</v>
      </c>
      <c r="F5019" s="184">
        <v>184</v>
      </c>
      <c r="G5019" s="309"/>
      <c r="H5019" s="309"/>
      <c r="I5019" s="24"/>
      <c r="J5019" s="2"/>
    </row>
    <row r="5020" spans="1:10" s="444" customFormat="1" ht="15" customHeight="1">
      <c r="A5020" s="203">
        <v>41533</v>
      </c>
      <c r="B5020" s="382"/>
      <c r="C5020" s="75" t="s">
        <v>743</v>
      </c>
      <c r="D5020" s="75" t="s">
        <v>5342</v>
      </c>
      <c r="E5020" s="525">
        <v>15888</v>
      </c>
      <c r="F5020" s="184">
        <v>161</v>
      </c>
      <c r="G5020" s="309"/>
      <c r="H5020" s="309"/>
      <c r="I5020" s="24"/>
      <c r="J5020" s="2"/>
    </row>
    <row r="5021" spans="1:10" s="444" customFormat="1" ht="15" customHeight="1">
      <c r="A5021" s="203">
        <v>41533</v>
      </c>
      <c r="B5021" s="382"/>
      <c r="C5021" s="75" t="s">
        <v>164</v>
      </c>
      <c r="D5021" s="75" t="s">
        <v>5363</v>
      </c>
      <c r="E5021" s="525">
        <v>15909</v>
      </c>
      <c r="F5021" s="184">
        <v>480</v>
      </c>
      <c r="G5021" s="309"/>
      <c r="H5021" s="309"/>
      <c r="I5021" s="24"/>
      <c r="J5021" s="2"/>
    </row>
    <row r="5022" spans="1:10" s="444" customFormat="1" ht="15" customHeight="1">
      <c r="A5022" s="203">
        <v>41533</v>
      </c>
      <c r="B5022" s="382"/>
      <c r="C5022" s="75" t="s">
        <v>626</v>
      </c>
      <c r="D5022" s="75" t="s">
        <v>5314</v>
      </c>
      <c r="E5022" s="525">
        <v>15860</v>
      </c>
      <c r="F5022" s="184">
        <v>140.97</v>
      </c>
      <c r="G5022" s="309"/>
      <c r="H5022" s="309"/>
      <c r="I5022" s="24"/>
      <c r="J5022" s="2"/>
    </row>
    <row r="5023" spans="1:10" s="444" customFormat="1" ht="15" customHeight="1">
      <c r="A5023" s="203">
        <v>41533</v>
      </c>
      <c r="B5023" s="382"/>
      <c r="C5023" s="75" t="s">
        <v>531</v>
      </c>
      <c r="D5023" s="75" t="s">
        <v>5350</v>
      </c>
      <c r="E5023" s="525">
        <v>15896</v>
      </c>
      <c r="F5023" s="184">
        <v>480</v>
      </c>
      <c r="G5023" s="309"/>
      <c r="H5023" s="309"/>
      <c r="I5023" s="24"/>
      <c r="J5023" s="2"/>
    </row>
    <row r="5024" spans="1:10" s="444" customFormat="1" ht="15" customHeight="1">
      <c r="A5024" s="203">
        <v>41533</v>
      </c>
      <c r="B5024" s="382"/>
      <c r="C5024" s="75" t="s">
        <v>678</v>
      </c>
      <c r="D5024" s="75" t="s">
        <v>5309</v>
      </c>
      <c r="E5024" s="525">
        <v>15855</v>
      </c>
      <c r="F5024" s="184">
        <v>199.4</v>
      </c>
      <c r="G5024" s="309"/>
      <c r="H5024" s="309"/>
      <c r="I5024" s="24"/>
      <c r="J5024" s="2"/>
    </row>
    <row r="5025" spans="1:10" s="444" customFormat="1" ht="15" customHeight="1">
      <c r="A5025" s="203">
        <v>41533</v>
      </c>
      <c r="B5025" s="382"/>
      <c r="C5025" s="75" t="s">
        <v>2960</v>
      </c>
      <c r="D5025" s="75" t="s">
        <v>5310</v>
      </c>
      <c r="E5025" s="525">
        <v>15856</v>
      </c>
      <c r="F5025" s="184">
        <v>160</v>
      </c>
      <c r="G5025" s="309"/>
      <c r="H5025" s="309"/>
      <c r="I5025" s="24"/>
      <c r="J5025" s="2"/>
    </row>
    <row r="5026" spans="1:10" s="444" customFormat="1" ht="15" customHeight="1">
      <c r="A5026" s="203">
        <v>41533</v>
      </c>
      <c r="B5026" s="382"/>
      <c r="C5026" s="75" t="s">
        <v>130</v>
      </c>
      <c r="D5026" s="75" t="s">
        <v>5381</v>
      </c>
      <c r="E5026" s="525">
        <v>15928</v>
      </c>
      <c r="F5026" s="184">
        <v>975</v>
      </c>
      <c r="G5026" s="309"/>
      <c r="H5026" s="309"/>
      <c r="I5026" s="24"/>
      <c r="J5026" s="2"/>
    </row>
    <row r="5027" spans="1:10" s="444" customFormat="1" ht="15" customHeight="1">
      <c r="A5027" s="203">
        <v>41533</v>
      </c>
      <c r="B5027" s="382"/>
      <c r="C5027" s="75" t="s">
        <v>1029</v>
      </c>
      <c r="D5027" s="75" t="s">
        <v>5312</v>
      </c>
      <c r="E5027" s="525">
        <v>15858</v>
      </c>
      <c r="F5027" s="184">
        <v>134.4</v>
      </c>
      <c r="G5027" s="309"/>
      <c r="H5027" s="309"/>
      <c r="I5027" s="24"/>
      <c r="J5027" s="2"/>
    </row>
    <row r="5028" spans="1:10" s="444" customFormat="1" ht="15" customHeight="1">
      <c r="A5028" s="203">
        <v>41533</v>
      </c>
      <c r="B5028" s="382"/>
      <c r="C5028" s="75" t="s">
        <v>356</v>
      </c>
      <c r="D5028" s="75" t="s">
        <v>5348</v>
      </c>
      <c r="E5028" s="525">
        <v>15894</v>
      </c>
      <c r="F5028" s="184">
        <v>176</v>
      </c>
      <c r="G5028" s="309"/>
      <c r="H5028" s="309"/>
      <c r="I5028" s="24"/>
      <c r="J5028" s="2"/>
    </row>
    <row r="5029" spans="1:10" s="444" customFormat="1" ht="15" customHeight="1">
      <c r="A5029" s="203">
        <v>41533</v>
      </c>
      <c r="B5029" s="382"/>
      <c r="C5029" s="75" t="s">
        <v>3368</v>
      </c>
      <c r="D5029" s="75" t="s">
        <v>5338</v>
      </c>
      <c r="E5029" s="525">
        <v>15884</v>
      </c>
      <c r="F5029" s="184">
        <v>140</v>
      </c>
      <c r="G5029" s="309"/>
      <c r="H5029" s="309"/>
      <c r="I5029" s="24"/>
      <c r="J5029" s="2"/>
    </row>
    <row r="5030" spans="1:10" s="444" customFormat="1" ht="15" customHeight="1">
      <c r="A5030" s="203">
        <v>41533</v>
      </c>
      <c r="B5030" s="382"/>
      <c r="C5030" s="75" t="s">
        <v>32</v>
      </c>
      <c r="D5030" s="75" t="s">
        <v>5351</v>
      </c>
      <c r="E5030" s="525">
        <v>15897</v>
      </c>
      <c r="F5030" s="184">
        <v>422.4</v>
      </c>
      <c r="G5030" s="309"/>
      <c r="H5030" s="309"/>
      <c r="I5030" s="24"/>
      <c r="J5030" s="2"/>
    </row>
    <row r="5031" spans="1:10" s="444" customFormat="1" ht="15" customHeight="1">
      <c r="A5031" s="203">
        <v>41533</v>
      </c>
      <c r="B5031" s="382"/>
      <c r="C5031" s="75" t="s">
        <v>2010</v>
      </c>
      <c r="D5031" s="75" t="s">
        <v>5341</v>
      </c>
      <c r="E5031" s="525">
        <v>15887</v>
      </c>
      <c r="F5031" s="184">
        <v>154</v>
      </c>
      <c r="G5031" s="309"/>
      <c r="H5031" s="309"/>
      <c r="I5031" s="24"/>
      <c r="J5031" s="2"/>
    </row>
    <row r="5032" spans="1:10" s="444" customFormat="1" ht="15" customHeight="1">
      <c r="A5032" s="203">
        <v>41533</v>
      </c>
      <c r="B5032" s="382"/>
      <c r="C5032" s="75" t="s">
        <v>1727</v>
      </c>
      <c r="D5032" s="75" t="s">
        <v>5344</v>
      </c>
      <c r="E5032" s="525">
        <v>15890</v>
      </c>
      <c r="F5032" s="184">
        <v>154</v>
      </c>
      <c r="G5032" s="309"/>
      <c r="H5032" s="309"/>
      <c r="I5032" s="24"/>
      <c r="J5032" s="2"/>
    </row>
    <row r="5033" spans="1:10" s="444" customFormat="1" ht="15" customHeight="1">
      <c r="A5033" s="203">
        <v>41533</v>
      </c>
      <c r="B5033" s="382"/>
      <c r="C5033" s="75" t="s">
        <v>3925</v>
      </c>
      <c r="D5033" s="75" t="s">
        <v>5332</v>
      </c>
      <c r="E5033" s="525">
        <v>15878</v>
      </c>
      <c r="F5033" s="184">
        <v>160</v>
      </c>
      <c r="G5033" s="309"/>
      <c r="H5033" s="309"/>
      <c r="I5033" s="24"/>
      <c r="J5033" s="2"/>
    </row>
    <row r="5034" spans="1:10" s="444" customFormat="1" ht="15" customHeight="1">
      <c r="A5034" s="203">
        <v>41533</v>
      </c>
      <c r="B5034" s="382"/>
      <c r="C5034" s="75" t="s">
        <v>4349</v>
      </c>
      <c r="D5034" s="75" t="s">
        <v>5370</v>
      </c>
      <c r="E5034" s="525">
        <v>15916</v>
      </c>
      <c r="F5034" s="184">
        <v>160</v>
      </c>
      <c r="G5034" s="309"/>
      <c r="H5034" s="309"/>
      <c r="I5034" s="24"/>
      <c r="J5034" s="2"/>
    </row>
    <row r="5035" spans="1:10" s="444" customFormat="1" ht="15" customHeight="1">
      <c r="A5035" s="203">
        <v>41533</v>
      </c>
      <c r="B5035" s="382"/>
      <c r="C5035" s="75" t="s">
        <v>1730</v>
      </c>
      <c r="D5035" s="75" t="s">
        <v>5352</v>
      </c>
      <c r="E5035" s="525">
        <v>15898</v>
      </c>
      <c r="F5035" s="184">
        <v>240</v>
      </c>
      <c r="G5035" s="309"/>
      <c r="H5035" s="309"/>
      <c r="I5035" s="24"/>
      <c r="J5035" s="2"/>
    </row>
    <row r="5036" spans="1:10" s="444" customFormat="1" ht="15" customHeight="1">
      <c r="A5036" s="203">
        <v>41533</v>
      </c>
      <c r="B5036" s="382"/>
      <c r="C5036" s="75" t="s">
        <v>367</v>
      </c>
      <c r="D5036" s="75" t="s">
        <v>5302</v>
      </c>
      <c r="E5036" s="525">
        <v>15848</v>
      </c>
      <c r="F5036" s="184">
        <v>960</v>
      </c>
      <c r="G5036" s="309"/>
      <c r="H5036" s="309"/>
      <c r="I5036" s="24"/>
      <c r="J5036" s="2"/>
    </row>
    <row r="5037" spans="1:10" s="444" customFormat="1">
      <c r="A5037" s="203">
        <v>41501</v>
      </c>
      <c r="B5037" s="382">
        <v>41532</v>
      </c>
      <c r="C5037" s="75" t="s">
        <v>133</v>
      </c>
      <c r="D5037" s="75" t="s">
        <v>4953</v>
      </c>
      <c r="E5037" s="525">
        <v>15531</v>
      </c>
      <c r="F5037" s="184">
        <v>668.84</v>
      </c>
      <c r="G5037" s="309"/>
      <c r="H5037" s="309"/>
      <c r="I5037" s="24"/>
      <c r="J5037" s="2"/>
    </row>
    <row r="5038" spans="1:10" s="444" customFormat="1">
      <c r="A5038" s="203">
        <v>41516</v>
      </c>
      <c r="B5038" s="382">
        <v>41523</v>
      </c>
      <c r="C5038" s="75" t="s">
        <v>5072</v>
      </c>
      <c r="D5038" s="75" t="s">
        <v>5088</v>
      </c>
      <c r="E5038" s="525">
        <v>15650</v>
      </c>
      <c r="F5038" s="184">
        <v>552</v>
      </c>
      <c r="G5038" s="309"/>
      <c r="H5038" s="309"/>
      <c r="I5038" s="24"/>
      <c r="J5038" s="2"/>
    </row>
    <row r="5040" spans="1:10">
      <c r="A5040" s="60">
        <v>41535</v>
      </c>
    </row>
    <row r="5041" spans="1:10" s="444" customFormat="1" ht="15" customHeight="1">
      <c r="A5041" s="203">
        <v>41533</v>
      </c>
      <c r="B5041" s="382"/>
      <c r="C5041" s="75" t="s">
        <v>1633</v>
      </c>
      <c r="D5041" s="75" t="s">
        <v>5376</v>
      </c>
      <c r="E5041" s="525">
        <v>15923</v>
      </c>
      <c r="F5041" s="184">
        <v>120</v>
      </c>
      <c r="G5041" s="309"/>
      <c r="H5041" s="309"/>
      <c r="I5041" s="24"/>
      <c r="J5041" s="2"/>
    </row>
    <row r="5042" spans="1:10" s="444" customFormat="1" ht="15" customHeight="1">
      <c r="A5042" s="203">
        <v>41533</v>
      </c>
      <c r="B5042" s="382"/>
      <c r="C5042" s="75" t="s">
        <v>5296</v>
      </c>
      <c r="D5042" s="75" t="s">
        <v>5372</v>
      </c>
      <c r="E5042" s="525">
        <v>15918</v>
      </c>
      <c r="F5042" s="184">
        <v>135.33000000000001</v>
      </c>
      <c r="G5042" s="309"/>
      <c r="H5042" s="309"/>
      <c r="I5042" s="24"/>
      <c r="J5042" s="2"/>
    </row>
    <row r="5043" spans="1:10" s="444" customFormat="1" ht="15" customHeight="1">
      <c r="A5043" s="203">
        <v>41533</v>
      </c>
      <c r="B5043" s="382"/>
      <c r="C5043" s="75" t="s">
        <v>528</v>
      </c>
      <c r="D5043" s="75" t="s">
        <v>5343</v>
      </c>
      <c r="E5043" s="525">
        <v>15889</v>
      </c>
      <c r="F5043" s="184">
        <v>220</v>
      </c>
      <c r="G5043" s="309"/>
      <c r="H5043" s="309"/>
      <c r="I5043" s="24"/>
      <c r="J5043" s="2"/>
    </row>
    <row r="5044" spans="1:10" s="444" customFormat="1" ht="15" customHeight="1">
      <c r="A5044" s="203">
        <v>41528</v>
      </c>
      <c r="B5044" s="382"/>
      <c r="C5044" s="75" t="s">
        <v>4346</v>
      </c>
      <c r="D5044" s="75" t="s">
        <v>5275</v>
      </c>
      <c r="E5044" s="525">
        <v>15830</v>
      </c>
      <c r="F5044" s="184">
        <v>271.73</v>
      </c>
      <c r="G5044" s="309"/>
      <c r="H5044" s="309"/>
      <c r="I5044" s="24"/>
      <c r="J5044" s="2"/>
    </row>
    <row r="5045" spans="1:10" s="444" customFormat="1" ht="15" customHeight="1">
      <c r="A5045" s="203">
        <v>41533</v>
      </c>
      <c r="B5045" s="382"/>
      <c r="C5045" s="75" t="s">
        <v>4500</v>
      </c>
      <c r="D5045" s="75" t="s">
        <v>5373</v>
      </c>
      <c r="E5045" s="525">
        <v>15919</v>
      </c>
      <c r="F5045" s="184">
        <v>460</v>
      </c>
      <c r="G5045" s="309"/>
      <c r="H5045" s="309"/>
      <c r="I5045" s="24"/>
      <c r="J5045" s="2"/>
    </row>
    <row r="5046" spans="1:10" s="444" customFormat="1">
      <c r="A5046" s="203">
        <v>41516</v>
      </c>
      <c r="B5046" s="382">
        <v>41521</v>
      </c>
      <c r="C5046" s="75" t="s">
        <v>1122</v>
      </c>
      <c r="D5046" s="75" t="s">
        <v>5098</v>
      </c>
      <c r="E5046" s="525">
        <v>15661</v>
      </c>
      <c r="F5046" s="184">
        <v>500</v>
      </c>
      <c r="G5046" s="309"/>
      <c r="H5046" s="309"/>
      <c r="I5046" s="24"/>
      <c r="J5046" s="2"/>
    </row>
    <row r="5047" spans="1:10" s="444" customFormat="1" ht="15" customHeight="1">
      <c r="A5047" s="203">
        <v>41533</v>
      </c>
      <c r="B5047" s="382"/>
      <c r="C5047" s="75" t="s">
        <v>1633</v>
      </c>
      <c r="D5047" s="75" t="s">
        <v>5360</v>
      </c>
      <c r="E5047" s="525">
        <v>15906</v>
      </c>
      <c r="F5047" s="184">
        <v>528</v>
      </c>
      <c r="G5047" s="309"/>
      <c r="H5047" s="309"/>
      <c r="I5047" s="24"/>
      <c r="J5047" s="2"/>
    </row>
    <row r="5048" spans="1:10" s="444" customFormat="1">
      <c r="A5048" s="203">
        <v>41471</v>
      </c>
      <c r="B5048" s="382">
        <v>41534</v>
      </c>
      <c r="C5048" s="75" t="s">
        <v>1982</v>
      </c>
      <c r="D5048" s="75" t="s">
        <v>4618</v>
      </c>
      <c r="E5048" s="525">
        <v>15198</v>
      </c>
      <c r="F5048" s="184">
        <v>800</v>
      </c>
      <c r="G5048" s="309"/>
      <c r="H5048" s="309"/>
      <c r="I5048" s="24"/>
      <c r="J5048" s="2"/>
    </row>
    <row r="5049" spans="1:10" s="444" customFormat="1" ht="15" customHeight="1">
      <c r="A5049" s="203">
        <v>41533</v>
      </c>
      <c r="B5049" s="382"/>
      <c r="C5049" s="75" t="s">
        <v>457</v>
      </c>
      <c r="D5049" s="75" t="s">
        <v>5305</v>
      </c>
      <c r="E5049" s="525">
        <v>15851</v>
      </c>
      <c r="F5049" s="184">
        <v>800</v>
      </c>
      <c r="G5049" s="309"/>
      <c r="H5049" s="309"/>
      <c r="I5049" s="24"/>
      <c r="J5049" s="2"/>
    </row>
    <row r="5050" spans="1:10" s="444" customFormat="1" ht="15" customHeight="1">
      <c r="A5050" s="203">
        <v>41530</v>
      </c>
      <c r="B5050" s="382"/>
      <c r="C5050" s="75" t="s">
        <v>4831</v>
      </c>
      <c r="D5050" s="75" t="s">
        <v>5285</v>
      </c>
      <c r="E5050" s="525">
        <v>15839</v>
      </c>
      <c r="F5050" s="184">
        <v>1840.5</v>
      </c>
      <c r="G5050" s="309"/>
      <c r="H5050" s="309"/>
      <c r="I5050" s="24"/>
      <c r="J5050" s="2"/>
    </row>
    <row r="5051" spans="1:10" s="444" customFormat="1" ht="15" customHeight="1">
      <c r="A5051" s="203">
        <v>41528</v>
      </c>
      <c r="B5051" s="382"/>
      <c r="C5051" s="75" t="s">
        <v>5276</v>
      </c>
      <c r="D5051" s="75" t="s">
        <v>5277</v>
      </c>
      <c r="E5051" s="525">
        <v>15831</v>
      </c>
      <c r="F5051" s="184">
        <v>9900</v>
      </c>
      <c r="G5051" s="309"/>
      <c r="H5051" s="309"/>
      <c r="I5051" s="24"/>
      <c r="J5051" s="2"/>
    </row>
    <row r="5052" spans="1:10" s="444" customFormat="1" ht="15" customHeight="1">
      <c r="A5052" s="203">
        <v>41535</v>
      </c>
      <c r="B5052" s="382"/>
      <c r="C5052" s="75" t="s">
        <v>2206</v>
      </c>
      <c r="D5052" s="75" t="s">
        <v>5392</v>
      </c>
      <c r="E5052" s="525">
        <v>15936</v>
      </c>
      <c r="F5052" s="184">
        <v>280.52</v>
      </c>
      <c r="G5052" s="309"/>
      <c r="H5052" s="309"/>
      <c r="I5052" s="24"/>
      <c r="J5052" s="2"/>
    </row>
    <row r="5053" spans="1:10" s="444" customFormat="1" ht="15" customHeight="1">
      <c r="A5053" s="203">
        <v>41535</v>
      </c>
      <c r="B5053" s="382"/>
      <c r="C5053" s="75" t="s">
        <v>226</v>
      </c>
      <c r="D5053" s="75" t="s">
        <v>5393</v>
      </c>
      <c r="E5053" s="525">
        <v>15937</v>
      </c>
      <c r="F5053" s="184">
        <v>498.94</v>
      </c>
      <c r="G5053" s="309"/>
      <c r="H5053" s="309"/>
      <c r="I5053" s="24"/>
      <c r="J5053" s="2"/>
    </row>
    <row r="5054" spans="1:10" s="444" customFormat="1" ht="15" customHeight="1">
      <c r="A5054" s="203">
        <v>41535</v>
      </c>
      <c r="B5054" s="382"/>
      <c r="C5054" s="75" t="s">
        <v>5391</v>
      </c>
      <c r="D5054" s="75" t="s">
        <v>5396</v>
      </c>
      <c r="E5054" s="525">
        <v>15940</v>
      </c>
      <c r="F5054" s="184">
        <v>99.32</v>
      </c>
      <c r="G5054" s="309"/>
      <c r="H5054" s="309"/>
      <c r="I5054" s="24"/>
      <c r="J5054" s="2"/>
    </row>
    <row r="5055" spans="1:10" s="444" customFormat="1" ht="15" customHeight="1">
      <c r="A5055" s="203">
        <v>41535</v>
      </c>
      <c r="B5055" s="382"/>
      <c r="C5055" s="75" t="s">
        <v>2288</v>
      </c>
      <c r="D5055" s="75" t="s">
        <v>5398</v>
      </c>
      <c r="E5055" s="525">
        <v>15942</v>
      </c>
      <c r="F5055" s="184">
        <v>30</v>
      </c>
      <c r="G5055" s="309"/>
      <c r="H5055" s="309"/>
      <c r="I5055" s="24"/>
      <c r="J5055" s="2"/>
    </row>
    <row r="5056" spans="1:10" s="444" customFormat="1" ht="15" customHeight="1">
      <c r="A5056" s="203">
        <v>41530</v>
      </c>
      <c r="B5056" s="382">
        <v>41535</v>
      </c>
      <c r="C5056" s="75" t="s">
        <v>4465</v>
      </c>
      <c r="D5056" s="75" t="s">
        <v>5282</v>
      </c>
      <c r="E5056" s="525">
        <v>15835</v>
      </c>
      <c r="F5056" s="184">
        <v>690</v>
      </c>
      <c r="G5056" s="309"/>
      <c r="H5056" s="309"/>
      <c r="I5056" s="24"/>
      <c r="J5056" s="2"/>
    </row>
    <row r="5057" spans="1:10">
      <c r="F5057" s="444"/>
    </row>
    <row r="5059" spans="1:10">
      <c r="A5059" s="60">
        <v>41536</v>
      </c>
    </row>
    <row r="5060" spans="1:10" s="444" customFormat="1" ht="15" customHeight="1">
      <c r="A5060" s="203">
        <v>41533</v>
      </c>
      <c r="B5060" s="382"/>
      <c r="C5060" s="75" t="s">
        <v>4868</v>
      </c>
      <c r="D5060" s="75" t="s">
        <v>5369</v>
      </c>
      <c r="E5060" s="525">
        <v>15915</v>
      </c>
      <c r="F5060" s="184">
        <v>400</v>
      </c>
      <c r="G5060" s="309"/>
      <c r="H5060" s="309"/>
      <c r="I5060" s="24"/>
      <c r="J5060" s="2"/>
    </row>
    <row r="5061" spans="1:10" s="444" customFormat="1" ht="15" customHeight="1">
      <c r="A5061" s="203">
        <v>41533</v>
      </c>
      <c r="B5061" s="382"/>
      <c r="C5061" s="75" t="s">
        <v>538</v>
      </c>
      <c r="D5061" s="75" t="s">
        <v>5358</v>
      </c>
      <c r="E5061" s="525">
        <v>15904</v>
      </c>
      <c r="F5061" s="184">
        <v>403.2</v>
      </c>
      <c r="G5061" s="309"/>
      <c r="H5061" s="309"/>
      <c r="I5061" s="24"/>
      <c r="J5061" s="2"/>
    </row>
    <row r="5062" spans="1:10" s="444" customFormat="1" ht="15" customHeight="1">
      <c r="A5062" s="203">
        <v>41530</v>
      </c>
      <c r="B5062" s="382">
        <v>41535</v>
      </c>
      <c r="C5062" s="75" t="s">
        <v>1797</v>
      </c>
      <c r="D5062" s="75" t="s">
        <v>5286</v>
      </c>
      <c r="E5062" s="525">
        <v>15840</v>
      </c>
      <c r="F5062" s="184">
        <v>738.4</v>
      </c>
      <c r="G5062" s="309"/>
      <c r="H5062" s="309"/>
      <c r="I5062" s="24"/>
      <c r="J5062" s="2"/>
    </row>
    <row r="5063" spans="1:10" s="444" customFormat="1" ht="15" customHeight="1">
      <c r="A5063" s="203">
        <v>41533</v>
      </c>
      <c r="B5063" s="382"/>
      <c r="C5063" s="75" t="s">
        <v>2644</v>
      </c>
      <c r="D5063" s="75" t="s">
        <v>5367</v>
      </c>
      <c r="E5063" s="525">
        <v>15913</v>
      </c>
      <c r="F5063" s="184">
        <v>240</v>
      </c>
      <c r="G5063" s="309"/>
      <c r="H5063" s="309"/>
      <c r="I5063" s="24"/>
      <c r="J5063" s="2"/>
    </row>
    <row r="5064" spans="1:10" s="444" customFormat="1" ht="15" customHeight="1">
      <c r="A5064" s="203">
        <v>41533</v>
      </c>
      <c r="B5064" s="382"/>
      <c r="C5064" s="75" t="s">
        <v>5295</v>
      </c>
      <c r="D5064" s="75" t="s">
        <v>5371</v>
      </c>
      <c r="E5064" s="525">
        <v>15917</v>
      </c>
      <c r="F5064" s="184">
        <v>140</v>
      </c>
      <c r="G5064" s="309"/>
      <c r="H5064" s="309"/>
      <c r="I5064" s="24"/>
      <c r="J5064" s="2"/>
    </row>
    <row r="5065" spans="1:10" s="444" customFormat="1" ht="15" customHeight="1">
      <c r="A5065" s="203">
        <v>41535</v>
      </c>
      <c r="B5065" s="382"/>
      <c r="C5065" s="75" t="s">
        <v>1419</v>
      </c>
      <c r="D5065" s="75" t="s">
        <v>5397</v>
      </c>
      <c r="E5065" s="525">
        <v>15941</v>
      </c>
      <c r="F5065" s="184">
        <v>327.86</v>
      </c>
      <c r="G5065" s="309"/>
      <c r="H5065" s="309"/>
      <c r="I5065" s="24"/>
      <c r="J5065" s="2"/>
    </row>
    <row r="5066" spans="1:10" s="444" customFormat="1" ht="15" customHeight="1">
      <c r="A5066" s="203">
        <v>41536</v>
      </c>
      <c r="B5066" s="382"/>
      <c r="C5066" s="75" t="s">
        <v>3502</v>
      </c>
      <c r="D5066" s="75" t="s">
        <v>5400</v>
      </c>
      <c r="E5066" s="525">
        <v>15944</v>
      </c>
      <c r="F5066" s="184">
        <v>400</v>
      </c>
      <c r="G5066" s="309"/>
      <c r="H5066" s="309"/>
      <c r="I5066" s="24"/>
      <c r="J5066" s="2"/>
    </row>
    <row r="5067" spans="1:10" s="444" customFormat="1" ht="15" customHeight="1">
      <c r="A5067" s="203">
        <v>41533</v>
      </c>
      <c r="B5067" s="382"/>
      <c r="C5067" s="75" t="s">
        <v>5294</v>
      </c>
      <c r="D5067" s="75" t="s">
        <v>5368</v>
      </c>
      <c r="E5067" s="525">
        <v>15914</v>
      </c>
      <c r="F5067" s="184">
        <v>464</v>
      </c>
      <c r="G5067" s="309"/>
      <c r="H5067" s="309"/>
      <c r="I5067" s="24"/>
      <c r="J5067" s="2"/>
    </row>
    <row r="5068" spans="1:10" s="444" customFormat="1" ht="15" customHeight="1">
      <c r="A5068" s="203">
        <v>41533</v>
      </c>
      <c r="B5068" s="382"/>
      <c r="C5068" s="75" t="s">
        <v>3778</v>
      </c>
      <c r="D5068" s="75" t="s">
        <v>5337</v>
      </c>
      <c r="E5068" s="525">
        <v>15883</v>
      </c>
      <c r="F5068" s="184">
        <v>160</v>
      </c>
      <c r="G5068" s="309"/>
      <c r="H5068" s="309"/>
      <c r="I5068" s="24"/>
      <c r="J5068" s="2"/>
    </row>
    <row r="5069" spans="1:10" s="444" customFormat="1">
      <c r="A5069" s="203">
        <v>41506</v>
      </c>
      <c r="B5069" s="382">
        <v>41537</v>
      </c>
      <c r="C5069" s="75" t="s">
        <v>133</v>
      </c>
      <c r="D5069" s="75" t="s">
        <v>4989</v>
      </c>
      <c r="E5069" s="525">
        <v>15568</v>
      </c>
      <c r="F5069" s="184">
        <v>812.16</v>
      </c>
      <c r="G5069" s="309"/>
      <c r="H5069" s="309"/>
      <c r="I5069" s="24"/>
      <c r="J5069" s="2"/>
    </row>
    <row r="5070" spans="1:10" s="444" customFormat="1" ht="15" customHeight="1">
      <c r="A5070" s="203">
        <v>41533</v>
      </c>
      <c r="B5070" s="382"/>
      <c r="C5070" s="75" t="s">
        <v>941</v>
      </c>
      <c r="D5070" s="75" t="s">
        <v>5380</v>
      </c>
      <c r="E5070" s="525">
        <v>15927</v>
      </c>
      <c r="F5070" s="184">
        <v>2000</v>
      </c>
      <c r="G5070" s="309"/>
      <c r="H5070" s="309"/>
      <c r="I5070" s="24"/>
      <c r="J5070" s="2"/>
    </row>
    <row r="5073" spans="1:10">
      <c r="A5073" s="60">
        <v>41537</v>
      </c>
    </row>
    <row r="5074" spans="1:10" s="444" customFormat="1" ht="15" customHeight="1">
      <c r="A5074" s="203">
        <v>41530</v>
      </c>
      <c r="B5074" s="382">
        <v>41535</v>
      </c>
      <c r="C5074" s="75" t="s">
        <v>1864</v>
      </c>
      <c r="D5074" s="75" t="s">
        <v>5288</v>
      </c>
      <c r="E5074" s="525">
        <v>15842</v>
      </c>
      <c r="F5074" s="184">
        <v>200</v>
      </c>
      <c r="G5074" s="309"/>
      <c r="H5074" s="309"/>
      <c r="I5074" s="24"/>
      <c r="J5074" s="2"/>
    </row>
    <row r="5075" spans="1:10" s="444" customFormat="1" ht="15" customHeight="1">
      <c r="A5075" s="203">
        <v>41523</v>
      </c>
      <c r="B5075" s="382">
        <v>41529</v>
      </c>
      <c r="C5075" s="75" t="s">
        <v>3079</v>
      </c>
      <c r="D5075" s="75" t="s">
        <v>3868</v>
      </c>
      <c r="E5075" s="525">
        <v>15793</v>
      </c>
      <c r="F5075" s="184">
        <v>294.39999999999998</v>
      </c>
      <c r="G5075" s="309"/>
      <c r="H5075" s="309"/>
      <c r="I5075" s="24"/>
      <c r="J5075" s="2"/>
    </row>
    <row r="5076" spans="1:10" s="444" customFormat="1" ht="15" customHeight="1">
      <c r="A5076" s="203">
        <v>41535</v>
      </c>
      <c r="B5076" s="382"/>
      <c r="C5076" s="75" t="s">
        <v>1797</v>
      </c>
      <c r="D5076" s="75" t="s">
        <v>5399</v>
      </c>
      <c r="E5076" s="525">
        <v>15943</v>
      </c>
      <c r="F5076" s="184">
        <v>350</v>
      </c>
      <c r="G5076" s="309"/>
      <c r="H5076" s="309"/>
      <c r="I5076" s="24"/>
      <c r="J5076" s="2"/>
    </row>
    <row r="5077" spans="1:10" s="444" customFormat="1" ht="15" customHeight="1">
      <c r="A5077" s="203">
        <v>41534</v>
      </c>
      <c r="B5077" s="382"/>
      <c r="C5077" s="75" t="s">
        <v>166</v>
      </c>
      <c r="D5077" s="75" t="s">
        <v>5388</v>
      </c>
      <c r="E5077" s="525">
        <v>15934</v>
      </c>
      <c r="F5077" s="184">
        <v>538.48</v>
      </c>
      <c r="G5077" s="309"/>
      <c r="H5077" s="309"/>
      <c r="I5077" s="24"/>
      <c r="J5077" s="2"/>
    </row>
    <row r="5078" spans="1:10" s="444" customFormat="1" ht="15" customHeight="1">
      <c r="A5078" s="203">
        <v>41535</v>
      </c>
      <c r="B5078" s="382"/>
      <c r="C5078" s="75" t="s">
        <v>5390</v>
      </c>
      <c r="D5078" s="75" t="s">
        <v>5395</v>
      </c>
      <c r="E5078" s="525">
        <v>15939</v>
      </c>
      <c r="F5078" s="184">
        <v>1665</v>
      </c>
      <c r="G5078" s="309"/>
      <c r="H5078" s="309"/>
      <c r="I5078" s="24"/>
      <c r="J5078" s="2"/>
    </row>
    <row r="5079" spans="1:10" s="444" customFormat="1" ht="15" customHeight="1">
      <c r="A5079" s="203">
        <v>41533</v>
      </c>
      <c r="B5079" s="382"/>
      <c r="C5079" s="75" t="s">
        <v>1043</v>
      </c>
      <c r="D5079" s="75" t="s">
        <v>5377</v>
      </c>
      <c r="E5079" s="525">
        <v>15924</v>
      </c>
      <c r="F5079" s="184">
        <v>80</v>
      </c>
      <c r="G5079" s="309"/>
      <c r="H5079" s="309"/>
      <c r="I5079" s="24"/>
      <c r="J5079" s="2"/>
    </row>
    <row r="5080" spans="1:10" s="444" customFormat="1" ht="15" customHeight="1">
      <c r="A5080" s="203">
        <v>41537</v>
      </c>
      <c r="B5080" s="382"/>
      <c r="C5080" s="75" t="s">
        <v>145</v>
      </c>
      <c r="D5080" s="75" t="s">
        <v>5417</v>
      </c>
      <c r="E5080" s="525">
        <v>15961</v>
      </c>
      <c r="F5080" s="184">
        <v>75</v>
      </c>
      <c r="G5080" s="309"/>
      <c r="H5080" s="309"/>
      <c r="I5080" s="24"/>
      <c r="J5080" s="2"/>
    </row>
    <row r="5081" spans="1:10" s="444" customFormat="1" ht="15" customHeight="1">
      <c r="A5081" s="203">
        <v>41537</v>
      </c>
      <c r="B5081" s="382"/>
      <c r="C5081" s="75" t="s">
        <v>5406</v>
      </c>
      <c r="D5081" s="75" t="s">
        <v>5429</v>
      </c>
      <c r="E5081" s="525">
        <v>15974</v>
      </c>
      <c r="F5081" s="184">
        <v>200</v>
      </c>
      <c r="G5081" s="309"/>
      <c r="H5081" s="309"/>
      <c r="I5081" s="24"/>
      <c r="J5081" s="2"/>
    </row>
    <row r="5082" spans="1:10" s="444" customFormat="1" ht="15" customHeight="1">
      <c r="A5082" s="203">
        <v>41537</v>
      </c>
      <c r="B5082" s="382"/>
      <c r="C5082" s="75" t="s">
        <v>389</v>
      </c>
      <c r="D5082" s="75" t="s">
        <v>5418</v>
      </c>
      <c r="E5082" s="525">
        <v>15962</v>
      </c>
      <c r="F5082" s="184">
        <v>200</v>
      </c>
      <c r="G5082" s="309"/>
      <c r="H5082" s="309"/>
      <c r="I5082" s="24"/>
      <c r="J5082" s="2"/>
    </row>
    <row r="5083" spans="1:10" s="444" customFormat="1" ht="15" customHeight="1">
      <c r="A5083" s="203">
        <v>41537</v>
      </c>
      <c r="B5083" s="382"/>
      <c r="C5083" s="75" t="s">
        <v>389</v>
      </c>
      <c r="D5083" s="75" t="s">
        <v>5430</v>
      </c>
      <c r="E5083" s="525">
        <v>15975</v>
      </c>
      <c r="F5083" s="184">
        <v>81</v>
      </c>
      <c r="G5083" s="309"/>
      <c r="H5083" s="309"/>
      <c r="I5083" s="24"/>
      <c r="J5083" s="2"/>
    </row>
    <row r="5087" spans="1:10">
      <c r="A5087" s="60">
        <v>41540</v>
      </c>
    </row>
    <row r="5088" spans="1:10" s="444" customFormat="1" ht="15" customHeight="1">
      <c r="A5088" s="203">
        <v>41527</v>
      </c>
      <c r="B5088" s="382"/>
      <c r="C5088" s="75" t="s">
        <v>4369</v>
      </c>
      <c r="D5088" s="75" t="s">
        <v>5267</v>
      </c>
      <c r="E5088" s="525">
        <v>15822</v>
      </c>
      <c r="F5088" s="184">
        <v>194.17</v>
      </c>
      <c r="G5088" s="309"/>
      <c r="H5088" s="309"/>
      <c r="I5088" s="24"/>
      <c r="J5088" s="2"/>
    </row>
    <row r="5089" spans="1:10" s="444" customFormat="1" ht="15" customHeight="1">
      <c r="A5089" s="203">
        <v>41536</v>
      </c>
      <c r="B5089" s="382"/>
      <c r="C5089" s="75" t="s">
        <v>767</v>
      </c>
      <c r="D5089" s="75" t="s">
        <v>5401</v>
      </c>
      <c r="E5089" s="525">
        <v>15946</v>
      </c>
      <c r="F5089" s="184">
        <v>550.54999999999995</v>
      </c>
      <c r="G5089" s="309"/>
      <c r="H5089" s="309"/>
      <c r="I5089" s="24"/>
      <c r="J5089" s="2"/>
    </row>
    <row r="5090" spans="1:10" s="444" customFormat="1">
      <c r="A5090" s="382">
        <v>41186</v>
      </c>
      <c r="B5090" s="382">
        <v>41312</v>
      </c>
      <c r="C5090" s="75" t="s">
        <v>1982</v>
      </c>
      <c r="D5090" s="75" t="s">
        <v>3969</v>
      </c>
      <c r="E5090" s="525">
        <v>11387</v>
      </c>
      <c r="F5090" s="184">
        <v>10000</v>
      </c>
      <c r="G5090" s="309"/>
      <c r="H5090" s="309"/>
      <c r="I5090" s="24"/>
      <c r="J5090" s="2"/>
    </row>
    <row r="5091" spans="1:10" s="444" customFormat="1" ht="15" customHeight="1">
      <c r="A5091" s="203">
        <v>41534</v>
      </c>
      <c r="B5091" s="382"/>
      <c r="C5091" s="75" t="s">
        <v>4430</v>
      </c>
      <c r="D5091" s="75" t="s">
        <v>5389</v>
      </c>
      <c r="E5091" s="525">
        <v>15935</v>
      </c>
      <c r="F5091" s="184">
        <v>47.17</v>
      </c>
      <c r="G5091" s="309"/>
      <c r="H5091" s="309"/>
      <c r="I5091" s="24"/>
      <c r="J5091" s="2"/>
    </row>
    <row r="5092" spans="1:10" s="444" customFormat="1" ht="15" customHeight="1">
      <c r="A5092" s="203">
        <v>41533</v>
      </c>
      <c r="B5092" s="382"/>
      <c r="C5092" s="75" t="s">
        <v>1707</v>
      </c>
      <c r="D5092" s="75" t="s">
        <v>5357</v>
      </c>
      <c r="E5092" s="525">
        <v>15903</v>
      </c>
      <c r="F5092" s="184">
        <v>528</v>
      </c>
      <c r="G5092" s="309"/>
      <c r="H5092" s="309"/>
      <c r="I5092" s="24"/>
      <c r="J5092" s="2"/>
    </row>
    <row r="5096" spans="1:10">
      <c r="A5096" s="60">
        <v>41541</v>
      </c>
    </row>
    <row r="5097" spans="1:10" s="444" customFormat="1" ht="15" customHeight="1">
      <c r="A5097" s="203">
        <v>41537</v>
      </c>
      <c r="B5097" s="382">
        <v>41542</v>
      </c>
      <c r="C5097" s="75" t="s">
        <v>1766</v>
      </c>
      <c r="D5097" s="75" t="s">
        <v>5428</v>
      </c>
      <c r="E5097" s="525">
        <v>15973</v>
      </c>
      <c r="F5097" s="184">
        <v>121.15</v>
      </c>
      <c r="G5097" s="309"/>
      <c r="H5097" s="309"/>
      <c r="I5097" s="24"/>
      <c r="J5097" s="2"/>
    </row>
    <row r="5098" spans="1:10" s="444" customFormat="1" ht="15" customHeight="1">
      <c r="A5098" s="203">
        <v>41537</v>
      </c>
      <c r="B5098" s="382"/>
      <c r="C5098" s="75" t="s">
        <v>388</v>
      </c>
      <c r="D5098" s="75" t="s">
        <v>5407</v>
      </c>
      <c r="E5098" s="525">
        <v>15948</v>
      </c>
      <c r="F5098" s="184">
        <v>500</v>
      </c>
      <c r="G5098" s="309"/>
      <c r="H5098" s="309"/>
      <c r="I5098" s="24"/>
      <c r="J5098" s="2"/>
    </row>
    <row r="5099" spans="1:10" s="444" customFormat="1" ht="15" customHeight="1">
      <c r="A5099" s="203">
        <v>41537</v>
      </c>
      <c r="B5099" s="382"/>
      <c r="C5099" s="75" t="s">
        <v>5404</v>
      </c>
      <c r="D5099" s="75" t="s">
        <v>5410</v>
      </c>
      <c r="E5099" s="525">
        <v>15951</v>
      </c>
      <c r="F5099" s="184">
        <v>800.31</v>
      </c>
      <c r="G5099" s="309"/>
      <c r="H5099" s="309"/>
      <c r="I5099" s="24"/>
      <c r="J5099" s="2"/>
    </row>
    <row r="5100" spans="1:10" s="444" customFormat="1">
      <c r="A5100" s="382">
        <v>41444</v>
      </c>
      <c r="B5100" s="382">
        <v>41537</v>
      </c>
      <c r="C5100" s="75" t="s">
        <v>4402</v>
      </c>
      <c r="D5100" s="75" t="s">
        <v>4406</v>
      </c>
      <c r="E5100" s="525">
        <v>14854</v>
      </c>
      <c r="F5100" s="184">
        <v>980.4</v>
      </c>
      <c r="G5100" s="309"/>
      <c r="H5100" s="309"/>
      <c r="I5100" s="24"/>
      <c r="J5100" s="2"/>
    </row>
    <row r="5101" spans="1:10" s="444" customFormat="1">
      <c r="A5101" s="203">
        <v>41509</v>
      </c>
      <c r="B5101" s="382">
        <v>41537</v>
      </c>
      <c r="C5101" s="75" t="s">
        <v>761</v>
      </c>
      <c r="D5101" s="75" t="s">
        <v>5012</v>
      </c>
      <c r="E5101" s="525">
        <v>15582</v>
      </c>
      <c r="F5101" s="184">
        <v>1408.2</v>
      </c>
      <c r="G5101" s="309"/>
      <c r="H5101" s="309"/>
      <c r="I5101" s="24"/>
      <c r="J5101" s="2"/>
    </row>
    <row r="5102" spans="1:10" s="444" customFormat="1" ht="15" customHeight="1">
      <c r="A5102" s="203">
        <v>41537</v>
      </c>
      <c r="B5102" s="382"/>
      <c r="C5102" s="75" t="s">
        <v>940</v>
      </c>
      <c r="D5102" s="75" t="s">
        <v>5415</v>
      </c>
      <c r="E5102" s="525">
        <v>15958</v>
      </c>
      <c r="F5102" s="184">
        <v>1500</v>
      </c>
      <c r="G5102" s="309"/>
      <c r="H5102" s="309"/>
      <c r="I5102" s="24"/>
      <c r="J5102" s="2"/>
    </row>
    <row r="5103" spans="1:10" s="444" customFormat="1" ht="15" customHeight="1">
      <c r="A5103" s="203">
        <v>41540</v>
      </c>
      <c r="B5103" s="382"/>
      <c r="C5103" s="75" t="s">
        <v>133</v>
      </c>
      <c r="D5103" s="75" t="s">
        <v>5432</v>
      </c>
      <c r="E5103" s="525">
        <v>15978</v>
      </c>
      <c r="F5103" s="184">
        <v>1231.45</v>
      </c>
      <c r="G5103" s="309"/>
      <c r="H5103" s="309"/>
      <c r="I5103" s="24"/>
      <c r="J5103" s="2"/>
    </row>
    <row r="5104" spans="1:10" s="444" customFormat="1" ht="15" customHeight="1">
      <c r="A5104" s="203">
        <v>41541</v>
      </c>
      <c r="B5104" s="382"/>
      <c r="C5104" s="75" t="s">
        <v>2502</v>
      </c>
      <c r="D5104" s="75" t="s">
        <v>5435</v>
      </c>
      <c r="E5104" s="525">
        <v>15980</v>
      </c>
      <c r="F5104" s="184">
        <v>600</v>
      </c>
      <c r="G5104" s="309"/>
      <c r="H5104" s="309"/>
      <c r="I5104" s="24"/>
      <c r="J5104" s="2"/>
    </row>
    <row r="5105" spans="1:10" s="444" customFormat="1" ht="15" customHeight="1">
      <c r="A5105" s="203">
        <v>41536</v>
      </c>
      <c r="B5105" s="382"/>
      <c r="C5105" s="75" t="s">
        <v>410</v>
      </c>
      <c r="D5105" s="75" t="s">
        <v>5402</v>
      </c>
      <c r="E5105" s="525">
        <v>15947</v>
      </c>
      <c r="F5105" s="184">
        <v>5000</v>
      </c>
      <c r="G5105" s="309"/>
      <c r="H5105" s="309"/>
      <c r="I5105" s="24"/>
      <c r="J5105" s="2"/>
    </row>
    <row r="5109" spans="1:10">
      <c r="A5109" s="60">
        <v>41542</v>
      </c>
    </row>
    <row r="5110" spans="1:10" s="444" customFormat="1" ht="15" customHeight="1">
      <c r="A5110" s="203">
        <v>41540</v>
      </c>
      <c r="B5110" s="382"/>
      <c r="C5110" s="75" t="s">
        <v>5434</v>
      </c>
      <c r="D5110" s="75" t="s">
        <v>5433</v>
      </c>
      <c r="E5110" s="525">
        <v>15979</v>
      </c>
      <c r="F5110" s="184">
        <v>80</v>
      </c>
      <c r="G5110" s="309"/>
      <c r="H5110" s="309"/>
      <c r="I5110" s="24"/>
      <c r="J5110" s="2"/>
    </row>
    <row r="5111" spans="1:10" s="444" customFormat="1" ht="15" customHeight="1">
      <c r="A5111" s="203">
        <v>41527</v>
      </c>
      <c r="B5111" s="382"/>
      <c r="C5111" s="75" t="s">
        <v>1871</v>
      </c>
      <c r="D5111" s="75" t="s">
        <v>5268</v>
      </c>
      <c r="E5111" s="525">
        <v>15823</v>
      </c>
      <c r="F5111" s="184">
        <v>111.72</v>
      </c>
      <c r="G5111" s="309"/>
      <c r="H5111" s="309"/>
      <c r="I5111" s="24"/>
      <c r="J5111" s="2"/>
    </row>
    <row r="5112" spans="1:10" s="444" customFormat="1" ht="15" customHeight="1">
      <c r="A5112" s="203">
        <v>41534</v>
      </c>
      <c r="B5112" s="382"/>
      <c r="C5112" s="75" t="s">
        <v>1871</v>
      </c>
      <c r="D5112" s="75" t="s">
        <v>5387</v>
      </c>
      <c r="E5112" s="525">
        <v>15931</v>
      </c>
      <c r="F5112" s="184">
        <v>289.56</v>
      </c>
      <c r="G5112" s="309"/>
      <c r="H5112" s="309"/>
      <c r="I5112" s="24"/>
      <c r="J5112" s="2"/>
    </row>
    <row r="5113" spans="1:10" s="444" customFormat="1" ht="15" customHeight="1">
      <c r="A5113" s="203">
        <v>41537</v>
      </c>
      <c r="B5113" s="382"/>
      <c r="C5113" s="75" t="s">
        <v>5403</v>
      </c>
      <c r="D5113" s="75" t="s">
        <v>5409</v>
      </c>
      <c r="E5113" s="525">
        <v>15950</v>
      </c>
      <c r="F5113" s="184">
        <v>320</v>
      </c>
      <c r="G5113" s="309"/>
      <c r="H5113" s="309"/>
      <c r="I5113" s="24"/>
      <c r="J5113" s="2"/>
    </row>
    <row r="5114" spans="1:10" s="444" customFormat="1" ht="15" customHeight="1">
      <c r="A5114" s="203">
        <v>41530</v>
      </c>
      <c r="B5114" s="382">
        <v>41534</v>
      </c>
      <c r="C5114" s="75" t="s">
        <v>2973</v>
      </c>
      <c r="D5114" s="75" t="s">
        <v>2602</v>
      </c>
      <c r="E5114" s="525">
        <v>15834</v>
      </c>
      <c r="F5114" s="184">
        <v>552</v>
      </c>
      <c r="G5114" s="309"/>
      <c r="H5114" s="309"/>
      <c r="I5114" s="24"/>
      <c r="J5114" s="2"/>
    </row>
    <row r="5115" spans="1:10" s="444" customFormat="1" ht="15" customHeight="1">
      <c r="A5115" s="203">
        <v>41537</v>
      </c>
      <c r="B5115" s="382">
        <v>41542</v>
      </c>
      <c r="C5115" s="75" t="s">
        <v>129</v>
      </c>
      <c r="D5115" s="75" t="s">
        <v>5426</v>
      </c>
      <c r="E5115" s="525">
        <v>15971</v>
      </c>
      <c r="F5115" s="184">
        <v>700</v>
      </c>
      <c r="G5115" s="309"/>
      <c r="H5115" s="309"/>
      <c r="I5115" s="24"/>
      <c r="J5115" s="2"/>
    </row>
    <row r="5116" spans="1:10" s="444" customFormat="1" ht="15" customHeight="1">
      <c r="A5116" s="203">
        <v>41537</v>
      </c>
      <c r="B5116" s="382"/>
      <c r="C5116" s="75" t="s">
        <v>1767</v>
      </c>
      <c r="D5116" s="75" t="s">
        <v>5411</v>
      </c>
      <c r="E5116" s="525">
        <v>15953</v>
      </c>
      <c r="F5116" s="184">
        <v>772.8</v>
      </c>
      <c r="G5116" s="309"/>
      <c r="H5116" s="309"/>
      <c r="I5116" s="24"/>
      <c r="J5116" s="2"/>
    </row>
    <row r="5117" spans="1:10" s="444" customFormat="1" ht="15" customHeight="1">
      <c r="A5117" s="203">
        <v>41537</v>
      </c>
      <c r="B5117" s="382"/>
      <c r="C5117" s="75" t="s">
        <v>1328</v>
      </c>
      <c r="D5117" s="75" t="s">
        <v>5431</v>
      </c>
      <c r="E5117" s="525">
        <v>15977</v>
      </c>
      <c r="F5117" s="184">
        <v>960</v>
      </c>
      <c r="G5117" s="309"/>
      <c r="H5117" s="309"/>
      <c r="I5117" s="24"/>
      <c r="J5117" s="2"/>
    </row>
    <row r="5118" spans="1:10" s="444" customFormat="1" ht="15" customHeight="1">
      <c r="A5118" s="203">
        <v>41528</v>
      </c>
      <c r="B5118" s="382"/>
      <c r="C5118" s="75" t="s">
        <v>872</v>
      </c>
      <c r="D5118" s="75" t="s">
        <v>5274</v>
      </c>
      <c r="E5118" s="525">
        <v>15828</v>
      </c>
      <c r="F5118" s="184">
        <v>1798.2</v>
      </c>
      <c r="G5118" s="309"/>
      <c r="H5118" s="309"/>
      <c r="I5118" s="24"/>
      <c r="J5118" s="2"/>
    </row>
    <row r="5119" spans="1:10" s="444" customFormat="1" ht="15" customHeight="1">
      <c r="A5119" s="203">
        <v>41537</v>
      </c>
      <c r="B5119" s="382"/>
      <c r="C5119" s="75" t="s">
        <v>145</v>
      </c>
      <c r="D5119" s="75" t="s">
        <v>5427</v>
      </c>
      <c r="E5119" s="525">
        <v>15972</v>
      </c>
      <c r="F5119" s="184">
        <v>141.86000000000001</v>
      </c>
      <c r="G5119" s="309"/>
      <c r="H5119" s="309"/>
      <c r="I5119" s="24"/>
      <c r="J5119" s="2"/>
    </row>
    <row r="5120" spans="1:10" s="444" customFormat="1" ht="15" customHeight="1">
      <c r="A5120" s="203">
        <v>41542</v>
      </c>
      <c r="B5120" s="382"/>
      <c r="C5120" s="75" t="s">
        <v>2176</v>
      </c>
      <c r="D5120" s="75" t="s">
        <v>5440</v>
      </c>
      <c r="E5120" s="525">
        <v>15985</v>
      </c>
      <c r="F5120" s="184">
        <v>30</v>
      </c>
      <c r="G5120" s="309"/>
      <c r="H5120" s="309"/>
      <c r="I5120" s="24"/>
      <c r="J5120" s="2"/>
    </row>
    <row r="5124" spans="1:10">
      <c r="A5124" s="60">
        <v>41543</v>
      </c>
    </row>
    <row r="5125" spans="1:10" s="444" customFormat="1" ht="15" customHeight="1">
      <c r="A5125" s="203">
        <v>41537</v>
      </c>
      <c r="B5125" s="382">
        <v>41542</v>
      </c>
      <c r="C5125" s="75" t="s">
        <v>662</v>
      </c>
      <c r="D5125" s="75" t="s">
        <v>5424</v>
      </c>
      <c r="E5125" s="525">
        <v>15969</v>
      </c>
      <c r="F5125" s="184">
        <v>178.47</v>
      </c>
      <c r="G5125" s="309"/>
      <c r="H5125" s="309"/>
      <c r="I5125" s="24"/>
      <c r="J5125" s="2"/>
    </row>
    <row r="5126" spans="1:10" s="444" customFormat="1" ht="15" customHeight="1">
      <c r="A5126" s="203">
        <v>41537</v>
      </c>
      <c r="B5126" s="382">
        <v>41542</v>
      </c>
      <c r="C5126" s="75" t="s">
        <v>1288</v>
      </c>
      <c r="D5126" s="75" t="s">
        <v>5422</v>
      </c>
      <c r="E5126" s="525">
        <v>15967</v>
      </c>
      <c r="F5126" s="184">
        <v>300</v>
      </c>
      <c r="G5126" s="309"/>
      <c r="H5126" s="309"/>
      <c r="I5126" s="24"/>
      <c r="J5126" s="2"/>
    </row>
    <row r="5127" spans="1:10" s="444" customFormat="1" ht="15" customHeight="1">
      <c r="A5127" s="203">
        <v>41537</v>
      </c>
      <c r="B5127" s="382">
        <v>41542</v>
      </c>
      <c r="C5127" s="75" t="s">
        <v>4197</v>
      </c>
      <c r="D5127" s="75" t="s">
        <v>5423</v>
      </c>
      <c r="E5127" s="525">
        <v>15968</v>
      </c>
      <c r="F5127" s="184">
        <v>300</v>
      </c>
      <c r="G5127" s="309"/>
      <c r="H5127" s="309"/>
      <c r="I5127" s="24"/>
      <c r="J5127" s="2"/>
    </row>
    <row r="5128" spans="1:10" s="444" customFormat="1" ht="15" customHeight="1">
      <c r="A5128" s="203">
        <v>41537</v>
      </c>
      <c r="B5128" s="382">
        <v>41542</v>
      </c>
      <c r="C5128" s="75" t="s">
        <v>1797</v>
      </c>
      <c r="D5128" s="75" t="s">
        <v>5419</v>
      </c>
      <c r="E5128" s="525">
        <v>15963</v>
      </c>
      <c r="F5128" s="184">
        <v>326</v>
      </c>
      <c r="G5128" s="309"/>
      <c r="H5128" s="309"/>
      <c r="I5128" s="24"/>
      <c r="J5128" s="2"/>
    </row>
    <row r="5129" spans="1:10" s="444" customFormat="1" ht="15" customHeight="1">
      <c r="A5129" s="203">
        <v>41541</v>
      </c>
      <c r="B5129" s="382"/>
      <c r="C5129" s="75" t="s">
        <v>166</v>
      </c>
      <c r="D5129" s="75" t="s">
        <v>5436</v>
      </c>
      <c r="E5129" s="525">
        <v>15981</v>
      </c>
      <c r="F5129" s="184">
        <v>416.56</v>
      </c>
      <c r="G5129" s="309"/>
      <c r="H5129" s="309"/>
      <c r="I5129" s="24"/>
      <c r="J5129" s="2"/>
    </row>
    <row r="5130" spans="1:10" s="444" customFormat="1" ht="15" customHeight="1">
      <c r="A5130" s="203">
        <v>41523</v>
      </c>
      <c r="B5130" s="382">
        <v>41529</v>
      </c>
      <c r="C5130" s="75" t="s">
        <v>5222</v>
      </c>
      <c r="D5130" s="75" t="s">
        <v>5235</v>
      </c>
      <c r="E5130" s="525">
        <v>15789</v>
      </c>
      <c r="F5130" s="184">
        <v>508.08</v>
      </c>
      <c r="G5130" s="309"/>
      <c r="H5130" s="309"/>
      <c r="I5130" s="24"/>
      <c r="J5130" s="2"/>
    </row>
    <row r="5131" spans="1:10" s="444" customFormat="1" ht="15" customHeight="1">
      <c r="A5131" s="203">
        <v>41542</v>
      </c>
      <c r="B5131" s="382"/>
      <c r="C5131" s="75" t="s">
        <v>226</v>
      </c>
      <c r="D5131" s="75" t="s">
        <v>5441</v>
      </c>
      <c r="E5131" s="525">
        <v>15986</v>
      </c>
      <c r="F5131" s="184">
        <v>479.22</v>
      </c>
      <c r="G5131" s="309"/>
      <c r="H5131" s="309"/>
      <c r="I5131" s="24"/>
      <c r="J5131" s="2"/>
    </row>
    <row r="5132" spans="1:10" s="444" customFormat="1" ht="15" customHeight="1">
      <c r="A5132" s="203">
        <v>41535</v>
      </c>
      <c r="B5132" s="382"/>
      <c r="C5132" s="75" t="s">
        <v>3895</v>
      </c>
      <c r="D5132" s="75" t="s">
        <v>5394</v>
      </c>
      <c r="E5132" s="525">
        <v>15983</v>
      </c>
      <c r="F5132" s="184">
        <v>2180.59</v>
      </c>
      <c r="G5132" s="309"/>
      <c r="H5132" s="309"/>
      <c r="I5132" s="24"/>
      <c r="J5132" s="2"/>
    </row>
    <row r="5135" spans="1:10">
      <c r="A5135" s="60">
        <v>41544</v>
      </c>
    </row>
    <row r="5136" spans="1:10" s="444" customFormat="1" ht="15" customHeight="1">
      <c r="A5136" s="203">
        <v>41537</v>
      </c>
      <c r="B5136" s="382">
        <v>41542</v>
      </c>
      <c r="C5136" s="75" t="s">
        <v>4293</v>
      </c>
      <c r="D5136" s="75" t="s">
        <v>5421</v>
      </c>
      <c r="E5136" s="525">
        <v>15966</v>
      </c>
      <c r="F5136" s="184">
        <v>78.400000000000006</v>
      </c>
      <c r="G5136" s="309"/>
      <c r="H5136" s="309"/>
      <c r="I5136" s="24"/>
      <c r="J5136" s="2"/>
    </row>
    <row r="5137" spans="1:10" s="444" customFormat="1" ht="15" customHeight="1">
      <c r="A5137" s="203">
        <v>41537</v>
      </c>
      <c r="B5137" s="382">
        <v>41542</v>
      </c>
      <c r="C5137" s="75" t="s">
        <v>5074</v>
      </c>
      <c r="D5137" s="75" t="s">
        <v>5425</v>
      </c>
      <c r="E5137" s="525">
        <v>15970</v>
      </c>
      <c r="F5137" s="184">
        <v>326.7</v>
      </c>
      <c r="G5137" s="309"/>
      <c r="H5137" s="309"/>
      <c r="I5137" s="24"/>
      <c r="J5137" s="2"/>
    </row>
    <row r="5138" spans="1:10" s="444" customFormat="1" ht="15" customHeight="1">
      <c r="A5138" s="203">
        <v>41530</v>
      </c>
      <c r="B5138" s="382">
        <v>41537</v>
      </c>
      <c r="C5138" s="75" t="s">
        <v>2294</v>
      </c>
      <c r="D5138" s="75" t="s">
        <v>5284</v>
      </c>
      <c r="E5138" s="525">
        <v>15837</v>
      </c>
      <c r="F5138" s="184">
        <v>644</v>
      </c>
      <c r="G5138" s="309"/>
      <c r="H5138" s="309"/>
      <c r="I5138" s="24"/>
      <c r="J5138" s="2"/>
    </row>
    <row r="5139" spans="1:10" s="444" customFormat="1" ht="15" customHeight="1">
      <c r="A5139" s="203">
        <v>41544</v>
      </c>
      <c r="B5139" s="382"/>
      <c r="C5139" s="75" t="s">
        <v>145</v>
      </c>
      <c r="D5139" s="75" t="s">
        <v>5444</v>
      </c>
      <c r="E5139" s="525">
        <v>15989</v>
      </c>
      <c r="F5139" s="184">
        <v>263</v>
      </c>
      <c r="G5139" s="309"/>
      <c r="H5139" s="309"/>
      <c r="I5139" s="24"/>
      <c r="J5139" s="2"/>
    </row>
    <row r="5140" spans="1:10" s="444" customFormat="1" ht="15" customHeight="1">
      <c r="A5140" s="203">
        <v>41544</v>
      </c>
      <c r="B5140" s="382"/>
      <c r="C5140" s="75" t="s">
        <v>145</v>
      </c>
      <c r="D5140" s="75" t="s">
        <v>5445</v>
      </c>
      <c r="E5140" s="525">
        <v>15990</v>
      </c>
      <c r="F5140" s="184">
        <v>155</v>
      </c>
      <c r="G5140" s="309"/>
      <c r="H5140" s="309"/>
      <c r="I5140" s="24"/>
      <c r="J5140" s="2"/>
    </row>
    <row r="5141" spans="1:10" s="444" customFormat="1" ht="15" customHeight="1">
      <c r="A5141" s="203">
        <v>41544</v>
      </c>
      <c r="B5141" s="382"/>
      <c r="C5141" s="75" t="s">
        <v>1357</v>
      </c>
      <c r="D5141" s="75" t="s">
        <v>5446</v>
      </c>
      <c r="E5141" s="525">
        <v>15991</v>
      </c>
      <c r="F5141" s="184">
        <v>67158.149999999994</v>
      </c>
      <c r="G5141" s="309"/>
      <c r="H5141" s="309"/>
      <c r="I5141" s="24"/>
      <c r="J5141" s="2"/>
    </row>
    <row r="5142" spans="1:10" s="444" customFormat="1" ht="15" customHeight="1">
      <c r="A5142" s="203">
        <v>41541</v>
      </c>
      <c r="B5142" s="382"/>
      <c r="C5142" s="75" t="s">
        <v>5437</v>
      </c>
      <c r="D5142" s="75" t="s">
        <v>5438</v>
      </c>
      <c r="E5142" s="525">
        <v>15982</v>
      </c>
      <c r="F5142" s="184">
        <v>47.17</v>
      </c>
      <c r="G5142" s="309"/>
      <c r="H5142" s="309"/>
      <c r="I5142" s="24"/>
      <c r="J5142" s="2"/>
    </row>
    <row r="5145" spans="1:10">
      <c r="A5145" s="60">
        <v>41547</v>
      </c>
    </row>
    <row r="5146" spans="1:10" s="444" customFormat="1" ht="15" customHeight="1">
      <c r="A5146" s="203">
        <v>41537</v>
      </c>
      <c r="B5146" s="382">
        <v>41544</v>
      </c>
      <c r="C5146" s="75" t="s">
        <v>5001</v>
      </c>
      <c r="D5146" s="75" t="s">
        <v>5413</v>
      </c>
      <c r="E5146" s="525">
        <v>15956</v>
      </c>
      <c r="F5146" s="184">
        <v>588.79999999999995</v>
      </c>
      <c r="G5146" s="309"/>
      <c r="H5146" s="309"/>
      <c r="I5146" s="24"/>
      <c r="J5146" s="2"/>
    </row>
    <row r="5147" spans="1:10" s="444" customFormat="1" ht="15" customHeight="1">
      <c r="A5147" s="203">
        <v>41547</v>
      </c>
      <c r="B5147" s="382"/>
      <c r="C5147" s="75" t="s">
        <v>922</v>
      </c>
      <c r="D5147" s="75" t="s">
        <v>3364</v>
      </c>
      <c r="E5147" s="525">
        <v>15992</v>
      </c>
      <c r="F5147" s="184">
        <v>1000</v>
      </c>
      <c r="G5147" s="309"/>
      <c r="H5147" s="309"/>
      <c r="I5147" s="24"/>
      <c r="J5147" s="2"/>
    </row>
    <row r="5148" spans="1:10" s="444" customFormat="1" ht="15" customHeight="1">
      <c r="A5148" s="203">
        <v>41544</v>
      </c>
      <c r="B5148" s="382"/>
      <c r="C5148" s="75" t="s">
        <v>5449</v>
      </c>
      <c r="D5148" s="75" t="s">
        <v>5448</v>
      </c>
      <c r="E5148" s="525">
        <v>16046</v>
      </c>
      <c r="F5148" s="184">
        <v>2469.9</v>
      </c>
      <c r="G5148" s="309"/>
      <c r="H5148" s="309"/>
      <c r="I5148" s="24"/>
      <c r="J5148" s="2"/>
    </row>
    <row r="5149" spans="1:10">
      <c r="A5149" s="203">
        <v>41544</v>
      </c>
      <c r="B5149" s="382"/>
      <c r="C5149" s="75" t="s">
        <v>2897</v>
      </c>
      <c r="D5149" s="75" t="s">
        <v>5450</v>
      </c>
      <c r="E5149" s="525">
        <v>15993</v>
      </c>
      <c r="F5149" s="184">
        <v>2500</v>
      </c>
    </row>
    <row r="5150" spans="1:10" s="444" customFormat="1" ht="15" customHeight="1">
      <c r="A5150" s="203">
        <v>41544</v>
      </c>
      <c r="B5150" s="382"/>
      <c r="C5150" s="75" t="s">
        <v>1419</v>
      </c>
      <c r="D5150" s="75" t="s">
        <v>5443</v>
      </c>
      <c r="E5150" s="525">
        <v>15988</v>
      </c>
      <c r="F5150" s="184">
        <v>162.53</v>
      </c>
      <c r="G5150" s="309"/>
      <c r="H5150" s="309"/>
      <c r="I5150" s="24"/>
      <c r="J5150" s="2"/>
    </row>
    <row r="5151" spans="1:10" s="444" customFormat="1" ht="15" customHeight="1">
      <c r="A5151" s="203">
        <v>41537</v>
      </c>
      <c r="B5151" s="382">
        <v>41544</v>
      </c>
      <c r="C5151" s="75" t="s">
        <v>81</v>
      </c>
      <c r="D5151" s="75" t="s">
        <v>5414</v>
      </c>
      <c r="E5151" s="525">
        <v>15957</v>
      </c>
      <c r="F5151" s="184">
        <v>630.4</v>
      </c>
      <c r="G5151" s="309"/>
      <c r="H5151" s="309"/>
      <c r="I5151" s="24"/>
      <c r="J5151" s="2"/>
    </row>
    <row r="5152" spans="1:10" s="444" customFormat="1" ht="15" customHeight="1">
      <c r="A5152" s="203">
        <v>41537</v>
      </c>
      <c r="B5152" s="382">
        <v>41544</v>
      </c>
      <c r="C5152" s="75" t="s">
        <v>5405</v>
      </c>
      <c r="D5152" s="75" t="s">
        <v>5412</v>
      </c>
      <c r="E5152" s="525">
        <v>15955</v>
      </c>
      <c r="F5152" s="184">
        <v>690</v>
      </c>
      <c r="G5152" s="309"/>
      <c r="H5152" s="309"/>
      <c r="I5152" s="24"/>
      <c r="J5152" s="2"/>
    </row>
    <row r="5155" spans="1:10">
      <c r="A5155" s="60">
        <v>41548</v>
      </c>
    </row>
    <row r="5156" spans="1:10" s="444" customFormat="1" ht="15" customHeight="1">
      <c r="A5156" s="203">
        <v>41547</v>
      </c>
      <c r="B5156" s="382"/>
      <c r="C5156" s="75" t="s">
        <v>2397</v>
      </c>
      <c r="D5156" s="75" t="s">
        <v>5479</v>
      </c>
      <c r="E5156" s="525">
        <v>16011</v>
      </c>
      <c r="F5156" s="184">
        <v>162.28</v>
      </c>
      <c r="G5156" s="309"/>
      <c r="H5156" s="309"/>
      <c r="I5156" s="24"/>
      <c r="J5156" s="2"/>
    </row>
    <row r="5157" spans="1:10" s="444" customFormat="1" ht="15" customHeight="1">
      <c r="A5157" s="203">
        <v>41547</v>
      </c>
      <c r="B5157" s="382"/>
      <c r="C5157" s="75" t="s">
        <v>200</v>
      </c>
      <c r="D5157" s="75" t="s">
        <v>5478</v>
      </c>
      <c r="E5157" s="525">
        <v>16010</v>
      </c>
      <c r="F5157" s="184">
        <v>243.59</v>
      </c>
      <c r="G5157" s="309"/>
      <c r="H5157" s="309"/>
      <c r="I5157" s="24"/>
      <c r="J5157" s="2"/>
    </row>
    <row r="5158" spans="1:10" s="444" customFormat="1" ht="15" customHeight="1">
      <c r="A5158" s="203">
        <v>41547</v>
      </c>
      <c r="B5158" s="382"/>
      <c r="C5158" s="75" t="s">
        <v>518</v>
      </c>
      <c r="D5158" s="75" t="s">
        <v>5491</v>
      </c>
      <c r="E5158" s="525">
        <v>16023</v>
      </c>
      <c r="F5158" s="184">
        <v>353.88</v>
      </c>
      <c r="G5158" s="309"/>
      <c r="H5158" s="309"/>
      <c r="I5158" s="24"/>
      <c r="J5158" s="2"/>
    </row>
    <row r="5159" spans="1:10" s="444" customFormat="1" ht="15" customHeight="1">
      <c r="A5159" s="203">
        <v>41547</v>
      </c>
      <c r="B5159" s="382"/>
      <c r="C5159" s="75" t="s">
        <v>3339</v>
      </c>
      <c r="D5159" s="75" t="s">
        <v>5483</v>
      </c>
      <c r="E5159" s="525">
        <v>16015</v>
      </c>
      <c r="F5159" s="184">
        <v>162.28</v>
      </c>
      <c r="G5159" s="309"/>
      <c r="H5159" s="309"/>
      <c r="I5159" s="24"/>
      <c r="J5159" s="2"/>
    </row>
    <row r="5160" spans="1:10" s="444" customFormat="1" ht="15" customHeight="1">
      <c r="A5160" s="203">
        <v>41547</v>
      </c>
      <c r="B5160" s="382"/>
      <c r="C5160" s="75" t="s">
        <v>3529</v>
      </c>
      <c r="D5160" s="75" t="s">
        <v>5526</v>
      </c>
      <c r="E5160" s="525">
        <v>16061</v>
      </c>
      <c r="F5160" s="184">
        <v>506.5</v>
      </c>
      <c r="G5160" s="309"/>
      <c r="H5160" s="309"/>
      <c r="I5160" s="24"/>
      <c r="J5160" s="2"/>
    </row>
    <row r="5161" spans="1:10" s="444" customFormat="1" ht="15" customHeight="1">
      <c r="A5161" s="203">
        <v>41547</v>
      </c>
      <c r="B5161" s="382"/>
      <c r="C5161" s="75" t="s">
        <v>497</v>
      </c>
      <c r="D5161" s="75" t="s">
        <v>5475</v>
      </c>
      <c r="E5161" s="525">
        <v>16007</v>
      </c>
      <c r="F5161" s="184">
        <v>198.17</v>
      </c>
      <c r="G5161" s="309"/>
      <c r="H5161" s="309"/>
      <c r="I5161" s="24"/>
      <c r="J5161" s="2"/>
    </row>
    <row r="5162" spans="1:10" s="444" customFormat="1" ht="15" customHeight="1">
      <c r="A5162" s="203">
        <v>41547</v>
      </c>
      <c r="B5162" s="382"/>
      <c r="C5162" s="75" t="s">
        <v>635</v>
      </c>
      <c r="D5162" s="75" t="s">
        <v>5488</v>
      </c>
      <c r="E5162" s="525">
        <v>16020</v>
      </c>
      <c r="F5162" s="184">
        <v>207.86</v>
      </c>
      <c r="G5162" s="309"/>
      <c r="H5162" s="309"/>
      <c r="I5162" s="24"/>
      <c r="J5162" s="2"/>
    </row>
    <row r="5163" spans="1:10" s="444" customFormat="1" ht="15" customHeight="1">
      <c r="A5163" s="203">
        <v>41547</v>
      </c>
      <c r="B5163" s="382"/>
      <c r="C5163" s="75" t="s">
        <v>3775</v>
      </c>
      <c r="D5163" s="75" t="s">
        <v>5480</v>
      </c>
      <c r="E5163" s="525">
        <v>16012</v>
      </c>
      <c r="F5163" s="184">
        <v>162.28</v>
      </c>
      <c r="G5163" s="309"/>
      <c r="H5163" s="309"/>
      <c r="I5163" s="24"/>
      <c r="J5163" s="2"/>
    </row>
    <row r="5164" spans="1:10" s="444" customFormat="1" ht="15" customHeight="1">
      <c r="A5164" s="203">
        <v>41547</v>
      </c>
      <c r="B5164" s="382"/>
      <c r="C5164" s="75" t="s">
        <v>5456</v>
      </c>
      <c r="D5164" s="75" t="s">
        <v>5489</v>
      </c>
      <c r="E5164" s="525">
        <v>16021</v>
      </c>
      <c r="F5164" s="184">
        <v>135.88999999999999</v>
      </c>
      <c r="G5164" s="309"/>
      <c r="H5164" s="309"/>
      <c r="I5164" s="24"/>
      <c r="J5164" s="2"/>
    </row>
    <row r="5165" spans="1:10" s="444" customFormat="1" ht="15" customHeight="1">
      <c r="A5165" s="203">
        <v>41547</v>
      </c>
      <c r="B5165" s="382"/>
      <c r="C5165" s="75" t="s">
        <v>4467</v>
      </c>
      <c r="D5165" s="75" t="s">
        <v>5490</v>
      </c>
      <c r="E5165" s="525">
        <v>16022</v>
      </c>
      <c r="F5165" s="184">
        <v>184.44</v>
      </c>
      <c r="G5165" s="309"/>
      <c r="H5165" s="309"/>
      <c r="I5165" s="24"/>
      <c r="J5165" s="2"/>
    </row>
    <row r="5166" spans="1:10" s="444" customFormat="1" ht="15" customHeight="1">
      <c r="A5166" s="203">
        <v>41547</v>
      </c>
      <c r="B5166" s="382"/>
      <c r="C5166" s="75" t="s">
        <v>2404</v>
      </c>
      <c r="D5166" s="75" t="s">
        <v>5484</v>
      </c>
      <c r="E5166" s="525">
        <v>16016</v>
      </c>
      <c r="F5166" s="184">
        <v>162.28</v>
      </c>
      <c r="G5166" s="309"/>
      <c r="H5166" s="309"/>
      <c r="I5166" s="24"/>
      <c r="J5166" s="2"/>
    </row>
    <row r="5167" spans="1:10" s="444" customFormat="1" ht="15" customHeight="1">
      <c r="A5167" s="203">
        <v>41547</v>
      </c>
      <c r="B5167" s="382"/>
      <c r="C5167" s="75" t="s">
        <v>2671</v>
      </c>
      <c r="D5167" s="75" t="s">
        <v>5524</v>
      </c>
      <c r="E5167" s="525">
        <v>16059</v>
      </c>
      <c r="F5167" s="184">
        <v>505.02</v>
      </c>
      <c r="G5167" s="309"/>
      <c r="H5167" s="309"/>
      <c r="I5167" s="24"/>
      <c r="J5167" s="2"/>
    </row>
    <row r="5168" spans="1:10" s="444" customFormat="1" ht="15" customHeight="1">
      <c r="A5168" s="203">
        <v>41547</v>
      </c>
      <c r="B5168" s="382"/>
      <c r="C5168" s="75" t="s">
        <v>75</v>
      </c>
      <c r="D5168" s="75" t="s">
        <v>5542</v>
      </c>
      <c r="E5168" s="525">
        <v>16079</v>
      </c>
      <c r="F5168" s="184">
        <v>156</v>
      </c>
      <c r="G5168" s="309"/>
      <c r="H5168" s="309"/>
      <c r="I5168" s="24"/>
      <c r="J5168" s="2"/>
    </row>
    <row r="5169" spans="1:10" s="444" customFormat="1" ht="15" customHeight="1">
      <c r="A5169" s="203">
        <v>41547</v>
      </c>
      <c r="B5169" s="382"/>
      <c r="C5169" s="75" t="s">
        <v>678</v>
      </c>
      <c r="D5169" s="75" t="s">
        <v>5471</v>
      </c>
      <c r="E5169" s="525">
        <v>16003</v>
      </c>
      <c r="F5169" s="184">
        <v>294.02</v>
      </c>
      <c r="G5169" s="309"/>
      <c r="H5169" s="309"/>
      <c r="I5169" s="24"/>
      <c r="J5169" s="2"/>
    </row>
    <row r="5170" spans="1:10" s="444" customFormat="1" ht="15" customHeight="1">
      <c r="A5170" s="203">
        <v>41547</v>
      </c>
      <c r="B5170" s="382"/>
      <c r="C5170" s="75" t="s">
        <v>5298</v>
      </c>
      <c r="D5170" s="75" t="s">
        <v>5539</v>
      </c>
      <c r="E5170" s="525">
        <v>16076</v>
      </c>
      <c r="F5170" s="184">
        <v>156</v>
      </c>
      <c r="G5170" s="309"/>
      <c r="H5170" s="309"/>
      <c r="I5170" s="24"/>
      <c r="J5170" s="2"/>
    </row>
    <row r="5171" spans="1:10" s="444" customFormat="1" ht="15" customHeight="1">
      <c r="A5171" s="203">
        <v>41547</v>
      </c>
      <c r="B5171" s="382"/>
      <c r="C5171" s="75" t="s">
        <v>538</v>
      </c>
      <c r="D5171" s="75" t="s">
        <v>5520</v>
      </c>
      <c r="E5171" s="525">
        <v>16055</v>
      </c>
      <c r="F5171" s="184">
        <v>594.52</v>
      </c>
      <c r="G5171" s="309"/>
      <c r="H5171" s="309"/>
      <c r="I5171" s="24"/>
      <c r="J5171" s="2"/>
    </row>
    <row r="5172" spans="1:10" s="444" customFormat="1" ht="15" customHeight="1">
      <c r="A5172" s="203">
        <v>41547</v>
      </c>
      <c r="B5172" s="382"/>
      <c r="C5172" s="75" t="s">
        <v>561</v>
      </c>
      <c r="D5172" s="75" t="s">
        <v>5503</v>
      </c>
      <c r="E5172" s="525">
        <v>16037</v>
      </c>
      <c r="F5172" s="184">
        <v>237.39</v>
      </c>
      <c r="G5172" s="309"/>
      <c r="H5172" s="309"/>
      <c r="I5172" s="24"/>
      <c r="J5172" s="2"/>
    </row>
    <row r="5173" spans="1:10" s="444" customFormat="1" ht="15" customHeight="1">
      <c r="A5173" s="203">
        <v>41547</v>
      </c>
      <c r="B5173" s="382"/>
      <c r="C5173" s="75" t="s">
        <v>559</v>
      </c>
      <c r="D5173" s="75" t="s">
        <v>5495</v>
      </c>
      <c r="E5173" s="525">
        <v>16028</v>
      </c>
      <c r="F5173" s="184">
        <v>116.16</v>
      </c>
      <c r="G5173" s="309"/>
      <c r="H5173" s="309"/>
      <c r="I5173" s="24"/>
      <c r="J5173" s="2"/>
    </row>
    <row r="5174" spans="1:10" s="444" customFormat="1" ht="15" customHeight="1">
      <c r="A5174" s="203">
        <v>41547</v>
      </c>
      <c r="B5174" s="382"/>
      <c r="C5174" s="75" t="s">
        <v>2272</v>
      </c>
      <c r="D5174" s="75" t="s">
        <v>5521</v>
      </c>
      <c r="E5174" s="525">
        <v>16056</v>
      </c>
      <c r="F5174" s="184">
        <v>607.79999999999995</v>
      </c>
      <c r="G5174" s="309"/>
      <c r="H5174" s="309"/>
      <c r="I5174" s="24"/>
      <c r="J5174" s="2"/>
    </row>
    <row r="5175" spans="1:10" s="444" customFormat="1" ht="15" customHeight="1">
      <c r="A5175" s="203">
        <v>41547</v>
      </c>
      <c r="B5175" s="382"/>
      <c r="C5175" s="75" t="s">
        <v>537</v>
      </c>
      <c r="D5175" s="75" t="s">
        <v>5518</v>
      </c>
      <c r="E5175" s="525">
        <v>16053</v>
      </c>
      <c r="F5175" s="184">
        <v>695.79</v>
      </c>
      <c r="G5175" s="309"/>
      <c r="H5175" s="309"/>
      <c r="I5175" s="24"/>
      <c r="J5175" s="2"/>
    </row>
    <row r="5176" spans="1:10" s="444" customFormat="1" ht="15" customHeight="1">
      <c r="A5176" s="203">
        <v>41547</v>
      </c>
      <c r="B5176" s="382"/>
      <c r="C5176" s="75" t="s">
        <v>32</v>
      </c>
      <c r="D5176" s="75" t="s">
        <v>5512</v>
      </c>
      <c r="E5176" s="525">
        <v>16047</v>
      </c>
      <c r="F5176" s="184">
        <v>517.39</v>
      </c>
      <c r="G5176" s="309"/>
      <c r="H5176" s="309"/>
      <c r="I5176" s="24"/>
      <c r="J5176" s="2"/>
    </row>
    <row r="5177" spans="1:10" s="444" customFormat="1" ht="15" customHeight="1">
      <c r="A5177" s="203">
        <v>41547</v>
      </c>
      <c r="B5177" s="382"/>
      <c r="C5177" s="75" t="s">
        <v>4349</v>
      </c>
      <c r="D5177" s="75" t="s">
        <v>5533</v>
      </c>
      <c r="E5177" s="525">
        <v>16070</v>
      </c>
      <c r="F5177" s="184">
        <v>232</v>
      </c>
      <c r="G5177" s="309"/>
      <c r="H5177" s="309"/>
      <c r="I5177" s="24"/>
      <c r="J5177" s="2"/>
    </row>
    <row r="5178" spans="1:10" s="444" customFormat="1" ht="15" customHeight="1">
      <c r="A5178" s="203">
        <v>41547</v>
      </c>
      <c r="B5178" s="382"/>
      <c r="C5178" s="75" t="s">
        <v>233</v>
      </c>
      <c r="D5178" s="75" t="s">
        <v>5515</v>
      </c>
      <c r="E5178" s="525">
        <v>16050</v>
      </c>
      <c r="F5178" s="184">
        <v>440.38</v>
      </c>
      <c r="G5178" s="309"/>
      <c r="H5178" s="309"/>
      <c r="I5178" s="24"/>
      <c r="J5178" s="2"/>
    </row>
    <row r="5179" spans="1:10" s="444" customFormat="1" ht="15" customHeight="1">
      <c r="A5179" s="203">
        <v>41547</v>
      </c>
      <c r="B5179" s="382"/>
      <c r="C5179" s="75" t="s">
        <v>1629</v>
      </c>
      <c r="D5179" s="75" t="s">
        <v>5517</v>
      </c>
      <c r="E5179" s="525">
        <v>16052</v>
      </c>
      <c r="F5179" s="184">
        <v>668.56</v>
      </c>
      <c r="G5179" s="309"/>
      <c r="H5179" s="309"/>
      <c r="I5179" s="24"/>
      <c r="J5179" s="2"/>
    </row>
    <row r="5180" spans="1:10" s="444" customFormat="1" ht="15" customHeight="1">
      <c r="A5180" s="203">
        <v>41547</v>
      </c>
      <c r="B5180" s="382"/>
      <c r="C5180" s="75" t="s">
        <v>3925</v>
      </c>
      <c r="D5180" s="75" t="s">
        <v>5494</v>
      </c>
      <c r="E5180" s="525">
        <v>16027</v>
      </c>
      <c r="F5180" s="184">
        <v>202.6</v>
      </c>
      <c r="G5180" s="309"/>
      <c r="H5180" s="309"/>
      <c r="I5180" s="24"/>
      <c r="J5180" s="2"/>
    </row>
    <row r="5181" spans="1:10" s="444" customFormat="1" ht="15" customHeight="1">
      <c r="A5181" s="203">
        <v>41547</v>
      </c>
      <c r="B5181" s="382"/>
      <c r="C5181" s="75" t="s">
        <v>5457</v>
      </c>
      <c r="D5181" s="75" t="s">
        <v>5498</v>
      </c>
      <c r="E5181" s="525">
        <v>16032</v>
      </c>
      <c r="F5181" s="184">
        <v>202.6</v>
      </c>
      <c r="G5181" s="309"/>
      <c r="H5181" s="309"/>
      <c r="I5181" s="24"/>
      <c r="J5181" s="2"/>
    </row>
    <row r="5182" spans="1:10" s="444" customFormat="1" ht="15" customHeight="1">
      <c r="A5182" s="203">
        <v>41547</v>
      </c>
      <c r="B5182" s="382"/>
      <c r="C5182" s="75" t="s">
        <v>2147</v>
      </c>
      <c r="D5182" s="75" t="s">
        <v>5496</v>
      </c>
      <c r="E5182" s="525">
        <v>16030</v>
      </c>
      <c r="F5182" s="184">
        <v>59.51</v>
      </c>
      <c r="G5182" s="309"/>
      <c r="H5182" s="309"/>
      <c r="I5182" s="24"/>
      <c r="J5182" s="2"/>
    </row>
    <row r="5183" spans="1:10" s="444" customFormat="1" ht="15" customHeight="1">
      <c r="A5183" s="203">
        <v>41547</v>
      </c>
      <c r="B5183" s="382"/>
      <c r="C5183" s="75" t="s">
        <v>1727</v>
      </c>
      <c r="D5183" s="75" t="s">
        <v>5505</v>
      </c>
      <c r="E5183" s="525">
        <v>16039</v>
      </c>
      <c r="F5183" s="184">
        <v>227.07</v>
      </c>
      <c r="G5183" s="309"/>
      <c r="H5183" s="309"/>
      <c r="I5183" s="24"/>
      <c r="J5183" s="2"/>
    </row>
    <row r="5184" spans="1:10" s="444" customFormat="1" ht="15" customHeight="1">
      <c r="A5184" s="203">
        <v>41547</v>
      </c>
      <c r="B5184" s="382"/>
      <c r="C5184" s="75" t="s">
        <v>2960</v>
      </c>
      <c r="D5184" s="75" t="s">
        <v>5472</v>
      </c>
      <c r="E5184" s="525">
        <v>16004</v>
      </c>
      <c r="F5184" s="184">
        <v>202.6</v>
      </c>
      <c r="G5184" s="309"/>
      <c r="H5184" s="309"/>
      <c r="I5184" s="24"/>
      <c r="J5184" s="2"/>
    </row>
    <row r="5185" spans="1:10" s="444" customFormat="1" ht="15" customHeight="1">
      <c r="A5185" s="203">
        <v>41548</v>
      </c>
      <c r="B5185" s="382"/>
      <c r="C5185" s="75" t="s">
        <v>523</v>
      </c>
      <c r="D5185" s="75" t="s">
        <v>5454</v>
      </c>
      <c r="E5185" s="525">
        <v>16083</v>
      </c>
      <c r="F5185" s="184">
        <v>578</v>
      </c>
      <c r="G5185" s="309"/>
      <c r="H5185" s="309"/>
      <c r="I5185" s="24"/>
      <c r="J5185" s="2"/>
    </row>
    <row r="5186" spans="1:10" s="444" customFormat="1" ht="15" customHeight="1">
      <c r="A5186" s="203">
        <v>41547</v>
      </c>
      <c r="B5186" s="382"/>
      <c r="C5186" s="75" t="s">
        <v>265</v>
      </c>
      <c r="D5186" s="75" t="s">
        <v>5507</v>
      </c>
      <c r="E5186" s="525">
        <v>16041</v>
      </c>
      <c r="F5186" s="184">
        <v>227.07</v>
      </c>
      <c r="G5186" s="309"/>
      <c r="H5186" s="309"/>
      <c r="I5186" s="24"/>
      <c r="J5186" s="2"/>
    </row>
    <row r="5189" spans="1:10">
      <c r="A5189" s="60">
        <v>41549</v>
      </c>
    </row>
    <row r="5190" spans="1:10" s="444" customFormat="1" ht="15" customHeight="1">
      <c r="A5190" s="203">
        <v>41547</v>
      </c>
      <c r="B5190" s="382"/>
      <c r="C5190" s="75" t="s">
        <v>528</v>
      </c>
      <c r="D5190" s="75" t="s">
        <v>5504</v>
      </c>
      <c r="E5190" s="525">
        <v>16038</v>
      </c>
      <c r="F5190" s="184">
        <v>324.39</v>
      </c>
      <c r="G5190" s="309"/>
      <c r="H5190" s="309"/>
      <c r="I5190" s="24"/>
      <c r="J5190" s="2"/>
    </row>
    <row r="5191" spans="1:10" s="444" customFormat="1" ht="15" customHeight="1">
      <c r="A5191" s="203">
        <v>41547</v>
      </c>
      <c r="B5191" s="382"/>
      <c r="C5191" s="75" t="s">
        <v>2013</v>
      </c>
      <c r="D5191" s="75" t="s">
        <v>5514</v>
      </c>
      <c r="E5191" s="525">
        <v>16049</v>
      </c>
      <c r="F5191" s="184">
        <v>534.58000000000004</v>
      </c>
      <c r="G5191" s="309"/>
      <c r="H5191" s="309"/>
      <c r="I5191" s="24"/>
      <c r="J5191" s="2"/>
    </row>
    <row r="5192" spans="1:10" s="444" customFormat="1" ht="15" customHeight="1">
      <c r="A5192" s="203">
        <v>41547</v>
      </c>
      <c r="B5192" s="382"/>
      <c r="C5192" s="75" t="s">
        <v>367</v>
      </c>
      <c r="D5192" s="75" t="s">
        <v>5465</v>
      </c>
      <c r="E5192" s="525">
        <v>15997</v>
      </c>
      <c r="F5192" s="184">
        <v>1021.65</v>
      </c>
      <c r="G5192" s="309"/>
      <c r="H5192" s="309"/>
      <c r="I5192" s="24"/>
      <c r="J5192" s="2"/>
    </row>
    <row r="5193" spans="1:10" s="444" customFormat="1" ht="15" customHeight="1">
      <c r="A5193" s="203">
        <v>41547</v>
      </c>
      <c r="B5193" s="382"/>
      <c r="C5193" s="75" t="s">
        <v>1480</v>
      </c>
      <c r="D5193" s="75" t="s">
        <v>5469</v>
      </c>
      <c r="E5193" s="525">
        <v>16001</v>
      </c>
      <c r="F5193" s="184">
        <v>814.07</v>
      </c>
      <c r="G5193" s="309"/>
      <c r="H5193" s="309"/>
      <c r="I5193" s="24"/>
      <c r="J5193" s="2"/>
    </row>
    <row r="5194" spans="1:10" s="444" customFormat="1" ht="15" customHeight="1">
      <c r="A5194" s="203">
        <v>41547</v>
      </c>
      <c r="B5194" s="382"/>
      <c r="C5194" s="75" t="s">
        <v>626</v>
      </c>
      <c r="D5194" s="75" t="s">
        <v>5476</v>
      </c>
      <c r="E5194" s="525">
        <v>16008</v>
      </c>
      <c r="F5194" s="184">
        <v>207.86</v>
      </c>
      <c r="G5194" s="309"/>
      <c r="H5194" s="309"/>
      <c r="I5194" s="24"/>
      <c r="J5194" s="2"/>
    </row>
    <row r="5195" spans="1:10" s="444" customFormat="1" ht="15" customHeight="1">
      <c r="A5195" s="203">
        <v>41547</v>
      </c>
      <c r="B5195" s="382"/>
      <c r="C5195" s="75" t="s">
        <v>519</v>
      </c>
      <c r="D5195" s="75" t="s">
        <v>5492</v>
      </c>
      <c r="E5195" s="525">
        <v>16024</v>
      </c>
      <c r="F5195" s="184">
        <v>366.27</v>
      </c>
      <c r="G5195" s="309"/>
      <c r="H5195" s="309"/>
      <c r="I5195" s="24"/>
      <c r="J5195" s="2"/>
    </row>
    <row r="5196" spans="1:10" s="444" customFormat="1" ht="15" customHeight="1">
      <c r="A5196" s="203">
        <v>41547</v>
      </c>
      <c r="B5196" s="382"/>
      <c r="C5196" s="75" t="s">
        <v>164</v>
      </c>
      <c r="D5196" s="75" t="s">
        <v>5525</v>
      </c>
      <c r="E5196" s="525">
        <v>16060</v>
      </c>
      <c r="F5196" s="184">
        <v>695.4</v>
      </c>
      <c r="G5196" s="309"/>
      <c r="H5196" s="309"/>
      <c r="I5196" s="24"/>
      <c r="J5196" s="2"/>
    </row>
    <row r="5197" spans="1:10" s="444" customFormat="1" ht="15" customHeight="1">
      <c r="A5197" s="203">
        <v>41547</v>
      </c>
      <c r="B5197" s="382"/>
      <c r="C5197" s="75" t="s">
        <v>533</v>
      </c>
      <c r="D5197" s="75" t="s">
        <v>5466</v>
      </c>
      <c r="E5197" s="525">
        <v>15998</v>
      </c>
      <c r="F5197" s="184">
        <v>849.31</v>
      </c>
      <c r="G5197" s="309"/>
      <c r="H5197" s="309"/>
      <c r="I5197" s="24"/>
      <c r="J5197" s="2"/>
    </row>
    <row r="5198" spans="1:10" s="444" customFormat="1" ht="15" customHeight="1">
      <c r="A5198" s="203">
        <v>41547</v>
      </c>
      <c r="B5198" s="382"/>
      <c r="C5198" s="75" t="s">
        <v>562</v>
      </c>
      <c r="D5198" s="75" t="s">
        <v>5506</v>
      </c>
      <c r="E5198" s="525">
        <v>16040</v>
      </c>
      <c r="F5198" s="184">
        <v>235.28</v>
      </c>
      <c r="G5198" s="309"/>
      <c r="H5198" s="309"/>
      <c r="I5198" s="24"/>
      <c r="J5198" s="2"/>
    </row>
    <row r="5199" spans="1:10" s="444" customFormat="1" ht="15" customHeight="1">
      <c r="A5199" s="203">
        <v>41547</v>
      </c>
      <c r="B5199" s="382"/>
      <c r="C5199" s="75" t="s">
        <v>2520</v>
      </c>
      <c r="D5199" s="75" t="s">
        <v>5487</v>
      </c>
      <c r="E5199" s="525">
        <v>16019</v>
      </c>
      <c r="F5199" s="184">
        <v>162.28</v>
      </c>
      <c r="G5199" s="309"/>
      <c r="H5199" s="309"/>
      <c r="I5199" s="24"/>
      <c r="J5199" s="2"/>
    </row>
    <row r="5200" spans="1:10" s="444" customFormat="1" ht="15" customHeight="1">
      <c r="A5200" s="203">
        <v>41547</v>
      </c>
      <c r="B5200" s="382"/>
      <c r="C5200" s="75" t="s">
        <v>681</v>
      </c>
      <c r="D5200" s="75" t="s">
        <v>5477</v>
      </c>
      <c r="E5200" s="525">
        <v>16009</v>
      </c>
      <c r="F5200" s="184">
        <v>282.81</v>
      </c>
      <c r="G5200" s="309"/>
      <c r="H5200" s="309"/>
      <c r="I5200" s="24"/>
      <c r="J5200" s="2"/>
    </row>
    <row r="5201" spans="1:10" s="444" customFormat="1" ht="15" customHeight="1">
      <c r="A5201" s="203">
        <v>41547</v>
      </c>
      <c r="B5201" s="382"/>
      <c r="C5201" s="75" t="s">
        <v>531</v>
      </c>
      <c r="D5201" s="75" t="s">
        <v>5511</v>
      </c>
      <c r="E5201" s="525">
        <v>16045</v>
      </c>
      <c r="F5201" s="184">
        <v>695.79</v>
      </c>
      <c r="G5201" s="309"/>
      <c r="H5201" s="309"/>
      <c r="I5201" s="24"/>
      <c r="J5201" s="2"/>
    </row>
    <row r="5202" spans="1:10" s="444" customFormat="1" ht="15" customHeight="1">
      <c r="A5202" s="203">
        <v>41547</v>
      </c>
      <c r="B5202" s="382"/>
      <c r="C5202" s="75" t="s">
        <v>1734</v>
      </c>
      <c r="D5202" s="75" t="s">
        <v>5500</v>
      </c>
      <c r="E5202" s="525">
        <v>16034</v>
      </c>
      <c r="F5202" s="184">
        <v>271.31</v>
      </c>
      <c r="G5202" s="309"/>
      <c r="H5202" s="309"/>
      <c r="I5202" s="24"/>
      <c r="J5202" s="2"/>
    </row>
    <row r="5203" spans="1:10" s="444" customFormat="1" ht="15" customHeight="1">
      <c r="A5203" s="203">
        <v>41547</v>
      </c>
      <c r="B5203" s="382"/>
      <c r="C5203" s="75" t="s">
        <v>633</v>
      </c>
      <c r="D5203" s="75" t="s">
        <v>5482</v>
      </c>
      <c r="E5203" s="525">
        <v>16014</v>
      </c>
      <c r="F5203" s="184">
        <v>223.83</v>
      </c>
      <c r="G5203" s="309"/>
      <c r="H5203" s="309"/>
      <c r="I5203" s="24"/>
      <c r="J5203" s="2"/>
    </row>
    <row r="5204" spans="1:10" s="444" customFormat="1" ht="15" customHeight="1">
      <c r="A5204" s="203">
        <v>41547</v>
      </c>
      <c r="B5204" s="382"/>
      <c r="C5204" s="75" t="s">
        <v>1703</v>
      </c>
      <c r="D5204" s="75" t="s">
        <v>5493</v>
      </c>
      <c r="E5204" s="525">
        <v>16025</v>
      </c>
      <c r="F5204" s="184">
        <v>271.01</v>
      </c>
      <c r="G5204" s="309"/>
      <c r="H5204" s="309"/>
      <c r="I5204" s="24"/>
      <c r="J5204" s="2"/>
    </row>
    <row r="5205" spans="1:10" s="444" customFormat="1" ht="15" customHeight="1">
      <c r="A5205" s="203">
        <v>41547</v>
      </c>
      <c r="B5205" s="382"/>
      <c r="C5205" s="75" t="s">
        <v>632</v>
      </c>
      <c r="D5205" s="75" t="s">
        <v>5481</v>
      </c>
      <c r="E5205" s="525">
        <v>16013</v>
      </c>
      <c r="F5205" s="184">
        <v>207.86</v>
      </c>
      <c r="G5205" s="309"/>
      <c r="H5205" s="309"/>
      <c r="I5205" s="24"/>
      <c r="J5205" s="2"/>
    </row>
    <row r="5206" spans="1:10" s="444" customFormat="1" ht="15" customHeight="1">
      <c r="A5206" s="203">
        <v>41547</v>
      </c>
      <c r="B5206" s="382"/>
      <c r="C5206" s="75" t="s">
        <v>3368</v>
      </c>
      <c r="D5206" s="75" t="s">
        <v>5499</v>
      </c>
      <c r="E5206" s="525">
        <v>16033</v>
      </c>
      <c r="F5206" s="184">
        <v>177.28</v>
      </c>
      <c r="G5206" s="309"/>
      <c r="H5206" s="309"/>
      <c r="I5206" s="24"/>
      <c r="J5206" s="2"/>
    </row>
    <row r="5207" spans="1:10" s="444" customFormat="1" ht="15" customHeight="1">
      <c r="A5207" s="203">
        <v>41547</v>
      </c>
      <c r="B5207" s="382"/>
      <c r="C5207" s="75" t="s">
        <v>492</v>
      </c>
      <c r="D5207" s="75" t="s">
        <v>5470</v>
      </c>
      <c r="E5207" s="525">
        <v>16002</v>
      </c>
      <c r="F5207" s="184">
        <v>192.52</v>
      </c>
      <c r="G5207" s="309"/>
      <c r="H5207" s="309"/>
      <c r="I5207" s="24"/>
      <c r="J5207" s="2"/>
    </row>
    <row r="5208" spans="1:10" s="444" customFormat="1" ht="15" customHeight="1">
      <c r="A5208" s="203">
        <v>41547</v>
      </c>
      <c r="B5208" s="382"/>
      <c r="C5208" s="75" t="s">
        <v>5461</v>
      </c>
      <c r="D5208" s="75" t="s">
        <v>5543</v>
      </c>
      <c r="E5208" s="525">
        <v>16080</v>
      </c>
      <c r="F5208" s="184">
        <v>4323.34</v>
      </c>
      <c r="G5208" s="309"/>
      <c r="H5208" s="309"/>
      <c r="I5208" s="24"/>
      <c r="J5208" s="2"/>
    </row>
    <row r="5209" spans="1:10" s="444" customFormat="1" ht="15" customHeight="1">
      <c r="A5209" s="203">
        <v>41547</v>
      </c>
      <c r="B5209" s="382"/>
      <c r="C5209" s="75" t="s">
        <v>468</v>
      </c>
      <c r="D5209" s="75" t="s">
        <v>5462</v>
      </c>
      <c r="E5209" s="525">
        <v>15994</v>
      </c>
      <c r="F5209" s="184">
        <v>324.93</v>
      </c>
      <c r="G5209" s="309"/>
      <c r="H5209" s="309"/>
      <c r="I5209" s="24"/>
      <c r="J5209" s="2"/>
    </row>
    <row r="5210" spans="1:10" s="444" customFormat="1" ht="15" customHeight="1">
      <c r="A5210" s="203">
        <v>41547</v>
      </c>
      <c r="B5210" s="382"/>
      <c r="C5210" s="75" t="s">
        <v>456</v>
      </c>
      <c r="D5210" s="75" t="s">
        <v>5523</v>
      </c>
      <c r="E5210" s="525">
        <v>16058</v>
      </c>
      <c r="F5210" s="184">
        <v>572.11</v>
      </c>
      <c r="G5210" s="309"/>
      <c r="H5210" s="309"/>
      <c r="I5210" s="24"/>
      <c r="J5210" s="2"/>
    </row>
    <row r="5211" spans="1:10" s="444" customFormat="1" ht="15" customHeight="1">
      <c r="A5211" s="203">
        <v>41547</v>
      </c>
      <c r="B5211" s="382"/>
      <c r="C5211" s="75" t="s">
        <v>1043</v>
      </c>
      <c r="D5211" s="75" t="s">
        <v>5541</v>
      </c>
      <c r="E5211" s="525">
        <v>16078</v>
      </c>
      <c r="F5211" s="184">
        <v>104</v>
      </c>
      <c r="G5211" s="309"/>
      <c r="H5211" s="309"/>
      <c r="I5211" s="24"/>
      <c r="J5211" s="2"/>
    </row>
    <row r="5212" spans="1:10" s="444" customFormat="1" ht="15" customHeight="1">
      <c r="A5212" s="203">
        <v>41547</v>
      </c>
      <c r="B5212" s="382"/>
      <c r="C5212" s="75" t="s">
        <v>192</v>
      </c>
      <c r="D5212" s="75" t="s">
        <v>5473</v>
      </c>
      <c r="E5212" s="525">
        <v>16005</v>
      </c>
      <c r="F5212" s="184">
        <v>243.59</v>
      </c>
      <c r="G5212" s="309"/>
      <c r="H5212" s="309"/>
      <c r="I5212" s="24"/>
      <c r="J5212" s="2"/>
    </row>
    <row r="5213" spans="1:10" s="444" customFormat="1" ht="15" customHeight="1">
      <c r="A5213" s="203">
        <v>41547</v>
      </c>
      <c r="B5213" s="382"/>
      <c r="C5213" s="75" t="s">
        <v>173</v>
      </c>
      <c r="D5213" s="75" t="s">
        <v>5485</v>
      </c>
      <c r="E5213" s="525">
        <v>16017</v>
      </c>
      <c r="F5213" s="184">
        <v>364.88</v>
      </c>
      <c r="G5213" s="309"/>
      <c r="H5213" s="309"/>
      <c r="I5213" s="24"/>
      <c r="J5213" s="2"/>
    </row>
    <row r="5214" spans="1:10" s="444" customFormat="1" ht="15" customHeight="1">
      <c r="A5214" s="203">
        <v>41547</v>
      </c>
      <c r="B5214" s="382"/>
      <c r="C5214" s="75" t="s">
        <v>3662</v>
      </c>
      <c r="D5214" s="75" t="s">
        <v>5497</v>
      </c>
      <c r="E5214" s="525">
        <v>16031</v>
      </c>
      <c r="F5214" s="184">
        <v>177.28</v>
      </c>
      <c r="G5214" s="309"/>
      <c r="H5214" s="309"/>
      <c r="I5214" s="24"/>
      <c r="J5214" s="2"/>
    </row>
    <row r="5215" spans="1:10" s="444" customFormat="1" ht="15" customHeight="1">
      <c r="A5215" s="203">
        <v>41547</v>
      </c>
      <c r="B5215" s="382"/>
      <c r="C5215" s="75" t="s">
        <v>354</v>
      </c>
      <c r="D5215" s="75" t="s">
        <v>5538</v>
      </c>
      <c r="E5215" s="525">
        <v>16075</v>
      </c>
      <c r="F5215" s="184">
        <v>676</v>
      </c>
      <c r="G5215" s="309"/>
      <c r="H5215" s="309"/>
      <c r="I5215" s="24"/>
      <c r="J5215" s="2"/>
    </row>
    <row r="5216" spans="1:10" s="444" customFormat="1" ht="15" customHeight="1">
      <c r="A5216" s="203">
        <v>41547</v>
      </c>
      <c r="B5216" s="382"/>
      <c r="C5216" s="75" t="s">
        <v>354</v>
      </c>
      <c r="D5216" s="75" t="s">
        <v>5463</v>
      </c>
      <c r="E5216" s="525">
        <v>15995</v>
      </c>
      <c r="F5216" s="184">
        <v>1807.47</v>
      </c>
      <c r="G5216" s="309"/>
      <c r="H5216" s="309"/>
      <c r="I5216" s="24"/>
      <c r="J5216" s="2"/>
    </row>
    <row r="5217" spans="1:10" s="444" customFormat="1" ht="15" customHeight="1">
      <c r="A5217" s="203">
        <v>41547</v>
      </c>
      <c r="B5217" s="382"/>
      <c r="C5217" s="75" t="s">
        <v>636</v>
      </c>
      <c r="D5217" s="75" t="s">
        <v>5486</v>
      </c>
      <c r="E5217" s="525">
        <v>16018</v>
      </c>
      <c r="F5217" s="184">
        <v>207.86</v>
      </c>
      <c r="G5217" s="309"/>
      <c r="H5217" s="309"/>
      <c r="I5217" s="24"/>
      <c r="J5217" s="2"/>
    </row>
    <row r="5218" spans="1:10" s="444" customFormat="1" ht="15.75" customHeight="1">
      <c r="A5218" s="203">
        <v>41547</v>
      </c>
      <c r="B5218" s="382"/>
      <c r="C5218" s="75" t="s">
        <v>558</v>
      </c>
      <c r="D5218" s="75" t="s">
        <v>5464</v>
      </c>
      <c r="E5218" s="525">
        <v>15996</v>
      </c>
      <c r="F5218" s="184">
        <v>1022.21</v>
      </c>
      <c r="G5218" s="309"/>
      <c r="H5218" s="309"/>
      <c r="I5218" s="24"/>
      <c r="J5218" s="2"/>
    </row>
    <row r="5219" spans="1:10" s="444" customFormat="1" ht="15" customHeight="1">
      <c r="A5219" s="203">
        <v>41547</v>
      </c>
      <c r="B5219" s="382"/>
      <c r="C5219" s="75" t="s">
        <v>5297</v>
      </c>
      <c r="D5219" s="75" t="s">
        <v>5537</v>
      </c>
      <c r="E5219" s="525">
        <v>16074</v>
      </c>
      <c r="F5219" s="184">
        <v>457.6</v>
      </c>
      <c r="G5219" s="309"/>
      <c r="H5219" s="309"/>
      <c r="I5219" s="24"/>
      <c r="J5219" s="2"/>
    </row>
    <row r="5220" spans="1:10" s="444" customFormat="1" ht="15" customHeight="1">
      <c r="A5220" s="203">
        <v>41547</v>
      </c>
      <c r="B5220" s="382"/>
      <c r="C5220" s="75" t="s">
        <v>369</v>
      </c>
      <c r="D5220" s="75" t="s">
        <v>5467</v>
      </c>
      <c r="E5220" s="525">
        <v>15999</v>
      </c>
      <c r="F5220" s="184">
        <v>963.29</v>
      </c>
      <c r="G5220" s="309"/>
      <c r="H5220" s="309"/>
      <c r="I5220" s="24"/>
      <c r="J5220" s="2"/>
    </row>
    <row r="5221" spans="1:10" s="444" customFormat="1" ht="15" customHeight="1">
      <c r="A5221" s="203">
        <v>41547</v>
      </c>
      <c r="B5221" s="382"/>
      <c r="C5221" s="75" t="s">
        <v>1029</v>
      </c>
      <c r="D5221" s="75" t="s">
        <v>5474</v>
      </c>
      <c r="E5221" s="525">
        <v>16006</v>
      </c>
      <c r="F5221" s="184">
        <v>198.17</v>
      </c>
      <c r="G5221" s="309"/>
      <c r="H5221" s="309"/>
      <c r="I5221" s="24"/>
      <c r="J5221" s="2"/>
    </row>
    <row r="5222" spans="1:10" s="444" customFormat="1" ht="15" customHeight="1">
      <c r="A5222" s="203">
        <v>41548</v>
      </c>
      <c r="B5222" s="382"/>
      <c r="C5222" s="75" t="s">
        <v>5452</v>
      </c>
      <c r="D5222" s="75" t="s">
        <v>5453</v>
      </c>
      <c r="E5222" s="525">
        <v>16082</v>
      </c>
      <c r="F5222" s="184">
        <v>271.31</v>
      </c>
      <c r="G5222" s="309"/>
      <c r="H5222" s="309"/>
      <c r="I5222" s="24"/>
      <c r="J5222" s="2"/>
    </row>
    <row r="5223" spans="1:10" s="444" customFormat="1" ht="15" customHeight="1">
      <c r="A5223" s="203">
        <v>41547</v>
      </c>
      <c r="B5223" s="382"/>
      <c r="C5223" s="75" t="s">
        <v>5295</v>
      </c>
      <c r="D5223" s="75" t="s">
        <v>5534</v>
      </c>
      <c r="E5223" s="525">
        <v>16071</v>
      </c>
      <c r="F5223" s="184">
        <v>203</v>
      </c>
      <c r="G5223" s="309"/>
      <c r="H5223" s="309"/>
      <c r="I5223" s="24"/>
      <c r="J5223" s="2"/>
    </row>
    <row r="5224" spans="1:10" s="444" customFormat="1" ht="15" customHeight="1">
      <c r="A5224" s="203">
        <v>41547</v>
      </c>
      <c r="B5224" s="382"/>
      <c r="C5224" s="75" t="s">
        <v>525</v>
      </c>
      <c r="D5224" s="75" t="s">
        <v>5501</v>
      </c>
      <c r="E5224" s="525">
        <v>16035</v>
      </c>
      <c r="F5224" s="184">
        <v>324.39</v>
      </c>
      <c r="G5224" s="309"/>
      <c r="H5224" s="309"/>
      <c r="I5224" s="24"/>
      <c r="J5224" s="2"/>
    </row>
    <row r="5225" spans="1:10" s="444" customFormat="1" ht="15" customHeight="1">
      <c r="A5225" s="203">
        <v>41547</v>
      </c>
      <c r="B5225" s="382"/>
      <c r="C5225" s="75" t="s">
        <v>563</v>
      </c>
      <c r="D5225" s="75" t="s">
        <v>5528</v>
      </c>
      <c r="E5225" s="525">
        <v>16063</v>
      </c>
      <c r="F5225" s="184">
        <v>678.27</v>
      </c>
      <c r="G5225" s="309"/>
      <c r="H5225" s="309"/>
      <c r="I5225" s="24"/>
      <c r="J5225" s="2"/>
    </row>
    <row r="5226" spans="1:10" s="444" customFormat="1" ht="15" customHeight="1">
      <c r="A5226" s="203">
        <v>41547</v>
      </c>
      <c r="B5226" s="382"/>
      <c r="C5226" s="75" t="s">
        <v>2644</v>
      </c>
      <c r="D5226" s="75" t="s">
        <v>5544</v>
      </c>
      <c r="E5226" s="525">
        <v>16081</v>
      </c>
      <c r="F5226" s="184">
        <v>36</v>
      </c>
      <c r="G5226" s="309"/>
      <c r="H5226" s="309"/>
      <c r="I5226" s="24"/>
      <c r="J5226" s="2"/>
    </row>
    <row r="5227" spans="1:10" s="444" customFormat="1" ht="15" customHeight="1">
      <c r="A5227" s="203">
        <v>41547</v>
      </c>
      <c r="B5227" s="382"/>
      <c r="C5227" s="75" t="s">
        <v>367</v>
      </c>
      <c r="D5227" s="75" t="s">
        <v>5536</v>
      </c>
      <c r="E5227" s="525">
        <v>16073</v>
      </c>
      <c r="F5227" s="184">
        <v>405.6</v>
      </c>
      <c r="G5227" s="309"/>
      <c r="H5227" s="309"/>
      <c r="I5227" s="24"/>
      <c r="J5227" s="2"/>
    </row>
    <row r="5230" spans="1:10">
      <c r="A5230" s="60">
        <v>41550</v>
      </c>
    </row>
    <row r="5231" spans="1:10" s="444" customFormat="1" ht="15" customHeight="1">
      <c r="A5231" s="203">
        <v>41547</v>
      </c>
      <c r="B5231" s="382"/>
      <c r="C5231" s="75" t="s">
        <v>1640</v>
      </c>
      <c r="D5231" s="75" t="s">
        <v>5540</v>
      </c>
      <c r="E5231" s="525">
        <v>16077</v>
      </c>
      <c r="F5231" s="184">
        <v>156</v>
      </c>
      <c r="G5231" s="309"/>
      <c r="H5231" s="309"/>
      <c r="I5231" s="24"/>
      <c r="J5231" s="2"/>
    </row>
    <row r="5232" spans="1:10" s="444" customFormat="1" ht="15" customHeight="1">
      <c r="A5232" s="203">
        <v>41547</v>
      </c>
      <c r="B5232" s="382"/>
      <c r="C5232" s="75" t="s">
        <v>1633</v>
      </c>
      <c r="D5232" s="75" t="s">
        <v>5522</v>
      </c>
      <c r="E5232" s="525">
        <v>16057</v>
      </c>
      <c r="F5232" s="184">
        <v>454.18</v>
      </c>
      <c r="G5232" s="309"/>
      <c r="H5232" s="309"/>
      <c r="I5232" s="24"/>
      <c r="J5232" s="2"/>
    </row>
    <row r="5233" spans="1:10" s="444" customFormat="1" ht="15" customHeight="1">
      <c r="A5233" s="203">
        <v>41548</v>
      </c>
      <c r="B5233" s="382"/>
      <c r="C5233" s="75" t="s">
        <v>4868</v>
      </c>
      <c r="D5233" s="75" t="s">
        <v>5455</v>
      </c>
      <c r="E5233" s="525">
        <v>16084</v>
      </c>
      <c r="F5233" s="184">
        <v>520</v>
      </c>
      <c r="G5233" s="309"/>
      <c r="H5233" s="309"/>
      <c r="I5233" s="24"/>
      <c r="J5233" s="2"/>
    </row>
    <row r="5234" spans="1:10" s="444" customFormat="1">
      <c r="A5234" s="203">
        <v>41516</v>
      </c>
      <c r="B5234" s="382">
        <v>41523</v>
      </c>
      <c r="C5234" s="75" t="s">
        <v>5071</v>
      </c>
      <c r="D5234" s="75" t="s">
        <v>5087</v>
      </c>
      <c r="E5234" s="525">
        <v>15649</v>
      </c>
      <c r="F5234" s="184">
        <v>552</v>
      </c>
      <c r="G5234" s="309"/>
      <c r="H5234" s="309"/>
      <c r="I5234" s="24"/>
      <c r="J5234" s="2"/>
    </row>
    <row r="5235" spans="1:10" s="444" customFormat="1" ht="15" customHeight="1">
      <c r="A5235" s="203">
        <v>41547</v>
      </c>
      <c r="B5235" s="382"/>
      <c r="C5235" s="75" t="s">
        <v>1304</v>
      </c>
      <c r="D5235" s="75" t="s">
        <v>5502</v>
      </c>
      <c r="E5235" s="525">
        <v>16036</v>
      </c>
      <c r="F5235" s="184">
        <v>227.07</v>
      </c>
      <c r="G5235" s="309"/>
      <c r="H5235" s="309"/>
      <c r="I5235" s="24"/>
      <c r="J5235" s="2"/>
    </row>
    <row r="5236" spans="1:10" s="444" customFormat="1" ht="15" customHeight="1">
      <c r="A5236" s="203">
        <v>41547</v>
      </c>
      <c r="B5236" s="382"/>
      <c r="C5236" s="75" t="s">
        <v>356</v>
      </c>
      <c r="D5236" s="75" t="s">
        <v>5509</v>
      </c>
      <c r="E5236" s="525">
        <v>16043</v>
      </c>
      <c r="F5236" s="184">
        <v>259.51</v>
      </c>
      <c r="G5236" s="309"/>
      <c r="H5236" s="309"/>
      <c r="I5236" s="24"/>
      <c r="J5236" s="2"/>
    </row>
    <row r="5237" spans="1:10" s="444" customFormat="1" ht="15" customHeight="1">
      <c r="A5237" s="203">
        <v>41550</v>
      </c>
      <c r="B5237" s="382"/>
      <c r="C5237" s="75" t="s">
        <v>1419</v>
      </c>
      <c r="D5237" s="75" t="s">
        <v>5549</v>
      </c>
      <c r="E5237" s="525">
        <v>16089</v>
      </c>
      <c r="F5237" s="184">
        <v>20609.87</v>
      </c>
      <c r="G5237" s="309"/>
      <c r="H5237" s="309"/>
      <c r="I5237" s="24"/>
      <c r="J5237" s="2"/>
    </row>
    <row r="5238" spans="1:10" s="444" customFormat="1" ht="15" customHeight="1">
      <c r="A5238" s="203">
        <v>41547</v>
      </c>
      <c r="B5238" s="382"/>
      <c r="C5238" s="75" t="s">
        <v>1707</v>
      </c>
      <c r="D5238" s="75" t="s">
        <v>5519</v>
      </c>
      <c r="E5238" s="525">
        <v>16054</v>
      </c>
      <c r="F5238" s="184">
        <v>644.22</v>
      </c>
      <c r="G5238" s="309"/>
      <c r="H5238" s="309"/>
      <c r="I5238" s="24"/>
      <c r="J5238" s="2"/>
    </row>
    <row r="5239" spans="1:10" s="444" customFormat="1" ht="15" customHeight="1">
      <c r="A5239" s="203">
        <v>41547</v>
      </c>
      <c r="B5239" s="382"/>
      <c r="C5239" s="75" t="s">
        <v>799</v>
      </c>
      <c r="D5239" s="75" t="s">
        <v>5508</v>
      </c>
      <c r="E5239" s="525">
        <v>16042</v>
      </c>
      <c r="F5239" s="184">
        <v>321.44</v>
      </c>
      <c r="G5239" s="309"/>
      <c r="H5239" s="309"/>
      <c r="I5239" s="24"/>
      <c r="J5239" s="2"/>
    </row>
    <row r="5240" spans="1:10" s="444" customFormat="1" ht="15" customHeight="1">
      <c r="A5240" s="203">
        <v>41550</v>
      </c>
      <c r="B5240" s="382"/>
      <c r="C5240" s="75" t="s">
        <v>226</v>
      </c>
      <c r="D5240" s="75" t="s">
        <v>5552</v>
      </c>
      <c r="E5240" s="525">
        <v>16093</v>
      </c>
      <c r="F5240" s="184">
        <v>481.27</v>
      </c>
      <c r="G5240" s="309"/>
      <c r="H5240" s="309"/>
      <c r="I5240" s="24"/>
      <c r="J5240" s="2"/>
    </row>
    <row r="5243" spans="1:10">
      <c r="A5243" s="60">
        <v>41551</v>
      </c>
    </row>
    <row r="5244" spans="1:10" s="444" customFormat="1" ht="15" customHeight="1">
      <c r="A5244" s="203">
        <v>41547</v>
      </c>
      <c r="B5244" s="382"/>
      <c r="C5244" s="75" t="s">
        <v>5296</v>
      </c>
      <c r="D5244" s="75" t="s">
        <v>5532</v>
      </c>
      <c r="E5244" s="525">
        <v>16069</v>
      </c>
      <c r="F5244" s="184">
        <v>196.23</v>
      </c>
      <c r="G5244" s="309"/>
      <c r="H5244" s="309"/>
      <c r="I5244" s="24"/>
      <c r="J5244" s="2"/>
    </row>
    <row r="5245" spans="1:10" s="444" customFormat="1" ht="15" customHeight="1">
      <c r="A5245" s="203">
        <v>41363</v>
      </c>
      <c r="B5245" s="382"/>
      <c r="C5245" s="75" t="s">
        <v>4096</v>
      </c>
      <c r="D5245" s="75" t="s">
        <v>5451</v>
      </c>
      <c r="E5245" s="525">
        <v>16066</v>
      </c>
      <c r="F5245" s="184">
        <v>419.52</v>
      </c>
      <c r="G5245" s="309"/>
      <c r="H5245" s="309"/>
      <c r="I5245" s="24"/>
      <c r="J5245" s="2"/>
    </row>
    <row r="5246" spans="1:10" s="444" customFormat="1" ht="15" customHeight="1">
      <c r="A5246" s="203">
        <v>41547</v>
      </c>
      <c r="B5246" s="382"/>
      <c r="C5246" s="75" t="s">
        <v>4500</v>
      </c>
      <c r="D5246" s="75" t="s">
        <v>5535</v>
      </c>
      <c r="E5246" s="525">
        <v>16072</v>
      </c>
      <c r="F5246" s="184">
        <v>460</v>
      </c>
      <c r="G5246" s="309"/>
      <c r="H5246" s="309"/>
      <c r="I5246" s="24"/>
      <c r="J5246" s="2"/>
    </row>
    <row r="5247" spans="1:10" s="444" customFormat="1" ht="15" customHeight="1">
      <c r="A5247" s="203">
        <v>41547</v>
      </c>
      <c r="B5247" s="382"/>
      <c r="C5247" s="75" t="s">
        <v>457</v>
      </c>
      <c r="D5247" s="75" t="s">
        <v>5468</v>
      </c>
      <c r="E5247" s="525">
        <v>16000</v>
      </c>
      <c r="F5247" s="184">
        <v>1000.13</v>
      </c>
      <c r="G5247" s="309"/>
      <c r="H5247" s="309"/>
      <c r="I5247" s="24"/>
      <c r="J5247" s="2"/>
    </row>
    <row r="5248" spans="1:10" s="444" customFormat="1" ht="15" customHeight="1">
      <c r="A5248" s="203">
        <v>41547</v>
      </c>
      <c r="B5248" s="382"/>
      <c r="C5248" s="75" t="s">
        <v>530</v>
      </c>
      <c r="D5248" s="75" t="s">
        <v>5510</v>
      </c>
      <c r="E5248" s="525">
        <v>16044</v>
      </c>
      <c r="F5248" s="184">
        <v>678.27</v>
      </c>
      <c r="G5248" s="309"/>
      <c r="H5248" s="309"/>
      <c r="I5248" s="24"/>
      <c r="J5248" s="2"/>
    </row>
    <row r="5249" spans="1:10" s="444" customFormat="1" ht="15" customHeight="1">
      <c r="A5249" s="203">
        <v>41547</v>
      </c>
      <c r="B5249" s="382"/>
      <c r="C5249" s="75" t="s">
        <v>5294</v>
      </c>
      <c r="D5249" s="75" t="s">
        <v>5529</v>
      </c>
      <c r="E5249" s="525">
        <v>16064</v>
      </c>
      <c r="F5249" s="184">
        <v>603.20000000000005</v>
      </c>
      <c r="G5249" s="309"/>
      <c r="H5249" s="309"/>
      <c r="I5249" s="24"/>
      <c r="J5249" s="2"/>
    </row>
    <row r="5250" spans="1:10" s="444" customFormat="1" ht="15" customHeight="1">
      <c r="A5250" s="203">
        <v>41547</v>
      </c>
      <c r="B5250" s="382"/>
      <c r="C5250" s="75" t="s">
        <v>1483</v>
      </c>
      <c r="D5250" s="75" t="s">
        <v>5513</v>
      </c>
      <c r="E5250" s="525">
        <v>16048</v>
      </c>
      <c r="F5250" s="184">
        <v>109.98</v>
      </c>
      <c r="G5250" s="309"/>
      <c r="H5250" s="309"/>
      <c r="I5250" s="24"/>
      <c r="J5250" s="2"/>
    </row>
    <row r="5251" spans="1:10" s="444" customFormat="1" ht="15" customHeight="1">
      <c r="A5251" s="203">
        <v>41551</v>
      </c>
      <c r="B5251" s="382"/>
      <c r="C5251" s="75" t="s">
        <v>120</v>
      </c>
      <c r="D5251" s="75" t="s">
        <v>5560</v>
      </c>
      <c r="E5251" s="525">
        <v>16106</v>
      </c>
      <c r="F5251" s="184">
        <v>2000</v>
      </c>
      <c r="G5251" s="309"/>
      <c r="H5251" s="309"/>
      <c r="I5251" s="24"/>
      <c r="J5251" s="2"/>
    </row>
    <row r="5252" spans="1:10" s="444" customFormat="1" ht="15" customHeight="1">
      <c r="A5252" s="203">
        <v>41551</v>
      </c>
      <c r="B5252" s="382"/>
      <c r="C5252" s="75" t="s">
        <v>761</v>
      </c>
      <c r="D5252" s="75" t="s">
        <v>5563</v>
      </c>
      <c r="E5252" s="525">
        <v>16108</v>
      </c>
      <c r="F5252" s="184">
        <v>2000</v>
      </c>
      <c r="G5252" s="309"/>
      <c r="H5252" s="309"/>
      <c r="I5252" s="24"/>
      <c r="J5252" s="2"/>
    </row>
    <row r="5253" spans="1:10" s="444" customFormat="1" ht="15" customHeight="1">
      <c r="A5253" s="203">
        <v>41551</v>
      </c>
      <c r="B5253" s="382"/>
      <c r="C5253" s="75" t="s">
        <v>145</v>
      </c>
      <c r="D5253" s="75" t="s">
        <v>5554</v>
      </c>
      <c r="E5253" s="525">
        <v>16095</v>
      </c>
      <c r="F5253" s="184">
        <v>456</v>
      </c>
      <c r="G5253" s="309"/>
      <c r="H5253" s="309"/>
      <c r="I5253" s="24"/>
      <c r="J5253" s="2"/>
    </row>
    <row r="5254" spans="1:10" s="444" customFormat="1" ht="15" customHeight="1">
      <c r="A5254" s="203">
        <v>41551</v>
      </c>
      <c r="B5254" s="382"/>
      <c r="C5254" s="75" t="s">
        <v>145</v>
      </c>
      <c r="D5254" s="75" t="s">
        <v>5553</v>
      </c>
      <c r="E5254" s="525">
        <v>16094</v>
      </c>
      <c r="F5254" s="184">
        <v>160</v>
      </c>
      <c r="G5254" s="309"/>
      <c r="H5254" s="309"/>
      <c r="I5254" s="24"/>
      <c r="J5254" s="2"/>
    </row>
    <row r="5255" spans="1:10" s="444" customFormat="1" ht="15" customHeight="1">
      <c r="A5255" s="203">
        <v>41551</v>
      </c>
      <c r="B5255" s="382"/>
      <c r="C5255" s="75" t="s">
        <v>2482</v>
      </c>
      <c r="D5255" s="75" t="s">
        <v>5560</v>
      </c>
      <c r="E5255" s="525">
        <v>16103</v>
      </c>
      <c r="F5255" s="184">
        <v>1500</v>
      </c>
      <c r="G5255" s="309"/>
      <c r="H5255" s="309"/>
      <c r="I5255" s="24"/>
      <c r="J5255" s="2"/>
    </row>
    <row r="5258" spans="1:10">
      <c r="A5258" s="60">
        <v>41554</v>
      </c>
    </row>
    <row r="5259" spans="1:10" s="444" customFormat="1" ht="15" customHeight="1">
      <c r="A5259" s="203">
        <v>41550</v>
      </c>
      <c r="B5259" s="382"/>
      <c r="C5259" s="75" t="s">
        <v>166</v>
      </c>
      <c r="D5259" s="75" t="s">
        <v>5550</v>
      </c>
      <c r="E5259" s="525">
        <v>16090</v>
      </c>
      <c r="F5259" s="184">
        <v>577.09</v>
      </c>
      <c r="G5259" s="309"/>
      <c r="H5259" s="309"/>
      <c r="I5259" s="24"/>
      <c r="J5259" s="2"/>
    </row>
    <row r="5260" spans="1:10" s="444" customFormat="1" ht="15" customHeight="1">
      <c r="A5260" s="203">
        <v>41551</v>
      </c>
      <c r="B5260" s="382"/>
      <c r="C5260" s="75" t="s">
        <v>2184</v>
      </c>
      <c r="D5260" s="75" t="s">
        <v>5555</v>
      </c>
      <c r="E5260" s="525">
        <v>16096</v>
      </c>
      <c r="F5260" s="184">
        <v>883.2</v>
      </c>
      <c r="G5260" s="309"/>
      <c r="H5260" s="309"/>
      <c r="I5260" s="24"/>
      <c r="J5260" s="2"/>
    </row>
    <row r="5261" spans="1:10" s="444" customFormat="1" ht="15" customHeight="1">
      <c r="A5261" s="203">
        <v>41544</v>
      </c>
      <c r="B5261" s="382"/>
      <c r="C5261" s="75" t="s">
        <v>130</v>
      </c>
      <c r="D5261" s="75" t="s">
        <v>5442</v>
      </c>
      <c r="E5261" s="525">
        <v>15987</v>
      </c>
      <c r="F5261" s="184">
        <v>975</v>
      </c>
      <c r="G5261" s="309"/>
      <c r="H5261" s="309"/>
      <c r="I5261" s="24"/>
      <c r="J5261" s="2"/>
    </row>
    <row r="5262" spans="1:10" s="444" customFormat="1" ht="15" customHeight="1">
      <c r="A5262" s="203">
        <v>41554</v>
      </c>
      <c r="B5262" s="382"/>
      <c r="C5262" s="75" t="s">
        <v>120</v>
      </c>
      <c r="D5262" s="75" t="s">
        <v>5565</v>
      </c>
      <c r="E5262" s="525">
        <v>16110</v>
      </c>
      <c r="F5262" s="184">
        <v>5000</v>
      </c>
      <c r="G5262" s="309"/>
      <c r="H5262" s="309"/>
      <c r="I5262" s="24"/>
      <c r="J5262" s="2"/>
    </row>
    <row r="5263" spans="1:10" s="444" customFormat="1" ht="15" customHeight="1">
      <c r="A5263" s="203">
        <v>41554</v>
      </c>
      <c r="B5263" s="382"/>
      <c r="C5263" s="75" t="s">
        <v>2897</v>
      </c>
      <c r="D5263" s="75" t="s">
        <v>5566</v>
      </c>
      <c r="E5263" s="525">
        <v>16111</v>
      </c>
      <c r="F5263" s="184">
        <v>2500</v>
      </c>
      <c r="G5263" s="309"/>
      <c r="H5263" s="309"/>
      <c r="I5263" s="24"/>
      <c r="J5263" s="2"/>
    </row>
    <row r="5264" spans="1:10" s="444" customFormat="1" ht="15" customHeight="1">
      <c r="A5264" s="203">
        <v>41554</v>
      </c>
      <c r="B5264" s="382"/>
      <c r="C5264" s="75" t="s">
        <v>4279</v>
      </c>
      <c r="D5264" s="75" t="s">
        <v>5568</v>
      </c>
      <c r="E5264" s="525">
        <v>16113</v>
      </c>
      <c r="F5264" s="184">
        <v>600</v>
      </c>
      <c r="G5264" s="309"/>
      <c r="H5264" s="309"/>
      <c r="I5264" s="24"/>
      <c r="J5264" s="2"/>
    </row>
    <row r="5265" spans="1:10" s="444" customFormat="1" ht="15" customHeight="1">
      <c r="A5265" s="203">
        <v>41554</v>
      </c>
      <c r="B5265" s="382"/>
      <c r="C5265" s="75" t="s">
        <v>4278</v>
      </c>
      <c r="D5265" s="75" t="s">
        <v>5567</v>
      </c>
      <c r="E5265" s="525">
        <v>16112</v>
      </c>
      <c r="F5265" s="184">
        <v>600</v>
      </c>
      <c r="G5265" s="309"/>
      <c r="H5265" s="309"/>
      <c r="I5265" s="24"/>
      <c r="J5265" s="2"/>
    </row>
    <row r="5266" spans="1:10" s="444" customFormat="1" ht="15" customHeight="1">
      <c r="A5266" s="203">
        <v>41554</v>
      </c>
      <c r="B5266" s="382"/>
      <c r="C5266" s="75" t="s">
        <v>1419</v>
      </c>
      <c r="D5266" s="75" t="s">
        <v>5569</v>
      </c>
      <c r="E5266" s="525">
        <v>16114</v>
      </c>
      <c r="F5266" s="184">
        <v>20425.900000000001</v>
      </c>
      <c r="G5266" s="309"/>
      <c r="H5266" s="309"/>
      <c r="I5266" s="24"/>
      <c r="J5266" s="2"/>
    </row>
    <row r="5267" spans="1:10" s="444" customFormat="1" ht="15" customHeight="1">
      <c r="A5267" s="203">
        <v>41551</v>
      </c>
      <c r="B5267" s="382"/>
      <c r="C5267" s="75" t="s">
        <v>109</v>
      </c>
      <c r="D5267" s="75" t="s">
        <v>5562</v>
      </c>
      <c r="E5267" s="525">
        <v>16107</v>
      </c>
      <c r="F5267" s="184">
        <v>1200</v>
      </c>
      <c r="G5267" s="309"/>
      <c r="H5267" s="309"/>
      <c r="I5267" s="24"/>
      <c r="J5267" s="2"/>
    </row>
    <row r="5268" spans="1:10" s="444" customFormat="1" ht="15" customHeight="1">
      <c r="A5268" s="203">
        <v>41523</v>
      </c>
      <c r="B5268" s="382">
        <v>41553</v>
      </c>
      <c r="C5268" s="75" t="s">
        <v>133</v>
      </c>
      <c r="D5268" s="75" t="s">
        <v>5248</v>
      </c>
      <c r="E5268" s="525">
        <v>15805</v>
      </c>
      <c r="F5268" s="184">
        <v>666.07</v>
      </c>
      <c r="G5268" s="309"/>
      <c r="H5268" s="309"/>
      <c r="I5268" s="24"/>
      <c r="J5268" s="2"/>
    </row>
    <row r="5271" spans="1:10">
      <c r="A5271" s="60">
        <v>41555</v>
      </c>
    </row>
    <row r="5272" spans="1:10" s="444" customFormat="1" ht="15" customHeight="1">
      <c r="A5272" s="203">
        <v>41547</v>
      </c>
      <c r="B5272" s="382"/>
      <c r="C5272" s="75" t="s">
        <v>5460</v>
      </c>
      <c r="D5272" s="75" t="s">
        <v>5531</v>
      </c>
      <c r="E5272" s="525">
        <v>16068</v>
      </c>
      <c r="F5272" s="184">
        <v>68.599999999999994</v>
      </c>
      <c r="G5272" s="309"/>
      <c r="H5272" s="309"/>
      <c r="I5272" s="24"/>
      <c r="J5272" s="2"/>
    </row>
    <row r="5273" spans="1:10" s="444" customFormat="1" ht="15" customHeight="1">
      <c r="A5273" s="203">
        <v>41523</v>
      </c>
      <c r="B5273" s="382">
        <v>41528</v>
      </c>
      <c r="C5273" s="75" t="s">
        <v>3048</v>
      </c>
      <c r="D5273" s="75" t="s">
        <v>5246</v>
      </c>
      <c r="E5273" s="525">
        <v>15803</v>
      </c>
      <c r="F5273" s="184">
        <v>300</v>
      </c>
      <c r="G5273" s="309"/>
      <c r="H5273" s="309"/>
      <c r="I5273" s="24"/>
      <c r="J5273" s="2"/>
    </row>
    <row r="5274" spans="1:10" s="444" customFormat="1" ht="15" customHeight="1">
      <c r="A5274" s="203">
        <v>41550</v>
      </c>
      <c r="B5274" s="382"/>
      <c r="C5274" s="75" t="s">
        <v>1871</v>
      </c>
      <c r="D5274" s="75" t="s">
        <v>5551</v>
      </c>
      <c r="E5274" s="525">
        <v>16091</v>
      </c>
      <c r="F5274" s="184">
        <v>320.04000000000002</v>
      </c>
      <c r="G5274" s="309"/>
      <c r="H5274" s="309"/>
      <c r="I5274" s="24"/>
      <c r="J5274" s="2"/>
    </row>
    <row r="5275" spans="1:10" s="444" customFormat="1" ht="15" customHeight="1">
      <c r="A5275" s="203">
        <v>41551</v>
      </c>
      <c r="B5275" s="382"/>
      <c r="C5275" s="75" t="s">
        <v>3994</v>
      </c>
      <c r="D5275" s="75" t="s">
        <v>5556</v>
      </c>
      <c r="E5275" s="525">
        <v>16097</v>
      </c>
      <c r="F5275" s="184">
        <v>782</v>
      </c>
      <c r="G5275" s="309"/>
      <c r="H5275" s="309"/>
      <c r="I5275" s="24"/>
      <c r="J5275" s="2"/>
    </row>
    <row r="5276" spans="1:10" s="444" customFormat="1">
      <c r="A5276" s="203">
        <v>41509</v>
      </c>
      <c r="B5276" s="382">
        <v>41551</v>
      </c>
      <c r="C5276" s="75" t="s">
        <v>761</v>
      </c>
      <c r="D5276" s="75" t="s">
        <v>5013</v>
      </c>
      <c r="E5276" s="525">
        <v>15583</v>
      </c>
      <c r="F5276" s="184">
        <v>1461.61</v>
      </c>
      <c r="G5276" s="309"/>
      <c r="H5276" s="309"/>
      <c r="I5276" s="24"/>
      <c r="J5276" s="2"/>
    </row>
    <row r="5277" spans="1:10" s="444" customFormat="1" ht="15" customHeight="1">
      <c r="A5277" s="203">
        <v>41555</v>
      </c>
      <c r="B5277" s="382"/>
      <c r="C5277" s="75" t="s">
        <v>2897</v>
      </c>
      <c r="D5277" s="75" t="s">
        <v>5574</v>
      </c>
      <c r="E5277" s="525">
        <v>16120</v>
      </c>
      <c r="F5277" s="184">
        <v>1200</v>
      </c>
      <c r="G5277" s="309"/>
      <c r="H5277" s="309"/>
      <c r="I5277" s="24"/>
      <c r="J5277" s="2"/>
    </row>
    <row r="5278" spans="1:10" s="444" customFormat="1" ht="15" customHeight="1">
      <c r="A5278" s="203">
        <v>41555</v>
      </c>
      <c r="B5278" s="382"/>
      <c r="C5278" s="75" t="s">
        <v>2897</v>
      </c>
      <c r="D5278" s="75" t="s">
        <v>5574</v>
      </c>
      <c r="E5278" s="525">
        <v>16119</v>
      </c>
      <c r="F5278" s="184">
        <v>1200</v>
      </c>
      <c r="G5278" s="309"/>
      <c r="H5278" s="309"/>
      <c r="I5278" s="24"/>
      <c r="J5278" s="2"/>
    </row>
    <row r="5279" spans="1:10" s="444" customFormat="1" ht="15" customHeight="1">
      <c r="A5279" s="203">
        <v>41555</v>
      </c>
      <c r="B5279" s="382"/>
      <c r="C5279" s="75" t="s">
        <v>226</v>
      </c>
      <c r="D5279" s="75" t="s">
        <v>5573</v>
      </c>
      <c r="E5279" s="525">
        <v>16117</v>
      </c>
      <c r="F5279" s="184">
        <v>482.72</v>
      </c>
      <c r="G5279" s="309"/>
      <c r="H5279" s="309"/>
      <c r="I5279" s="24"/>
      <c r="J5279" s="2"/>
    </row>
    <row r="5280" spans="1:10" s="444" customFormat="1" ht="15" customHeight="1">
      <c r="A5280" s="203">
        <v>41555</v>
      </c>
      <c r="B5280" s="382"/>
      <c r="C5280" s="75" t="s">
        <v>2897</v>
      </c>
      <c r="D5280" s="75" t="s">
        <v>5574</v>
      </c>
      <c r="E5280" s="525">
        <v>16118</v>
      </c>
      <c r="F5280" s="184">
        <v>1200</v>
      </c>
      <c r="G5280" s="309"/>
      <c r="H5280" s="309"/>
      <c r="I5280" s="24"/>
      <c r="J5280" s="2"/>
    </row>
    <row r="5281" spans="1:10" s="444" customFormat="1" ht="15" customHeight="1">
      <c r="A5281" s="203">
        <v>41555</v>
      </c>
      <c r="B5281" s="382"/>
      <c r="C5281" s="75" t="s">
        <v>667</v>
      </c>
      <c r="D5281" s="75" t="s">
        <v>5572</v>
      </c>
      <c r="E5281" s="525">
        <v>16116</v>
      </c>
      <c r="F5281" s="184">
        <v>552</v>
      </c>
      <c r="G5281" s="309"/>
      <c r="H5281" s="309"/>
      <c r="I5281" s="24"/>
      <c r="J5281" s="2"/>
    </row>
    <row r="5282" spans="1:10" s="444" customFormat="1" ht="15" customHeight="1">
      <c r="A5282" s="203">
        <v>41533</v>
      </c>
      <c r="B5282" s="382"/>
      <c r="C5282" s="75" t="s">
        <v>4348</v>
      </c>
      <c r="D5282" s="75" t="s">
        <v>5366</v>
      </c>
      <c r="E5282" s="525">
        <v>15912</v>
      </c>
      <c r="F5282" s="184">
        <v>200</v>
      </c>
      <c r="G5282" s="309"/>
      <c r="H5282" s="309"/>
      <c r="I5282" s="24"/>
      <c r="J5282" s="2"/>
    </row>
    <row r="5283" spans="1:10" s="444" customFormat="1" ht="15" customHeight="1">
      <c r="A5283" s="203">
        <v>41551</v>
      </c>
      <c r="B5283" s="382"/>
      <c r="C5283" s="75" t="s">
        <v>100</v>
      </c>
      <c r="D5283" s="75" t="s">
        <v>5560</v>
      </c>
      <c r="E5283" s="525">
        <v>16102</v>
      </c>
      <c r="F5283" s="184">
        <v>1000</v>
      </c>
      <c r="G5283" s="309"/>
      <c r="H5283" s="309"/>
      <c r="I5283" s="24"/>
      <c r="J5283" s="2"/>
    </row>
    <row r="5286" spans="1:10">
      <c r="A5286" s="60">
        <v>41556</v>
      </c>
    </row>
    <row r="5287" spans="1:10" s="444" customFormat="1" ht="15" customHeight="1">
      <c r="A5287" s="203">
        <v>41555</v>
      </c>
      <c r="B5287" s="382"/>
      <c r="C5287" s="75" t="s">
        <v>5571</v>
      </c>
      <c r="D5287" s="75" t="s">
        <v>5575</v>
      </c>
      <c r="E5287" s="525">
        <v>16121</v>
      </c>
      <c r="F5287" s="184">
        <v>160</v>
      </c>
      <c r="G5287" s="309"/>
      <c r="H5287" s="309"/>
      <c r="I5287" s="24"/>
      <c r="J5287" s="2"/>
    </row>
    <row r="5288" spans="1:10" s="444" customFormat="1" ht="15" customHeight="1">
      <c r="A5288" s="203">
        <v>41551</v>
      </c>
      <c r="B5288" s="382">
        <v>41555</v>
      </c>
      <c r="C5288" s="75" t="s">
        <v>1797</v>
      </c>
      <c r="D5288" s="75" t="s">
        <v>5564</v>
      </c>
      <c r="E5288" s="525">
        <v>16109</v>
      </c>
      <c r="F5288" s="184">
        <v>500</v>
      </c>
      <c r="G5288" s="309"/>
      <c r="H5288" s="309"/>
      <c r="I5288" s="24"/>
      <c r="J5288" s="2"/>
    </row>
    <row r="5289" spans="1:10" s="444" customFormat="1" ht="15" customHeight="1">
      <c r="A5289" s="203">
        <v>41547</v>
      </c>
      <c r="B5289" s="382"/>
      <c r="C5289" s="75" t="s">
        <v>5459</v>
      </c>
      <c r="D5289" s="75" t="s">
        <v>5527</v>
      </c>
      <c r="E5289" s="525">
        <v>16062</v>
      </c>
      <c r="F5289" s="184">
        <v>679.88</v>
      </c>
      <c r="G5289" s="309"/>
      <c r="H5289" s="309"/>
      <c r="I5289" s="24"/>
      <c r="J5289" s="2"/>
    </row>
    <row r="5290" spans="1:10" s="444" customFormat="1" ht="15" customHeight="1">
      <c r="A5290" s="203">
        <v>41556</v>
      </c>
      <c r="B5290" s="382"/>
      <c r="C5290" s="75" t="s">
        <v>226</v>
      </c>
      <c r="D5290" s="75" t="s">
        <v>5584</v>
      </c>
      <c r="E5290" s="525">
        <v>16129</v>
      </c>
      <c r="F5290" s="184">
        <v>512.16</v>
      </c>
      <c r="G5290" s="309"/>
      <c r="H5290" s="309"/>
      <c r="I5290" s="24"/>
      <c r="J5290" s="2"/>
    </row>
    <row r="5291" spans="1:10" s="444" customFormat="1" ht="15" customHeight="1">
      <c r="A5291" s="203">
        <v>41556</v>
      </c>
      <c r="B5291" s="382"/>
      <c r="C5291" s="75" t="s">
        <v>1419</v>
      </c>
      <c r="D5291" s="75" t="s">
        <v>5580</v>
      </c>
      <c r="E5291" s="525">
        <v>16125</v>
      </c>
      <c r="F5291" s="184">
        <v>20241.919999999998</v>
      </c>
      <c r="G5291" s="309"/>
      <c r="H5291" s="309"/>
      <c r="I5291" s="24"/>
      <c r="J5291" s="2"/>
    </row>
    <row r="5292" spans="1:10" s="444" customFormat="1" ht="15" customHeight="1">
      <c r="A5292" s="203">
        <v>41556</v>
      </c>
      <c r="B5292" s="382"/>
      <c r="C5292" s="75" t="s">
        <v>100</v>
      </c>
      <c r="D5292" s="75" t="s">
        <v>5578</v>
      </c>
      <c r="E5292" s="525">
        <v>16123</v>
      </c>
      <c r="F5292" s="184">
        <v>450</v>
      </c>
      <c r="G5292" s="309"/>
      <c r="H5292" s="309"/>
      <c r="I5292" s="24"/>
      <c r="J5292" s="2"/>
    </row>
    <row r="5293" spans="1:10" s="444" customFormat="1" ht="15" customHeight="1">
      <c r="A5293" s="203">
        <v>41556</v>
      </c>
      <c r="B5293" s="382"/>
      <c r="C5293" s="75" t="s">
        <v>100</v>
      </c>
      <c r="D5293" s="75" t="s">
        <v>5579</v>
      </c>
      <c r="E5293" s="525">
        <v>16124</v>
      </c>
      <c r="F5293" s="184">
        <v>600</v>
      </c>
      <c r="G5293" s="309"/>
      <c r="H5293" s="309"/>
      <c r="I5293" s="24"/>
      <c r="J5293" s="2"/>
    </row>
    <row r="5294" spans="1:10" s="444" customFormat="1" ht="15" customHeight="1">
      <c r="A5294" s="203">
        <v>41556</v>
      </c>
      <c r="B5294" s="382"/>
      <c r="C5294" s="75" t="s">
        <v>2288</v>
      </c>
      <c r="D5294" s="75" t="s">
        <v>5583</v>
      </c>
      <c r="E5294" s="525">
        <v>16128</v>
      </c>
      <c r="F5294" s="184">
        <v>50</v>
      </c>
      <c r="G5294" s="309"/>
      <c r="H5294" s="309"/>
      <c r="I5294" s="24"/>
      <c r="J5294" s="2"/>
    </row>
    <row r="5298" spans="1:10">
      <c r="A5298" s="60">
        <v>41557</v>
      </c>
    </row>
    <row r="5299" spans="1:10" s="444" customFormat="1" ht="15" customHeight="1">
      <c r="A5299" s="203">
        <v>41551</v>
      </c>
      <c r="B5299" s="382">
        <v>41556</v>
      </c>
      <c r="C5299" s="75" t="s">
        <v>438</v>
      </c>
      <c r="D5299" s="75" t="s">
        <v>5558</v>
      </c>
      <c r="E5299" s="525">
        <v>16099</v>
      </c>
      <c r="F5299" s="184">
        <v>350</v>
      </c>
      <c r="G5299" s="309"/>
      <c r="H5299" s="309"/>
      <c r="I5299" s="24"/>
      <c r="J5299" s="2"/>
    </row>
    <row r="5300" spans="1:10" s="444" customFormat="1">
      <c r="A5300" s="382">
        <v>41359</v>
      </c>
      <c r="B5300" s="382">
        <v>41557</v>
      </c>
      <c r="C5300" s="75" t="s">
        <v>130</v>
      </c>
      <c r="D5300" s="75" t="s">
        <v>3586</v>
      </c>
      <c r="E5300" s="525">
        <v>13733</v>
      </c>
      <c r="F5300" s="184">
        <v>496.77</v>
      </c>
      <c r="G5300" s="309"/>
      <c r="H5300" s="309"/>
      <c r="I5300" s="24"/>
      <c r="J5300" s="2"/>
    </row>
    <row r="5301" spans="1:10" s="444" customFormat="1" ht="15" customHeight="1">
      <c r="A5301" s="203">
        <v>41557</v>
      </c>
      <c r="B5301" s="382"/>
      <c r="C5301" s="75" t="s">
        <v>468</v>
      </c>
      <c r="D5301" s="75" t="s">
        <v>5588</v>
      </c>
      <c r="E5301" s="525">
        <v>16132</v>
      </c>
      <c r="F5301" s="184">
        <v>1000</v>
      </c>
      <c r="G5301" s="309"/>
      <c r="H5301" s="309"/>
      <c r="I5301" s="24"/>
      <c r="J5301" s="2"/>
    </row>
    <row r="5302" spans="1:10" s="444" customFormat="1" ht="15" customHeight="1">
      <c r="A5302" s="203">
        <v>41557</v>
      </c>
      <c r="B5302" s="382"/>
      <c r="C5302" s="75" t="s">
        <v>468</v>
      </c>
      <c r="D5302" s="75" t="s">
        <v>5589</v>
      </c>
      <c r="E5302" s="525">
        <v>16133</v>
      </c>
      <c r="F5302" s="184">
        <v>500</v>
      </c>
      <c r="G5302" s="309"/>
      <c r="H5302" s="309"/>
      <c r="I5302" s="24"/>
      <c r="J5302" s="2"/>
    </row>
    <row r="5303" spans="1:10" s="444" customFormat="1" ht="15" customHeight="1">
      <c r="A5303" s="203">
        <v>41557</v>
      </c>
      <c r="B5303" s="382"/>
      <c r="C5303" s="75" t="s">
        <v>468</v>
      </c>
      <c r="D5303" s="75" t="s">
        <v>5587</v>
      </c>
      <c r="E5303" s="525">
        <v>16131</v>
      </c>
      <c r="F5303" s="184">
        <v>1000</v>
      </c>
      <c r="G5303" s="309"/>
      <c r="H5303" s="309"/>
      <c r="I5303" s="24"/>
      <c r="J5303" s="2"/>
    </row>
    <row r="5304" spans="1:10" s="444" customFormat="1" ht="15" customHeight="1">
      <c r="A5304" s="203">
        <v>41557</v>
      </c>
      <c r="B5304" s="382"/>
      <c r="C5304" s="75" t="s">
        <v>468</v>
      </c>
      <c r="D5304" s="75" t="s">
        <v>5590</v>
      </c>
      <c r="E5304" s="525">
        <v>16146</v>
      </c>
      <c r="F5304" s="184">
        <v>350</v>
      </c>
      <c r="G5304" s="309"/>
      <c r="H5304" s="309"/>
      <c r="I5304" s="24"/>
      <c r="J5304" s="2"/>
    </row>
    <row r="5305" spans="1:10" s="444" customFormat="1" ht="15" customHeight="1">
      <c r="A5305" s="203">
        <v>41557</v>
      </c>
      <c r="B5305" s="382"/>
      <c r="C5305" s="75" t="s">
        <v>1419</v>
      </c>
      <c r="D5305" s="75" t="s">
        <v>5594</v>
      </c>
      <c r="E5305" s="525">
        <v>16144</v>
      </c>
      <c r="F5305" s="184">
        <v>325.06</v>
      </c>
      <c r="G5305" s="309"/>
      <c r="H5305" s="309"/>
      <c r="I5305" s="24"/>
      <c r="J5305" s="2"/>
    </row>
    <row r="5306" spans="1:10" s="444" customFormat="1" ht="15" customHeight="1">
      <c r="A5306" s="203">
        <v>41557</v>
      </c>
      <c r="B5306" s="382"/>
      <c r="C5306" s="75" t="s">
        <v>1419</v>
      </c>
      <c r="D5306" s="75" t="s">
        <v>5593</v>
      </c>
      <c r="E5306" s="525">
        <v>16143</v>
      </c>
      <c r="F5306" s="184">
        <v>146</v>
      </c>
      <c r="G5306" s="309"/>
      <c r="H5306" s="309"/>
      <c r="I5306" s="24"/>
      <c r="J5306" s="2"/>
    </row>
    <row r="5307" spans="1:10" s="444" customFormat="1" ht="15" customHeight="1">
      <c r="A5307" s="203">
        <v>41557</v>
      </c>
      <c r="B5307" s="382"/>
      <c r="C5307" s="75" t="s">
        <v>226</v>
      </c>
      <c r="D5307" s="75" t="s">
        <v>5600</v>
      </c>
      <c r="E5307" s="525">
        <v>16151</v>
      </c>
      <c r="F5307" s="184">
        <v>1350</v>
      </c>
      <c r="G5307" s="309"/>
      <c r="H5307" s="309"/>
      <c r="I5307" s="24"/>
      <c r="J5307" s="2"/>
    </row>
    <row r="5308" spans="1:10" s="444" customFormat="1" ht="15" customHeight="1">
      <c r="A5308" s="203">
        <v>41557</v>
      </c>
      <c r="B5308" s="382"/>
      <c r="C5308" s="75" t="s">
        <v>389</v>
      </c>
      <c r="D5308" s="75" t="s">
        <v>5596</v>
      </c>
      <c r="E5308" s="525">
        <v>16147</v>
      </c>
      <c r="F5308" s="184">
        <v>300</v>
      </c>
      <c r="G5308" s="309"/>
      <c r="H5308" s="309"/>
      <c r="I5308" s="24"/>
      <c r="J5308" s="2"/>
    </row>
    <row r="5309" spans="1:10" s="444" customFormat="1" ht="15" customHeight="1">
      <c r="A5309" s="203">
        <v>41556</v>
      </c>
      <c r="B5309" s="382"/>
      <c r="C5309" s="75" t="s">
        <v>5576</v>
      </c>
      <c r="D5309" s="75" t="s">
        <v>5582</v>
      </c>
      <c r="E5309" s="525">
        <v>16127</v>
      </c>
      <c r="F5309" s="184">
        <v>400</v>
      </c>
      <c r="G5309" s="309"/>
      <c r="H5309" s="309"/>
      <c r="I5309" s="24"/>
      <c r="J5309" s="2"/>
    </row>
    <row r="5312" spans="1:10">
      <c r="A5312" s="60">
        <v>41561</v>
      </c>
    </row>
    <row r="5313" spans="1:10" s="444" customFormat="1" ht="15" customHeight="1">
      <c r="A5313" s="203">
        <v>41556</v>
      </c>
      <c r="B5313" s="382"/>
      <c r="C5313" s="75" t="s">
        <v>1797</v>
      </c>
      <c r="D5313" s="75" t="s">
        <v>5585</v>
      </c>
      <c r="E5313" s="525">
        <v>16130</v>
      </c>
      <c r="F5313" s="184">
        <v>520.5</v>
      </c>
      <c r="G5313" s="309"/>
      <c r="H5313" s="309"/>
      <c r="I5313" s="24"/>
      <c r="J5313" s="2"/>
    </row>
    <row r="5314" spans="1:10" s="444" customFormat="1" ht="15" customHeight="1">
      <c r="A5314" s="203">
        <v>41557</v>
      </c>
      <c r="B5314" s="382"/>
      <c r="C5314" s="75" t="s">
        <v>767</v>
      </c>
      <c r="D5314" s="75" t="s">
        <v>5595</v>
      </c>
      <c r="E5314" s="525">
        <v>16145</v>
      </c>
      <c r="F5314" s="184">
        <v>550.54999999999995</v>
      </c>
      <c r="G5314" s="309"/>
      <c r="H5314" s="309"/>
      <c r="I5314" s="24"/>
      <c r="J5314" s="2"/>
    </row>
    <row r="5315" spans="1:10" s="444" customFormat="1" ht="15" customHeight="1">
      <c r="A5315" s="203">
        <v>41556</v>
      </c>
      <c r="B5315" s="382"/>
      <c r="C5315" s="75" t="s">
        <v>166</v>
      </c>
      <c r="D5315" s="75" t="s">
        <v>5577</v>
      </c>
      <c r="E5315" s="525">
        <v>16122</v>
      </c>
      <c r="F5315" s="184">
        <v>611.63</v>
      </c>
      <c r="G5315" s="309"/>
      <c r="H5315" s="309"/>
      <c r="I5315" s="24"/>
      <c r="J5315" s="2"/>
    </row>
    <row r="5316" spans="1:10" s="444" customFormat="1" ht="15" customHeight="1">
      <c r="A5316" s="203">
        <v>41551</v>
      </c>
      <c r="B5316" s="382"/>
      <c r="C5316" s="75" t="s">
        <v>761</v>
      </c>
      <c r="D5316" s="75" t="s">
        <v>5559</v>
      </c>
      <c r="E5316" s="525">
        <v>16100</v>
      </c>
      <c r="F5316" s="184">
        <v>1383.95</v>
      </c>
      <c r="G5316" s="309"/>
      <c r="H5316" s="309"/>
      <c r="I5316" s="24"/>
      <c r="J5316" s="2"/>
    </row>
    <row r="5317" spans="1:10" s="444" customFormat="1" ht="15" customHeight="1">
      <c r="A5317" s="203">
        <v>41561</v>
      </c>
      <c r="B5317" s="382"/>
      <c r="C5317" s="75" t="s">
        <v>1357</v>
      </c>
      <c r="D5317" s="75" t="s">
        <v>5605</v>
      </c>
      <c r="E5317" s="525">
        <v>16134</v>
      </c>
      <c r="F5317" s="184">
        <v>20057.939999999999</v>
      </c>
      <c r="G5317" s="309"/>
      <c r="H5317" s="309"/>
      <c r="I5317" s="24"/>
      <c r="J5317" s="2"/>
    </row>
    <row r="5318" spans="1:10" s="444" customFormat="1" ht="15" customHeight="1">
      <c r="A5318" s="203">
        <v>41537</v>
      </c>
      <c r="B5318" s="382">
        <v>41542</v>
      </c>
      <c r="C5318" s="75" t="s">
        <v>5075</v>
      </c>
      <c r="D5318" s="75" t="s">
        <v>5420</v>
      </c>
      <c r="E5318" s="525">
        <v>15965</v>
      </c>
      <c r="F5318" s="184">
        <v>332.47</v>
      </c>
      <c r="G5318" s="309"/>
      <c r="H5318" s="309"/>
      <c r="I5318" s="24"/>
      <c r="J5318" s="2"/>
    </row>
    <row r="5321" spans="1:10">
      <c r="A5321" s="60">
        <v>41562</v>
      </c>
    </row>
    <row r="5322" spans="1:10" s="444" customFormat="1" ht="15" customHeight="1">
      <c r="A5322" s="203">
        <v>41557</v>
      </c>
      <c r="B5322" s="382">
        <v>41561</v>
      </c>
      <c r="C5322" s="75" t="s">
        <v>130</v>
      </c>
      <c r="D5322" s="75" t="s">
        <v>5591</v>
      </c>
      <c r="E5322" s="525">
        <v>16141</v>
      </c>
      <c r="F5322" s="184">
        <v>1500</v>
      </c>
      <c r="G5322" s="309"/>
      <c r="H5322" s="309"/>
      <c r="I5322" s="24"/>
      <c r="J5322" s="2"/>
    </row>
    <row r="5323" spans="1:10" s="444" customFormat="1" ht="15" customHeight="1">
      <c r="A5323" s="203">
        <v>41562</v>
      </c>
      <c r="B5323" s="382"/>
      <c r="C5323" s="75" t="s">
        <v>468</v>
      </c>
      <c r="D5323" s="75" t="s">
        <v>5589</v>
      </c>
      <c r="E5323" s="525">
        <v>16179</v>
      </c>
      <c r="F5323" s="184">
        <v>127.2</v>
      </c>
      <c r="G5323" s="309"/>
      <c r="H5323" s="309"/>
      <c r="I5323" s="24"/>
      <c r="J5323" s="2"/>
    </row>
    <row r="5324" spans="1:10" s="444" customFormat="1" ht="15" customHeight="1">
      <c r="A5324" s="203">
        <v>41562</v>
      </c>
      <c r="B5324" s="382"/>
      <c r="C5324" s="75" t="s">
        <v>761</v>
      </c>
      <c r="D5324" s="75" t="s">
        <v>2571</v>
      </c>
      <c r="E5324" s="525">
        <v>16180</v>
      </c>
      <c r="F5324" s="184">
        <v>65.19</v>
      </c>
      <c r="G5324" s="309"/>
      <c r="H5324" s="309"/>
      <c r="I5324" s="24"/>
      <c r="J5324" s="2"/>
    </row>
    <row r="5325" spans="1:10" s="444" customFormat="1" ht="15" customHeight="1">
      <c r="A5325" s="203">
        <v>41562</v>
      </c>
      <c r="B5325" s="382"/>
      <c r="C5325" s="75" t="s">
        <v>5297</v>
      </c>
      <c r="D5325" s="75" t="s">
        <v>5695</v>
      </c>
      <c r="E5325" s="525">
        <v>16230</v>
      </c>
      <c r="F5325" s="184">
        <v>352</v>
      </c>
      <c r="G5325" s="309"/>
      <c r="H5325" s="309"/>
      <c r="I5325" s="24"/>
      <c r="J5325" s="2"/>
    </row>
    <row r="5326" spans="1:10" s="444" customFormat="1" ht="15" customHeight="1">
      <c r="A5326" s="203">
        <v>41562</v>
      </c>
      <c r="B5326" s="382"/>
      <c r="C5326" s="75" t="s">
        <v>558</v>
      </c>
      <c r="D5326" s="75" t="s">
        <v>5621</v>
      </c>
      <c r="E5326" s="525">
        <v>16138</v>
      </c>
      <c r="F5326" s="184">
        <v>660</v>
      </c>
      <c r="G5326" s="309"/>
      <c r="H5326" s="309"/>
      <c r="I5326" s="24"/>
      <c r="J5326" s="2"/>
    </row>
    <row r="5327" spans="1:10" s="444" customFormat="1" ht="15" customHeight="1">
      <c r="A5327" s="203">
        <v>41562</v>
      </c>
      <c r="B5327" s="382"/>
      <c r="C5327" s="75" t="s">
        <v>519</v>
      </c>
      <c r="D5327" s="75" t="s">
        <v>5648</v>
      </c>
      <c r="E5327" s="525">
        <v>16183</v>
      </c>
      <c r="F5327" s="184">
        <v>248.4</v>
      </c>
      <c r="G5327" s="309"/>
      <c r="H5327" s="309"/>
      <c r="I5327" s="24"/>
      <c r="J5327" s="2"/>
    </row>
    <row r="5328" spans="1:10" s="444" customFormat="1" ht="15" customHeight="1">
      <c r="A5328" s="203">
        <v>41562</v>
      </c>
      <c r="B5328" s="382"/>
      <c r="C5328" s="75" t="s">
        <v>3529</v>
      </c>
      <c r="D5328" s="75" t="s">
        <v>5683</v>
      </c>
      <c r="E5328" s="525">
        <v>16218</v>
      </c>
      <c r="F5328" s="184">
        <v>400</v>
      </c>
      <c r="G5328" s="309"/>
      <c r="H5328" s="309"/>
      <c r="I5328" s="24"/>
      <c r="J5328" s="2"/>
    </row>
    <row r="5329" spans="1:10" s="444" customFormat="1" ht="15" customHeight="1">
      <c r="A5329" s="203">
        <v>41562</v>
      </c>
      <c r="B5329" s="382"/>
      <c r="C5329" s="75" t="s">
        <v>523</v>
      </c>
      <c r="D5329" s="75" t="s">
        <v>5653</v>
      </c>
      <c r="E5329" s="525">
        <v>16188</v>
      </c>
      <c r="F5329" s="184">
        <v>392</v>
      </c>
      <c r="G5329" s="309"/>
      <c r="H5329" s="309"/>
      <c r="I5329" s="24"/>
      <c r="J5329" s="2"/>
    </row>
    <row r="5330" spans="1:10" s="444" customFormat="1" ht="15" customHeight="1">
      <c r="A5330" s="203">
        <v>41562</v>
      </c>
      <c r="B5330" s="382"/>
      <c r="C5330" s="75" t="s">
        <v>562</v>
      </c>
      <c r="D5330" s="75" t="s">
        <v>5664</v>
      </c>
      <c r="E5330" s="525">
        <v>16199</v>
      </c>
      <c r="F5330" s="184">
        <v>174</v>
      </c>
      <c r="G5330" s="309"/>
      <c r="H5330" s="309"/>
      <c r="I5330" s="24"/>
      <c r="J5330" s="2"/>
    </row>
    <row r="5331" spans="1:10" s="444" customFormat="1" ht="15" customHeight="1">
      <c r="A5331" s="203">
        <v>41562</v>
      </c>
      <c r="B5331" s="382"/>
      <c r="C5331" s="75" t="s">
        <v>5611</v>
      </c>
      <c r="D5331" s="75" t="s">
        <v>5654</v>
      </c>
      <c r="E5331" s="525">
        <v>16189</v>
      </c>
      <c r="F5331" s="184">
        <v>176</v>
      </c>
      <c r="G5331" s="309"/>
      <c r="H5331" s="309"/>
      <c r="I5331" s="24"/>
      <c r="J5331" s="2"/>
    </row>
    <row r="5332" spans="1:10" s="444" customFormat="1" ht="15" customHeight="1">
      <c r="A5332" s="203">
        <v>41562</v>
      </c>
      <c r="B5332" s="382"/>
      <c r="C5332" s="75" t="s">
        <v>2557</v>
      </c>
      <c r="D5332" s="75" t="s">
        <v>5658</v>
      </c>
      <c r="E5332" s="525">
        <v>16193</v>
      </c>
      <c r="F5332" s="184">
        <v>184</v>
      </c>
      <c r="G5332" s="309"/>
      <c r="H5332" s="309"/>
      <c r="I5332" s="24"/>
      <c r="J5332" s="2"/>
    </row>
    <row r="5333" spans="1:10" s="444" customFormat="1" ht="15" customHeight="1">
      <c r="A5333" s="203">
        <v>41562</v>
      </c>
      <c r="B5333" s="382"/>
      <c r="C5333" s="75" t="s">
        <v>3778</v>
      </c>
      <c r="D5333" s="75" t="s">
        <v>5656</v>
      </c>
      <c r="E5333" s="525">
        <v>16191</v>
      </c>
      <c r="F5333" s="184">
        <v>160</v>
      </c>
      <c r="G5333" s="309"/>
      <c r="H5333" s="309"/>
      <c r="I5333" s="24"/>
      <c r="J5333" s="2"/>
    </row>
    <row r="5334" spans="1:10" s="444" customFormat="1" ht="15" customHeight="1">
      <c r="A5334" s="203">
        <v>41562</v>
      </c>
      <c r="B5334" s="382"/>
      <c r="C5334" s="75" t="s">
        <v>2397</v>
      </c>
      <c r="D5334" s="75" t="s">
        <v>5634</v>
      </c>
      <c r="E5334" s="525">
        <v>16167</v>
      </c>
      <c r="F5334" s="184">
        <v>128.16</v>
      </c>
      <c r="G5334" s="309"/>
      <c r="H5334" s="309"/>
      <c r="I5334" s="24"/>
      <c r="J5334" s="2"/>
    </row>
    <row r="5335" spans="1:10" s="444" customFormat="1" ht="15" customHeight="1">
      <c r="A5335" s="203">
        <v>41562</v>
      </c>
      <c r="B5335" s="382"/>
      <c r="C5335" s="75" t="s">
        <v>1703</v>
      </c>
      <c r="D5335" s="75" t="s">
        <v>5649</v>
      </c>
      <c r="E5335" s="525">
        <v>16184</v>
      </c>
      <c r="F5335" s="184">
        <v>183.8</v>
      </c>
      <c r="G5335" s="309"/>
      <c r="H5335" s="309"/>
      <c r="I5335" s="24"/>
      <c r="J5335" s="2"/>
    </row>
    <row r="5336" spans="1:10" s="444" customFormat="1" ht="15" customHeight="1">
      <c r="A5336" s="203">
        <v>41562</v>
      </c>
      <c r="B5336" s="382"/>
      <c r="C5336" s="75" t="s">
        <v>2010</v>
      </c>
      <c r="D5336" s="75" t="s">
        <v>5661</v>
      </c>
      <c r="E5336" s="525">
        <v>16196</v>
      </c>
      <c r="F5336" s="184">
        <v>154</v>
      </c>
      <c r="G5336" s="309"/>
      <c r="H5336" s="309"/>
      <c r="I5336" s="24"/>
      <c r="J5336" s="2"/>
    </row>
    <row r="5337" spans="1:10" s="444" customFormat="1" ht="15" customHeight="1">
      <c r="A5337" s="203">
        <v>41562</v>
      </c>
      <c r="B5337" s="382"/>
      <c r="C5337" s="75" t="s">
        <v>2960</v>
      </c>
      <c r="D5337" s="75" t="s">
        <v>5627</v>
      </c>
      <c r="E5337" s="525">
        <v>16160</v>
      </c>
      <c r="F5337" s="184">
        <v>160</v>
      </c>
      <c r="G5337" s="309"/>
      <c r="H5337" s="309"/>
      <c r="I5337" s="24"/>
      <c r="J5337" s="2"/>
    </row>
    <row r="5338" spans="1:10" s="444" customFormat="1" ht="15" customHeight="1">
      <c r="A5338" s="203">
        <v>41562</v>
      </c>
      <c r="B5338" s="382"/>
      <c r="C5338" s="75" t="s">
        <v>504</v>
      </c>
      <c r="D5338" s="75" t="s">
        <v>5637</v>
      </c>
      <c r="E5338" s="525">
        <v>16170</v>
      </c>
      <c r="F5338" s="184">
        <v>151.80000000000001</v>
      </c>
      <c r="G5338" s="309"/>
      <c r="H5338" s="309"/>
      <c r="I5338" s="24"/>
      <c r="J5338" s="2"/>
    </row>
    <row r="5339" spans="1:10" s="444" customFormat="1" ht="15" customHeight="1">
      <c r="A5339" s="203">
        <v>41562</v>
      </c>
      <c r="B5339" s="382"/>
      <c r="C5339" s="75" t="s">
        <v>200</v>
      </c>
      <c r="D5339" s="75" t="s">
        <v>5633</v>
      </c>
      <c r="E5339" s="525">
        <v>16166</v>
      </c>
      <c r="F5339" s="184">
        <v>165.2</v>
      </c>
      <c r="G5339" s="309"/>
      <c r="H5339" s="309"/>
      <c r="I5339" s="24"/>
      <c r="J5339" s="2"/>
    </row>
    <row r="5340" spans="1:10" s="444" customFormat="1" ht="15" customHeight="1">
      <c r="A5340" s="203">
        <v>41562</v>
      </c>
      <c r="B5340" s="382"/>
      <c r="C5340" s="75" t="s">
        <v>632</v>
      </c>
      <c r="D5340" s="75" t="s">
        <v>5635</v>
      </c>
      <c r="E5340" s="525">
        <v>16168</v>
      </c>
      <c r="F5340" s="184">
        <v>140.97</v>
      </c>
      <c r="G5340" s="309"/>
      <c r="H5340" s="309"/>
      <c r="I5340" s="24"/>
      <c r="J5340" s="2"/>
    </row>
    <row r="5341" spans="1:10" s="444" customFormat="1" ht="15" customHeight="1">
      <c r="A5341" s="203">
        <v>41562</v>
      </c>
      <c r="B5341" s="382"/>
      <c r="C5341" s="75" t="s">
        <v>3775</v>
      </c>
      <c r="D5341" s="75" t="s">
        <v>5636</v>
      </c>
      <c r="E5341" s="525">
        <v>16169</v>
      </c>
      <c r="F5341" s="184">
        <v>128.16</v>
      </c>
      <c r="G5341" s="309"/>
      <c r="H5341" s="309"/>
      <c r="I5341" s="24"/>
      <c r="J5341" s="2"/>
    </row>
    <row r="5342" spans="1:10" s="444" customFormat="1" ht="15" customHeight="1">
      <c r="A5342" s="203">
        <v>41562</v>
      </c>
      <c r="B5342" s="382"/>
      <c r="C5342" s="75" t="s">
        <v>537</v>
      </c>
      <c r="D5342" s="75" t="s">
        <v>5676</v>
      </c>
      <c r="E5342" s="525">
        <v>16211</v>
      </c>
      <c r="F5342" s="184">
        <v>480</v>
      </c>
      <c r="G5342" s="309"/>
      <c r="H5342" s="309"/>
      <c r="I5342" s="24"/>
      <c r="J5342" s="2"/>
    </row>
    <row r="5343" spans="1:10" s="444" customFormat="1" ht="15" customHeight="1">
      <c r="A5343" s="203">
        <v>41562</v>
      </c>
      <c r="B5343" s="382"/>
      <c r="C5343" s="75" t="s">
        <v>5295</v>
      </c>
      <c r="D5343" s="75" t="s">
        <v>5692</v>
      </c>
      <c r="E5343" s="525">
        <v>16227</v>
      </c>
      <c r="F5343" s="184">
        <v>140</v>
      </c>
      <c r="G5343" s="309"/>
      <c r="H5343" s="309"/>
      <c r="I5343" s="24"/>
      <c r="J5343" s="2"/>
    </row>
    <row r="5344" spans="1:10" s="444" customFormat="1" ht="15" customHeight="1">
      <c r="A5344" s="203">
        <v>41562</v>
      </c>
      <c r="B5344" s="382"/>
      <c r="C5344" s="75" t="s">
        <v>173</v>
      </c>
      <c r="D5344" s="75" t="s">
        <v>5640</v>
      </c>
      <c r="E5344" s="525">
        <v>16173</v>
      </c>
      <c r="F5344" s="184">
        <v>247.46</v>
      </c>
      <c r="G5344" s="309"/>
      <c r="H5344" s="309"/>
      <c r="I5344" s="24"/>
      <c r="J5344" s="2"/>
    </row>
    <row r="5345" spans="1:10" s="444" customFormat="1" ht="15" customHeight="1">
      <c r="A5345" s="203">
        <v>41562</v>
      </c>
      <c r="B5345" s="382"/>
      <c r="C5345" s="75" t="s">
        <v>265</v>
      </c>
      <c r="D5345" s="75" t="s">
        <v>5665</v>
      </c>
      <c r="E5345" s="525">
        <v>16200</v>
      </c>
      <c r="F5345" s="184">
        <v>154</v>
      </c>
      <c r="G5345" s="309"/>
      <c r="H5345" s="309"/>
      <c r="I5345" s="24"/>
      <c r="J5345" s="2"/>
    </row>
    <row r="5346" spans="1:10" s="444" customFormat="1" ht="15" customHeight="1">
      <c r="A5346" s="203">
        <v>41562</v>
      </c>
      <c r="B5346" s="382"/>
      <c r="C5346" s="75" t="s">
        <v>1727</v>
      </c>
      <c r="D5346" s="75" t="s">
        <v>5663</v>
      </c>
      <c r="E5346" s="525">
        <v>16198</v>
      </c>
      <c r="F5346" s="184">
        <v>154</v>
      </c>
      <c r="G5346" s="309"/>
      <c r="H5346" s="309"/>
      <c r="I5346" s="24"/>
      <c r="J5346" s="2"/>
    </row>
    <row r="5347" spans="1:10" s="444" customFormat="1" ht="15" customHeight="1">
      <c r="A5347" s="203">
        <v>41562</v>
      </c>
      <c r="B5347" s="382"/>
      <c r="C5347" s="75" t="s">
        <v>636</v>
      </c>
      <c r="D5347" s="75" t="s">
        <v>5642</v>
      </c>
      <c r="E5347" s="525">
        <v>16175</v>
      </c>
      <c r="F5347" s="184">
        <v>140.97</v>
      </c>
      <c r="G5347" s="309"/>
      <c r="H5347" s="309"/>
      <c r="I5347" s="24"/>
      <c r="J5347" s="2"/>
    </row>
    <row r="5348" spans="1:10" s="444" customFormat="1" ht="15" customHeight="1">
      <c r="A5348" s="203">
        <v>41562</v>
      </c>
      <c r="B5348" s="382"/>
      <c r="C5348" s="75" t="s">
        <v>192</v>
      </c>
      <c r="D5348" s="75" t="s">
        <v>5628</v>
      </c>
      <c r="E5348" s="525">
        <v>16161</v>
      </c>
      <c r="F5348" s="184">
        <v>165.2</v>
      </c>
      <c r="G5348" s="309"/>
      <c r="H5348" s="309"/>
      <c r="I5348" s="24"/>
      <c r="J5348" s="2"/>
    </row>
    <row r="5349" spans="1:10" s="444" customFormat="1" ht="15" customHeight="1">
      <c r="A5349" s="203">
        <v>41562</v>
      </c>
      <c r="B5349" s="382"/>
      <c r="C5349" s="75" t="s">
        <v>1043</v>
      </c>
      <c r="D5349" s="75" t="s">
        <v>5699</v>
      </c>
      <c r="E5349" s="525">
        <v>16234</v>
      </c>
      <c r="F5349" s="184">
        <v>80</v>
      </c>
      <c r="G5349" s="309"/>
      <c r="H5349" s="309"/>
      <c r="I5349" s="24"/>
      <c r="J5349" s="2"/>
    </row>
    <row r="5350" spans="1:10" s="444" customFormat="1" ht="15" customHeight="1">
      <c r="A5350" s="203">
        <v>41562</v>
      </c>
      <c r="B5350" s="382"/>
      <c r="C5350" s="75" t="s">
        <v>681</v>
      </c>
      <c r="D5350" s="75" t="s">
        <v>5632</v>
      </c>
      <c r="E5350" s="525">
        <v>16165</v>
      </c>
      <c r="F5350" s="184">
        <v>191.8</v>
      </c>
      <c r="G5350" s="309"/>
      <c r="H5350" s="309"/>
      <c r="I5350" s="24"/>
      <c r="J5350" s="2"/>
    </row>
    <row r="5351" spans="1:10" s="444" customFormat="1" ht="15" customHeight="1">
      <c r="A5351" s="203">
        <v>41562</v>
      </c>
      <c r="B5351" s="382"/>
      <c r="C5351" s="75" t="s">
        <v>529</v>
      </c>
      <c r="D5351" s="75" t="s">
        <v>5666</v>
      </c>
      <c r="E5351" s="525">
        <v>16201</v>
      </c>
      <c r="F5351" s="184">
        <v>218</v>
      </c>
      <c r="G5351" s="309"/>
      <c r="H5351" s="309"/>
      <c r="I5351" s="24"/>
      <c r="J5351" s="2"/>
    </row>
    <row r="5352" spans="1:10" s="444" customFormat="1" ht="15" customHeight="1">
      <c r="A5352" s="203">
        <v>41562</v>
      </c>
      <c r="B5352" s="382"/>
      <c r="C5352" s="75" t="s">
        <v>492</v>
      </c>
      <c r="D5352" s="75" t="s">
        <v>5625</v>
      </c>
      <c r="E5352" s="525">
        <v>16158</v>
      </c>
      <c r="F5352" s="184">
        <v>195.4</v>
      </c>
      <c r="G5352" s="309"/>
      <c r="H5352" s="309"/>
      <c r="I5352" s="24"/>
      <c r="J5352" s="2"/>
    </row>
    <row r="5353" spans="1:10" s="444" customFormat="1" ht="15" customHeight="1">
      <c r="A5353" s="203">
        <v>41562</v>
      </c>
      <c r="B5353" s="382"/>
      <c r="C5353" s="75" t="s">
        <v>3339</v>
      </c>
      <c r="D5353" s="75" t="s">
        <v>5639</v>
      </c>
      <c r="E5353" s="525">
        <v>16172</v>
      </c>
      <c r="F5353" s="184">
        <v>96.81</v>
      </c>
      <c r="G5353" s="309"/>
      <c r="H5353" s="309"/>
      <c r="I5353" s="24"/>
      <c r="J5353" s="2"/>
    </row>
    <row r="5354" spans="1:10" s="444" customFormat="1" ht="15" customHeight="1">
      <c r="A5354" s="203">
        <v>41562</v>
      </c>
      <c r="B5354" s="382"/>
      <c r="C5354" s="75" t="s">
        <v>635</v>
      </c>
      <c r="D5354" s="75" t="s">
        <v>5641</v>
      </c>
      <c r="E5354" s="525">
        <v>16174</v>
      </c>
      <c r="F5354" s="184">
        <v>140.97</v>
      </c>
      <c r="G5354" s="309"/>
      <c r="H5354" s="309"/>
      <c r="I5354" s="24"/>
      <c r="J5354" s="2"/>
    </row>
    <row r="5355" spans="1:10" s="444" customFormat="1" ht="15" customHeight="1">
      <c r="A5355" s="203">
        <v>41562</v>
      </c>
      <c r="B5355" s="382"/>
      <c r="C5355" s="75" t="s">
        <v>5298</v>
      </c>
      <c r="D5355" s="75" t="s">
        <v>5697</v>
      </c>
      <c r="E5355" s="525">
        <v>16232</v>
      </c>
      <c r="F5355" s="184">
        <v>120</v>
      </c>
      <c r="G5355" s="309"/>
      <c r="H5355" s="309"/>
      <c r="I5355" s="24"/>
      <c r="J5355" s="2"/>
    </row>
    <row r="5356" spans="1:10" s="444" customFormat="1" ht="15" customHeight="1">
      <c r="A5356" s="203">
        <v>41562</v>
      </c>
      <c r="B5356" s="382"/>
      <c r="C5356" s="75" t="s">
        <v>520</v>
      </c>
      <c r="D5356" s="75" t="s">
        <v>5650</v>
      </c>
      <c r="E5356" s="525">
        <v>16185</v>
      </c>
      <c r="F5356" s="184">
        <v>184</v>
      </c>
      <c r="G5356" s="309"/>
      <c r="H5356" s="309"/>
      <c r="I5356" s="24"/>
      <c r="J5356" s="2"/>
    </row>
    <row r="5357" spans="1:10" s="444" customFormat="1" ht="15" customHeight="1">
      <c r="A5357" s="203">
        <v>41562</v>
      </c>
      <c r="B5357" s="382"/>
      <c r="C5357" s="75" t="s">
        <v>233</v>
      </c>
      <c r="D5357" s="75" t="s">
        <v>5673</v>
      </c>
      <c r="E5357" s="525">
        <v>16208</v>
      </c>
      <c r="F5357" s="184">
        <v>298.8</v>
      </c>
      <c r="G5357" s="309"/>
      <c r="H5357" s="309"/>
      <c r="I5357" s="24"/>
      <c r="J5357" s="2"/>
    </row>
    <row r="5358" spans="1:10" s="444" customFormat="1" ht="15" customHeight="1">
      <c r="A5358" s="203">
        <v>41562</v>
      </c>
      <c r="B5358" s="382"/>
      <c r="C5358" s="75" t="s">
        <v>4467</v>
      </c>
      <c r="D5358" s="75" t="s">
        <v>5645</v>
      </c>
      <c r="E5358" s="525">
        <v>16178</v>
      </c>
      <c r="F5358" s="184">
        <v>128</v>
      </c>
      <c r="G5358" s="309"/>
      <c r="H5358" s="309"/>
      <c r="I5358" s="24"/>
      <c r="J5358" s="2"/>
    </row>
    <row r="5359" spans="1:10" s="444" customFormat="1" ht="15" customHeight="1">
      <c r="A5359" s="203">
        <v>41562</v>
      </c>
      <c r="B5359" s="382"/>
      <c r="C5359" s="75" t="s">
        <v>4052</v>
      </c>
      <c r="D5359" s="75" t="s">
        <v>5643</v>
      </c>
      <c r="E5359" s="525">
        <v>16176</v>
      </c>
      <c r="F5359" s="184">
        <v>128.16</v>
      </c>
      <c r="G5359" s="309"/>
      <c r="H5359" s="309"/>
      <c r="I5359" s="24"/>
      <c r="J5359" s="2"/>
    </row>
    <row r="5360" spans="1:10" s="444" customFormat="1" ht="15" customHeight="1">
      <c r="A5360" s="203">
        <v>41562</v>
      </c>
      <c r="B5360" s="382"/>
      <c r="C5360" s="75" t="s">
        <v>5609</v>
      </c>
      <c r="D5360" s="75" t="s">
        <v>5644</v>
      </c>
      <c r="E5360" s="525">
        <v>16177</v>
      </c>
      <c r="F5360" s="184">
        <v>128</v>
      </c>
      <c r="G5360" s="309"/>
      <c r="H5360" s="309"/>
      <c r="I5360" s="24"/>
      <c r="J5360" s="2"/>
    </row>
    <row r="5361" spans="1:10" s="444" customFormat="1" ht="15" customHeight="1">
      <c r="A5361" s="203">
        <v>41562</v>
      </c>
      <c r="B5361" s="382"/>
      <c r="C5361" s="75" t="s">
        <v>2272</v>
      </c>
      <c r="D5361" s="75" t="s">
        <v>5678</v>
      </c>
      <c r="E5361" s="525">
        <v>16213</v>
      </c>
      <c r="F5361" s="184">
        <v>480</v>
      </c>
      <c r="G5361" s="309"/>
      <c r="H5361" s="309"/>
      <c r="I5361" s="24"/>
      <c r="J5361" s="2"/>
    </row>
    <row r="5362" spans="1:10" s="444" customFormat="1" ht="15" customHeight="1">
      <c r="A5362" s="203">
        <v>41562</v>
      </c>
      <c r="B5362" s="382"/>
      <c r="C5362" s="75" t="s">
        <v>530</v>
      </c>
      <c r="D5362" s="75" t="s">
        <v>5668</v>
      </c>
      <c r="E5362" s="525">
        <v>16203</v>
      </c>
      <c r="F5362" s="184">
        <v>460</v>
      </c>
      <c r="G5362" s="309"/>
      <c r="H5362" s="309"/>
      <c r="I5362" s="24"/>
      <c r="J5362" s="2"/>
    </row>
    <row r="5363" spans="1:10" s="444" customFormat="1" ht="15" customHeight="1">
      <c r="A5363" s="203">
        <v>41562</v>
      </c>
      <c r="B5363" s="382"/>
      <c r="C5363" s="75" t="s">
        <v>5294</v>
      </c>
      <c r="D5363" s="75" t="s">
        <v>5686</v>
      </c>
      <c r="E5363" s="525">
        <v>16221</v>
      </c>
      <c r="F5363" s="184">
        <v>480</v>
      </c>
      <c r="G5363" s="309"/>
      <c r="H5363" s="309"/>
      <c r="I5363" s="24"/>
      <c r="J5363" s="2"/>
    </row>
    <row r="5364" spans="1:10" s="444" customFormat="1" ht="15" customHeight="1">
      <c r="A5364" s="203">
        <v>41551</v>
      </c>
      <c r="B5364" s="382"/>
      <c r="C5364" s="75" t="s">
        <v>3076</v>
      </c>
      <c r="D5364" s="75" t="s">
        <v>5557</v>
      </c>
      <c r="E5364" s="525">
        <v>16098</v>
      </c>
      <c r="F5364" s="184">
        <v>1122.4000000000001</v>
      </c>
      <c r="G5364" s="309"/>
      <c r="H5364" s="309"/>
      <c r="I5364" s="24"/>
      <c r="J5364" s="2"/>
    </row>
    <row r="5367" spans="1:10">
      <c r="A5367" s="60">
        <v>41563</v>
      </c>
    </row>
    <row r="5368" spans="1:10" s="444" customFormat="1" ht="15" customHeight="1">
      <c r="A5368" s="203">
        <v>41561</v>
      </c>
      <c r="B5368" s="382"/>
      <c r="C5368" s="75" t="s">
        <v>5606</v>
      </c>
      <c r="D5368" s="75" t="s">
        <v>5607</v>
      </c>
      <c r="E5368" s="525">
        <v>16156</v>
      </c>
      <c r="F5368" s="184">
        <v>88</v>
      </c>
      <c r="G5368" s="309"/>
      <c r="H5368" s="309"/>
      <c r="I5368" s="24"/>
      <c r="J5368" s="2"/>
    </row>
    <row r="5369" spans="1:10" s="444" customFormat="1" ht="15" customHeight="1">
      <c r="A5369" s="203">
        <v>41562</v>
      </c>
      <c r="B5369" s="382"/>
      <c r="C5369" s="75" t="s">
        <v>528</v>
      </c>
      <c r="D5369" s="75" t="s">
        <v>5662</v>
      </c>
      <c r="E5369" s="525">
        <v>16197</v>
      </c>
      <c r="F5369" s="184">
        <v>220</v>
      </c>
      <c r="G5369" s="309"/>
      <c r="H5369" s="309"/>
      <c r="I5369" s="24"/>
      <c r="J5369" s="2"/>
    </row>
    <row r="5370" spans="1:10" s="444" customFormat="1" ht="15" customHeight="1">
      <c r="A5370" s="203">
        <v>41557</v>
      </c>
      <c r="B5370" s="382">
        <v>41562</v>
      </c>
      <c r="C5370" s="75" t="s">
        <v>1797</v>
      </c>
      <c r="D5370" s="75" t="s">
        <v>5592</v>
      </c>
      <c r="E5370" s="525">
        <v>16142</v>
      </c>
      <c r="F5370" s="184">
        <v>447.1</v>
      </c>
      <c r="G5370" s="309"/>
      <c r="H5370" s="309"/>
      <c r="I5370" s="24"/>
      <c r="J5370" s="2"/>
    </row>
    <row r="5371" spans="1:10" s="444" customFormat="1" ht="15" customHeight="1">
      <c r="A5371" s="203">
        <v>41537</v>
      </c>
      <c r="B5371" s="382"/>
      <c r="C5371" s="75" t="s">
        <v>948</v>
      </c>
      <c r="D5371" s="75" t="s">
        <v>5416</v>
      </c>
      <c r="E5371" s="525">
        <v>15960</v>
      </c>
      <c r="F5371" s="184">
        <v>1798.2</v>
      </c>
      <c r="G5371" s="309"/>
      <c r="H5371" s="309"/>
      <c r="I5371" s="24"/>
      <c r="J5371" s="2"/>
    </row>
    <row r="5372" spans="1:10" s="444" customFormat="1" ht="15" customHeight="1">
      <c r="A5372" s="203">
        <v>41562</v>
      </c>
      <c r="B5372" s="382"/>
      <c r="C5372" s="75" t="s">
        <v>2013</v>
      </c>
      <c r="D5372" s="75" t="s">
        <v>5672</v>
      </c>
      <c r="E5372" s="525">
        <v>16207</v>
      </c>
      <c r="F5372" s="184">
        <v>460</v>
      </c>
      <c r="G5372" s="309"/>
      <c r="H5372" s="309"/>
      <c r="I5372" s="24"/>
      <c r="J5372" s="2"/>
    </row>
    <row r="5373" spans="1:10" s="444" customFormat="1" ht="15" customHeight="1">
      <c r="A5373" s="203">
        <v>41562</v>
      </c>
      <c r="B5373" s="382"/>
      <c r="C5373" s="75" t="s">
        <v>5617</v>
      </c>
      <c r="D5373" s="75" t="s">
        <v>5694</v>
      </c>
      <c r="E5373" s="525">
        <v>16229</v>
      </c>
      <c r="F5373" s="184">
        <v>312</v>
      </c>
      <c r="G5373" s="309"/>
      <c r="H5373" s="309"/>
      <c r="I5373" s="24"/>
      <c r="J5373" s="2"/>
    </row>
    <row r="5374" spans="1:10" s="444" customFormat="1" ht="15" customHeight="1">
      <c r="A5374" s="203">
        <v>41562</v>
      </c>
      <c r="B5374" s="382"/>
      <c r="C5374" s="75" t="s">
        <v>164</v>
      </c>
      <c r="D5374" s="75" t="s">
        <v>5682</v>
      </c>
      <c r="E5374" s="525">
        <v>16217</v>
      </c>
      <c r="F5374" s="184">
        <v>480</v>
      </c>
      <c r="G5374" s="309"/>
      <c r="H5374" s="309"/>
      <c r="I5374" s="24"/>
      <c r="J5374" s="2"/>
    </row>
    <row r="5375" spans="1:10" s="444" customFormat="1" ht="15" customHeight="1">
      <c r="A5375" s="203">
        <v>41562</v>
      </c>
      <c r="B5375" s="382"/>
      <c r="C5375" s="75" t="s">
        <v>5612</v>
      </c>
      <c r="D5375" s="75" t="s">
        <v>5660</v>
      </c>
      <c r="E5375" s="525">
        <v>16195</v>
      </c>
      <c r="F5375" s="184">
        <v>161</v>
      </c>
      <c r="G5375" s="309"/>
      <c r="H5375" s="309"/>
      <c r="I5375" s="24"/>
      <c r="J5375" s="2"/>
    </row>
    <row r="5376" spans="1:10" s="444" customFormat="1" ht="15" customHeight="1">
      <c r="A5376" s="203">
        <v>41562</v>
      </c>
      <c r="B5376" s="382"/>
      <c r="C5376" s="75" t="s">
        <v>1480</v>
      </c>
      <c r="D5376" s="75" t="s">
        <v>5623</v>
      </c>
      <c r="E5376" s="525">
        <v>16140</v>
      </c>
      <c r="F5376" s="184">
        <v>576</v>
      </c>
      <c r="G5376" s="309"/>
      <c r="H5376" s="309"/>
      <c r="I5376" s="24"/>
      <c r="J5376" s="2"/>
    </row>
    <row r="5377" spans="1:10" s="444" customFormat="1" ht="15" customHeight="1">
      <c r="A5377" s="203">
        <v>41562</v>
      </c>
      <c r="B5377" s="382"/>
      <c r="C5377" s="75" t="s">
        <v>795</v>
      </c>
      <c r="D5377" s="75" t="s">
        <v>5652</v>
      </c>
      <c r="E5377" s="525">
        <v>16187</v>
      </c>
      <c r="F5377" s="184">
        <v>184</v>
      </c>
      <c r="G5377" s="309"/>
      <c r="H5377" s="309"/>
      <c r="I5377" s="24"/>
      <c r="J5377" s="2"/>
    </row>
    <row r="5378" spans="1:10" s="444" customFormat="1" ht="15" customHeight="1">
      <c r="A5378" s="203">
        <v>41562</v>
      </c>
      <c r="B5378" s="382"/>
      <c r="C5378" s="75" t="s">
        <v>5608</v>
      </c>
      <c r="D5378" s="75" t="s">
        <v>5630</v>
      </c>
      <c r="E5378" s="525">
        <v>16163</v>
      </c>
      <c r="F5378" s="184">
        <v>134.4</v>
      </c>
      <c r="G5378" s="309"/>
      <c r="H5378" s="309"/>
      <c r="I5378" s="24"/>
      <c r="J5378" s="2"/>
    </row>
    <row r="5379" spans="1:10" s="444" customFormat="1" ht="15" customHeight="1">
      <c r="A5379" s="203">
        <v>41562</v>
      </c>
      <c r="B5379" s="382"/>
      <c r="C5379" s="75" t="s">
        <v>1029</v>
      </c>
      <c r="D5379" s="75" t="s">
        <v>5629</v>
      </c>
      <c r="E5379" s="525">
        <v>16162</v>
      </c>
      <c r="F5379" s="184">
        <v>134.4</v>
      </c>
      <c r="G5379" s="309"/>
      <c r="H5379" s="309"/>
      <c r="I5379" s="24"/>
      <c r="J5379" s="2"/>
    </row>
    <row r="5380" spans="1:10" s="444" customFormat="1" ht="15" customHeight="1">
      <c r="A5380" s="203">
        <v>41562</v>
      </c>
      <c r="B5380" s="382"/>
      <c r="C5380" s="75" t="s">
        <v>531</v>
      </c>
      <c r="D5380" s="75" t="s">
        <v>5669</v>
      </c>
      <c r="E5380" s="525">
        <v>16204</v>
      </c>
      <c r="F5380" s="184">
        <v>480</v>
      </c>
      <c r="G5380" s="309"/>
      <c r="H5380" s="309"/>
      <c r="I5380" s="24"/>
      <c r="J5380" s="2"/>
    </row>
    <row r="5381" spans="1:10" s="444" customFormat="1" ht="15" customHeight="1">
      <c r="A5381" s="203">
        <v>41563</v>
      </c>
      <c r="B5381" s="382"/>
      <c r="C5381" s="75" t="s">
        <v>2206</v>
      </c>
      <c r="D5381" s="75" t="s">
        <v>5706</v>
      </c>
      <c r="E5381" s="525">
        <v>16241</v>
      </c>
      <c r="F5381" s="184">
        <v>115</v>
      </c>
      <c r="G5381" s="309"/>
      <c r="H5381" s="309"/>
      <c r="I5381" s="24"/>
      <c r="J5381" s="2"/>
    </row>
    <row r="5382" spans="1:10" s="444" customFormat="1" ht="15" customHeight="1">
      <c r="A5382" s="203">
        <v>41562</v>
      </c>
      <c r="B5382" s="382"/>
      <c r="C5382" s="75" t="s">
        <v>518</v>
      </c>
      <c r="D5382" s="75" t="s">
        <v>5647</v>
      </c>
      <c r="E5382" s="525">
        <v>16182</v>
      </c>
      <c r="F5382" s="184">
        <v>240</v>
      </c>
      <c r="G5382" s="309"/>
      <c r="H5382" s="309"/>
      <c r="I5382" s="24"/>
      <c r="J5382" s="2"/>
    </row>
    <row r="5383" spans="1:10" s="444" customFormat="1" ht="15" customHeight="1">
      <c r="A5383" s="203">
        <v>41562</v>
      </c>
      <c r="B5383" s="382"/>
      <c r="C5383" s="75" t="s">
        <v>803</v>
      </c>
      <c r="D5383" s="75" t="s">
        <v>5620</v>
      </c>
      <c r="E5383" s="525">
        <v>16137</v>
      </c>
      <c r="F5383" s="184">
        <v>576</v>
      </c>
      <c r="G5383" s="309"/>
      <c r="H5383" s="309"/>
      <c r="I5383" s="24"/>
      <c r="J5383" s="2"/>
    </row>
    <row r="5384" spans="1:10" s="444" customFormat="1" ht="15" customHeight="1">
      <c r="A5384" s="203">
        <v>41562</v>
      </c>
      <c r="B5384" s="382"/>
      <c r="C5384" s="75" t="s">
        <v>5615</v>
      </c>
      <c r="D5384" s="75" t="s">
        <v>5688</v>
      </c>
      <c r="E5384" s="525">
        <v>16223</v>
      </c>
      <c r="F5384" s="184">
        <v>176</v>
      </c>
      <c r="G5384" s="309"/>
      <c r="H5384" s="309"/>
      <c r="I5384" s="24"/>
      <c r="J5384" s="2"/>
    </row>
    <row r="5385" spans="1:10" s="444" customFormat="1" ht="15" customHeight="1">
      <c r="A5385" s="203">
        <v>41562</v>
      </c>
      <c r="B5385" s="382"/>
      <c r="C5385" s="75" t="s">
        <v>3368</v>
      </c>
      <c r="D5385" s="75" t="s">
        <v>5657</v>
      </c>
      <c r="E5385" s="525">
        <v>16192</v>
      </c>
      <c r="F5385" s="184">
        <v>140</v>
      </c>
      <c r="G5385" s="309"/>
      <c r="H5385" s="309"/>
      <c r="I5385" s="24"/>
      <c r="J5385" s="2"/>
    </row>
    <row r="5386" spans="1:10" s="444" customFormat="1" ht="15" customHeight="1">
      <c r="A5386" s="203">
        <v>41562</v>
      </c>
      <c r="B5386" s="382"/>
      <c r="C5386" s="75" t="s">
        <v>1485</v>
      </c>
      <c r="D5386" s="75" t="s">
        <v>5681</v>
      </c>
      <c r="E5386" s="525">
        <v>16216</v>
      </c>
      <c r="F5386" s="184">
        <v>276</v>
      </c>
      <c r="G5386" s="309"/>
      <c r="H5386" s="309"/>
      <c r="I5386" s="24"/>
      <c r="J5386" s="2"/>
    </row>
    <row r="5387" spans="1:10" s="444" customFormat="1" ht="15" customHeight="1">
      <c r="A5387" s="203">
        <v>41562</v>
      </c>
      <c r="B5387" s="382"/>
      <c r="C5387" s="75" t="s">
        <v>75</v>
      </c>
      <c r="D5387" s="75" t="s">
        <v>5700</v>
      </c>
      <c r="E5387" s="525">
        <v>16235</v>
      </c>
      <c r="F5387" s="184">
        <v>120</v>
      </c>
      <c r="G5387" s="309"/>
      <c r="H5387" s="309"/>
      <c r="I5387" s="24"/>
      <c r="J5387" s="2"/>
    </row>
    <row r="5388" spans="1:10" s="444" customFormat="1" ht="15" customHeight="1">
      <c r="A5388" s="203">
        <v>41562</v>
      </c>
      <c r="B5388" s="382"/>
      <c r="C5388" s="75" t="s">
        <v>456</v>
      </c>
      <c r="D5388" s="75" t="s">
        <v>5680</v>
      </c>
      <c r="E5388" s="525">
        <v>16215</v>
      </c>
      <c r="F5388" s="184">
        <v>388</v>
      </c>
      <c r="G5388" s="309"/>
      <c r="H5388" s="309"/>
      <c r="I5388" s="24"/>
      <c r="J5388" s="2"/>
    </row>
    <row r="5389" spans="1:10" s="444" customFormat="1" ht="15" customHeight="1">
      <c r="A5389" s="203">
        <v>41562</v>
      </c>
      <c r="B5389" s="382"/>
      <c r="C5389" s="75" t="s">
        <v>525</v>
      </c>
      <c r="D5389" s="75" t="s">
        <v>5659</v>
      </c>
      <c r="E5389" s="525">
        <v>16194</v>
      </c>
      <c r="F5389" s="184">
        <v>220</v>
      </c>
      <c r="G5389" s="309"/>
      <c r="H5389" s="309"/>
      <c r="I5389" s="24"/>
      <c r="J5389" s="2"/>
    </row>
    <row r="5390" spans="1:10" s="444" customFormat="1" ht="15" customHeight="1">
      <c r="A5390" s="203">
        <v>41562</v>
      </c>
      <c r="B5390" s="382"/>
      <c r="C5390" s="75" t="s">
        <v>2404</v>
      </c>
      <c r="D5390" s="75" t="s">
        <v>5638</v>
      </c>
      <c r="E5390" s="525">
        <v>16171</v>
      </c>
      <c r="F5390" s="184">
        <v>128.16</v>
      </c>
      <c r="G5390" s="309"/>
      <c r="H5390" s="309"/>
      <c r="I5390" s="24"/>
      <c r="J5390" s="2"/>
    </row>
    <row r="5391" spans="1:10" s="444" customFormat="1" ht="15" customHeight="1">
      <c r="A5391" s="203">
        <v>41562</v>
      </c>
      <c r="B5391" s="382"/>
      <c r="C5391" s="75" t="s">
        <v>563</v>
      </c>
      <c r="D5391" s="75" t="s">
        <v>5685</v>
      </c>
      <c r="E5391" s="525">
        <v>16220</v>
      </c>
      <c r="F5391" s="184">
        <v>460</v>
      </c>
      <c r="G5391" s="309"/>
      <c r="H5391" s="309"/>
      <c r="I5391" s="24"/>
      <c r="J5391" s="2"/>
    </row>
    <row r="5392" spans="1:10" s="444" customFormat="1" ht="15" customHeight="1">
      <c r="A5392" s="203">
        <v>41562</v>
      </c>
      <c r="B5392" s="382"/>
      <c r="C5392" s="75" t="s">
        <v>354</v>
      </c>
      <c r="D5392" s="75" t="s">
        <v>5696</v>
      </c>
      <c r="E5392" s="525">
        <v>16231</v>
      </c>
      <c r="F5392" s="184">
        <v>520</v>
      </c>
      <c r="G5392" s="309"/>
      <c r="H5392" s="309"/>
      <c r="I5392" s="24"/>
      <c r="J5392" s="2"/>
    </row>
    <row r="5393" spans="1:10" s="444" customFormat="1" ht="15" customHeight="1">
      <c r="A5393" s="203">
        <v>41562</v>
      </c>
      <c r="B5393" s="382"/>
      <c r="C5393" s="75" t="s">
        <v>354</v>
      </c>
      <c r="D5393" s="75" t="s">
        <v>5624</v>
      </c>
      <c r="E5393" s="525">
        <v>16157</v>
      </c>
      <c r="F5393" s="184">
        <v>1260</v>
      </c>
      <c r="G5393" s="309"/>
      <c r="H5393" s="309"/>
      <c r="I5393" s="24"/>
      <c r="J5393" s="2"/>
    </row>
    <row r="5394" spans="1:10" s="444" customFormat="1" ht="15" customHeight="1">
      <c r="A5394" s="203">
        <v>41562</v>
      </c>
      <c r="B5394" s="382"/>
      <c r="C5394" s="75" t="s">
        <v>367</v>
      </c>
      <c r="D5394" s="75" t="s">
        <v>5619</v>
      </c>
      <c r="E5394" s="525">
        <v>16136</v>
      </c>
      <c r="F5394" s="184">
        <v>660</v>
      </c>
      <c r="G5394" s="309"/>
      <c r="H5394" s="309"/>
      <c r="I5394" s="24"/>
      <c r="J5394" s="2"/>
    </row>
    <row r="5398" spans="1:10">
      <c r="A5398" s="60">
        <v>41564</v>
      </c>
    </row>
    <row r="5399" spans="1:10" s="444" customFormat="1" ht="15" customHeight="1">
      <c r="A5399" s="203">
        <v>41562</v>
      </c>
      <c r="B5399" s="382"/>
      <c r="C5399" s="75" t="s">
        <v>1640</v>
      </c>
      <c r="D5399" s="75" t="s">
        <v>5698</v>
      </c>
      <c r="E5399" s="525">
        <v>16233</v>
      </c>
      <c r="F5399" s="184">
        <v>120</v>
      </c>
      <c r="G5399" s="309"/>
      <c r="H5399" s="309"/>
      <c r="I5399" s="24"/>
      <c r="J5399" s="2"/>
    </row>
    <row r="5400" spans="1:10" s="444" customFormat="1" ht="15" customHeight="1">
      <c r="A5400" s="203">
        <v>41557</v>
      </c>
      <c r="B5400" s="382">
        <v>41563</v>
      </c>
      <c r="C5400" s="75" t="s">
        <v>5586</v>
      </c>
      <c r="D5400" s="75" t="s">
        <v>5604</v>
      </c>
      <c r="E5400" s="525">
        <v>16155</v>
      </c>
      <c r="F5400" s="184">
        <v>200</v>
      </c>
      <c r="G5400" s="309"/>
      <c r="H5400" s="309"/>
      <c r="I5400" s="24"/>
      <c r="J5400" s="2"/>
    </row>
    <row r="5401" spans="1:10" s="444" customFormat="1" ht="15" customHeight="1">
      <c r="A5401" s="203">
        <v>41562</v>
      </c>
      <c r="B5401" s="382"/>
      <c r="C5401" s="75" t="s">
        <v>1633</v>
      </c>
      <c r="D5401" s="75" t="s">
        <v>5679</v>
      </c>
      <c r="E5401" s="525">
        <v>16214</v>
      </c>
      <c r="F5401" s="184">
        <v>228</v>
      </c>
      <c r="G5401" s="309"/>
      <c r="H5401" s="309"/>
      <c r="I5401" s="24"/>
      <c r="J5401" s="2"/>
    </row>
    <row r="5402" spans="1:10" s="444" customFormat="1" ht="15" customHeight="1">
      <c r="A5402" s="203">
        <v>41557</v>
      </c>
      <c r="B5402" s="382">
        <v>41563</v>
      </c>
      <c r="C5402" s="75" t="s">
        <v>896</v>
      </c>
      <c r="D5402" s="75" t="s">
        <v>5598</v>
      </c>
      <c r="E5402" s="525">
        <v>16149</v>
      </c>
      <c r="F5402" s="184">
        <v>300</v>
      </c>
      <c r="G5402" s="309"/>
      <c r="H5402" s="309"/>
      <c r="I5402" s="24"/>
      <c r="J5402" s="2"/>
    </row>
    <row r="5403" spans="1:10" s="444" customFormat="1" ht="15" customHeight="1">
      <c r="A5403" s="203">
        <v>41557</v>
      </c>
      <c r="B5403" s="382">
        <v>41563</v>
      </c>
      <c r="C5403" s="75" t="s">
        <v>4197</v>
      </c>
      <c r="D5403" s="75" t="s">
        <v>5602</v>
      </c>
      <c r="E5403" s="525">
        <v>16153</v>
      </c>
      <c r="F5403" s="184">
        <v>300</v>
      </c>
      <c r="G5403" s="309"/>
      <c r="H5403" s="309"/>
      <c r="I5403" s="24"/>
      <c r="J5403" s="2"/>
    </row>
    <row r="5404" spans="1:10" s="444" customFormat="1" ht="15" customHeight="1">
      <c r="A5404" s="203">
        <v>41562</v>
      </c>
      <c r="B5404" s="382"/>
      <c r="C5404" s="75" t="s">
        <v>538</v>
      </c>
      <c r="D5404" s="75" t="s">
        <v>5677</v>
      </c>
      <c r="E5404" s="525">
        <v>16212</v>
      </c>
      <c r="F5404" s="184">
        <v>403.2</v>
      </c>
      <c r="G5404" s="309"/>
      <c r="H5404" s="309"/>
      <c r="I5404" s="24"/>
      <c r="J5404" s="2"/>
    </row>
    <row r="5405" spans="1:10" s="444" customFormat="1" ht="15" customHeight="1">
      <c r="A5405" s="203">
        <v>41562</v>
      </c>
      <c r="B5405" s="382"/>
      <c r="C5405" s="75" t="s">
        <v>4500</v>
      </c>
      <c r="D5405" s="75" t="s">
        <v>5693</v>
      </c>
      <c r="E5405" s="525">
        <v>16228</v>
      </c>
      <c r="F5405" s="184">
        <v>460</v>
      </c>
      <c r="G5405" s="309"/>
      <c r="H5405" s="309"/>
      <c r="I5405" s="24"/>
      <c r="J5405" s="2"/>
    </row>
    <row r="5406" spans="1:10" s="444" customFormat="1" ht="15" customHeight="1">
      <c r="A5406" s="203">
        <v>41562</v>
      </c>
      <c r="B5406" s="382"/>
      <c r="C5406" s="75" t="s">
        <v>369</v>
      </c>
      <c r="D5406" s="75" t="s">
        <v>5618</v>
      </c>
      <c r="E5406" s="525">
        <v>16135</v>
      </c>
      <c r="F5406" s="184">
        <v>604</v>
      </c>
      <c r="G5406" s="309"/>
      <c r="H5406" s="309"/>
      <c r="I5406" s="24"/>
      <c r="J5406" s="2"/>
    </row>
    <row r="5407" spans="1:10" s="444" customFormat="1" ht="15" customHeight="1">
      <c r="A5407" s="203">
        <v>41557</v>
      </c>
      <c r="B5407" s="382">
        <v>41563</v>
      </c>
      <c r="C5407" s="75" t="s">
        <v>129</v>
      </c>
      <c r="D5407" s="75" t="s">
        <v>5597</v>
      </c>
      <c r="E5407" s="525">
        <v>16148</v>
      </c>
      <c r="F5407" s="184">
        <v>685.72</v>
      </c>
      <c r="G5407" s="309"/>
      <c r="H5407" s="309"/>
      <c r="I5407" s="24"/>
      <c r="J5407" s="2"/>
    </row>
    <row r="5408" spans="1:10" s="444" customFormat="1" ht="15" customHeight="1">
      <c r="A5408" s="203">
        <v>41562</v>
      </c>
      <c r="B5408" s="382"/>
      <c r="C5408" s="75" t="s">
        <v>457</v>
      </c>
      <c r="D5408" s="75" t="s">
        <v>5622</v>
      </c>
      <c r="E5408" s="525">
        <v>16139</v>
      </c>
      <c r="F5408" s="184">
        <v>800</v>
      </c>
      <c r="G5408" s="309"/>
      <c r="H5408" s="309"/>
      <c r="I5408" s="24"/>
      <c r="J5408" s="2"/>
    </row>
    <row r="5409" spans="1:10" s="444" customFormat="1" ht="15" customHeight="1">
      <c r="A5409" s="203">
        <v>41562</v>
      </c>
      <c r="B5409" s="382"/>
      <c r="C5409" s="75" t="s">
        <v>626</v>
      </c>
      <c r="D5409" s="75" t="s">
        <v>5631</v>
      </c>
      <c r="E5409" s="525">
        <v>16164</v>
      </c>
      <c r="F5409" s="184">
        <v>140.97</v>
      </c>
      <c r="G5409" s="309"/>
      <c r="H5409" s="309"/>
      <c r="I5409" s="24"/>
      <c r="J5409" s="2"/>
    </row>
    <row r="5410" spans="1:10" s="444" customFormat="1" ht="15" customHeight="1">
      <c r="A5410" s="203">
        <v>41562</v>
      </c>
      <c r="B5410" s="382"/>
      <c r="C5410" s="75" t="s">
        <v>3662</v>
      </c>
      <c r="D5410" s="75" t="s">
        <v>5655</v>
      </c>
      <c r="E5410" s="525">
        <v>16190</v>
      </c>
      <c r="F5410" s="184">
        <v>140</v>
      </c>
      <c r="G5410" s="309"/>
      <c r="H5410" s="309"/>
      <c r="I5410" s="24"/>
      <c r="J5410" s="2"/>
    </row>
    <row r="5411" spans="1:10" s="444" customFormat="1" ht="15" customHeight="1">
      <c r="A5411" s="203">
        <v>41562</v>
      </c>
      <c r="B5411" s="382"/>
      <c r="C5411" s="75" t="s">
        <v>3924</v>
      </c>
      <c r="D5411" s="75" t="s">
        <v>5691</v>
      </c>
      <c r="E5411" s="525">
        <v>16226</v>
      </c>
      <c r="F5411" s="184">
        <v>160</v>
      </c>
      <c r="G5411" s="309"/>
      <c r="H5411" s="309"/>
      <c r="I5411" s="24"/>
      <c r="J5411" s="2"/>
    </row>
    <row r="5412" spans="1:10" s="444" customFormat="1" ht="15" customHeight="1">
      <c r="A5412" s="203">
        <v>41563</v>
      </c>
      <c r="B5412" s="382"/>
      <c r="C5412" s="75" t="s">
        <v>130</v>
      </c>
      <c r="D5412" s="75" t="s">
        <v>5705</v>
      </c>
      <c r="E5412" s="525">
        <v>16240</v>
      </c>
      <c r="F5412" s="184">
        <v>975</v>
      </c>
      <c r="G5412" s="309"/>
      <c r="H5412" s="309"/>
      <c r="I5412" s="24"/>
      <c r="J5412" s="2"/>
    </row>
    <row r="5413" spans="1:10" s="444" customFormat="1" ht="15" customHeight="1">
      <c r="A5413" s="203">
        <v>41564</v>
      </c>
      <c r="B5413" s="382"/>
      <c r="C5413" s="75" t="s">
        <v>1419</v>
      </c>
      <c r="D5413" s="75" t="s">
        <v>5709</v>
      </c>
      <c r="E5413" s="525">
        <v>16244</v>
      </c>
      <c r="F5413" s="184">
        <v>19873.97</v>
      </c>
      <c r="G5413" s="309"/>
      <c r="H5413" s="309"/>
      <c r="I5413" s="24"/>
      <c r="J5413" s="2"/>
    </row>
    <row r="5414" spans="1:10" s="444" customFormat="1" ht="15" customHeight="1">
      <c r="A5414" s="203">
        <v>41562</v>
      </c>
      <c r="B5414" s="382"/>
      <c r="C5414" s="75" t="s">
        <v>32</v>
      </c>
      <c r="D5414" s="75" t="s">
        <v>5670</v>
      </c>
      <c r="E5414" s="525">
        <v>16205</v>
      </c>
      <c r="F5414" s="184">
        <v>322.39999999999998</v>
      </c>
      <c r="G5414" s="309"/>
      <c r="H5414" s="309"/>
      <c r="I5414" s="24"/>
      <c r="J5414" s="2"/>
    </row>
    <row r="5415" spans="1:10" s="444" customFormat="1" ht="15" customHeight="1">
      <c r="A5415" s="203">
        <v>41562</v>
      </c>
      <c r="B5415" s="382"/>
      <c r="C5415" s="75" t="s">
        <v>5460</v>
      </c>
      <c r="D5415" s="75" t="s">
        <v>5689</v>
      </c>
      <c r="E5415" s="525">
        <v>16224</v>
      </c>
      <c r="F5415" s="184">
        <v>140</v>
      </c>
      <c r="G5415" s="309"/>
      <c r="H5415" s="309"/>
      <c r="I5415" s="24"/>
      <c r="J5415" s="2"/>
    </row>
    <row r="5416" spans="1:10" s="444" customFormat="1" ht="15" customHeight="1">
      <c r="A5416" s="203">
        <v>41534</v>
      </c>
      <c r="B5416" s="382"/>
      <c r="C5416" s="75" t="s">
        <v>226</v>
      </c>
      <c r="D5416" s="75" t="s">
        <v>5710</v>
      </c>
      <c r="E5416" s="525">
        <v>16245</v>
      </c>
      <c r="F5416" s="184">
        <v>483.76</v>
      </c>
      <c r="G5416" s="309"/>
      <c r="H5416" s="309"/>
      <c r="I5416" s="24"/>
      <c r="J5416" s="2"/>
    </row>
    <row r="5420" spans="1:10">
      <c r="A5420" s="60">
        <v>41565</v>
      </c>
    </row>
    <row r="5421" spans="1:10" s="444" customFormat="1" ht="15" customHeight="1">
      <c r="A5421" s="203">
        <v>41562</v>
      </c>
      <c r="B5421" s="382"/>
      <c r="C5421" s="75" t="s">
        <v>5616</v>
      </c>
      <c r="D5421" s="75" t="s">
        <v>5690</v>
      </c>
      <c r="E5421" s="525">
        <v>16225</v>
      </c>
      <c r="F5421" s="184">
        <v>140</v>
      </c>
      <c r="G5421" s="309"/>
      <c r="H5421" s="309"/>
      <c r="I5421" s="24"/>
      <c r="J5421" s="2"/>
    </row>
    <row r="5422" spans="1:10" s="444" customFormat="1" ht="15" customHeight="1">
      <c r="A5422" s="203">
        <v>41557</v>
      </c>
      <c r="B5422" s="382">
        <v>41563</v>
      </c>
      <c r="C5422" s="75" t="s">
        <v>662</v>
      </c>
      <c r="D5422" s="75" t="s">
        <v>5599</v>
      </c>
      <c r="E5422" s="525">
        <v>16150</v>
      </c>
      <c r="F5422" s="184">
        <v>181.6</v>
      </c>
      <c r="G5422" s="309"/>
      <c r="H5422" s="309"/>
      <c r="I5422" s="24"/>
      <c r="J5422" s="2"/>
    </row>
    <row r="5423" spans="1:10" s="444" customFormat="1" ht="15" customHeight="1">
      <c r="A5423" s="203">
        <v>41563</v>
      </c>
      <c r="B5423" s="382"/>
      <c r="C5423" s="75" t="s">
        <v>2346</v>
      </c>
      <c r="D5423" s="75" t="s">
        <v>5707</v>
      </c>
      <c r="E5423" s="525">
        <v>16243</v>
      </c>
      <c r="F5423" s="184">
        <v>234</v>
      </c>
      <c r="G5423" s="309"/>
      <c r="H5423" s="309"/>
      <c r="I5423" s="24"/>
      <c r="J5423" s="2"/>
    </row>
    <row r="5424" spans="1:10" s="444" customFormat="1" ht="15" customHeight="1">
      <c r="A5424" s="203">
        <v>41534</v>
      </c>
      <c r="B5424" s="382"/>
      <c r="C5424" s="75" t="s">
        <v>3157</v>
      </c>
      <c r="D5424" s="75" t="s">
        <v>5712</v>
      </c>
      <c r="E5424" s="525">
        <v>16248</v>
      </c>
      <c r="F5424" s="184">
        <v>251.95</v>
      </c>
      <c r="G5424" s="309"/>
      <c r="H5424" s="309"/>
      <c r="I5424" s="24"/>
      <c r="J5424" s="2"/>
    </row>
    <row r="5425" spans="1:10" s="444" customFormat="1" ht="15" customHeight="1">
      <c r="A5425" s="203">
        <v>41562</v>
      </c>
      <c r="B5425" s="382"/>
      <c r="C5425" s="75" t="s">
        <v>4696</v>
      </c>
      <c r="D5425" s="75" t="s">
        <v>5701</v>
      </c>
      <c r="E5425" s="525">
        <v>16236</v>
      </c>
      <c r="F5425" s="184">
        <v>400</v>
      </c>
      <c r="G5425" s="309"/>
      <c r="H5425" s="309"/>
      <c r="I5425" s="24"/>
      <c r="J5425" s="2"/>
    </row>
    <row r="5426" spans="1:10" s="444" customFormat="1" ht="15" customHeight="1">
      <c r="A5426" s="203">
        <v>41534</v>
      </c>
      <c r="B5426" s="382"/>
      <c r="C5426" s="75" t="s">
        <v>3157</v>
      </c>
      <c r="D5426" s="75" t="s">
        <v>5715</v>
      </c>
      <c r="E5426" s="525">
        <v>16251</v>
      </c>
      <c r="F5426" s="184">
        <v>1093.55</v>
      </c>
      <c r="G5426" s="309"/>
      <c r="H5426" s="309"/>
      <c r="I5426" s="24"/>
      <c r="J5426" s="2"/>
    </row>
    <row r="5427" spans="1:10" s="444" customFormat="1" ht="15" customHeight="1">
      <c r="A5427" s="203">
        <v>41534</v>
      </c>
      <c r="B5427" s="382"/>
      <c r="C5427" s="75" t="s">
        <v>3157</v>
      </c>
      <c r="D5427" s="75" t="s">
        <v>5713</v>
      </c>
      <c r="E5427" s="525">
        <v>16249</v>
      </c>
      <c r="F5427" s="184">
        <v>1473.46</v>
      </c>
      <c r="G5427" s="309"/>
      <c r="H5427" s="309"/>
      <c r="I5427" s="24"/>
      <c r="J5427" s="2"/>
    </row>
    <row r="5428" spans="1:10" s="444" customFormat="1" ht="15" customHeight="1">
      <c r="A5428" s="203">
        <v>41563</v>
      </c>
      <c r="B5428" s="382"/>
      <c r="C5428" s="75" t="s">
        <v>5390</v>
      </c>
      <c r="D5428" s="75" t="s">
        <v>5702</v>
      </c>
      <c r="E5428" s="525">
        <v>16237</v>
      </c>
      <c r="F5428" s="184">
        <v>1665</v>
      </c>
      <c r="G5428" s="309"/>
      <c r="H5428" s="309"/>
      <c r="I5428" s="24"/>
      <c r="J5428" s="2"/>
    </row>
    <row r="5429" spans="1:10" s="444" customFormat="1" ht="15" customHeight="1">
      <c r="A5429" s="203">
        <v>41562</v>
      </c>
      <c r="B5429" s="382"/>
      <c r="C5429" s="75" t="s">
        <v>2644</v>
      </c>
      <c r="D5429" s="75" t="s">
        <v>5687</v>
      </c>
      <c r="E5429" s="525">
        <v>16222</v>
      </c>
      <c r="F5429" s="184">
        <v>240</v>
      </c>
      <c r="G5429" s="309"/>
      <c r="H5429" s="309"/>
      <c r="I5429" s="24"/>
      <c r="J5429" s="2"/>
    </row>
    <row r="5430" spans="1:10" s="444" customFormat="1" ht="15" customHeight="1">
      <c r="A5430" s="203">
        <v>41562</v>
      </c>
      <c r="B5430" s="382"/>
      <c r="C5430" s="75" t="s">
        <v>1483</v>
      </c>
      <c r="D5430" s="75" t="s">
        <v>5671</v>
      </c>
      <c r="E5430" s="525">
        <v>16206</v>
      </c>
      <c r="F5430" s="184">
        <v>109.98</v>
      </c>
      <c r="G5430" s="309"/>
      <c r="H5430" s="309"/>
      <c r="I5430" s="24"/>
      <c r="J5430" s="2"/>
    </row>
    <row r="5431" spans="1:10" s="444" customFormat="1" ht="15" customHeight="1">
      <c r="A5431" s="203">
        <v>41563</v>
      </c>
      <c r="B5431" s="382"/>
      <c r="C5431" s="75" t="s">
        <v>4430</v>
      </c>
      <c r="D5431" s="75" t="s">
        <v>5703</v>
      </c>
      <c r="E5431" s="525">
        <v>16238</v>
      </c>
      <c r="F5431" s="184">
        <v>47.17</v>
      </c>
      <c r="G5431" s="309"/>
      <c r="H5431" s="309"/>
      <c r="I5431" s="24"/>
      <c r="J5431" s="2"/>
    </row>
    <row r="5432" spans="1:10" s="444" customFormat="1" ht="15" customHeight="1">
      <c r="A5432" s="203">
        <v>41562</v>
      </c>
      <c r="B5432" s="382"/>
      <c r="C5432" s="75" t="s">
        <v>5610</v>
      </c>
      <c r="D5432" s="75" t="s">
        <v>5651</v>
      </c>
      <c r="E5432" s="525">
        <v>16186</v>
      </c>
      <c r="F5432" s="184">
        <v>160</v>
      </c>
      <c r="G5432" s="309"/>
      <c r="H5432" s="309"/>
      <c r="I5432" s="24"/>
      <c r="J5432" s="2"/>
    </row>
    <row r="5433" spans="1:10" s="444" customFormat="1" ht="15" customHeight="1">
      <c r="A5433" s="203">
        <v>41562</v>
      </c>
      <c r="B5433" s="382"/>
      <c r="C5433" s="75" t="s">
        <v>1629</v>
      </c>
      <c r="D5433" s="75" t="s">
        <v>5675</v>
      </c>
      <c r="E5433" s="525">
        <v>16210</v>
      </c>
      <c r="F5433" s="184">
        <v>460</v>
      </c>
      <c r="G5433" s="309"/>
      <c r="H5433" s="309"/>
      <c r="I5433" s="24"/>
      <c r="J5433" s="2"/>
    </row>
    <row r="5434" spans="1:10" s="444" customFormat="1" ht="15" customHeight="1">
      <c r="A5434" s="203">
        <v>41549</v>
      </c>
      <c r="B5434" s="382">
        <v>41565</v>
      </c>
      <c r="C5434" s="75" t="s">
        <v>5545</v>
      </c>
      <c r="D5434" s="75" t="s">
        <v>5546</v>
      </c>
      <c r="E5434" s="525">
        <v>16086</v>
      </c>
      <c r="F5434" s="184">
        <v>1291.33</v>
      </c>
      <c r="G5434" s="309"/>
      <c r="H5434" s="309"/>
      <c r="I5434" s="24"/>
      <c r="J5434" s="2"/>
    </row>
    <row r="5435" spans="1:10" s="444" customFormat="1" ht="15" customHeight="1">
      <c r="A5435" s="203">
        <v>41565</v>
      </c>
      <c r="B5435" s="382"/>
      <c r="C5435" s="75" t="s">
        <v>145</v>
      </c>
      <c r="D5435" s="75" t="s">
        <v>5725</v>
      </c>
      <c r="E5435" s="525">
        <v>16260</v>
      </c>
      <c r="F5435" s="184">
        <v>457</v>
      </c>
      <c r="G5435" s="309"/>
      <c r="H5435" s="309"/>
      <c r="I5435" s="24"/>
      <c r="J5435" s="2"/>
    </row>
    <row r="5436" spans="1:10" s="444" customFormat="1" ht="15" customHeight="1">
      <c r="A5436" s="203">
        <v>41565</v>
      </c>
      <c r="B5436" s="382"/>
      <c r="C5436" s="75" t="s">
        <v>5719</v>
      </c>
      <c r="D5436" s="75" t="s">
        <v>5727</v>
      </c>
      <c r="E5436" s="525">
        <v>16263</v>
      </c>
      <c r="F5436" s="184">
        <v>84.48</v>
      </c>
      <c r="G5436" s="309"/>
      <c r="H5436" s="309"/>
      <c r="I5436" s="24"/>
      <c r="J5436" s="2"/>
    </row>
    <row r="5437" spans="1:10" s="444" customFormat="1" ht="15" customHeight="1">
      <c r="A5437" s="203">
        <v>41565</v>
      </c>
      <c r="B5437" s="382"/>
      <c r="C5437" s="75" t="s">
        <v>5717</v>
      </c>
      <c r="D5437" s="75" t="s">
        <v>5722</v>
      </c>
      <c r="E5437" s="525">
        <v>16256</v>
      </c>
      <c r="F5437" s="184">
        <v>960</v>
      </c>
      <c r="G5437" s="309"/>
      <c r="H5437" s="309"/>
      <c r="I5437" s="24"/>
      <c r="J5437" s="2"/>
    </row>
    <row r="5438" spans="1:10" s="444" customFormat="1" ht="15" customHeight="1">
      <c r="A5438" s="203">
        <v>41562</v>
      </c>
      <c r="B5438" s="382"/>
      <c r="C5438" s="75" t="s">
        <v>678</v>
      </c>
      <c r="D5438" s="75" t="s">
        <v>5626</v>
      </c>
      <c r="E5438" s="525">
        <v>16159</v>
      </c>
      <c r="F5438" s="184">
        <v>199.4</v>
      </c>
      <c r="G5438" s="309"/>
      <c r="H5438" s="309"/>
      <c r="I5438" s="24"/>
      <c r="J5438" s="2"/>
    </row>
    <row r="5441" spans="1:10">
      <c r="A5441" s="60">
        <v>41568</v>
      </c>
    </row>
    <row r="5442" spans="1:10" s="444" customFormat="1" ht="15" customHeight="1">
      <c r="A5442" s="203">
        <v>41534</v>
      </c>
      <c r="B5442" s="382"/>
      <c r="C5442" s="75" t="s">
        <v>372</v>
      </c>
      <c r="D5442" s="75" t="s">
        <v>5714</v>
      </c>
      <c r="E5442" s="525">
        <v>16250</v>
      </c>
      <c r="F5442" s="184">
        <v>314.66000000000003</v>
      </c>
      <c r="G5442" s="309"/>
      <c r="H5442" s="309"/>
      <c r="I5442" s="24"/>
      <c r="J5442" s="2"/>
    </row>
    <row r="5443" spans="1:10" s="444" customFormat="1" ht="15" customHeight="1">
      <c r="A5443" s="203">
        <v>41557</v>
      </c>
      <c r="B5443" s="382">
        <v>41563</v>
      </c>
      <c r="C5443" s="75" t="s">
        <v>1288</v>
      </c>
      <c r="D5443" s="75" t="s">
        <v>5603</v>
      </c>
      <c r="E5443" s="525">
        <v>16154</v>
      </c>
      <c r="F5443" s="184">
        <v>400</v>
      </c>
      <c r="G5443" s="309"/>
      <c r="H5443" s="309"/>
      <c r="I5443" s="24"/>
      <c r="J5443" s="2"/>
    </row>
    <row r="5444" spans="1:10" s="444" customFormat="1" ht="15" customHeight="1">
      <c r="A5444" s="203">
        <v>41534</v>
      </c>
      <c r="B5444" s="382"/>
      <c r="C5444" s="75" t="s">
        <v>1797</v>
      </c>
      <c r="D5444" s="75" t="s">
        <v>5716</v>
      </c>
      <c r="E5444" s="525">
        <v>16252</v>
      </c>
      <c r="F5444" s="184">
        <v>427</v>
      </c>
      <c r="G5444" s="309"/>
      <c r="H5444" s="309"/>
      <c r="I5444" s="24"/>
      <c r="J5444" s="2"/>
    </row>
    <row r="5445" spans="1:10" s="444" customFormat="1" ht="15" customHeight="1">
      <c r="A5445" s="203">
        <v>41534</v>
      </c>
      <c r="B5445" s="382">
        <v>41564</v>
      </c>
      <c r="C5445" s="75" t="s">
        <v>1982</v>
      </c>
      <c r="D5445" s="75" t="s">
        <v>5385</v>
      </c>
      <c r="E5445" s="525">
        <v>15932</v>
      </c>
      <c r="F5445" s="184">
        <v>800</v>
      </c>
      <c r="G5445" s="309"/>
      <c r="H5445" s="309"/>
      <c r="I5445" s="24"/>
      <c r="J5445" s="2"/>
    </row>
    <row r="5446" spans="1:10" s="444" customFormat="1" ht="15" customHeight="1">
      <c r="A5446" s="203">
        <v>41568</v>
      </c>
      <c r="B5446" s="382"/>
      <c r="C5446" s="75" t="s">
        <v>5738</v>
      </c>
      <c r="D5446" s="75" t="s">
        <v>5740</v>
      </c>
      <c r="E5446" s="525">
        <v>16275</v>
      </c>
      <c r="F5446" s="184">
        <v>69.09</v>
      </c>
      <c r="G5446" s="309"/>
      <c r="H5446" s="309"/>
      <c r="I5446" s="24"/>
      <c r="J5446" s="2"/>
    </row>
    <row r="5447" spans="1:10" s="444" customFormat="1" ht="15" customHeight="1">
      <c r="A5447" s="203">
        <v>41568</v>
      </c>
      <c r="B5447" s="382"/>
      <c r="C5447" s="75" t="s">
        <v>468</v>
      </c>
      <c r="D5447" s="75" t="s">
        <v>5590</v>
      </c>
      <c r="E5447" s="525">
        <v>16278</v>
      </c>
      <c r="F5447" s="184">
        <v>1285.03</v>
      </c>
      <c r="G5447" s="309"/>
      <c r="H5447" s="309"/>
      <c r="I5447" s="24"/>
      <c r="J5447" s="2"/>
    </row>
    <row r="5448" spans="1:10" s="444" customFormat="1" ht="15" customHeight="1">
      <c r="A5448" s="203">
        <v>41565</v>
      </c>
      <c r="B5448" s="382">
        <v>41570</v>
      </c>
      <c r="C5448" s="75" t="s">
        <v>4292</v>
      </c>
      <c r="D5448" s="75" t="s">
        <v>5733</v>
      </c>
      <c r="E5448" s="525">
        <v>16269</v>
      </c>
      <c r="F5448" s="184">
        <v>219.91</v>
      </c>
      <c r="G5448" s="309"/>
      <c r="H5448" s="309"/>
      <c r="I5448" s="24"/>
      <c r="J5448" s="2"/>
    </row>
    <row r="5449" spans="1:10" s="444" customFormat="1" ht="15" customHeight="1">
      <c r="A5449" s="203">
        <v>41565</v>
      </c>
      <c r="B5449" s="382"/>
      <c r="C5449" s="75" t="s">
        <v>410</v>
      </c>
      <c r="D5449" s="75" t="s">
        <v>5721</v>
      </c>
      <c r="E5449" s="525">
        <v>16255</v>
      </c>
      <c r="F5449" s="184">
        <v>1050</v>
      </c>
      <c r="G5449" s="309"/>
      <c r="H5449" s="309"/>
      <c r="I5449" s="24"/>
      <c r="J5449" s="2"/>
    </row>
    <row r="5450" spans="1:10" s="444" customFormat="1" ht="15" customHeight="1">
      <c r="A5450" s="291">
        <v>41551</v>
      </c>
      <c r="B5450" s="209">
        <v>41568</v>
      </c>
      <c r="C5450" s="118" t="s">
        <v>158</v>
      </c>
      <c r="D5450" s="118" t="s">
        <v>5561</v>
      </c>
      <c r="E5450" s="520">
        <v>16105</v>
      </c>
      <c r="F5450" s="184">
        <v>4729.57</v>
      </c>
      <c r="G5450" s="309"/>
      <c r="H5450" s="309"/>
      <c r="I5450" s="24"/>
      <c r="J5450" s="2"/>
    </row>
    <row r="5451" spans="1:10" s="444" customFormat="1" ht="15" customHeight="1">
      <c r="E5451" s="517"/>
      <c r="G5451" s="309"/>
      <c r="H5451" s="309"/>
      <c r="I5451" s="24"/>
      <c r="J5451" s="2"/>
    </row>
    <row r="5452" spans="1:10" s="444" customFormat="1" ht="15" customHeight="1">
      <c r="E5452" s="517"/>
      <c r="G5452" s="309"/>
      <c r="H5452" s="309"/>
      <c r="I5452" s="24"/>
      <c r="J5452" s="2"/>
    </row>
    <row r="5453" spans="1:10" s="444" customFormat="1" ht="15" customHeight="1">
      <c r="E5453" s="517"/>
      <c r="G5453" s="309"/>
      <c r="H5453" s="309"/>
      <c r="I5453" s="24"/>
      <c r="J5453" s="2"/>
    </row>
    <row r="5454" spans="1:10" s="444" customFormat="1" ht="15" customHeight="1">
      <c r="A5454" s="60">
        <v>41569</v>
      </c>
      <c r="E5454" s="517"/>
      <c r="G5454" s="309"/>
      <c r="H5454" s="309"/>
      <c r="I5454" s="24"/>
      <c r="J5454" s="2"/>
    </row>
    <row r="5455" spans="1:10" s="444" customFormat="1" ht="15" customHeight="1">
      <c r="A5455" s="203">
        <v>41556</v>
      </c>
      <c r="B5455" s="382"/>
      <c r="C5455" s="75" t="s">
        <v>1871</v>
      </c>
      <c r="D5455" s="75" t="s">
        <v>5581</v>
      </c>
      <c r="E5455" s="525">
        <v>16126</v>
      </c>
      <c r="F5455" s="184">
        <v>749.81</v>
      </c>
      <c r="G5455" s="309"/>
      <c r="H5455" s="309"/>
      <c r="I5455" s="24"/>
      <c r="J5455" s="2"/>
    </row>
    <row r="5456" spans="1:10" s="444" customFormat="1" ht="15" customHeight="1">
      <c r="A5456" s="203">
        <v>41569</v>
      </c>
      <c r="B5456" s="382"/>
      <c r="C5456" s="75" t="s">
        <v>3157</v>
      </c>
      <c r="D5456" s="75" t="s">
        <v>5745</v>
      </c>
      <c r="E5456" s="525">
        <v>16283</v>
      </c>
      <c r="F5456" s="184">
        <v>3000</v>
      </c>
      <c r="G5456" s="309"/>
      <c r="H5456" s="309"/>
      <c r="I5456" s="24"/>
      <c r="J5456" s="2"/>
    </row>
    <row r="5457" spans="1:10" s="444" customFormat="1" ht="15" customHeight="1">
      <c r="A5457" s="203">
        <v>41569</v>
      </c>
      <c r="B5457" s="382"/>
      <c r="C5457" s="75" t="s">
        <v>3157</v>
      </c>
      <c r="D5457" s="75" t="s">
        <v>5745</v>
      </c>
      <c r="E5457" s="525">
        <v>16282</v>
      </c>
      <c r="F5457" s="184">
        <v>3000</v>
      </c>
      <c r="G5457" s="309"/>
      <c r="H5457" s="309"/>
      <c r="I5457" s="24"/>
      <c r="J5457" s="2"/>
    </row>
    <row r="5458" spans="1:10" s="444" customFormat="1" ht="15" customHeight="1">
      <c r="A5458" s="203">
        <v>41569</v>
      </c>
      <c r="B5458" s="382"/>
      <c r="C5458" s="75" t="s">
        <v>226</v>
      </c>
      <c r="D5458" s="75" t="s">
        <v>5749</v>
      </c>
      <c r="E5458" s="525">
        <v>16287</v>
      </c>
      <c r="F5458" s="184">
        <v>535.39</v>
      </c>
      <c r="G5458" s="309"/>
      <c r="H5458" s="309"/>
      <c r="I5458" s="24"/>
      <c r="J5458" s="2"/>
    </row>
    <row r="5459" spans="1:10" s="444" customFormat="1" ht="15" customHeight="1">
      <c r="A5459" s="203">
        <v>41569</v>
      </c>
      <c r="B5459" s="382"/>
      <c r="C5459" s="75" t="s">
        <v>2738</v>
      </c>
      <c r="D5459" s="75" t="s">
        <v>5748</v>
      </c>
      <c r="E5459" s="525">
        <v>16286</v>
      </c>
      <c r="F5459" s="184">
        <v>800</v>
      </c>
      <c r="G5459" s="309"/>
      <c r="H5459" s="309"/>
      <c r="I5459" s="24"/>
      <c r="J5459" s="2"/>
    </row>
    <row r="5460" spans="1:10" s="444" customFormat="1" ht="15" customHeight="1">
      <c r="A5460" s="203">
        <v>41569</v>
      </c>
      <c r="B5460" s="382"/>
      <c r="C5460" s="75" t="s">
        <v>1407</v>
      </c>
      <c r="D5460" s="75" t="s">
        <v>5747</v>
      </c>
      <c r="E5460" s="525">
        <v>16285</v>
      </c>
      <c r="F5460" s="184">
        <v>260</v>
      </c>
      <c r="G5460" s="309"/>
      <c r="H5460" s="309"/>
      <c r="I5460" s="24"/>
      <c r="J5460" s="2"/>
    </row>
    <row r="5461" spans="1:10" s="444" customFormat="1" ht="15" customHeight="1">
      <c r="A5461" s="203">
        <v>41569</v>
      </c>
      <c r="B5461" s="382"/>
      <c r="C5461" s="75" t="s">
        <v>2205</v>
      </c>
      <c r="D5461" s="75" t="s">
        <v>5744</v>
      </c>
      <c r="E5461" s="525">
        <v>16281</v>
      </c>
      <c r="F5461" s="184">
        <v>731.24</v>
      </c>
      <c r="G5461" s="309"/>
      <c r="H5461" s="309"/>
      <c r="I5461" s="24"/>
      <c r="J5461" s="2"/>
    </row>
    <row r="5462" spans="1:10" s="444" customFormat="1" ht="15" customHeight="1">
      <c r="A5462" s="203">
        <v>41568</v>
      </c>
      <c r="B5462" s="382"/>
      <c r="C5462" s="75" t="s">
        <v>4220</v>
      </c>
      <c r="D5462" s="75" t="s">
        <v>5743</v>
      </c>
      <c r="E5462" s="525">
        <v>16279</v>
      </c>
      <c r="F5462" s="184">
        <v>300</v>
      </c>
      <c r="G5462" s="309"/>
      <c r="H5462" s="309"/>
      <c r="I5462" s="24"/>
      <c r="J5462" s="2"/>
    </row>
    <row r="5463" spans="1:10" s="444" customFormat="1" ht="15" customHeight="1">
      <c r="A5463" s="203">
        <v>41569</v>
      </c>
      <c r="B5463" s="382"/>
      <c r="C5463" s="75" t="s">
        <v>2288</v>
      </c>
      <c r="D5463" s="75" t="s">
        <v>5746</v>
      </c>
      <c r="E5463" s="525">
        <v>16284</v>
      </c>
      <c r="F5463" s="184">
        <v>30</v>
      </c>
      <c r="G5463" s="309"/>
      <c r="H5463" s="309"/>
      <c r="I5463" s="24"/>
      <c r="J5463" s="2"/>
    </row>
    <row r="5464" spans="1:10" s="444" customFormat="1" ht="15" customHeight="1">
      <c r="A5464" s="291">
        <v>41549</v>
      </c>
      <c r="B5464" s="382">
        <v>41568</v>
      </c>
      <c r="C5464" s="75" t="s">
        <v>390</v>
      </c>
      <c r="D5464" s="75" t="s">
        <v>5548</v>
      </c>
      <c r="E5464" s="525">
        <v>16088</v>
      </c>
      <c r="F5464" s="184">
        <v>2889.1</v>
      </c>
      <c r="G5464" s="309"/>
      <c r="H5464" s="309"/>
      <c r="I5464" s="24"/>
      <c r="J5464" s="2"/>
    </row>
    <row r="5465" spans="1:10" s="444" customFormat="1" ht="15" customHeight="1">
      <c r="A5465" s="203">
        <v>41562</v>
      </c>
      <c r="B5465" s="382"/>
      <c r="C5465" s="75" t="s">
        <v>941</v>
      </c>
      <c r="D5465" s="75" t="s">
        <v>5646</v>
      </c>
      <c r="E5465" s="525">
        <v>16181</v>
      </c>
      <c r="F5465" s="184">
        <v>2000</v>
      </c>
      <c r="G5465" s="309"/>
      <c r="H5465" s="309"/>
      <c r="I5465" s="24"/>
      <c r="J5465" s="2"/>
    </row>
    <row r="5468" spans="1:10">
      <c r="A5468" s="60">
        <v>41570</v>
      </c>
    </row>
    <row r="5469" spans="1:10" s="444" customFormat="1" ht="15" customHeight="1">
      <c r="A5469" s="203">
        <v>41565</v>
      </c>
      <c r="B5469" s="382"/>
      <c r="C5469" s="75" t="s">
        <v>2218</v>
      </c>
      <c r="D5469" s="75" t="s">
        <v>5728</v>
      </c>
      <c r="E5469" s="525">
        <v>16264</v>
      </c>
      <c r="F5469" s="184">
        <v>121.15</v>
      </c>
      <c r="G5469" s="309"/>
      <c r="H5469" s="309"/>
      <c r="I5469" s="24"/>
      <c r="J5469" s="2"/>
    </row>
    <row r="5470" spans="1:10" s="444" customFormat="1" ht="15" customHeight="1">
      <c r="A5470" s="203">
        <v>41557</v>
      </c>
      <c r="B5470" s="382">
        <v>41563</v>
      </c>
      <c r="C5470" s="75" t="s">
        <v>3881</v>
      </c>
      <c r="D5470" s="75" t="s">
        <v>5601</v>
      </c>
      <c r="E5470" s="525">
        <v>16152</v>
      </c>
      <c r="F5470" s="184">
        <v>137.16</v>
      </c>
      <c r="G5470" s="309"/>
      <c r="H5470" s="309"/>
      <c r="I5470" s="24"/>
      <c r="J5470" s="2"/>
    </row>
    <row r="5471" spans="1:10" s="444" customFormat="1" ht="15" customHeight="1">
      <c r="A5471" s="203">
        <v>41565</v>
      </c>
      <c r="B5471" s="382">
        <v>41570</v>
      </c>
      <c r="C5471" s="75" t="s">
        <v>438</v>
      </c>
      <c r="D5471" s="75" t="s">
        <v>5734</v>
      </c>
      <c r="E5471" s="525">
        <v>16270</v>
      </c>
      <c r="F5471" s="184">
        <v>350</v>
      </c>
      <c r="G5471" s="309"/>
      <c r="H5471" s="309"/>
      <c r="I5471" s="24"/>
      <c r="J5471" s="2"/>
    </row>
    <row r="5472" spans="1:10" s="444" customFormat="1" ht="15" customHeight="1">
      <c r="A5472" s="203">
        <v>41565</v>
      </c>
      <c r="B5472" s="382">
        <v>41570</v>
      </c>
      <c r="C5472" s="75" t="s">
        <v>3689</v>
      </c>
      <c r="D5472" s="75" t="s">
        <v>5735</v>
      </c>
      <c r="E5472" s="525">
        <v>16271</v>
      </c>
      <c r="F5472" s="184">
        <v>400</v>
      </c>
      <c r="G5472" s="309"/>
      <c r="H5472" s="309"/>
      <c r="I5472" s="24"/>
      <c r="J5472" s="2"/>
    </row>
    <row r="5473" spans="1:10" s="444" customFormat="1" ht="15" customHeight="1">
      <c r="A5473" s="203">
        <v>41565</v>
      </c>
      <c r="B5473" s="382"/>
      <c r="C5473" s="75" t="s">
        <v>388</v>
      </c>
      <c r="D5473" s="75" t="s">
        <v>5720</v>
      </c>
      <c r="E5473" s="525">
        <v>16254</v>
      </c>
      <c r="F5473" s="184">
        <v>500</v>
      </c>
      <c r="G5473" s="309"/>
      <c r="H5473" s="309"/>
      <c r="I5473" s="24"/>
      <c r="J5473" s="2"/>
    </row>
    <row r="5474" spans="1:10" s="444" customFormat="1" ht="15" customHeight="1">
      <c r="A5474" s="203">
        <v>41570</v>
      </c>
      <c r="B5474" s="382"/>
      <c r="C5474" s="75" t="s">
        <v>3157</v>
      </c>
      <c r="D5474" s="75" t="s">
        <v>5745</v>
      </c>
      <c r="E5474" s="525">
        <v>16294</v>
      </c>
      <c r="F5474" s="184">
        <v>3340.36</v>
      </c>
      <c r="G5474" s="309"/>
      <c r="H5474" s="309"/>
      <c r="I5474" s="24"/>
      <c r="J5474" s="2"/>
    </row>
    <row r="5475" spans="1:10" s="444" customFormat="1" ht="15" customHeight="1">
      <c r="A5475" s="203">
        <v>41537</v>
      </c>
      <c r="B5475" s="382">
        <v>41570</v>
      </c>
      <c r="C5475" s="75" t="s">
        <v>469</v>
      </c>
      <c r="D5475" s="75" t="s">
        <v>5408</v>
      </c>
      <c r="E5475" s="525">
        <v>15949</v>
      </c>
      <c r="F5475" s="184">
        <v>4892.16</v>
      </c>
      <c r="G5475" s="309"/>
      <c r="H5475" s="309"/>
      <c r="I5475" s="24"/>
      <c r="J5475" s="2"/>
    </row>
    <row r="5476" spans="1:10" s="444" customFormat="1" ht="15" customHeight="1">
      <c r="A5476" s="203">
        <v>41562</v>
      </c>
      <c r="B5476" s="382"/>
      <c r="C5476" s="75" t="s">
        <v>356</v>
      </c>
      <c r="D5476" s="75" t="s">
        <v>5667</v>
      </c>
      <c r="E5476" s="525">
        <v>16202</v>
      </c>
      <c r="F5476" s="184">
        <v>176</v>
      </c>
      <c r="G5476" s="309"/>
      <c r="H5476" s="309"/>
      <c r="I5476" s="24"/>
      <c r="J5476" s="2"/>
    </row>
    <row r="5479" spans="1:10">
      <c r="A5479" s="60">
        <v>41571</v>
      </c>
    </row>
    <row r="5480" spans="1:10" s="444" customFormat="1" ht="15" customHeight="1">
      <c r="A5480" s="203">
        <v>41523</v>
      </c>
      <c r="B5480" s="382">
        <v>41528</v>
      </c>
      <c r="C5480" s="75" t="s">
        <v>4832</v>
      </c>
      <c r="D5480" s="75" t="s">
        <v>4839</v>
      </c>
      <c r="E5480" s="525">
        <v>15808</v>
      </c>
      <c r="F5480" s="184">
        <v>300</v>
      </c>
      <c r="G5480" s="309"/>
      <c r="H5480" s="309"/>
      <c r="I5480" s="24"/>
      <c r="J5480" s="2"/>
    </row>
    <row r="5481" spans="1:10" s="444" customFormat="1" ht="15" customHeight="1">
      <c r="A5481" s="203">
        <v>41565</v>
      </c>
      <c r="B5481" s="382">
        <v>41570</v>
      </c>
      <c r="C5481" s="75" t="s">
        <v>1288</v>
      </c>
      <c r="D5481" s="75" t="s">
        <v>5730</v>
      </c>
      <c r="E5481" s="525">
        <v>16266</v>
      </c>
      <c r="F5481" s="184">
        <v>400</v>
      </c>
      <c r="G5481" s="309"/>
      <c r="H5481" s="309"/>
      <c r="I5481" s="24"/>
      <c r="J5481" s="2"/>
    </row>
    <row r="5482" spans="1:10" s="444" customFormat="1" ht="15" customHeight="1">
      <c r="A5482" s="203">
        <v>41565</v>
      </c>
      <c r="B5482" s="382">
        <v>41570</v>
      </c>
      <c r="C5482" s="75" t="s">
        <v>3048</v>
      </c>
      <c r="D5482" s="75" t="s">
        <v>5732</v>
      </c>
      <c r="E5482" s="525">
        <v>16268</v>
      </c>
      <c r="F5482" s="184">
        <v>400</v>
      </c>
      <c r="G5482" s="309"/>
      <c r="H5482" s="309"/>
      <c r="I5482" s="24"/>
      <c r="J5482" s="2"/>
    </row>
    <row r="5483" spans="1:10" s="444" customFormat="1" ht="15" customHeight="1">
      <c r="A5483" s="203">
        <v>41565</v>
      </c>
      <c r="B5483" s="382"/>
      <c r="C5483" s="75" t="s">
        <v>1797</v>
      </c>
      <c r="D5483" s="75" t="s">
        <v>5726</v>
      </c>
      <c r="E5483" s="525">
        <v>16261</v>
      </c>
      <c r="F5483" s="184">
        <v>427</v>
      </c>
      <c r="G5483" s="309"/>
      <c r="H5483" s="309"/>
      <c r="I5483" s="24"/>
      <c r="J5483" s="2"/>
    </row>
    <row r="5484" spans="1:10" s="444" customFormat="1" ht="15" customHeight="1">
      <c r="A5484" s="203">
        <v>41570</v>
      </c>
      <c r="B5484" s="382"/>
      <c r="C5484" s="75" t="s">
        <v>5752</v>
      </c>
      <c r="D5484" s="75" t="s">
        <v>5756</v>
      </c>
      <c r="E5484" s="525">
        <v>16292</v>
      </c>
      <c r="F5484" s="184">
        <v>400</v>
      </c>
      <c r="G5484" s="309"/>
      <c r="H5484" s="309"/>
      <c r="I5484" s="24"/>
      <c r="J5484" s="2"/>
    </row>
    <row r="5488" spans="1:10">
      <c r="A5488" s="60">
        <v>41572</v>
      </c>
    </row>
    <row r="5489" spans="1:10" s="444" customFormat="1">
      <c r="A5489" s="203">
        <v>41495</v>
      </c>
      <c r="B5489" s="382"/>
      <c r="C5489" s="75" t="s">
        <v>4833</v>
      </c>
      <c r="D5489" s="75" t="s">
        <v>4840</v>
      </c>
      <c r="E5489" s="525">
        <v>15416</v>
      </c>
      <c r="F5489" s="184">
        <v>99</v>
      </c>
      <c r="G5489" s="309"/>
      <c r="H5489" s="309"/>
      <c r="I5489" s="24"/>
      <c r="J5489" s="2"/>
    </row>
    <row r="5490" spans="1:10" s="444" customFormat="1" ht="15" customHeight="1">
      <c r="A5490" s="203">
        <v>41565</v>
      </c>
      <c r="B5490" s="382">
        <v>41570</v>
      </c>
      <c r="C5490" s="75" t="s">
        <v>662</v>
      </c>
      <c r="D5490" s="75" t="s">
        <v>5736</v>
      </c>
      <c r="E5490" s="525">
        <v>16272</v>
      </c>
      <c r="F5490" s="184">
        <v>148.08000000000001</v>
      </c>
      <c r="G5490" s="309"/>
      <c r="H5490" s="309"/>
      <c r="I5490" s="24"/>
      <c r="J5490" s="2"/>
    </row>
    <row r="5491" spans="1:10" s="444" customFormat="1" ht="15" customHeight="1">
      <c r="A5491" s="203">
        <v>41565</v>
      </c>
      <c r="B5491" s="382">
        <v>41570</v>
      </c>
      <c r="C5491" s="75" t="s">
        <v>896</v>
      </c>
      <c r="D5491" s="75" t="s">
        <v>5737</v>
      </c>
      <c r="E5491" s="525">
        <v>16274</v>
      </c>
      <c r="F5491" s="184">
        <v>300</v>
      </c>
      <c r="G5491" s="309"/>
      <c r="H5491" s="309"/>
      <c r="I5491" s="24"/>
      <c r="J5491" s="2"/>
    </row>
    <row r="5492" spans="1:10" s="444" customFormat="1" ht="15" customHeight="1">
      <c r="A5492" s="203">
        <v>41565</v>
      </c>
      <c r="B5492" s="382"/>
      <c r="C5492" s="75" t="s">
        <v>5718</v>
      </c>
      <c r="D5492" s="75" t="s">
        <v>5723</v>
      </c>
      <c r="E5492" s="525">
        <v>16257</v>
      </c>
      <c r="F5492" s="184">
        <v>609</v>
      </c>
      <c r="G5492" s="309"/>
      <c r="H5492" s="309"/>
      <c r="I5492" s="24"/>
      <c r="J5492" s="2"/>
    </row>
    <row r="5493" spans="1:10" s="444" customFormat="1" ht="15" customHeight="1">
      <c r="A5493" s="203">
        <v>41572</v>
      </c>
      <c r="B5493" s="382"/>
      <c r="C5493" s="75" t="s">
        <v>5759</v>
      </c>
      <c r="D5493" s="75" t="s">
        <v>5758</v>
      </c>
      <c r="E5493" s="525">
        <v>16295</v>
      </c>
      <c r="F5493" s="184">
        <v>19689.98</v>
      </c>
      <c r="G5493" s="309"/>
      <c r="H5493" s="309"/>
      <c r="I5493" s="24"/>
      <c r="J5493" s="2"/>
    </row>
    <row r="5494" spans="1:10" s="444" customFormat="1" ht="15" customHeight="1">
      <c r="A5494" s="203">
        <v>41572</v>
      </c>
      <c r="B5494" s="382"/>
      <c r="C5494" s="75" t="s">
        <v>389</v>
      </c>
      <c r="D5494" s="75" t="s">
        <v>5769</v>
      </c>
      <c r="E5494" s="525">
        <v>16304</v>
      </c>
      <c r="F5494" s="184">
        <v>400</v>
      </c>
      <c r="G5494" s="309"/>
      <c r="H5494" s="694"/>
      <c r="I5494" s="24"/>
      <c r="J5494" s="2"/>
    </row>
    <row r="5495" spans="1:10" s="444" customFormat="1" ht="15" customHeight="1">
      <c r="A5495" s="203">
        <v>41572</v>
      </c>
      <c r="B5495" s="382"/>
      <c r="C5495" s="75" t="s">
        <v>1419</v>
      </c>
      <c r="D5495" s="75" t="s">
        <v>5761</v>
      </c>
      <c r="E5495" s="525">
        <v>16296</v>
      </c>
      <c r="F5495" s="184">
        <v>292</v>
      </c>
      <c r="G5495" s="309"/>
      <c r="H5495" s="309"/>
      <c r="I5495" s="24"/>
      <c r="J5495" s="2"/>
    </row>
    <row r="5496" spans="1:10" s="444" customFormat="1" ht="15" customHeight="1">
      <c r="A5496" s="203">
        <v>41572</v>
      </c>
      <c r="B5496" s="382"/>
      <c r="C5496" s="75" t="s">
        <v>145</v>
      </c>
      <c r="D5496" s="75" t="s">
        <v>5764</v>
      </c>
      <c r="E5496" s="525">
        <v>16299</v>
      </c>
      <c r="F5496" s="184">
        <v>307</v>
      </c>
      <c r="G5496" s="309"/>
      <c r="H5496" s="309"/>
      <c r="I5496" s="24"/>
      <c r="J5496" s="2"/>
    </row>
    <row r="5497" spans="1:10" s="444" customFormat="1" ht="15" customHeight="1">
      <c r="A5497" s="203">
        <v>41572</v>
      </c>
      <c r="B5497" s="382"/>
      <c r="C5497" s="75" t="s">
        <v>226</v>
      </c>
      <c r="D5497" s="75" t="s">
        <v>5765</v>
      </c>
      <c r="E5497" s="525">
        <v>16300</v>
      </c>
      <c r="F5497" s="184">
        <v>260.83999999999997</v>
      </c>
      <c r="G5497" s="309"/>
      <c r="H5497" s="309"/>
      <c r="I5497" s="24"/>
      <c r="J5497" s="2"/>
    </row>
    <row r="5498" spans="1:10" s="444" customFormat="1" ht="15" customHeight="1">
      <c r="A5498" s="203">
        <v>41549</v>
      </c>
      <c r="B5498" s="382">
        <v>41568</v>
      </c>
      <c r="C5498" s="75" t="s">
        <v>344</v>
      </c>
      <c r="D5498" s="75" t="s">
        <v>5547</v>
      </c>
      <c r="E5498" s="525">
        <v>16087</v>
      </c>
      <c r="F5498" s="184">
        <v>322.51</v>
      </c>
      <c r="G5498" s="309"/>
      <c r="H5498" s="309"/>
      <c r="I5498" s="24"/>
      <c r="J5498" s="2"/>
    </row>
    <row r="5499" spans="1:10" s="444" customFormat="1" ht="15" customHeight="1">
      <c r="A5499" s="203">
        <v>41542</v>
      </c>
      <c r="B5499" s="382">
        <v>41572</v>
      </c>
      <c r="C5499" s="75" t="s">
        <v>133</v>
      </c>
      <c r="D5499" s="75" t="s">
        <v>5439</v>
      </c>
      <c r="E5499" s="525">
        <v>15984</v>
      </c>
      <c r="F5499" s="184">
        <v>703.38</v>
      </c>
      <c r="G5499" s="309"/>
      <c r="H5499" s="694"/>
      <c r="I5499" s="24"/>
      <c r="J5499" s="2"/>
    </row>
    <row r="5500" spans="1:10" s="444" customFormat="1" ht="15" customHeight="1">
      <c r="A5500" s="203">
        <v>41565</v>
      </c>
      <c r="B5500" s="382"/>
      <c r="C5500" s="75" t="s">
        <v>5403</v>
      </c>
      <c r="D5500" s="75" t="s">
        <v>6111</v>
      </c>
      <c r="E5500" s="525">
        <v>16258</v>
      </c>
      <c r="F5500" s="184">
        <v>320</v>
      </c>
      <c r="G5500" s="309"/>
      <c r="H5500" s="694"/>
      <c r="I5500" s="24"/>
      <c r="J5500" s="2"/>
    </row>
    <row r="5501" spans="1:10" s="444" customFormat="1" ht="15" customHeight="1">
      <c r="A5501" s="203">
        <v>41565</v>
      </c>
      <c r="B5501" s="382">
        <v>41570</v>
      </c>
      <c r="C5501" s="75" t="s">
        <v>5729</v>
      </c>
      <c r="D5501" s="75" t="s">
        <v>5731</v>
      </c>
      <c r="E5501" s="525">
        <v>16267</v>
      </c>
      <c r="F5501" s="184">
        <v>385.11</v>
      </c>
      <c r="G5501" s="309"/>
      <c r="H5501" s="694"/>
      <c r="I5501" s="24"/>
      <c r="J5501" s="2"/>
    </row>
    <row r="5504" spans="1:10">
      <c r="A5504" s="60">
        <v>41576</v>
      </c>
    </row>
    <row r="5505" spans="1:10" s="444" customFormat="1" ht="15" customHeight="1">
      <c r="A5505" s="203">
        <v>41572</v>
      </c>
      <c r="B5505" s="382"/>
      <c r="C5505" s="75" t="s">
        <v>4640</v>
      </c>
      <c r="D5505" s="75" t="s">
        <v>5770</v>
      </c>
      <c r="E5505" s="525">
        <v>16305</v>
      </c>
      <c r="F5505" s="184">
        <v>55.12</v>
      </c>
      <c r="G5505" s="309"/>
      <c r="H5505" s="309"/>
      <c r="I5505" s="24"/>
      <c r="J5505" s="2"/>
    </row>
    <row r="5506" spans="1:10" s="444" customFormat="1" ht="15" customHeight="1">
      <c r="A5506" s="203">
        <v>41572</v>
      </c>
      <c r="B5506" s="382"/>
      <c r="C5506" s="75" t="s">
        <v>622</v>
      </c>
      <c r="D5506" s="75" t="s">
        <v>5771</v>
      </c>
      <c r="E5506" s="525">
        <v>16306</v>
      </c>
      <c r="F5506" s="184">
        <v>294.39999999999998</v>
      </c>
      <c r="G5506" s="309"/>
      <c r="H5506" s="694"/>
      <c r="I5506" s="24"/>
      <c r="J5506" s="2"/>
    </row>
    <row r="5507" spans="1:10" s="444" customFormat="1" ht="15" customHeight="1">
      <c r="A5507" s="203">
        <v>41572</v>
      </c>
      <c r="B5507" s="382"/>
      <c r="C5507" s="75" t="s">
        <v>1124</v>
      </c>
      <c r="D5507" s="75" t="s">
        <v>5768</v>
      </c>
      <c r="E5507" s="525">
        <v>16303</v>
      </c>
      <c r="F5507" s="184">
        <v>350</v>
      </c>
      <c r="G5507" s="309"/>
      <c r="H5507" s="694"/>
      <c r="I5507" s="24"/>
      <c r="J5507" s="2"/>
    </row>
    <row r="5508" spans="1:10" s="444" customFormat="1" ht="15" customHeight="1">
      <c r="A5508" s="203">
        <v>41572</v>
      </c>
      <c r="B5508" s="382"/>
      <c r="C5508" s="75" t="s">
        <v>130</v>
      </c>
      <c r="D5508" s="75" t="s">
        <v>5762</v>
      </c>
      <c r="E5508" s="525">
        <v>16297</v>
      </c>
      <c r="F5508" s="184">
        <v>975</v>
      </c>
      <c r="G5508" s="309"/>
      <c r="H5508" s="694"/>
      <c r="I5508" s="24"/>
      <c r="J5508" s="2"/>
    </row>
    <row r="5509" spans="1:10" s="444" customFormat="1" ht="15" customHeight="1">
      <c r="A5509" s="203">
        <v>41576</v>
      </c>
      <c r="B5509" s="382"/>
      <c r="C5509" s="75" t="s">
        <v>2206</v>
      </c>
      <c r="D5509" s="75" t="s">
        <v>5775</v>
      </c>
      <c r="E5509" s="525">
        <v>16309</v>
      </c>
      <c r="F5509" s="184">
        <v>447</v>
      </c>
      <c r="G5509" s="309"/>
      <c r="H5509" s="694"/>
      <c r="I5509" s="24"/>
      <c r="J5509" s="2"/>
    </row>
    <row r="5510" spans="1:10" s="444" customFormat="1" ht="15" customHeight="1">
      <c r="A5510" s="203">
        <v>41570</v>
      </c>
      <c r="B5510" s="382"/>
      <c r="C5510" s="75" t="s">
        <v>1707</v>
      </c>
      <c r="D5510" s="75" t="s">
        <v>5757</v>
      </c>
      <c r="E5510" s="525">
        <v>16293</v>
      </c>
      <c r="F5510" s="184">
        <v>264</v>
      </c>
      <c r="G5510" s="309"/>
      <c r="H5510" s="694"/>
      <c r="I5510" s="24"/>
      <c r="J5510" s="2"/>
    </row>
    <row r="5511" spans="1:10">
      <c r="H5511" s="694"/>
    </row>
    <row r="5513" spans="1:10">
      <c r="A5513" s="60">
        <v>41577</v>
      </c>
    </row>
    <row r="5514" spans="1:10" s="444" customFormat="1" ht="15" customHeight="1">
      <c r="A5514" s="203">
        <v>41572</v>
      </c>
      <c r="B5514" s="382"/>
      <c r="C5514" s="75" t="s">
        <v>438</v>
      </c>
      <c r="D5514" s="75" t="s">
        <v>5766</v>
      </c>
      <c r="E5514" s="525">
        <v>16301</v>
      </c>
      <c r="F5514" s="184">
        <v>400</v>
      </c>
      <c r="G5514" s="309"/>
      <c r="H5514" s="309"/>
      <c r="I5514" s="24"/>
      <c r="J5514" s="2"/>
    </row>
    <row r="5515" spans="1:10" s="444" customFormat="1" ht="15" customHeight="1">
      <c r="A5515" s="203">
        <v>41576</v>
      </c>
      <c r="B5515" s="382"/>
      <c r="C5515" s="75" t="s">
        <v>1797</v>
      </c>
      <c r="D5515" s="75" t="s">
        <v>5774</v>
      </c>
      <c r="E5515" s="525">
        <v>16308</v>
      </c>
      <c r="F5515" s="184">
        <v>454.4</v>
      </c>
      <c r="G5515" s="309"/>
      <c r="H5515" s="694"/>
      <c r="I5515" s="24"/>
      <c r="J5515" s="2"/>
    </row>
    <row r="5516" spans="1:10" s="444" customFormat="1" ht="15" customHeight="1">
      <c r="A5516" s="203">
        <v>41576</v>
      </c>
      <c r="B5516" s="382"/>
      <c r="C5516" s="75" t="s">
        <v>5772</v>
      </c>
      <c r="D5516" s="75" t="s">
        <v>5776</v>
      </c>
      <c r="E5516" s="525">
        <v>16310</v>
      </c>
      <c r="F5516" s="184">
        <v>420</v>
      </c>
      <c r="G5516" s="309"/>
      <c r="H5516" s="694"/>
      <c r="I5516" s="24"/>
      <c r="J5516" s="2"/>
    </row>
    <row r="5517" spans="1:10" s="444" customFormat="1" ht="15" customHeight="1">
      <c r="A5517" s="203">
        <v>41576</v>
      </c>
      <c r="B5517" s="382"/>
      <c r="C5517" s="75" t="s">
        <v>4129</v>
      </c>
      <c r="D5517" s="75" t="s">
        <v>5779</v>
      </c>
      <c r="E5517" s="525">
        <v>16313</v>
      </c>
      <c r="F5517" s="184">
        <v>240</v>
      </c>
      <c r="G5517" s="309"/>
      <c r="H5517" s="694"/>
      <c r="I5517" s="24"/>
      <c r="J5517" s="2"/>
    </row>
    <row r="5518" spans="1:10">
      <c r="H5518" s="694"/>
    </row>
    <row r="5521" spans="1:10">
      <c r="A5521" s="60">
        <v>41577</v>
      </c>
    </row>
    <row r="5522" spans="1:10" s="444" customFormat="1" ht="15" customHeight="1">
      <c r="A5522" s="203">
        <v>41577</v>
      </c>
      <c r="B5522" s="382"/>
      <c r="C5522" s="75" t="s">
        <v>5780</v>
      </c>
      <c r="D5522" s="75" t="s">
        <v>5575</v>
      </c>
      <c r="E5522" s="525">
        <v>16315</v>
      </c>
      <c r="F5522" s="184">
        <v>160</v>
      </c>
      <c r="G5522" s="309"/>
      <c r="H5522" s="309"/>
      <c r="I5522" s="24"/>
      <c r="J5522" s="2"/>
    </row>
    <row r="5523" spans="1:10" s="444" customFormat="1" ht="15" customHeight="1">
      <c r="A5523" s="203">
        <v>41565</v>
      </c>
      <c r="B5523" s="382"/>
      <c r="C5523" s="75" t="s">
        <v>78</v>
      </c>
      <c r="D5523" s="75" t="s">
        <v>5724</v>
      </c>
      <c r="E5523" s="525">
        <v>16259</v>
      </c>
      <c r="F5523" s="184">
        <v>690</v>
      </c>
      <c r="G5523" s="309"/>
      <c r="H5523" s="694"/>
      <c r="I5523" s="24"/>
      <c r="J5523" s="2"/>
    </row>
    <row r="5524" spans="1:10" s="444" customFormat="1" ht="15" customHeight="1">
      <c r="A5524" s="203">
        <v>41570</v>
      </c>
      <c r="B5524" s="382"/>
      <c r="C5524" s="75" t="s">
        <v>5751</v>
      </c>
      <c r="D5524" s="75" t="s">
        <v>5753</v>
      </c>
      <c r="E5524" s="525">
        <v>16289</v>
      </c>
      <c r="F5524" s="184">
        <v>4400</v>
      </c>
      <c r="G5524" s="309"/>
      <c r="H5524" s="694"/>
      <c r="I5524" s="24"/>
      <c r="J5524" s="2"/>
    </row>
    <row r="5525" spans="1:10" s="444" customFormat="1" ht="15" customHeight="1">
      <c r="A5525" s="203">
        <v>41578</v>
      </c>
      <c r="B5525" s="382"/>
      <c r="C5525" s="75" t="s">
        <v>226</v>
      </c>
      <c r="D5525" s="75" t="s">
        <v>5783</v>
      </c>
      <c r="E5525" s="525">
        <v>16319</v>
      </c>
      <c r="F5525" s="184">
        <v>200</v>
      </c>
      <c r="G5525" s="309"/>
      <c r="H5525" s="694"/>
      <c r="I5525" s="24"/>
      <c r="J5525" s="2"/>
    </row>
    <row r="5526" spans="1:10">
      <c r="H5526" s="694"/>
    </row>
    <row r="5528" spans="1:10">
      <c r="A5528" s="60">
        <v>41579</v>
      </c>
    </row>
    <row r="5529" spans="1:10" s="444" customFormat="1" ht="15" customHeight="1">
      <c r="A5529" s="203">
        <v>41576</v>
      </c>
      <c r="B5529" s="382"/>
      <c r="C5529" s="75" t="s">
        <v>5777</v>
      </c>
      <c r="D5529" s="75" t="s">
        <v>5778</v>
      </c>
      <c r="E5529" s="525">
        <v>16314</v>
      </c>
      <c r="F5529" s="184">
        <v>272.8</v>
      </c>
      <c r="G5529" s="309"/>
      <c r="H5529" s="309"/>
      <c r="I5529" s="24"/>
      <c r="J5529" s="2"/>
    </row>
    <row r="5530" spans="1:10" s="444" customFormat="1" ht="15" customHeight="1">
      <c r="A5530" s="203">
        <v>41578</v>
      </c>
      <c r="B5530" s="382"/>
      <c r="C5530" s="75" t="s">
        <v>4500</v>
      </c>
      <c r="D5530" s="75" t="s">
        <v>5782</v>
      </c>
      <c r="E5530" s="525">
        <v>16318</v>
      </c>
      <c r="F5530" s="184">
        <v>460</v>
      </c>
      <c r="G5530" s="309"/>
      <c r="H5530" s="694"/>
      <c r="I5530" s="24"/>
      <c r="J5530" s="2"/>
    </row>
    <row r="5531" spans="1:10" s="444" customFormat="1" ht="15" customHeight="1">
      <c r="A5531" s="203">
        <v>41578</v>
      </c>
      <c r="B5531" s="382"/>
      <c r="C5531" s="75" t="s">
        <v>457</v>
      </c>
      <c r="D5531" s="75" t="s">
        <v>5781</v>
      </c>
      <c r="E5531" s="525">
        <v>16317</v>
      </c>
      <c r="F5531" s="184">
        <v>1000.13</v>
      </c>
      <c r="G5531" s="309"/>
      <c r="H5531" s="694"/>
      <c r="I5531" s="24"/>
      <c r="J5531" s="2"/>
    </row>
    <row r="5532" spans="1:10" s="444" customFormat="1" ht="15" customHeight="1">
      <c r="A5532" s="203">
        <v>41572</v>
      </c>
      <c r="B5532" s="382"/>
      <c r="C5532" s="75" t="s">
        <v>5760</v>
      </c>
      <c r="D5532" s="75" t="s">
        <v>5763</v>
      </c>
      <c r="E5532" s="525">
        <v>16298</v>
      </c>
      <c r="F5532" s="184">
        <v>5550</v>
      </c>
      <c r="G5532" s="309"/>
      <c r="H5532" s="694"/>
      <c r="I5532" s="24"/>
      <c r="J5532" s="2"/>
    </row>
    <row r="5533" spans="1:10">
      <c r="H5533" s="694"/>
    </row>
    <row r="5535" spans="1:10">
      <c r="A5535" s="60">
        <v>41582</v>
      </c>
    </row>
    <row r="5536" spans="1:10" s="444" customFormat="1" ht="15" customHeight="1">
      <c r="A5536" s="203">
        <v>41576</v>
      </c>
      <c r="B5536" s="382"/>
      <c r="C5536" s="75" t="s">
        <v>2945</v>
      </c>
      <c r="D5536" s="75" t="s">
        <v>3868</v>
      </c>
      <c r="E5536" s="525">
        <v>16312</v>
      </c>
      <c r="F5536" s="184">
        <v>235.52</v>
      </c>
      <c r="G5536" s="309"/>
      <c r="H5536" s="309"/>
      <c r="I5536" s="24"/>
      <c r="J5536" s="2"/>
    </row>
    <row r="5537" spans="1:10" s="444" customFormat="1">
      <c r="A5537" s="291">
        <v>41509</v>
      </c>
      <c r="B5537" s="209">
        <v>41578</v>
      </c>
      <c r="C5537" s="118" t="s">
        <v>761</v>
      </c>
      <c r="D5537" s="118" t="s">
        <v>5013</v>
      </c>
      <c r="E5537" s="520">
        <v>15584</v>
      </c>
      <c r="F5537" s="184">
        <v>1422.32</v>
      </c>
      <c r="G5537" s="309"/>
      <c r="H5537" s="694"/>
      <c r="I5537" s="24"/>
      <c r="J5537" s="2"/>
    </row>
    <row r="5538" spans="1:10">
      <c r="H5538" s="694"/>
    </row>
    <row r="5540" spans="1:10">
      <c r="A5540" s="60">
        <v>41583</v>
      </c>
    </row>
    <row r="5541" spans="1:10" s="444" customFormat="1" ht="15" customHeight="1">
      <c r="A5541" s="203">
        <v>41534</v>
      </c>
      <c r="B5541" s="382"/>
      <c r="C5541" s="75" t="s">
        <v>5708</v>
      </c>
      <c r="D5541" s="75" t="s">
        <v>5711</v>
      </c>
      <c r="E5541" s="525">
        <v>16246</v>
      </c>
      <c r="F5541" s="184">
        <v>203.2</v>
      </c>
      <c r="G5541" s="309"/>
      <c r="H5541" s="309"/>
      <c r="I5541" s="24"/>
      <c r="J5541" s="2"/>
    </row>
    <row r="5542" spans="1:10" s="444" customFormat="1" ht="15" customHeight="1">
      <c r="A5542" s="203">
        <v>41562</v>
      </c>
      <c r="B5542" s="382"/>
      <c r="C5542" s="75" t="s">
        <v>5613</v>
      </c>
      <c r="D5542" s="75" t="s">
        <v>5674</v>
      </c>
      <c r="E5542" s="525">
        <v>16209</v>
      </c>
      <c r="F5542" s="184">
        <v>300</v>
      </c>
      <c r="G5542" s="309"/>
      <c r="H5542" s="694"/>
      <c r="I5542" s="24"/>
      <c r="J5542" s="2"/>
    </row>
    <row r="5543" spans="1:10" s="444" customFormat="1" ht="15" customHeight="1">
      <c r="A5543" s="203">
        <v>41547</v>
      </c>
      <c r="B5543" s="382"/>
      <c r="C5543" s="75" t="s">
        <v>5458</v>
      </c>
      <c r="D5543" s="75" t="s">
        <v>5516</v>
      </c>
      <c r="E5543" s="525">
        <v>16051</v>
      </c>
      <c r="F5543" s="184">
        <v>679.88</v>
      </c>
      <c r="G5543" s="309"/>
      <c r="H5543" s="694"/>
      <c r="I5543" s="24"/>
      <c r="J5543" s="2"/>
    </row>
    <row r="5544" spans="1:10">
      <c r="H5544" s="694"/>
    </row>
    <row r="5546" spans="1:10">
      <c r="A5546" s="60">
        <v>41584</v>
      </c>
    </row>
    <row r="5547" spans="1:10" s="444" customFormat="1" ht="15" customHeight="1">
      <c r="A5547" s="203">
        <v>41582</v>
      </c>
      <c r="B5547" s="382"/>
      <c r="C5547" s="75" t="s">
        <v>5876</v>
      </c>
      <c r="D5547" s="75" t="s">
        <v>5877</v>
      </c>
      <c r="E5547" s="525">
        <v>16322</v>
      </c>
      <c r="F5547" s="184">
        <v>5000</v>
      </c>
      <c r="G5547" s="309"/>
      <c r="H5547" s="309"/>
      <c r="I5547" s="24"/>
      <c r="J5547" s="2"/>
    </row>
    <row r="5548" spans="1:10" s="444" customFormat="1" ht="15" customHeight="1">
      <c r="A5548" s="203">
        <v>41583</v>
      </c>
      <c r="B5548" s="382"/>
      <c r="C5548" s="75" t="s">
        <v>226</v>
      </c>
      <c r="D5548" s="75" t="s">
        <v>5882</v>
      </c>
      <c r="E5548" s="525">
        <v>16326</v>
      </c>
      <c r="F5548" s="184">
        <v>369.81</v>
      </c>
      <c r="G5548" s="309"/>
      <c r="H5548" s="694"/>
      <c r="I5548" s="24"/>
      <c r="J5548" s="2"/>
    </row>
    <row r="5549" spans="1:10">
      <c r="A5549" s="203">
        <v>41583</v>
      </c>
      <c r="B5549" s="382"/>
      <c r="C5549" s="75" t="s">
        <v>5878</v>
      </c>
      <c r="D5549" s="75" t="s">
        <v>5883</v>
      </c>
      <c r="E5549" s="525">
        <v>16327</v>
      </c>
      <c r="F5549" s="184">
        <v>250</v>
      </c>
      <c r="H5549" s="694"/>
    </row>
    <row r="5550" spans="1:10" s="444" customFormat="1" ht="15" customHeight="1">
      <c r="A5550" s="203">
        <v>41554</v>
      </c>
      <c r="B5550" s="382">
        <v>41585</v>
      </c>
      <c r="C5550" s="75" t="s">
        <v>133</v>
      </c>
      <c r="D5550" s="75" t="s">
        <v>5570</v>
      </c>
      <c r="E5550" s="525">
        <v>16115</v>
      </c>
      <c r="F5550" s="184">
        <v>1227.6600000000001</v>
      </c>
      <c r="G5550" s="309"/>
      <c r="H5550" s="694"/>
      <c r="I5550" s="24"/>
      <c r="J5550" s="2"/>
    </row>
    <row r="5551" spans="1:10">
      <c r="H5551" s="694"/>
    </row>
    <row r="5553" spans="1:10">
      <c r="A5553" s="60">
        <v>41585</v>
      </c>
    </row>
    <row r="5554" spans="1:10" s="444" customFormat="1" ht="15" customHeight="1">
      <c r="A5554" s="203">
        <v>41570</v>
      </c>
      <c r="B5554" s="382"/>
      <c r="C5554" s="75" t="s">
        <v>1871</v>
      </c>
      <c r="D5554" s="75" t="s">
        <v>5755</v>
      </c>
      <c r="E5554" s="525">
        <v>16291</v>
      </c>
      <c r="F5554" s="184">
        <v>341.38</v>
      </c>
      <c r="G5554" s="309"/>
      <c r="H5554" s="309"/>
      <c r="I5554" s="24"/>
      <c r="J5554" s="2"/>
    </row>
    <row r="5555" spans="1:10" s="444" customFormat="1" ht="15" customHeight="1">
      <c r="A5555" s="203">
        <v>41577</v>
      </c>
      <c r="B5555" s="382">
        <v>41582</v>
      </c>
      <c r="C5555" s="75" t="s">
        <v>1797</v>
      </c>
      <c r="D5555" s="75" t="s">
        <v>5750</v>
      </c>
      <c r="E5555" s="525">
        <v>16316</v>
      </c>
      <c r="F5555" s="184">
        <v>500</v>
      </c>
      <c r="G5555" s="309"/>
      <c r="H5555" s="694"/>
      <c r="I5555" s="24"/>
      <c r="J5555" s="2"/>
    </row>
    <row r="5556" spans="1:10" s="444" customFormat="1" ht="15" customHeight="1">
      <c r="A5556" s="203">
        <v>41583</v>
      </c>
      <c r="B5556" s="382"/>
      <c r="C5556" s="75" t="s">
        <v>166</v>
      </c>
      <c r="D5556" s="75" t="s">
        <v>5881</v>
      </c>
      <c r="E5556" s="525">
        <v>16325</v>
      </c>
      <c r="F5556" s="184">
        <v>611.63</v>
      </c>
      <c r="G5556" s="309"/>
      <c r="H5556" s="694"/>
      <c r="I5556" s="24"/>
      <c r="J5556" s="2"/>
    </row>
    <row r="5557" spans="1:10" s="444" customFormat="1" ht="15" customHeight="1">
      <c r="A5557" s="203">
        <v>41583</v>
      </c>
      <c r="B5557" s="382"/>
      <c r="C5557" s="75" t="s">
        <v>745</v>
      </c>
      <c r="D5557" s="75" t="s">
        <v>5880</v>
      </c>
      <c r="E5557" s="525">
        <v>16324</v>
      </c>
      <c r="F5557" s="184">
        <v>11704</v>
      </c>
      <c r="G5557" s="309"/>
      <c r="H5557" s="694"/>
      <c r="I5557" s="24"/>
      <c r="J5557" s="2"/>
    </row>
    <row r="5558" spans="1:10">
      <c r="H5558" s="694"/>
    </row>
    <row r="5560" spans="1:10">
      <c r="A5560" s="60">
        <v>41586</v>
      </c>
    </row>
    <row r="5561" spans="1:10">
      <c r="A5561" s="203">
        <v>41572</v>
      </c>
      <c r="B5561" s="382"/>
      <c r="C5561" s="75" t="s">
        <v>3689</v>
      </c>
      <c r="D5561" s="75" t="s">
        <v>5767</v>
      </c>
      <c r="E5561" s="525">
        <v>16302</v>
      </c>
      <c r="F5561" s="184">
        <v>250</v>
      </c>
    </row>
    <row r="5562" spans="1:10" s="444" customFormat="1" ht="15" customHeight="1">
      <c r="A5562" s="203">
        <v>41585</v>
      </c>
      <c r="B5562" s="382"/>
      <c r="C5562" s="75" t="s">
        <v>5923</v>
      </c>
      <c r="D5562" s="75" t="s">
        <v>5922</v>
      </c>
      <c r="E5562" s="525">
        <v>16330</v>
      </c>
      <c r="F5562" s="184">
        <v>800</v>
      </c>
      <c r="G5562" s="309"/>
      <c r="H5562" s="694"/>
      <c r="I5562" s="24"/>
      <c r="J5562" s="2"/>
    </row>
    <row r="5563" spans="1:10" s="444" customFormat="1" ht="15" customHeight="1">
      <c r="A5563" s="203">
        <v>41585</v>
      </c>
      <c r="B5563" s="382"/>
      <c r="C5563" s="75" t="s">
        <v>4279</v>
      </c>
      <c r="D5563" s="75" t="s">
        <v>5885</v>
      </c>
      <c r="E5563" s="525">
        <v>16329</v>
      </c>
      <c r="F5563" s="184">
        <v>600</v>
      </c>
      <c r="G5563" s="309"/>
      <c r="H5563" s="694"/>
      <c r="I5563" s="24"/>
      <c r="J5563" s="2"/>
    </row>
    <row r="5564" spans="1:10" s="444" customFormat="1" ht="15" customHeight="1">
      <c r="A5564" s="203">
        <v>41585</v>
      </c>
      <c r="B5564" s="382"/>
      <c r="C5564" s="75" t="s">
        <v>4278</v>
      </c>
      <c r="D5564" s="75" t="s">
        <v>5884</v>
      </c>
      <c r="E5564" s="525">
        <v>16328</v>
      </c>
      <c r="F5564" s="184">
        <v>600</v>
      </c>
      <c r="G5564" s="309"/>
      <c r="H5564" s="694"/>
      <c r="I5564" s="24"/>
      <c r="J5564" s="2"/>
    </row>
    <row r="5565" spans="1:10" s="444" customFormat="1" ht="15" customHeight="1">
      <c r="A5565" s="203">
        <v>41586</v>
      </c>
      <c r="B5565" s="382"/>
      <c r="C5565" s="75" t="s">
        <v>100</v>
      </c>
      <c r="D5565" s="75" t="s">
        <v>5892</v>
      </c>
      <c r="E5565" s="525">
        <v>16332</v>
      </c>
      <c r="F5565" s="184">
        <v>2000</v>
      </c>
      <c r="G5565" s="309"/>
      <c r="H5565" s="694"/>
      <c r="I5565" s="24"/>
      <c r="J5565" s="2"/>
    </row>
    <row r="5566" spans="1:10" s="444" customFormat="1" ht="15" customHeight="1">
      <c r="A5566" s="203">
        <v>41586</v>
      </c>
      <c r="B5566" s="382"/>
      <c r="C5566" s="75" t="s">
        <v>389</v>
      </c>
      <c r="D5566" s="75" t="s">
        <v>5916</v>
      </c>
      <c r="E5566" s="525">
        <v>16358</v>
      </c>
      <c r="F5566" s="184">
        <v>400</v>
      </c>
      <c r="G5566" s="309"/>
      <c r="H5566" s="694"/>
      <c r="I5566" s="24"/>
      <c r="J5566" s="2"/>
    </row>
    <row r="5567" spans="1:10" s="444" customFormat="1" ht="15" customHeight="1">
      <c r="A5567" s="203">
        <v>41586</v>
      </c>
      <c r="B5567" s="382"/>
      <c r="C5567" s="75" t="s">
        <v>3101</v>
      </c>
      <c r="D5567" s="75" t="s">
        <v>5917</v>
      </c>
      <c r="E5567" s="525">
        <v>16359</v>
      </c>
      <c r="F5567" s="184">
        <v>324</v>
      </c>
      <c r="G5567" s="309"/>
      <c r="H5567" s="694"/>
      <c r="I5567" s="24"/>
      <c r="J5567" s="2"/>
    </row>
    <row r="5568" spans="1:10" s="444" customFormat="1" ht="15" customHeight="1">
      <c r="A5568" s="203">
        <v>41586</v>
      </c>
      <c r="B5568" s="382"/>
      <c r="C5568" s="75" t="s">
        <v>2482</v>
      </c>
      <c r="D5568" s="75" t="s">
        <v>5893</v>
      </c>
      <c r="E5568" s="525">
        <v>16333</v>
      </c>
      <c r="F5568" s="184">
        <v>1500</v>
      </c>
      <c r="G5568" s="309"/>
      <c r="H5568" s="694"/>
      <c r="I5568" s="24"/>
      <c r="J5568" s="2"/>
    </row>
    <row r="5569" spans="1:10">
      <c r="H5569" s="694"/>
    </row>
    <row r="5570" spans="1:10">
      <c r="A5570" s="60">
        <v>41589</v>
      </c>
    </row>
    <row r="5571" spans="1:10">
      <c r="A5571" s="203">
        <v>41568</v>
      </c>
      <c r="B5571" s="382">
        <v>41591</v>
      </c>
      <c r="C5571" s="75" t="s">
        <v>5739</v>
      </c>
      <c r="D5571" s="75" t="s">
        <v>5741</v>
      </c>
      <c r="E5571" s="525">
        <v>16276</v>
      </c>
      <c r="F5571" s="184">
        <v>1000</v>
      </c>
    </row>
    <row r="5572" spans="1:10">
      <c r="A5572" s="203">
        <v>41586</v>
      </c>
      <c r="B5572" s="382"/>
      <c r="C5572" s="75" t="s">
        <v>226</v>
      </c>
      <c r="D5572" s="75" t="s">
        <v>5924</v>
      </c>
      <c r="E5572" s="525">
        <v>16365</v>
      </c>
      <c r="F5572" s="184">
        <v>1050</v>
      </c>
      <c r="H5572" s="694"/>
    </row>
    <row r="5573" spans="1:10" s="444" customFormat="1" ht="15" customHeight="1">
      <c r="A5573" s="203">
        <v>41586</v>
      </c>
      <c r="B5573" s="382"/>
      <c r="C5573" s="75" t="s">
        <v>120</v>
      </c>
      <c r="D5573" s="75" t="s">
        <v>5891</v>
      </c>
      <c r="E5573" s="525">
        <v>16331</v>
      </c>
      <c r="F5573" s="184">
        <v>2000</v>
      </c>
      <c r="G5573" s="309"/>
      <c r="H5573" s="694"/>
      <c r="I5573" s="24"/>
      <c r="J5573" s="2"/>
    </row>
    <row r="5574" spans="1:10" s="444" customFormat="1" ht="15" customHeight="1">
      <c r="A5574" s="203">
        <v>41589</v>
      </c>
      <c r="B5574" s="382"/>
      <c r="C5574" s="75" t="s">
        <v>2897</v>
      </c>
      <c r="D5574" s="75" t="s">
        <v>5927</v>
      </c>
      <c r="E5574" s="525">
        <v>16367</v>
      </c>
      <c r="F5574" s="184">
        <v>5000</v>
      </c>
      <c r="G5574" s="309"/>
      <c r="H5574" s="694"/>
      <c r="I5574" s="24"/>
      <c r="J5574" s="2"/>
    </row>
    <row r="5575" spans="1:10" s="444" customFormat="1" ht="15" customHeight="1">
      <c r="A5575" s="203">
        <v>41589</v>
      </c>
      <c r="B5575" s="382"/>
      <c r="C5575" s="75" t="s">
        <v>1419</v>
      </c>
      <c r="D5575" s="75" t="s">
        <v>5934</v>
      </c>
      <c r="E5575" s="525">
        <v>16374</v>
      </c>
      <c r="F5575" s="184">
        <v>145.52000000000001</v>
      </c>
      <c r="G5575" s="309"/>
      <c r="H5575" s="694"/>
      <c r="I5575" s="24"/>
      <c r="J5575" s="2"/>
    </row>
    <row r="5576" spans="1:10" s="444" customFormat="1" ht="15" customHeight="1">
      <c r="A5576" s="203">
        <v>41589</v>
      </c>
      <c r="B5576" s="382"/>
      <c r="C5576" s="75" t="s">
        <v>1419</v>
      </c>
      <c r="D5576" s="75" t="s">
        <v>5933</v>
      </c>
      <c r="E5576" s="525">
        <v>16373</v>
      </c>
      <c r="F5576" s="184">
        <v>248.44</v>
      </c>
      <c r="G5576" s="309"/>
      <c r="H5576" s="694"/>
      <c r="I5576" s="24"/>
      <c r="J5576" s="2"/>
    </row>
    <row r="5577" spans="1:10" s="444" customFormat="1" ht="15" customHeight="1">
      <c r="A5577" s="203">
        <v>41589</v>
      </c>
      <c r="B5577" s="382"/>
      <c r="C5577" s="75" t="s">
        <v>1419</v>
      </c>
      <c r="D5577" s="75" t="s">
        <v>5932</v>
      </c>
      <c r="E5577" s="525">
        <v>16372</v>
      </c>
      <c r="F5577" s="184">
        <v>157.56</v>
      </c>
      <c r="G5577" s="309"/>
      <c r="H5577" s="694"/>
      <c r="I5577" s="24"/>
      <c r="J5577" s="2"/>
    </row>
    <row r="5578" spans="1:10" s="444" customFormat="1" ht="15" customHeight="1">
      <c r="A5578" s="203">
        <v>41589</v>
      </c>
      <c r="B5578" s="382"/>
      <c r="C5578" s="75" t="s">
        <v>1419</v>
      </c>
      <c r="D5578" s="75" t="s">
        <v>5930</v>
      </c>
      <c r="E5578" s="525">
        <v>16370</v>
      </c>
      <c r="F5578" s="184">
        <v>174.87</v>
      </c>
      <c r="G5578" s="309"/>
      <c r="H5578" s="694"/>
      <c r="I5578" s="24"/>
      <c r="J5578" s="2"/>
    </row>
    <row r="5579" spans="1:10" s="444" customFormat="1" ht="15" customHeight="1">
      <c r="A5579" s="203">
        <v>41589</v>
      </c>
      <c r="B5579" s="382"/>
      <c r="C5579" s="75" t="s">
        <v>1419</v>
      </c>
      <c r="D5579" s="75" t="s">
        <v>5931</v>
      </c>
      <c r="E5579" s="525">
        <v>16371</v>
      </c>
      <c r="F5579" s="184">
        <v>190.44</v>
      </c>
      <c r="G5579" s="309"/>
      <c r="H5579" s="694"/>
      <c r="I5579" s="24"/>
      <c r="J5579" s="2"/>
    </row>
    <row r="5580" spans="1:10" s="444" customFormat="1" ht="15" customHeight="1">
      <c r="A5580" s="203">
        <v>41589</v>
      </c>
      <c r="B5580" s="382"/>
      <c r="C5580" s="75" t="s">
        <v>1419</v>
      </c>
      <c r="D5580" s="75" t="s">
        <v>5929</v>
      </c>
      <c r="E5580" s="525">
        <v>16369</v>
      </c>
      <c r="F5580" s="184">
        <v>4500</v>
      </c>
      <c r="G5580" s="309"/>
      <c r="H5580" s="694"/>
      <c r="I5580" s="24"/>
      <c r="J5580" s="2"/>
    </row>
    <row r="5581" spans="1:10" s="444" customFormat="1" ht="15" customHeight="1">
      <c r="A5581" s="203">
        <v>41589</v>
      </c>
      <c r="B5581" s="382"/>
      <c r="C5581" s="75" t="s">
        <v>1419</v>
      </c>
      <c r="D5581" s="75" t="s">
        <v>5928</v>
      </c>
      <c r="E5581" s="525">
        <v>16368</v>
      </c>
      <c r="F5581" s="184">
        <v>19689.98</v>
      </c>
      <c r="G5581" s="309"/>
      <c r="H5581" s="694"/>
      <c r="I5581" s="24"/>
      <c r="J5581" s="2"/>
    </row>
    <row r="5582" spans="1:10" s="444" customFormat="1" ht="15" customHeight="1">
      <c r="A5582" s="291">
        <v>41576</v>
      </c>
      <c r="B5582" s="209">
        <v>41589</v>
      </c>
      <c r="C5582" s="118" t="s">
        <v>158</v>
      </c>
      <c r="D5582" s="118" t="s">
        <v>5773</v>
      </c>
      <c r="E5582" s="520">
        <v>16307</v>
      </c>
      <c r="F5582" s="184">
        <v>4729.57</v>
      </c>
      <c r="G5582" s="309"/>
      <c r="H5582" s="694"/>
      <c r="I5582" s="24"/>
      <c r="J5582" s="2"/>
    </row>
    <row r="5583" spans="1:10">
      <c r="H5583" s="694"/>
    </row>
    <row r="5585" spans="1:10">
      <c r="A5585" s="60">
        <v>41590</v>
      </c>
    </row>
    <row r="5586" spans="1:10" s="444" customFormat="1" ht="15" customHeight="1">
      <c r="A5586" s="203">
        <v>41586</v>
      </c>
      <c r="B5586" s="382">
        <v>41591</v>
      </c>
      <c r="C5586" s="75" t="s">
        <v>438</v>
      </c>
      <c r="D5586" s="75" t="s">
        <v>5909</v>
      </c>
      <c r="E5586" s="525">
        <v>16351</v>
      </c>
      <c r="F5586" s="184">
        <v>400</v>
      </c>
      <c r="G5586" s="309"/>
      <c r="H5586" s="309"/>
      <c r="I5586" s="24"/>
      <c r="J5586" s="2"/>
    </row>
    <row r="5587" spans="1:10">
      <c r="A5587" s="203">
        <v>41586</v>
      </c>
      <c r="B5587" s="382"/>
      <c r="C5587" s="75" t="s">
        <v>3419</v>
      </c>
      <c r="D5587" s="75" t="s">
        <v>5899</v>
      </c>
      <c r="E5587" s="525">
        <v>16340</v>
      </c>
      <c r="F5587" s="184">
        <v>754.4</v>
      </c>
      <c r="H5587" s="694"/>
    </row>
    <row r="5588" spans="1:10" s="444" customFormat="1">
      <c r="A5588" s="393"/>
      <c r="B5588" s="383"/>
      <c r="C5588" s="384"/>
      <c r="D5588" s="384"/>
      <c r="E5588" s="543"/>
      <c r="F5588" s="371"/>
      <c r="G5588" s="309"/>
      <c r="H5588" s="309"/>
      <c r="I5588" s="24"/>
      <c r="J5588" s="2"/>
    </row>
    <row r="5589" spans="1:10" s="444" customFormat="1">
      <c r="A5589" s="393"/>
      <c r="B5589" s="383"/>
      <c r="C5589" s="384"/>
      <c r="D5589" s="384"/>
      <c r="E5589" s="543"/>
      <c r="F5589" s="371"/>
      <c r="G5589" s="309"/>
      <c r="H5589" s="309"/>
      <c r="I5589" s="24"/>
      <c r="J5589" s="2"/>
    </row>
    <row r="5590" spans="1:10" s="444" customFormat="1" ht="15" customHeight="1">
      <c r="A5590" s="60">
        <v>41591</v>
      </c>
      <c r="E5590" s="517"/>
      <c r="G5590" s="309"/>
      <c r="H5590" s="309"/>
      <c r="I5590" s="24"/>
      <c r="J5590" s="2"/>
    </row>
    <row r="5591" spans="1:10">
      <c r="A5591" s="203">
        <v>41586</v>
      </c>
      <c r="B5591" s="382">
        <v>41591</v>
      </c>
      <c r="C5591" s="75" t="s">
        <v>3048</v>
      </c>
      <c r="D5591" s="75" t="s">
        <v>5910</v>
      </c>
      <c r="E5591" s="525">
        <v>16352</v>
      </c>
      <c r="F5591" s="184">
        <v>374.04</v>
      </c>
      <c r="H5591" s="694"/>
    </row>
    <row r="5592" spans="1:10">
      <c r="A5592" s="291">
        <v>41586</v>
      </c>
      <c r="B5592" s="209">
        <v>41589</v>
      </c>
      <c r="C5592" s="118" t="s">
        <v>4957</v>
      </c>
      <c r="D5592" s="118" t="s">
        <v>5900</v>
      </c>
      <c r="E5592" s="520">
        <v>16341</v>
      </c>
      <c r="F5592" s="121">
        <v>552</v>
      </c>
    </row>
    <row r="5593" spans="1:10">
      <c r="A5593" s="291">
        <v>41586</v>
      </c>
      <c r="B5593" s="209">
        <v>41589</v>
      </c>
      <c r="C5593" s="118" t="s">
        <v>4500</v>
      </c>
      <c r="D5593" s="118" t="s">
        <v>5906</v>
      </c>
      <c r="E5593" s="520">
        <v>16347</v>
      </c>
      <c r="F5593" s="121">
        <v>690</v>
      </c>
    </row>
    <row r="5594" spans="1:10">
      <c r="A5594" s="203">
        <v>41586</v>
      </c>
      <c r="B5594" s="382">
        <v>41591</v>
      </c>
      <c r="C5594" s="75" t="s">
        <v>5890</v>
      </c>
      <c r="D5594" s="75" t="s">
        <v>5921</v>
      </c>
      <c r="E5594" s="525">
        <v>16363</v>
      </c>
      <c r="F5594" s="184">
        <v>800</v>
      </c>
      <c r="H5594" s="694"/>
    </row>
    <row r="5595" spans="1:10">
      <c r="A5595" s="291">
        <v>41589</v>
      </c>
      <c r="B5595" s="382"/>
      <c r="C5595" s="75" t="s">
        <v>5925</v>
      </c>
      <c r="D5595" s="75" t="s">
        <v>5926</v>
      </c>
      <c r="E5595" s="525">
        <v>16366</v>
      </c>
      <c r="F5595" s="184">
        <v>1383.95</v>
      </c>
    </row>
    <row r="5596" spans="1:10">
      <c r="A5596" s="203">
        <v>41591</v>
      </c>
      <c r="B5596" s="382"/>
      <c r="C5596" s="75" t="s">
        <v>389</v>
      </c>
      <c r="D5596" s="75" t="s">
        <v>5937</v>
      </c>
      <c r="E5596" s="525">
        <v>16377</v>
      </c>
      <c r="F5596" s="184">
        <v>1500</v>
      </c>
    </row>
    <row r="5597" spans="1:10">
      <c r="A5597" s="291">
        <v>41592</v>
      </c>
      <c r="B5597" s="382"/>
      <c r="C5597" s="75" t="s">
        <v>389</v>
      </c>
      <c r="D5597" s="75" t="s">
        <v>5937</v>
      </c>
      <c r="E5597" s="525">
        <v>16378</v>
      </c>
      <c r="F5597" s="184">
        <v>1500</v>
      </c>
    </row>
    <row r="5598" spans="1:10" s="444" customFormat="1" ht="15" customHeight="1">
      <c r="A5598" s="291">
        <v>41586</v>
      </c>
      <c r="B5598" s="209">
        <v>41589</v>
      </c>
      <c r="C5598" s="118" t="s">
        <v>5221</v>
      </c>
      <c r="D5598" s="118" t="s">
        <v>5902</v>
      </c>
      <c r="E5598" s="520">
        <v>16343</v>
      </c>
      <c r="F5598" s="121">
        <v>533.6</v>
      </c>
      <c r="G5598" s="309"/>
      <c r="H5598" s="694"/>
      <c r="I5598" s="24"/>
      <c r="J5598" s="2"/>
    </row>
    <row r="5599" spans="1:10">
      <c r="H5599" s="694"/>
    </row>
    <row r="5601" spans="1:10">
      <c r="A5601" s="60">
        <v>41592</v>
      </c>
    </row>
    <row r="5602" spans="1:10" s="444" customFormat="1" ht="15" customHeight="1">
      <c r="A5602" s="203">
        <v>41586</v>
      </c>
      <c r="B5602" s="382">
        <v>41591</v>
      </c>
      <c r="C5602" s="75" t="s">
        <v>662</v>
      </c>
      <c r="D5602" s="75" t="s">
        <v>5912</v>
      </c>
      <c r="E5602" s="525">
        <v>16354</v>
      </c>
      <c r="F5602" s="184">
        <v>117.35</v>
      </c>
      <c r="G5602" s="309"/>
      <c r="H5602" s="309"/>
      <c r="I5602" s="24"/>
      <c r="J5602" s="2"/>
    </row>
    <row r="5603" spans="1:10" s="444" customFormat="1" ht="15" customHeight="1">
      <c r="A5603" s="203">
        <v>41583</v>
      </c>
      <c r="B5603" s="382"/>
      <c r="C5603" s="75" t="s">
        <v>4430</v>
      </c>
      <c r="D5603" s="75" t="s">
        <v>5879</v>
      </c>
      <c r="E5603" s="525">
        <v>16320</v>
      </c>
      <c r="F5603" s="184">
        <v>176.88</v>
      </c>
      <c r="G5603" s="309"/>
      <c r="H5603" s="694"/>
      <c r="I5603" s="24"/>
      <c r="J5603" s="2"/>
    </row>
    <row r="5604" spans="1:10" s="444" customFormat="1" ht="15" customHeight="1">
      <c r="A5604" s="203">
        <v>41586</v>
      </c>
      <c r="B5604" s="382">
        <v>41591</v>
      </c>
      <c r="C5604" s="75" t="s">
        <v>4197</v>
      </c>
      <c r="D5604" s="75" t="s">
        <v>5913</v>
      </c>
      <c r="E5604" s="525">
        <v>16355</v>
      </c>
      <c r="F5604" s="184">
        <v>224.14</v>
      </c>
      <c r="G5604" s="309"/>
      <c r="H5604" s="694"/>
      <c r="I5604" s="24"/>
      <c r="J5604" s="2"/>
    </row>
    <row r="5605" spans="1:10" s="444" customFormat="1" ht="15" customHeight="1">
      <c r="A5605" s="203">
        <v>41586</v>
      </c>
      <c r="B5605" s="382">
        <v>41591</v>
      </c>
      <c r="C5605" s="75" t="s">
        <v>896</v>
      </c>
      <c r="D5605" s="75" t="s">
        <v>5915</v>
      </c>
      <c r="E5605" s="525">
        <v>16357</v>
      </c>
      <c r="F5605" s="184">
        <v>300</v>
      </c>
      <c r="G5605" s="309"/>
      <c r="H5605" s="694"/>
      <c r="I5605" s="24"/>
      <c r="J5605" s="2"/>
    </row>
    <row r="5606" spans="1:10" s="444" customFormat="1" ht="15" customHeight="1">
      <c r="A5606" s="203">
        <v>41586</v>
      </c>
      <c r="B5606" s="382">
        <v>41591</v>
      </c>
      <c r="C5606" s="75" t="s">
        <v>5074</v>
      </c>
      <c r="D5606" s="75" t="s">
        <v>5911</v>
      </c>
      <c r="E5606" s="525">
        <v>16353</v>
      </c>
      <c r="F5606" s="184">
        <v>326.7</v>
      </c>
      <c r="G5606" s="309"/>
      <c r="H5606" s="694"/>
      <c r="I5606" s="24"/>
      <c r="J5606" s="2"/>
    </row>
    <row r="5607" spans="1:10" s="444" customFormat="1" ht="15" customHeight="1">
      <c r="A5607" s="203">
        <v>41586</v>
      </c>
      <c r="B5607" s="382">
        <v>41591</v>
      </c>
      <c r="C5607" s="75" t="s">
        <v>1288</v>
      </c>
      <c r="D5607" s="75" t="s">
        <v>5908</v>
      </c>
      <c r="E5607" s="525">
        <v>16350</v>
      </c>
      <c r="F5607" s="184">
        <v>400</v>
      </c>
      <c r="G5607" s="309"/>
      <c r="H5607" s="694"/>
      <c r="I5607" s="24"/>
      <c r="J5607" s="2"/>
    </row>
    <row r="5608" spans="1:10" s="444" customFormat="1" ht="15" customHeight="1">
      <c r="A5608" s="203">
        <v>41586</v>
      </c>
      <c r="B5608" s="382">
        <v>41591</v>
      </c>
      <c r="C5608" s="75" t="s">
        <v>129</v>
      </c>
      <c r="D5608" s="75" t="s">
        <v>5920</v>
      </c>
      <c r="E5608" s="525">
        <v>16362</v>
      </c>
      <c r="F5608" s="184">
        <v>418.09</v>
      </c>
      <c r="G5608" s="309"/>
      <c r="H5608" s="694"/>
      <c r="I5608" s="24"/>
      <c r="J5608" s="2"/>
    </row>
    <row r="5609" spans="1:10">
      <c r="H5609" s="694"/>
    </row>
    <row r="5611" spans="1:10">
      <c r="A5611" s="60">
        <v>41593</v>
      </c>
    </row>
    <row r="5612" spans="1:10" s="444" customFormat="1" ht="15" customHeight="1">
      <c r="A5612" s="203">
        <v>41586</v>
      </c>
      <c r="B5612" s="382">
        <v>41592</v>
      </c>
      <c r="C5612" s="75" t="s">
        <v>2439</v>
      </c>
      <c r="D5612" s="75" t="s">
        <v>5904</v>
      </c>
      <c r="E5612" s="525">
        <v>16345</v>
      </c>
      <c r="F5612" s="184">
        <v>420</v>
      </c>
      <c r="G5612" s="699"/>
      <c r="H5612" s="309"/>
      <c r="I5612" s="24"/>
      <c r="J5612" s="2"/>
    </row>
    <row r="5613" spans="1:10" s="444" customFormat="1" ht="15" customHeight="1">
      <c r="A5613" s="203">
        <v>41586</v>
      </c>
      <c r="B5613" s="382">
        <v>41590</v>
      </c>
      <c r="C5613" s="75" t="s">
        <v>4464</v>
      </c>
      <c r="D5613" s="75" t="s">
        <v>5905</v>
      </c>
      <c r="E5613" s="525">
        <v>16346</v>
      </c>
      <c r="F5613" s="184">
        <v>552</v>
      </c>
      <c r="G5613" s="699"/>
      <c r="H5613" s="697"/>
      <c r="I5613" s="24"/>
      <c r="J5613" s="2"/>
    </row>
    <row r="5614" spans="1:10" s="444" customFormat="1" ht="15" customHeight="1">
      <c r="A5614" s="203">
        <v>41586</v>
      </c>
      <c r="B5614" s="382"/>
      <c r="C5614" s="75" t="s">
        <v>3840</v>
      </c>
      <c r="D5614" s="75" t="s">
        <v>5898</v>
      </c>
      <c r="E5614" s="525">
        <v>16339</v>
      </c>
      <c r="F5614" s="184">
        <v>588.79999999999995</v>
      </c>
      <c r="G5614" s="699"/>
      <c r="H5614" s="697"/>
      <c r="I5614" s="24"/>
      <c r="J5614" s="2"/>
    </row>
    <row r="5615" spans="1:10" s="444" customFormat="1" ht="15" customHeight="1">
      <c r="A5615" s="203">
        <v>41590</v>
      </c>
      <c r="B5615" s="382"/>
      <c r="C5615" s="75" t="s">
        <v>166</v>
      </c>
      <c r="D5615" s="75" t="s">
        <v>5935</v>
      </c>
      <c r="E5615" s="525">
        <v>16375</v>
      </c>
      <c r="F5615" s="184">
        <v>762</v>
      </c>
      <c r="G5615" s="699"/>
      <c r="H5615" s="697"/>
      <c r="I5615" s="24"/>
      <c r="J5615" s="2"/>
    </row>
    <row r="5616" spans="1:10" s="444" customFormat="1" ht="15" customHeight="1">
      <c r="A5616" s="203">
        <v>41593</v>
      </c>
      <c r="B5616" s="382"/>
      <c r="C5616" s="75" t="s">
        <v>615</v>
      </c>
      <c r="D5616" s="75" t="s">
        <v>5938</v>
      </c>
      <c r="E5616" s="525">
        <v>16379</v>
      </c>
      <c r="F5616" s="184">
        <v>1500</v>
      </c>
      <c r="G5616" s="699"/>
      <c r="H5616" s="697"/>
      <c r="I5616" s="24"/>
      <c r="J5616" s="2"/>
    </row>
    <row r="5617" spans="1:10" s="444" customFormat="1" ht="15" customHeight="1">
      <c r="A5617" s="203">
        <v>41594</v>
      </c>
      <c r="B5617" s="382"/>
      <c r="C5617" s="75" t="s">
        <v>19</v>
      </c>
      <c r="D5617" s="75" t="s">
        <v>5939</v>
      </c>
      <c r="E5617" s="525">
        <v>16380</v>
      </c>
      <c r="F5617" s="184">
        <v>2000</v>
      </c>
      <c r="G5617" s="699"/>
      <c r="H5617" s="697"/>
      <c r="I5617" s="24"/>
      <c r="J5617" s="2"/>
    </row>
    <row r="5618" spans="1:10" s="444" customFormat="1" ht="15" customHeight="1">
      <c r="A5618" s="203">
        <v>41592</v>
      </c>
      <c r="B5618" s="382"/>
      <c r="C5618" s="75" t="s">
        <v>226</v>
      </c>
      <c r="D5618" s="75" t="s">
        <v>5940</v>
      </c>
      <c r="E5618" s="525">
        <v>16381</v>
      </c>
      <c r="F5618" s="184">
        <v>580.17999999999995</v>
      </c>
      <c r="G5618" s="699"/>
      <c r="H5618" s="697"/>
      <c r="I5618" s="24"/>
      <c r="J5618" s="2"/>
    </row>
    <row r="5619" spans="1:10" s="444" customFormat="1" ht="15" customHeight="1">
      <c r="A5619" s="203" t="s">
        <v>5942</v>
      </c>
      <c r="B5619" s="382"/>
      <c r="C5619" s="75" t="s">
        <v>2897</v>
      </c>
      <c r="D5619" s="75" t="s">
        <v>5941</v>
      </c>
      <c r="E5619" s="525">
        <v>16413</v>
      </c>
      <c r="F5619" s="184">
        <v>3000</v>
      </c>
      <c r="G5619" s="699"/>
      <c r="H5619" s="697"/>
      <c r="I5619" s="24"/>
      <c r="J5619" s="2"/>
    </row>
    <row r="5620" spans="1:10" s="444" customFormat="1" ht="15" customHeight="1">
      <c r="A5620" s="203">
        <v>41593</v>
      </c>
      <c r="B5620" s="382"/>
      <c r="C5620" s="75" t="s">
        <v>2268</v>
      </c>
      <c r="D5620" s="75" t="s">
        <v>6037</v>
      </c>
      <c r="E5620" s="525">
        <v>16474</v>
      </c>
      <c r="F5620" s="184">
        <v>520</v>
      </c>
      <c r="G5620" s="699"/>
      <c r="H5620" s="697"/>
      <c r="I5620" s="24"/>
      <c r="J5620" s="2"/>
    </row>
    <row r="5621" spans="1:10" s="444" customFormat="1" ht="15" customHeight="1">
      <c r="A5621" s="203">
        <v>41593</v>
      </c>
      <c r="B5621" s="382"/>
      <c r="C5621" s="75" t="s">
        <v>354</v>
      </c>
      <c r="D5621" s="75" t="s">
        <v>6035</v>
      </c>
      <c r="E5621" s="525">
        <v>16471</v>
      </c>
      <c r="F5621" s="184">
        <v>1260</v>
      </c>
      <c r="G5621" s="699"/>
      <c r="H5621" s="697"/>
      <c r="I5621" s="24"/>
      <c r="J5621" s="2"/>
    </row>
    <row r="5622" spans="1:10" s="444" customFormat="1" ht="15" customHeight="1">
      <c r="A5622" s="203">
        <v>41593</v>
      </c>
      <c r="B5622" s="382"/>
      <c r="C5622" s="75" t="s">
        <v>1992</v>
      </c>
      <c r="D5622" s="75" t="s">
        <v>5960</v>
      </c>
      <c r="E5622" s="525">
        <v>16392</v>
      </c>
      <c r="F5622" s="184">
        <v>199.4</v>
      </c>
      <c r="G5622" s="699"/>
      <c r="H5622" s="697"/>
      <c r="I5622" s="24"/>
      <c r="J5622" s="2"/>
    </row>
    <row r="5623" spans="1:10" s="444" customFormat="1" ht="15" customHeight="1">
      <c r="A5623" s="203">
        <v>41593</v>
      </c>
      <c r="B5623" s="382"/>
      <c r="C5623" s="75" t="s">
        <v>265</v>
      </c>
      <c r="D5623" s="75" t="s">
        <v>5996</v>
      </c>
      <c r="E5623" s="525">
        <v>16430</v>
      </c>
      <c r="F5623" s="184">
        <v>154</v>
      </c>
      <c r="G5623" s="699"/>
      <c r="H5623" s="697"/>
      <c r="I5623" s="24"/>
      <c r="J5623" s="2"/>
    </row>
    <row r="5624" spans="1:10" s="444" customFormat="1" ht="15" customHeight="1">
      <c r="A5624" s="203">
        <v>41593</v>
      </c>
      <c r="B5624" s="382"/>
      <c r="C5624" s="75" t="s">
        <v>528</v>
      </c>
      <c r="D5624" s="75" t="s">
        <v>5993</v>
      </c>
      <c r="E5624" s="525">
        <v>16427</v>
      </c>
      <c r="F5624" s="184">
        <v>220</v>
      </c>
      <c r="G5624" s="699"/>
      <c r="H5624" s="697"/>
      <c r="I5624" s="24"/>
      <c r="J5624" s="2"/>
    </row>
    <row r="5625" spans="1:10" s="444" customFormat="1" ht="15" customHeight="1">
      <c r="A5625" s="203">
        <v>41593</v>
      </c>
      <c r="B5625" s="382"/>
      <c r="C5625" s="75" t="s">
        <v>519</v>
      </c>
      <c r="D5625" s="75" t="s">
        <v>6034</v>
      </c>
      <c r="E5625" s="525">
        <v>16470</v>
      </c>
      <c r="F5625" s="184">
        <v>248.4</v>
      </c>
      <c r="G5625" s="699"/>
      <c r="H5625" s="697"/>
      <c r="I5625" s="24"/>
      <c r="J5625" s="2"/>
    </row>
    <row r="5626" spans="1:10" s="444" customFormat="1" ht="15" customHeight="1">
      <c r="A5626" s="203">
        <v>41593</v>
      </c>
      <c r="B5626" s="382"/>
      <c r="C5626" s="75" t="s">
        <v>5295</v>
      </c>
      <c r="D5626" s="75" t="s">
        <v>6026</v>
      </c>
      <c r="E5626" s="525">
        <v>16461</v>
      </c>
      <c r="F5626" s="184">
        <v>140</v>
      </c>
      <c r="G5626" s="699"/>
      <c r="H5626" s="697"/>
      <c r="I5626" s="24"/>
      <c r="J5626" s="2"/>
    </row>
    <row r="5627" spans="1:10" s="444" customFormat="1" ht="15" customHeight="1">
      <c r="A5627" s="203">
        <v>41593</v>
      </c>
      <c r="B5627" s="382"/>
      <c r="C5627" s="75" t="s">
        <v>164</v>
      </c>
      <c r="D5627" s="75" t="s">
        <v>6012</v>
      </c>
      <c r="E5627" s="525">
        <v>16447</v>
      </c>
      <c r="F5627" s="184">
        <v>480</v>
      </c>
      <c r="G5627" s="699"/>
      <c r="H5627" s="697"/>
      <c r="I5627" s="24"/>
      <c r="J5627" s="2"/>
    </row>
    <row r="5628" spans="1:10" s="444" customFormat="1" ht="15" customHeight="1">
      <c r="A5628" s="203">
        <v>41593</v>
      </c>
      <c r="B5628" s="382"/>
      <c r="C5628" s="75" t="s">
        <v>1480</v>
      </c>
      <c r="D5628" s="75" t="s">
        <v>5957</v>
      </c>
      <c r="E5628" s="525">
        <v>16389</v>
      </c>
      <c r="F5628" s="184">
        <v>576</v>
      </c>
      <c r="G5628" s="699"/>
      <c r="H5628" s="697"/>
      <c r="I5628" s="24"/>
      <c r="J5628" s="2"/>
    </row>
    <row r="5629" spans="1:10" s="444" customFormat="1" ht="15" customHeight="1">
      <c r="A5629" s="203">
        <v>41593</v>
      </c>
      <c r="B5629" s="382"/>
      <c r="C5629" s="75" t="s">
        <v>32</v>
      </c>
      <c r="D5629" s="75" t="s">
        <v>6001</v>
      </c>
      <c r="E5629" s="525">
        <v>16435</v>
      </c>
      <c r="F5629" s="184">
        <v>422.4</v>
      </c>
      <c r="G5629" s="699"/>
      <c r="H5629" s="697"/>
      <c r="I5629" s="24"/>
      <c r="J5629" s="2"/>
    </row>
    <row r="5630" spans="1:10" s="444" customFormat="1" ht="15" customHeight="1">
      <c r="A5630" s="203">
        <v>41593</v>
      </c>
      <c r="B5630" s="382"/>
      <c r="C5630" s="75" t="s">
        <v>1703</v>
      </c>
      <c r="D5630" s="75" t="s">
        <v>5980</v>
      </c>
      <c r="E5630" s="525">
        <v>16414</v>
      </c>
      <c r="F5630" s="184">
        <v>183.8</v>
      </c>
      <c r="G5630" s="699"/>
      <c r="H5630" s="697"/>
      <c r="I5630" s="24"/>
      <c r="J5630" s="2"/>
    </row>
    <row r="5631" spans="1:10" s="444" customFormat="1" ht="15" customHeight="1">
      <c r="A5631" s="203">
        <v>41593</v>
      </c>
      <c r="B5631" s="382"/>
      <c r="C5631" s="75" t="s">
        <v>636</v>
      </c>
      <c r="D5631" s="75" t="s">
        <v>5974</v>
      </c>
      <c r="E5631" s="525">
        <v>16406</v>
      </c>
      <c r="F5631" s="184">
        <v>140.97</v>
      </c>
      <c r="G5631" s="699"/>
      <c r="H5631" s="697"/>
      <c r="I5631" s="24"/>
      <c r="J5631" s="2"/>
    </row>
    <row r="5632" spans="1:10" s="444" customFormat="1" ht="15" customHeight="1">
      <c r="A5632" s="203">
        <v>41593</v>
      </c>
      <c r="B5632" s="382"/>
      <c r="C5632" s="75" t="s">
        <v>2404</v>
      </c>
      <c r="D5632" s="75" t="s">
        <v>5971</v>
      </c>
      <c r="E5632" s="525">
        <v>16403</v>
      </c>
      <c r="F5632" s="184">
        <v>128.16</v>
      </c>
      <c r="G5632" s="699"/>
      <c r="H5632" s="697"/>
      <c r="I5632" s="24"/>
      <c r="J5632" s="2"/>
    </row>
    <row r="5633" spans="1:10" s="444" customFormat="1" ht="15" customHeight="1">
      <c r="A5633" s="203">
        <v>41593</v>
      </c>
      <c r="B5633" s="382"/>
      <c r="C5633" s="75" t="s">
        <v>2013</v>
      </c>
      <c r="D5633" s="75" t="s">
        <v>6003</v>
      </c>
      <c r="E5633" s="525">
        <v>16437</v>
      </c>
      <c r="F5633" s="184">
        <v>460</v>
      </c>
      <c r="G5633" s="699"/>
      <c r="H5633" s="697"/>
      <c r="I5633" s="24"/>
      <c r="J5633" s="2"/>
    </row>
    <row r="5634" spans="1:10" s="444" customFormat="1" ht="15" customHeight="1">
      <c r="A5634" s="203">
        <v>41593</v>
      </c>
      <c r="B5634" s="382"/>
      <c r="C5634" s="75" t="s">
        <v>1485</v>
      </c>
      <c r="D5634" s="75" t="s">
        <v>6013</v>
      </c>
      <c r="E5634" s="525">
        <v>16448</v>
      </c>
      <c r="F5634" s="184">
        <v>276</v>
      </c>
      <c r="G5634" s="699"/>
      <c r="H5634" s="697"/>
      <c r="I5634" s="24"/>
      <c r="J5634" s="2"/>
    </row>
    <row r="5635" spans="1:10" s="444" customFormat="1" ht="15" customHeight="1">
      <c r="A5635" s="203">
        <v>41593</v>
      </c>
      <c r="B5635" s="382"/>
      <c r="C5635" s="75" t="s">
        <v>5946</v>
      </c>
      <c r="D5635" s="75" t="s">
        <v>6033</v>
      </c>
      <c r="E5635" s="525">
        <v>16469</v>
      </c>
      <c r="F5635" s="184">
        <v>120</v>
      </c>
      <c r="G5635" s="699"/>
      <c r="H5635" s="697"/>
      <c r="I5635" s="24"/>
      <c r="J5635" s="2"/>
    </row>
    <row r="5636" spans="1:10" s="444" customFormat="1" ht="15" customHeight="1">
      <c r="A5636" s="203">
        <v>41593</v>
      </c>
      <c r="B5636" s="382"/>
      <c r="C5636" s="75" t="s">
        <v>558</v>
      </c>
      <c r="D5636" s="75" t="s">
        <v>5952</v>
      </c>
      <c r="E5636" s="525">
        <v>16384</v>
      </c>
      <c r="F5636" s="184">
        <v>660</v>
      </c>
      <c r="G5636" s="699"/>
      <c r="H5636" s="697"/>
      <c r="I5636" s="24"/>
      <c r="J5636" s="2"/>
    </row>
    <row r="5637" spans="1:10" s="444" customFormat="1" ht="15" customHeight="1">
      <c r="A5637" s="203">
        <v>41593</v>
      </c>
      <c r="B5637" s="382"/>
      <c r="C5637" s="75" t="s">
        <v>5297</v>
      </c>
      <c r="D5637" s="75" t="s">
        <v>6029</v>
      </c>
      <c r="E5637" s="525">
        <v>16464</v>
      </c>
      <c r="F5637" s="184">
        <v>352</v>
      </c>
      <c r="G5637" s="699"/>
      <c r="H5637" s="697"/>
      <c r="I5637" s="24"/>
      <c r="J5637" s="2"/>
    </row>
    <row r="5638" spans="1:10" s="444" customFormat="1" ht="15" customHeight="1">
      <c r="A5638" s="203">
        <v>41593</v>
      </c>
      <c r="B5638" s="382"/>
      <c r="C5638" s="75" t="s">
        <v>3529</v>
      </c>
      <c r="D5638" s="75" t="s">
        <v>6015</v>
      </c>
      <c r="E5638" s="525">
        <v>16450</v>
      </c>
      <c r="F5638" s="184">
        <v>400</v>
      </c>
      <c r="G5638" s="699"/>
      <c r="H5638" s="697"/>
      <c r="I5638" s="24"/>
      <c r="J5638" s="2"/>
    </row>
    <row r="5639" spans="1:10" s="444" customFormat="1" ht="15" customHeight="1">
      <c r="A5639" s="203">
        <v>41593</v>
      </c>
      <c r="B5639" s="382"/>
      <c r="C5639" s="75" t="s">
        <v>562</v>
      </c>
      <c r="D5639" s="75" t="s">
        <v>5995</v>
      </c>
      <c r="E5639" s="525">
        <v>16429</v>
      </c>
      <c r="F5639" s="184">
        <v>174</v>
      </c>
      <c r="G5639" s="699"/>
      <c r="H5639" s="697"/>
      <c r="I5639" s="24"/>
      <c r="J5639" s="2"/>
    </row>
    <row r="5640" spans="1:10" s="444" customFormat="1" ht="15" customHeight="1">
      <c r="A5640" s="203">
        <v>41593</v>
      </c>
      <c r="B5640" s="382"/>
      <c r="C5640" s="75" t="s">
        <v>2272</v>
      </c>
      <c r="D5640" s="75" t="s">
        <v>6009</v>
      </c>
      <c r="E5640" s="525">
        <v>16444</v>
      </c>
      <c r="F5640" s="184">
        <v>480</v>
      </c>
      <c r="G5640" s="699"/>
      <c r="H5640" s="697"/>
      <c r="I5640" s="24"/>
      <c r="J5640" s="2"/>
    </row>
    <row r="5641" spans="1:10" s="444" customFormat="1" ht="15" customHeight="1">
      <c r="A5641" s="203">
        <v>41593</v>
      </c>
      <c r="B5641" s="382"/>
      <c r="C5641" s="75" t="s">
        <v>2397</v>
      </c>
      <c r="D5641" s="75" t="s">
        <v>5967</v>
      </c>
      <c r="E5641" s="525">
        <v>16399</v>
      </c>
      <c r="F5641" s="184">
        <v>128.16</v>
      </c>
      <c r="G5641" s="699"/>
      <c r="H5641" s="697"/>
      <c r="I5641" s="24"/>
      <c r="J5641" s="2"/>
    </row>
    <row r="5642" spans="1:10" s="444" customFormat="1" ht="15" customHeight="1">
      <c r="A5642" s="203">
        <v>41593</v>
      </c>
      <c r="B5642" s="382"/>
      <c r="C5642" s="75" t="s">
        <v>233</v>
      </c>
      <c r="D5642" s="75" t="s">
        <v>6004</v>
      </c>
      <c r="E5642" s="525">
        <v>16438</v>
      </c>
      <c r="F5642" s="184">
        <v>298.8</v>
      </c>
      <c r="G5642" s="699"/>
      <c r="H5642" s="697"/>
      <c r="I5642" s="24"/>
      <c r="J5642" s="2"/>
    </row>
    <row r="5643" spans="1:10" s="444" customFormat="1" ht="15" customHeight="1">
      <c r="A5643" s="203">
        <v>41593</v>
      </c>
      <c r="B5643" s="382"/>
      <c r="C5643" s="75" t="s">
        <v>200</v>
      </c>
      <c r="D5643" s="75" t="s">
        <v>5966</v>
      </c>
      <c r="E5643" s="525">
        <v>16398</v>
      </c>
      <c r="F5643" s="184">
        <v>165.2</v>
      </c>
      <c r="G5643" s="699"/>
      <c r="H5643" s="697"/>
      <c r="I5643" s="24"/>
      <c r="J5643" s="2"/>
    </row>
    <row r="5644" spans="1:10" s="444" customFormat="1" ht="15" customHeight="1">
      <c r="A5644" s="203">
        <v>41593</v>
      </c>
      <c r="B5644" s="382"/>
      <c r="C5644" s="75" t="s">
        <v>3925</v>
      </c>
      <c r="D5644" s="75" t="s">
        <v>5982</v>
      </c>
      <c r="E5644" s="525">
        <v>16416</v>
      </c>
      <c r="F5644" s="184">
        <v>160</v>
      </c>
      <c r="G5644" s="699"/>
      <c r="H5644" s="697"/>
      <c r="I5644" s="24"/>
      <c r="J5644" s="2"/>
    </row>
    <row r="5645" spans="1:10" s="444" customFormat="1" ht="15" customHeight="1">
      <c r="A5645" s="203">
        <v>41593</v>
      </c>
      <c r="B5645" s="382"/>
      <c r="C5645" s="75" t="s">
        <v>5787</v>
      </c>
      <c r="D5645" s="75" t="s">
        <v>6023</v>
      </c>
      <c r="E5645" s="525">
        <v>16458</v>
      </c>
      <c r="F5645" s="184">
        <v>140</v>
      </c>
      <c r="G5645" s="699"/>
      <c r="H5645" s="697"/>
      <c r="I5645" s="24"/>
      <c r="J5645" s="2"/>
    </row>
    <row r="5646" spans="1:10" s="444" customFormat="1" ht="15" customHeight="1">
      <c r="A5646" s="203">
        <v>41593</v>
      </c>
      <c r="B5646" s="382"/>
      <c r="C5646" s="75" t="s">
        <v>492</v>
      </c>
      <c r="D5646" s="75" t="s">
        <v>5959</v>
      </c>
      <c r="E5646" s="525">
        <v>16391</v>
      </c>
      <c r="F5646" s="184">
        <v>195.4</v>
      </c>
      <c r="G5646" s="699"/>
      <c r="H5646" s="697"/>
      <c r="I5646" s="24"/>
      <c r="J5646" s="2"/>
    </row>
    <row r="5647" spans="1:10" s="444" customFormat="1" ht="15" customHeight="1">
      <c r="A5647" s="203">
        <v>41593</v>
      </c>
      <c r="B5647" s="382"/>
      <c r="C5647" s="75" t="s">
        <v>529</v>
      </c>
      <c r="D5647" s="75" t="s">
        <v>5997</v>
      </c>
      <c r="E5647" s="525">
        <v>16431</v>
      </c>
      <c r="F5647" s="184">
        <v>218</v>
      </c>
      <c r="G5647" s="699"/>
      <c r="H5647" s="697"/>
      <c r="I5647" s="24"/>
      <c r="J5647" s="2"/>
    </row>
    <row r="5648" spans="1:10" s="444" customFormat="1" ht="15" customHeight="1">
      <c r="A5648" s="203">
        <v>41593</v>
      </c>
      <c r="B5648" s="382"/>
      <c r="C5648" s="75" t="s">
        <v>192</v>
      </c>
      <c r="D5648" s="75" t="s">
        <v>5962</v>
      </c>
      <c r="E5648" s="525">
        <v>16394</v>
      </c>
      <c r="F5648" s="184">
        <v>165.2</v>
      </c>
      <c r="G5648" s="699"/>
      <c r="H5648" s="697"/>
      <c r="I5648" s="24"/>
      <c r="J5648" s="2"/>
    </row>
    <row r="5649" spans="1:10" s="444" customFormat="1" ht="15" customHeight="1">
      <c r="A5649" s="203">
        <v>41593</v>
      </c>
      <c r="B5649" s="382"/>
      <c r="C5649" s="75" t="s">
        <v>5609</v>
      </c>
      <c r="D5649" s="75" t="s">
        <v>5978</v>
      </c>
      <c r="E5649" s="525">
        <v>16410</v>
      </c>
      <c r="F5649" s="184">
        <v>128</v>
      </c>
      <c r="G5649" s="699"/>
      <c r="H5649" s="697"/>
      <c r="I5649" s="24"/>
      <c r="J5649" s="2"/>
    </row>
    <row r="5650" spans="1:10" s="444" customFormat="1" ht="15" customHeight="1">
      <c r="A5650" s="203">
        <v>41593</v>
      </c>
      <c r="B5650" s="382"/>
      <c r="C5650" s="75" t="s">
        <v>4467</v>
      </c>
      <c r="D5650" s="75" t="s">
        <v>5977</v>
      </c>
      <c r="E5650" s="525">
        <v>16409</v>
      </c>
      <c r="F5650" s="184">
        <v>128</v>
      </c>
      <c r="G5650" s="699"/>
      <c r="H5650" s="697"/>
      <c r="I5650" s="24"/>
      <c r="J5650" s="2"/>
    </row>
    <row r="5651" spans="1:10" s="444" customFormat="1" ht="15" customHeight="1">
      <c r="A5651" s="203">
        <v>41593</v>
      </c>
      <c r="B5651" s="382"/>
      <c r="C5651" s="75" t="s">
        <v>761</v>
      </c>
      <c r="D5651" s="75" t="s">
        <v>6038</v>
      </c>
      <c r="E5651" s="525">
        <v>16475</v>
      </c>
      <c r="F5651" s="184">
        <v>65.19</v>
      </c>
      <c r="G5651" s="699"/>
      <c r="H5651" s="697"/>
      <c r="I5651" s="24"/>
      <c r="J5651" s="2"/>
    </row>
    <row r="5652" spans="1:10" s="444" customFormat="1" ht="15" customHeight="1">
      <c r="A5652" s="203">
        <v>41593</v>
      </c>
      <c r="B5652" s="382"/>
      <c r="C5652" s="75" t="s">
        <v>2147</v>
      </c>
      <c r="D5652" s="75" t="s">
        <v>5985</v>
      </c>
      <c r="E5652" s="525">
        <v>16419</v>
      </c>
      <c r="F5652" s="184">
        <v>176</v>
      </c>
      <c r="G5652" s="699"/>
      <c r="H5652" s="697"/>
      <c r="I5652" s="24"/>
      <c r="J5652" s="2"/>
    </row>
    <row r="5653" spans="1:10" s="444" customFormat="1" ht="15" customHeight="1">
      <c r="A5653" s="203">
        <v>41593</v>
      </c>
      <c r="B5653" s="382"/>
      <c r="C5653" s="75" t="s">
        <v>633</v>
      </c>
      <c r="D5653" s="75" t="s">
        <v>5970</v>
      </c>
      <c r="E5653" s="525">
        <v>16402</v>
      </c>
      <c r="F5653" s="184">
        <v>151.80000000000001</v>
      </c>
      <c r="G5653" s="699"/>
      <c r="H5653" s="697"/>
      <c r="I5653" s="24"/>
      <c r="J5653" s="2"/>
    </row>
    <row r="5654" spans="1:10" s="444" customFormat="1" ht="15" customHeight="1">
      <c r="A5654" s="203">
        <v>41593</v>
      </c>
      <c r="B5654" s="382"/>
      <c r="C5654" s="75" t="s">
        <v>145</v>
      </c>
      <c r="D5654" s="75" t="s">
        <v>6047</v>
      </c>
      <c r="E5654" s="525">
        <v>16484</v>
      </c>
      <c r="F5654" s="184">
        <v>241</v>
      </c>
      <c r="G5654" s="699"/>
      <c r="H5654" s="697"/>
      <c r="I5654" s="24"/>
      <c r="J5654" s="2"/>
    </row>
    <row r="5655" spans="1:10" s="444" customFormat="1" ht="15" customHeight="1">
      <c r="A5655" s="203">
        <v>41593</v>
      </c>
      <c r="B5655" s="382"/>
      <c r="C5655" s="75" t="s">
        <v>173</v>
      </c>
      <c r="D5655" s="75" t="s">
        <v>5972</v>
      </c>
      <c r="E5655" s="525">
        <v>16404</v>
      </c>
      <c r="F5655" s="184">
        <v>247.46</v>
      </c>
      <c r="G5655" s="699"/>
      <c r="H5655" s="697"/>
      <c r="I5655" s="24"/>
      <c r="J5655" s="2"/>
    </row>
    <row r="5656" spans="1:10" s="444" customFormat="1" ht="15" customHeight="1">
      <c r="A5656" s="203">
        <v>41593</v>
      </c>
      <c r="B5656" s="382"/>
      <c r="C5656" s="75" t="s">
        <v>2557</v>
      </c>
      <c r="D5656" s="75" t="s">
        <v>5989</v>
      </c>
      <c r="E5656" s="525">
        <v>16423</v>
      </c>
      <c r="F5656" s="184">
        <v>184</v>
      </c>
      <c r="G5656" s="699"/>
      <c r="H5656" s="697"/>
      <c r="I5656" s="24"/>
      <c r="J5656" s="2"/>
    </row>
    <row r="5657" spans="1:10" s="444" customFormat="1" ht="15" customHeight="1">
      <c r="A5657" s="203">
        <v>41593</v>
      </c>
      <c r="B5657" s="382"/>
      <c r="C5657" s="75" t="s">
        <v>537</v>
      </c>
      <c r="D5657" s="75" t="s">
        <v>6006</v>
      </c>
      <c r="E5657" s="525">
        <v>16441</v>
      </c>
      <c r="F5657" s="184">
        <v>480</v>
      </c>
      <c r="G5657" s="699"/>
      <c r="H5657" s="697"/>
      <c r="I5657" s="24"/>
      <c r="J5657" s="2"/>
    </row>
    <row r="5658" spans="1:10" s="444" customFormat="1" ht="15" customHeight="1">
      <c r="A5658" s="203">
        <v>41593</v>
      </c>
      <c r="B5658" s="382"/>
      <c r="C5658" s="75" t="s">
        <v>2960</v>
      </c>
      <c r="D5658" s="75" t="s">
        <v>5961</v>
      </c>
      <c r="E5658" s="525">
        <v>16393</v>
      </c>
      <c r="F5658" s="184">
        <v>160</v>
      </c>
      <c r="G5658" s="699"/>
      <c r="H5658" s="697"/>
      <c r="I5658" s="24"/>
      <c r="J5658" s="2"/>
    </row>
    <row r="5659" spans="1:10" s="444" customFormat="1" ht="15" customHeight="1">
      <c r="A5659" s="203">
        <v>41593</v>
      </c>
      <c r="B5659" s="382"/>
      <c r="C5659" s="75" t="s">
        <v>3778</v>
      </c>
      <c r="D5659" s="75" t="s">
        <v>5987</v>
      </c>
      <c r="E5659" s="525">
        <v>16421</v>
      </c>
      <c r="F5659" s="184">
        <v>160</v>
      </c>
      <c r="G5659" s="699"/>
      <c r="H5659" s="697"/>
      <c r="I5659" s="24"/>
      <c r="J5659" s="2"/>
    </row>
    <row r="5660" spans="1:10" s="444" customFormat="1" ht="15" customHeight="1">
      <c r="A5660" s="203">
        <v>41593</v>
      </c>
      <c r="B5660" s="382"/>
      <c r="C5660" s="75" t="s">
        <v>561</v>
      </c>
      <c r="D5660" s="75" t="s">
        <v>5992</v>
      </c>
      <c r="E5660" s="525">
        <v>16426</v>
      </c>
      <c r="F5660" s="184">
        <v>161</v>
      </c>
      <c r="G5660" s="699"/>
      <c r="H5660" s="697"/>
      <c r="I5660" s="24"/>
      <c r="J5660" s="2"/>
    </row>
    <row r="5661" spans="1:10" s="444" customFormat="1" ht="15" customHeight="1">
      <c r="A5661" s="203">
        <v>41593</v>
      </c>
      <c r="B5661" s="382"/>
      <c r="C5661" s="75" t="s">
        <v>389</v>
      </c>
      <c r="D5661" s="75" t="s">
        <v>6042</v>
      </c>
      <c r="E5661" s="525">
        <v>16479</v>
      </c>
      <c r="F5661" s="184">
        <v>200</v>
      </c>
      <c r="G5661" s="699"/>
      <c r="H5661" s="697"/>
      <c r="I5661" s="24"/>
      <c r="J5661" s="2"/>
    </row>
    <row r="5662" spans="1:10" s="444" customFormat="1" ht="15" customHeight="1">
      <c r="A5662" s="203">
        <v>41593</v>
      </c>
      <c r="B5662" s="382"/>
      <c r="C5662" s="75" t="s">
        <v>559</v>
      </c>
      <c r="D5662" s="75" t="s">
        <v>5983</v>
      </c>
      <c r="E5662" s="525">
        <v>16417</v>
      </c>
      <c r="F5662" s="184">
        <v>184</v>
      </c>
      <c r="G5662" s="699"/>
      <c r="H5662" s="697"/>
      <c r="I5662" s="24"/>
      <c r="J5662" s="2"/>
    </row>
    <row r="5663" spans="1:10" s="444" customFormat="1" ht="15" customHeight="1">
      <c r="A5663" s="203">
        <v>41593</v>
      </c>
      <c r="B5663" s="382"/>
      <c r="C5663" s="75" t="s">
        <v>538</v>
      </c>
      <c r="D5663" s="75" t="s">
        <v>6008</v>
      </c>
      <c r="E5663" s="525">
        <v>16443</v>
      </c>
      <c r="F5663" s="184">
        <v>403.2</v>
      </c>
      <c r="G5663" s="699"/>
      <c r="H5663" s="697"/>
      <c r="I5663" s="24"/>
      <c r="J5663" s="2"/>
    </row>
    <row r="5664" spans="1:10" s="444" customFormat="1" ht="15" customHeight="1">
      <c r="A5664" s="203">
        <v>41593</v>
      </c>
      <c r="B5664" s="382"/>
      <c r="C5664" s="75" t="s">
        <v>5298</v>
      </c>
      <c r="D5664" s="75" t="s">
        <v>6030</v>
      </c>
      <c r="E5664" s="525">
        <v>16466</v>
      </c>
      <c r="F5664" s="184">
        <v>120</v>
      </c>
      <c r="G5664" s="699"/>
      <c r="H5664" s="697"/>
      <c r="I5664" s="24"/>
      <c r="J5664" s="2"/>
    </row>
    <row r="5665" spans="1:10" s="444" customFormat="1" ht="15" customHeight="1">
      <c r="A5665" s="203">
        <v>41593</v>
      </c>
      <c r="B5665" s="382"/>
      <c r="C5665" s="75" t="s">
        <v>681</v>
      </c>
      <c r="D5665" s="75" t="s">
        <v>5965</v>
      </c>
      <c r="E5665" s="525">
        <v>16397</v>
      </c>
      <c r="F5665" s="184">
        <v>191.8</v>
      </c>
      <c r="G5665" s="699"/>
      <c r="H5665" s="697"/>
      <c r="I5665" s="24"/>
      <c r="J5665" s="2"/>
    </row>
    <row r="5666" spans="1:10" s="444" customFormat="1" ht="15" customHeight="1">
      <c r="A5666" s="203">
        <v>41593</v>
      </c>
      <c r="B5666" s="382"/>
      <c r="C5666" s="75" t="s">
        <v>520</v>
      </c>
      <c r="D5666" s="75" t="s">
        <v>5981</v>
      </c>
      <c r="E5666" s="525">
        <v>16415</v>
      </c>
      <c r="F5666" s="184">
        <v>184</v>
      </c>
      <c r="G5666" s="699"/>
      <c r="H5666" s="697"/>
      <c r="I5666" s="24"/>
      <c r="J5666" s="2"/>
    </row>
    <row r="5667" spans="1:10">
      <c r="A5667" s="203">
        <v>41593</v>
      </c>
      <c r="B5667" s="382"/>
      <c r="C5667" s="75" t="s">
        <v>1629</v>
      </c>
      <c r="D5667" s="75" t="s">
        <v>6005</v>
      </c>
      <c r="E5667" s="525">
        <v>16440</v>
      </c>
      <c r="F5667" s="184">
        <v>460</v>
      </c>
      <c r="H5667" s="697"/>
    </row>
    <row r="5668" spans="1:10">
      <c r="A5668" s="203">
        <v>41593</v>
      </c>
      <c r="B5668" s="382"/>
      <c r="C5668" s="75" t="s">
        <v>4053</v>
      </c>
      <c r="D5668" s="75" t="s">
        <v>5969</v>
      </c>
      <c r="E5668" s="525">
        <v>16401</v>
      </c>
      <c r="F5668" s="184">
        <v>128.16</v>
      </c>
      <c r="H5668" s="697"/>
    </row>
    <row r="5669" spans="1:10">
      <c r="A5669" s="203">
        <v>41593</v>
      </c>
      <c r="B5669" s="382"/>
      <c r="C5669" s="75" t="s">
        <v>2520</v>
      </c>
      <c r="D5669" s="75" t="s">
        <v>5975</v>
      </c>
      <c r="E5669" s="525">
        <v>16407</v>
      </c>
      <c r="F5669" s="184">
        <v>128.16</v>
      </c>
      <c r="H5669" s="697"/>
    </row>
    <row r="5670" spans="1:10" s="444" customFormat="1" ht="15" customHeight="1">
      <c r="A5670" s="203">
        <v>41593</v>
      </c>
      <c r="B5670" s="382"/>
      <c r="C5670" s="75" t="s">
        <v>635</v>
      </c>
      <c r="D5670" s="75" t="s">
        <v>5973</v>
      </c>
      <c r="E5670" s="525">
        <v>16405</v>
      </c>
      <c r="F5670" s="184">
        <v>140.97</v>
      </c>
      <c r="G5670" s="309"/>
      <c r="H5670" s="697"/>
      <c r="I5670" s="24"/>
      <c r="J5670" s="2"/>
    </row>
    <row r="5671" spans="1:10" s="444" customFormat="1" ht="15" customHeight="1">
      <c r="A5671" s="203">
        <v>41593</v>
      </c>
      <c r="B5671" s="382"/>
      <c r="C5671" s="75" t="s">
        <v>632</v>
      </c>
      <c r="D5671" s="75" t="s">
        <v>5968</v>
      </c>
      <c r="E5671" s="525">
        <v>16400</v>
      </c>
      <c r="F5671" s="184">
        <v>140.97</v>
      </c>
      <c r="G5671" s="309"/>
      <c r="H5671" s="697"/>
      <c r="I5671" s="24"/>
      <c r="J5671" s="2"/>
    </row>
    <row r="5672" spans="1:10">
      <c r="H5672" s="697"/>
    </row>
    <row r="5673" spans="1:10">
      <c r="H5673" s="697"/>
    </row>
    <row r="5674" spans="1:10">
      <c r="A5674" s="60">
        <v>41596</v>
      </c>
      <c r="H5674" s="697"/>
    </row>
    <row r="5675" spans="1:10" s="444" customFormat="1" ht="15" customHeight="1">
      <c r="A5675" s="203">
        <v>41593</v>
      </c>
      <c r="B5675" s="382"/>
      <c r="C5675" s="75" t="s">
        <v>5945</v>
      </c>
      <c r="D5675" s="75" t="s">
        <v>6021</v>
      </c>
      <c r="E5675" s="525">
        <v>16456</v>
      </c>
      <c r="F5675" s="184">
        <v>400</v>
      </c>
      <c r="G5675" s="309"/>
      <c r="H5675" s="697"/>
      <c r="I5675" s="24"/>
      <c r="J5675" s="2"/>
    </row>
    <row r="5676" spans="1:10" s="444" customFormat="1" ht="15" customHeight="1">
      <c r="A5676" s="203">
        <v>41593</v>
      </c>
      <c r="B5676" s="382">
        <v>41596</v>
      </c>
      <c r="C5676" s="75" t="s">
        <v>5949</v>
      </c>
      <c r="D5676" s="75" t="s">
        <v>6051</v>
      </c>
      <c r="E5676" s="525">
        <v>16488</v>
      </c>
      <c r="F5676" s="184">
        <v>1078.92</v>
      </c>
      <c r="G5676" s="309"/>
      <c r="H5676" s="697"/>
      <c r="I5676" s="24"/>
      <c r="J5676" s="2"/>
    </row>
    <row r="5677" spans="1:10" s="444" customFormat="1" ht="15" customHeight="1">
      <c r="A5677" s="203">
        <v>41593</v>
      </c>
      <c r="B5677" s="382"/>
      <c r="C5677" s="75" t="s">
        <v>761</v>
      </c>
      <c r="D5677" s="75" t="s">
        <v>6039</v>
      </c>
      <c r="E5677" s="525">
        <v>16476</v>
      </c>
      <c r="F5677" s="184">
        <v>1383.27</v>
      </c>
      <c r="G5677" s="309"/>
      <c r="H5677" s="697"/>
      <c r="I5677" s="24"/>
      <c r="J5677" s="2"/>
    </row>
    <row r="5678" spans="1:10" s="444" customFormat="1" ht="15" customHeight="1">
      <c r="A5678" s="203">
        <v>41593</v>
      </c>
      <c r="B5678" s="382"/>
      <c r="C5678" s="75" t="s">
        <v>1483</v>
      </c>
      <c r="D5678" s="75" t="s">
        <v>6002</v>
      </c>
      <c r="E5678" s="525">
        <v>16436</v>
      </c>
      <c r="F5678" s="184">
        <v>109.98</v>
      </c>
      <c r="G5678" s="309"/>
      <c r="H5678" s="697"/>
      <c r="I5678" s="24"/>
      <c r="J5678" s="2"/>
    </row>
    <row r="5679" spans="1:10" s="444" customFormat="1" ht="15" customHeight="1">
      <c r="A5679" s="203">
        <v>41593</v>
      </c>
      <c r="B5679" s="382"/>
      <c r="C5679" s="75" t="s">
        <v>2010</v>
      </c>
      <c r="D5679" s="75" t="s">
        <v>5991</v>
      </c>
      <c r="E5679" s="525">
        <v>16425</v>
      </c>
      <c r="F5679" s="184">
        <v>154</v>
      </c>
      <c r="G5679" s="309"/>
      <c r="H5679" s="697"/>
      <c r="I5679" s="24"/>
      <c r="J5679" s="2"/>
    </row>
    <row r="5680" spans="1:10" s="444" customFormat="1" ht="15" customHeight="1">
      <c r="A5680" s="203">
        <v>41593</v>
      </c>
      <c r="B5680" s="382"/>
      <c r="C5680" s="75" t="s">
        <v>497</v>
      </c>
      <c r="D5680" s="75" t="s">
        <v>5963</v>
      </c>
      <c r="E5680" s="525">
        <v>16395</v>
      </c>
      <c r="F5680" s="184">
        <v>134.4</v>
      </c>
      <c r="G5680" s="309"/>
      <c r="H5680" s="697"/>
      <c r="I5680" s="24"/>
      <c r="J5680" s="2"/>
    </row>
    <row r="5681" spans="1:10" s="444" customFormat="1" ht="15" customHeight="1">
      <c r="A5681" s="203">
        <v>41593</v>
      </c>
      <c r="B5681" s="382"/>
      <c r="C5681" s="75" t="s">
        <v>518</v>
      </c>
      <c r="D5681" s="75" t="s">
        <v>5979</v>
      </c>
      <c r="E5681" s="525">
        <v>16411</v>
      </c>
      <c r="F5681" s="184">
        <v>240</v>
      </c>
      <c r="G5681" s="309"/>
      <c r="H5681" s="697"/>
      <c r="I5681" s="24"/>
      <c r="J5681" s="2"/>
    </row>
    <row r="5682" spans="1:10" s="444" customFormat="1" ht="15" customHeight="1">
      <c r="A5682" s="203">
        <v>41593</v>
      </c>
      <c r="B5682" s="382"/>
      <c r="C5682" s="75" t="s">
        <v>3368</v>
      </c>
      <c r="D5682" s="75" t="s">
        <v>5988</v>
      </c>
      <c r="E5682" s="525">
        <v>16422</v>
      </c>
      <c r="F5682" s="184">
        <v>140</v>
      </c>
      <c r="G5682" s="309"/>
      <c r="H5682" s="697"/>
      <c r="I5682" s="24"/>
      <c r="J5682" s="2"/>
    </row>
    <row r="5683" spans="1:10" s="444" customFormat="1" ht="15" customHeight="1">
      <c r="A5683" s="203">
        <v>41593</v>
      </c>
      <c r="B5683" s="382"/>
      <c r="C5683" s="75" t="s">
        <v>1727</v>
      </c>
      <c r="D5683" s="75" t="s">
        <v>5994</v>
      </c>
      <c r="E5683" s="525">
        <v>16428</v>
      </c>
      <c r="F5683" s="184">
        <v>154</v>
      </c>
      <c r="G5683" s="309"/>
      <c r="H5683" s="697"/>
      <c r="I5683" s="24"/>
      <c r="J5683" s="2"/>
    </row>
    <row r="5684" spans="1:10" s="444" customFormat="1" ht="15" customHeight="1">
      <c r="A5684" s="203">
        <v>41593</v>
      </c>
      <c r="B5684" s="382"/>
      <c r="C5684" s="75" t="s">
        <v>3662</v>
      </c>
      <c r="D5684" s="75" t="s">
        <v>5986</v>
      </c>
      <c r="E5684" s="525">
        <v>16420</v>
      </c>
      <c r="F5684" s="184">
        <v>140</v>
      </c>
      <c r="G5684" s="309"/>
      <c r="H5684" s="697"/>
      <c r="I5684" s="24"/>
      <c r="J5684" s="2"/>
    </row>
    <row r="5685" spans="1:10" s="444" customFormat="1" ht="15" customHeight="1">
      <c r="A5685" s="203">
        <v>41593</v>
      </c>
      <c r="B5685" s="382"/>
      <c r="C5685" s="75" t="s">
        <v>5786</v>
      </c>
      <c r="D5685" s="75" t="s">
        <v>6011</v>
      </c>
      <c r="E5685" s="525">
        <v>16446</v>
      </c>
      <c r="F5685" s="184">
        <v>400</v>
      </c>
      <c r="G5685" s="309"/>
      <c r="H5685" s="697"/>
      <c r="I5685" s="24"/>
      <c r="J5685" s="2"/>
    </row>
    <row r="5686" spans="1:10" s="444" customFormat="1" ht="15" customHeight="1">
      <c r="A5686" s="203">
        <v>41593</v>
      </c>
      <c r="B5686" s="382"/>
      <c r="C5686" s="75" t="s">
        <v>796</v>
      </c>
      <c r="D5686" s="75" t="s">
        <v>5984</v>
      </c>
      <c r="E5686" s="525">
        <v>16418</v>
      </c>
      <c r="F5686" s="184">
        <v>392</v>
      </c>
      <c r="G5686" s="309"/>
      <c r="H5686" s="697"/>
      <c r="I5686" s="24"/>
      <c r="J5686" s="2"/>
    </row>
    <row r="5687" spans="1:10" s="444" customFormat="1" ht="15" customHeight="1">
      <c r="A5687" s="203">
        <v>41593</v>
      </c>
      <c r="B5687" s="382"/>
      <c r="C5687" s="75" t="s">
        <v>5617</v>
      </c>
      <c r="D5687" s="75" t="s">
        <v>6028</v>
      </c>
      <c r="E5687" s="525">
        <v>16463</v>
      </c>
      <c r="F5687" s="184">
        <v>312</v>
      </c>
      <c r="G5687" s="309"/>
      <c r="H5687" s="697"/>
      <c r="I5687" s="24"/>
      <c r="J5687" s="2"/>
    </row>
    <row r="5688" spans="1:10" s="444" customFormat="1" ht="15" customHeight="1">
      <c r="A5688" s="203">
        <v>41593</v>
      </c>
      <c r="B5688" s="382"/>
      <c r="C5688" s="75" t="s">
        <v>5944</v>
      </c>
      <c r="D5688" s="75" t="s">
        <v>6018</v>
      </c>
      <c r="E5688" s="525">
        <v>16453</v>
      </c>
      <c r="F5688" s="184">
        <v>480</v>
      </c>
      <c r="G5688" s="309"/>
      <c r="H5688" s="697"/>
      <c r="I5688" s="24"/>
      <c r="J5688" s="2"/>
    </row>
    <row r="5689" spans="1:10" s="444" customFormat="1" ht="15" customHeight="1">
      <c r="A5689" s="203">
        <v>41593</v>
      </c>
      <c r="B5689" s="382"/>
      <c r="C5689" s="75" t="s">
        <v>2644</v>
      </c>
      <c r="D5689" s="75" t="s">
        <v>6019</v>
      </c>
      <c r="E5689" s="525">
        <v>16454</v>
      </c>
      <c r="F5689" s="184">
        <v>240</v>
      </c>
      <c r="G5689" s="309"/>
      <c r="H5689" s="697"/>
      <c r="I5689" s="24"/>
      <c r="J5689" s="2"/>
    </row>
    <row r="5690" spans="1:10" s="444" customFormat="1" ht="15" customHeight="1">
      <c r="A5690" s="203">
        <v>41593</v>
      </c>
      <c r="B5690" s="382"/>
      <c r="C5690" s="75" t="s">
        <v>531</v>
      </c>
      <c r="D5690" s="75" t="s">
        <v>6000</v>
      </c>
      <c r="E5690" s="525">
        <v>16434</v>
      </c>
      <c r="F5690" s="184">
        <v>480</v>
      </c>
      <c r="G5690" s="309"/>
      <c r="H5690" s="697"/>
      <c r="I5690" s="24"/>
      <c r="J5690" s="2"/>
    </row>
    <row r="5691" spans="1:10" s="444" customFormat="1" ht="15" customHeight="1">
      <c r="A5691" s="203">
        <v>41593</v>
      </c>
      <c r="B5691" s="382"/>
      <c r="C5691" s="75" t="s">
        <v>563</v>
      </c>
      <c r="D5691" s="75" t="s">
        <v>6017</v>
      </c>
      <c r="E5691" s="525">
        <v>16452</v>
      </c>
      <c r="F5691" s="184">
        <v>460</v>
      </c>
      <c r="G5691" s="309"/>
      <c r="H5691" s="697"/>
      <c r="I5691" s="24"/>
      <c r="J5691" s="2"/>
    </row>
    <row r="5692" spans="1:10" s="444" customFormat="1" ht="15" customHeight="1">
      <c r="A5692" s="203">
        <v>41593</v>
      </c>
      <c r="B5692" s="382"/>
      <c r="C5692" s="75" t="s">
        <v>5784</v>
      </c>
      <c r="D5692" s="75" t="s">
        <v>5976</v>
      </c>
      <c r="E5692" s="525">
        <v>16408</v>
      </c>
      <c r="F5692" s="184">
        <v>128</v>
      </c>
      <c r="G5692" s="309"/>
      <c r="H5692" s="697"/>
      <c r="I5692" s="24"/>
      <c r="J5692" s="2"/>
    </row>
    <row r="5693" spans="1:10">
      <c r="A5693" s="203">
        <v>41593</v>
      </c>
      <c r="B5693" s="382"/>
      <c r="C5693" s="75" t="s">
        <v>525</v>
      </c>
      <c r="D5693" s="75" t="s">
        <v>5990</v>
      </c>
      <c r="E5693" s="525">
        <v>16424</v>
      </c>
      <c r="F5693" s="184">
        <v>220</v>
      </c>
      <c r="H5693" s="697"/>
    </row>
    <row r="5694" spans="1:10">
      <c r="A5694" s="203">
        <v>41593</v>
      </c>
      <c r="B5694" s="382"/>
      <c r="C5694" s="75" t="s">
        <v>5788</v>
      </c>
      <c r="D5694" s="75" t="s">
        <v>6022</v>
      </c>
      <c r="E5694" s="525">
        <v>16457</v>
      </c>
      <c r="F5694" s="184">
        <v>240</v>
      </c>
      <c r="H5694" s="697"/>
    </row>
    <row r="5695" spans="1:10" s="444" customFormat="1" ht="15" customHeight="1">
      <c r="A5695" s="203">
        <v>41593</v>
      </c>
      <c r="B5695" s="382"/>
      <c r="C5695" s="75" t="s">
        <v>369</v>
      </c>
      <c r="D5695" s="75" t="s">
        <v>5955</v>
      </c>
      <c r="E5695" s="525">
        <v>16387</v>
      </c>
      <c r="F5695" s="184">
        <v>604</v>
      </c>
      <c r="G5695" s="309"/>
      <c r="H5695" s="697"/>
      <c r="I5695" s="24"/>
      <c r="J5695" s="2"/>
    </row>
    <row r="5696" spans="1:10" s="444" customFormat="1" ht="15" customHeight="1">
      <c r="A5696" s="203">
        <v>41593</v>
      </c>
      <c r="B5696" s="382"/>
      <c r="C5696" s="75" t="s">
        <v>367</v>
      </c>
      <c r="D5696" s="75" t="s">
        <v>5953</v>
      </c>
      <c r="E5696" s="525">
        <v>16385</v>
      </c>
      <c r="F5696" s="184">
        <v>660</v>
      </c>
      <c r="G5696" s="309"/>
      <c r="H5696" s="697"/>
      <c r="I5696" s="24"/>
      <c r="J5696" s="2"/>
    </row>
    <row r="5697" spans="1:10" s="444" customFormat="1" ht="15" customHeight="1">
      <c r="A5697" s="203">
        <v>41579</v>
      </c>
      <c r="B5697" s="382">
        <v>41582</v>
      </c>
      <c r="C5697" s="75" t="s">
        <v>5875</v>
      </c>
      <c r="D5697" s="75" t="s">
        <v>5874</v>
      </c>
      <c r="E5697" s="525">
        <v>16321</v>
      </c>
      <c r="F5697" s="184">
        <v>609</v>
      </c>
      <c r="G5697" s="309"/>
      <c r="H5697" s="697"/>
      <c r="I5697" s="24"/>
      <c r="J5697" s="2"/>
    </row>
    <row r="5698" spans="1:10">
      <c r="H5698" s="697"/>
    </row>
    <row r="5701" spans="1:10">
      <c r="A5701" s="60">
        <v>41597</v>
      </c>
    </row>
    <row r="5702" spans="1:10" s="444" customFormat="1" ht="15" customHeight="1">
      <c r="A5702" s="203">
        <v>41593</v>
      </c>
      <c r="B5702" s="382">
        <v>41598</v>
      </c>
      <c r="C5702" s="75" t="s">
        <v>5948</v>
      </c>
      <c r="D5702" s="75" t="s">
        <v>6045</v>
      </c>
      <c r="E5702" s="525">
        <v>16482</v>
      </c>
      <c r="F5702" s="184">
        <v>352</v>
      </c>
      <c r="G5702" s="309"/>
      <c r="H5702" s="309"/>
      <c r="I5702" s="24"/>
      <c r="J5702" s="2"/>
    </row>
    <row r="5703" spans="1:10" s="444" customFormat="1" ht="15" customHeight="1">
      <c r="A5703" s="203">
        <v>41593</v>
      </c>
      <c r="B5703" s="382"/>
      <c r="C5703" s="75" t="s">
        <v>4500</v>
      </c>
      <c r="D5703" s="75" t="s">
        <v>6027</v>
      </c>
      <c r="E5703" s="525">
        <v>16462</v>
      </c>
      <c r="F5703" s="184">
        <v>460</v>
      </c>
      <c r="G5703" s="309"/>
      <c r="H5703" s="697"/>
      <c r="I5703" s="24"/>
      <c r="J5703" s="2"/>
    </row>
    <row r="5704" spans="1:10" s="444" customFormat="1" ht="15" customHeight="1">
      <c r="A5704" s="203">
        <v>41586</v>
      </c>
      <c r="B5704" s="382">
        <v>41592</v>
      </c>
      <c r="C5704" s="75" t="s">
        <v>5888</v>
      </c>
      <c r="D5704" s="75" t="s">
        <v>3446</v>
      </c>
      <c r="E5704" s="525">
        <v>16348</v>
      </c>
      <c r="F5704" s="184">
        <v>690</v>
      </c>
      <c r="G5704" s="309"/>
      <c r="H5704" s="697"/>
      <c r="I5704" s="24"/>
      <c r="J5704" s="2"/>
    </row>
    <row r="5705" spans="1:10" s="444" customFormat="1" ht="15" customHeight="1">
      <c r="A5705" s="203">
        <v>41534</v>
      </c>
      <c r="B5705" s="382">
        <v>41595</v>
      </c>
      <c r="C5705" s="75" t="s">
        <v>1982</v>
      </c>
      <c r="D5705" s="75" t="s">
        <v>5386</v>
      </c>
      <c r="E5705" s="525">
        <v>15933</v>
      </c>
      <c r="F5705" s="184">
        <v>800</v>
      </c>
      <c r="G5705" s="309"/>
      <c r="H5705" s="697"/>
      <c r="I5705" s="24"/>
      <c r="J5705" s="2"/>
    </row>
    <row r="5706" spans="1:10" s="444" customFormat="1" ht="15" customHeight="1">
      <c r="A5706" s="203">
        <v>41593</v>
      </c>
      <c r="B5706" s="382"/>
      <c r="C5706" s="75" t="s">
        <v>457</v>
      </c>
      <c r="D5706" s="75" t="s">
        <v>5956</v>
      </c>
      <c r="E5706" s="525">
        <v>16388</v>
      </c>
      <c r="F5706" s="184">
        <v>800</v>
      </c>
      <c r="G5706" s="309"/>
      <c r="H5706" s="697"/>
      <c r="I5706" s="24"/>
      <c r="J5706" s="2"/>
    </row>
    <row r="5707" spans="1:10" s="444" customFormat="1" ht="15" customHeight="1">
      <c r="A5707" s="203">
        <v>41586</v>
      </c>
      <c r="B5707" s="382">
        <v>41595</v>
      </c>
      <c r="C5707" s="75" t="s">
        <v>1982</v>
      </c>
      <c r="D5707" s="75" t="s">
        <v>5895</v>
      </c>
      <c r="E5707" s="525">
        <v>16335</v>
      </c>
      <c r="F5707" s="184">
        <v>5000</v>
      </c>
      <c r="G5707" s="309"/>
      <c r="H5707" s="697"/>
      <c r="I5707" s="24"/>
      <c r="J5707" s="2"/>
    </row>
    <row r="5708" spans="1:10" s="444" customFormat="1" ht="15" customHeight="1">
      <c r="A5708" s="203">
        <v>41593</v>
      </c>
      <c r="B5708" s="382"/>
      <c r="C5708" s="75" t="s">
        <v>1043</v>
      </c>
      <c r="D5708" s="75" t="s">
        <v>6032</v>
      </c>
      <c r="E5708" s="525">
        <v>16468</v>
      </c>
      <c r="F5708" s="184">
        <v>80</v>
      </c>
      <c r="G5708" s="309"/>
      <c r="H5708" s="697"/>
      <c r="I5708" s="24"/>
      <c r="J5708" s="2"/>
    </row>
    <row r="5709" spans="1:10" s="444" customFormat="1" ht="15" customHeight="1">
      <c r="A5709" s="203">
        <v>41593</v>
      </c>
      <c r="B5709" s="382"/>
      <c r="C5709" s="75" t="s">
        <v>527</v>
      </c>
      <c r="D5709" s="75" t="s">
        <v>6014</v>
      </c>
      <c r="E5709" s="525">
        <v>16449</v>
      </c>
      <c r="F5709" s="184">
        <v>388</v>
      </c>
      <c r="G5709" s="309"/>
      <c r="H5709" s="697"/>
      <c r="I5709" s="24"/>
      <c r="J5709" s="2"/>
    </row>
    <row r="5710" spans="1:10" s="444" customFormat="1" ht="15" customHeight="1">
      <c r="A5710" s="203">
        <v>41593</v>
      </c>
      <c r="B5710" s="382"/>
      <c r="C5710" s="75" t="s">
        <v>530</v>
      </c>
      <c r="D5710" s="75" t="s">
        <v>5999</v>
      </c>
      <c r="E5710" s="525">
        <v>16433</v>
      </c>
      <c r="F5710" s="184">
        <v>460</v>
      </c>
      <c r="G5710" s="309"/>
      <c r="H5710" s="697"/>
      <c r="I5710" s="24"/>
      <c r="J5710" s="2"/>
    </row>
    <row r="5711" spans="1:10" s="444" customFormat="1" ht="15" customHeight="1">
      <c r="A5711" s="203">
        <v>41593</v>
      </c>
      <c r="B5711" s="382"/>
      <c r="C5711" s="75" t="s">
        <v>4349</v>
      </c>
      <c r="D5711" s="75" t="s">
        <v>6025</v>
      </c>
      <c r="E5711" s="525">
        <v>16460</v>
      </c>
      <c r="F5711" s="184">
        <v>160</v>
      </c>
      <c r="G5711" s="309"/>
      <c r="H5711" s="697"/>
      <c r="I5711" s="24"/>
      <c r="J5711" s="2"/>
    </row>
    <row r="5712" spans="1:10" s="444" customFormat="1" ht="15" customHeight="1">
      <c r="A5712" s="203">
        <v>41593</v>
      </c>
      <c r="B5712" s="382"/>
      <c r="C5712" s="75" t="s">
        <v>533</v>
      </c>
      <c r="D5712" s="75" t="s">
        <v>5954</v>
      </c>
      <c r="E5712" s="525">
        <v>16386</v>
      </c>
      <c r="F5712" s="184">
        <v>665.15</v>
      </c>
      <c r="G5712" s="309"/>
      <c r="H5712" s="697"/>
      <c r="I5712" s="24"/>
      <c r="J5712" s="2"/>
    </row>
    <row r="5713" spans="1:10" s="444" customFormat="1" ht="15" customHeight="1">
      <c r="A5713" s="203">
        <v>41596</v>
      </c>
      <c r="B5713" s="382"/>
      <c r="C5713" s="75" t="s">
        <v>251</v>
      </c>
      <c r="D5713" s="75" t="s">
        <v>6062</v>
      </c>
      <c r="E5713" s="525">
        <v>16497</v>
      </c>
      <c r="F5713" s="184">
        <v>583.28</v>
      </c>
      <c r="G5713" s="309"/>
      <c r="H5713" s="697"/>
      <c r="I5713" s="24"/>
      <c r="J5713" s="2"/>
    </row>
    <row r="5714" spans="1:10" s="444" customFormat="1" ht="15" customHeight="1">
      <c r="A5714" s="203">
        <v>41593</v>
      </c>
      <c r="B5714" s="382"/>
      <c r="C5714" s="75" t="s">
        <v>356</v>
      </c>
      <c r="D5714" s="75" t="s">
        <v>5998</v>
      </c>
      <c r="E5714" s="525">
        <v>16432</v>
      </c>
      <c r="F5714" s="184">
        <v>176</v>
      </c>
      <c r="G5714" s="309"/>
      <c r="H5714" s="697"/>
      <c r="I5714" s="24"/>
      <c r="J5714" s="2"/>
    </row>
    <row r="5715" spans="1:10">
      <c r="A5715" s="203">
        <v>41586</v>
      </c>
      <c r="B5715" s="382">
        <v>41590</v>
      </c>
      <c r="C5715" s="75" t="s">
        <v>5886</v>
      </c>
      <c r="D5715" s="75" t="s">
        <v>5901</v>
      </c>
      <c r="E5715" s="525">
        <v>16342</v>
      </c>
      <c r="F5715" s="184">
        <v>552</v>
      </c>
      <c r="H5715" s="697"/>
    </row>
    <row r="5716" spans="1:10">
      <c r="H5716" s="697"/>
    </row>
    <row r="5717" spans="1:10">
      <c r="A5717" s="60">
        <v>41598</v>
      </c>
      <c r="H5717" s="697"/>
    </row>
    <row r="5718" spans="1:10">
      <c r="A5718" s="203">
        <v>41593</v>
      </c>
      <c r="B5718" s="382">
        <v>41596</v>
      </c>
      <c r="C5718" s="75" t="s">
        <v>941</v>
      </c>
      <c r="D5718" s="75" t="s">
        <v>6043</v>
      </c>
      <c r="E5718" s="525">
        <v>16480</v>
      </c>
      <c r="F5718" s="184">
        <v>2000</v>
      </c>
      <c r="H5718" s="697"/>
    </row>
    <row r="5719" spans="1:10">
      <c r="A5719" s="203">
        <v>41593</v>
      </c>
      <c r="B5719" s="382"/>
      <c r="C5719" s="75" t="s">
        <v>1640</v>
      </c>
      <c r="D5719" s="75" t="s">
        <v>6031</v>
      </c>
      <c r="E5719" s="525">
        <v>16467</v>
      </c>
      <c r="F5719" s="184">
        <v>120</v>
      </c>
      <c r="H5719" s="697"/>
    </row>
    <row r="5720" spans="1:10">
      <c r="A5720" s="203">
        <v>41593</v>
      </c>
      <c r="B5720" s="382"/>
      <c r="C5720" s="75" t="s">
        <v>1633</v>
      </c>
      <c r="D5720" s="75" t="s">
        <v>6010</v>
      </c>
      <c r="E5720" s="525">
        <v>16445</v>
      </c>
      <c r="F5720" s="184">
        <v>228</v>
      </c>
      <c r="H5720" s="697"/>
    </row>
    <row r="5721" spans="1:10">
      <c r="A5721" s="203">
        <v>41596</v>
      </c>
      <c r="B5721" s="382"/>
      <c r="C5721" s="75" t="s">
        <v>6056</v>
      </c>
      <c r="D5721" s="75" t="s">
        <v>6059</v>
      </c>
      <c r="E5721" s="525">
        <v>16493</v>
      </c>
      <c r="F5721" s="184">
        <v>294.39999999999998</v>
      </c>
      <c r="H5721" s="697"/>
    </row>
    <row r="5722" spans="1:10">
      <c r="A5722" s="203">
        <v>41562</v>
      </c>
      <c r="B5722" s="382"/>
      <c r="C5722" s="75" t="s">
        <v>5614</v>
      </c>
      <c r="D5722" s="75" t="s">
        <v>5684</v>
      </c>
      <c r="E5722" s="525">
        <v>16219</v>
      </c>
      <c r="F5722" s="103">
        <v>300</v>
      </c>
      <c r="H5722" s="697"/>
    </row>
    <row r="5723" spans="1:10">
      <c r="A5723" s="203">
        <v>41586</v>
      </c>
      <c r="B5723" s="382">
        <v>41591</v>
      </c>
      <c r="C5723" s="75" t="s">
        <v>5708</v>
      </c>
      <c r="D5723" s="75" t="s">
        <v>5914</v>
      </c>
      <c r="E5723" s="525">
        <v>16356</v>
      </c>
      <c r="F5723" s="103">
        <v>400</v>
      </c>
      <c r="H5723" s="697"/>
    </row>
    <row r="5724" spans="1:10">
      <c r="A5724" s="203">
        <v>41586</v>
      </c>
      <c r="B5724" s="382">
        <v>41591</v>
      </c>
      <c r="C5724" s="75" t="s">
        <v>5889</v>
      </c>
      <c r="D5724" s="75" t="s">
        <v>5918</v>
      </c>
      <c r="E5724" s="525">
        <v>16360</v>
      </c>
      <c r="F5724" s="103">
        <v>500</v>
      </c>
      <c r="H5724" s="697"/>
    </row>
    <row r="5725" spans="1:10">
      <c r="A5725" s="203">
        <v>41586</v>
      </c>
      <c r="B5725" s="382">
        <v>41592</v>
      </c>
      <c r="C5725" s="75" t="s">
        <v>2299</v>
      </c>
      <c r="D5725" s="75" t="s">
        <v>5907</v>
      </c>
      <c r="E5725" s="525">
        <v>16349</v>
      </c>
      <c r="F5725" s="103">
        <v>552</v>
      </c>
      <c r="H5725" s="697"/>
    </row>
    <row r="5726" spans="1:10">
      <c r="A5726" s="203">
        <v>41586</v>
      </c>
      <c r="B5726" s="382"/>
      <c r="C5726" s="75" t="s">
        <v>4831</v>
      </c>
      <c r="D5726" s="75" t="s">
        <v>5894</v>
      </c>
      <c r="E5726" s="525">
        <v>16334</v>
      </c>
      <c r="F5726" s="103">
        <v>1840.49</v>
      </c>
      <c r="H5726" s="697"/>
    </row>
    <row r="5727" spans="1:10" s="444" customFormat="1" ht="15" customHeight="1">
      <c r="A5727" s="203">
        <v>41593</v>
      </c>
      <c r="B5727" s="382"/>
      <c r="C5727" s="75" t="s">
        <v>626</v>
      </c>
      <c r="D5727" s="75" t="s">
        <v>5964</v>
      </c>
      <c r="E5727" s="525">
        <v>16396</v>
      </c>
      <c r="F5727" s="103">
        <v>140.97</v>
      </c>
      <c r="G5727" s="309"/>
      <c r="H5727" s="697"/>
      <c r="I5727" s="24"/>
      <c r="J5727" s="2"/>
    </row>
    <row r="5728" spans="1:10" s="444" customFormat="1" ht="15" customHeight="1">
      <c r="A5728" s="203">
        <v>41593</v>
      </c>
      <c r="B5728" s="382"/>
      <c r="C5728" s="75" t="s">
        <v>468</v>
      </c>
      <c r="D5728" s="75" t="s">
        <v>5951</v>
      </c>
      <c r="E5728" s="525">
        <v>16382</v>
      </c>
      <c r="F5728" s="103">
        <v>1380</v>
      </c>
      <c r="G5728" s="309"/>
      <c r="H5728" s="697"/>
      <c r="I5728" s="24"/>
      <c r="J5728" s="2"/>
    </row>
    <row r="5729" spans="1:10" s="444" customFormat="1" ht="15" customHeight="1">
      <c r="A5729" s="203">
        <v>41596</v>
      </c>
      <c r="B5729" s="382"/>
      <c r="C5729" s="75" t="s">
        <v>6057</v>
      </c>
      <c r="D5729" s="75" t="s">
        <v>6060</v>
      </c>
      <c r="E5729" s="525">
        <v>16495</v>
      </c>
      <c r="F5729" s="103">
        <v>469.2</v>
      </c>
      <c r="G5729" s="309"/>
      <c r="H5729" s="697"/>
      <c r="I5729" s="24"/>
      <c r="J5729" s="2"/>
    </row>
    <row r="5730" spans="1:10" s="444" customFormat="1" ht="15" customHeight="1">
      <c r="A5730" s="203">
        <v>41568</v>
      </c>
      <c r="B5730" s="382">
        <v>41598</v>
      </c>
      <c r="C5730" s="75" t="s">
        <v>469</v>
      </c>
      <c r="D5730" s="75" t="s">
        <v>5742</v>
      </c>
      <c r="E5730" s="525">
        <v>16277</v>
      </c>
      <c r="F5730" s="103">
        <v>4892.16</v>
      </c>
      <c r="G5730" s="309"/>
      <c r="H5730" s="697"/>
      <c r="I5730" s="24"/>
      <c r="J5730" s="2"/>
    </row>
    <row r="5731" spans="1:10" s="444" customFormat="1" ht="15" customHeight="1">
      <c r="A5731" s="203">
        <v>41593</v>
      </c>
      <c r="B5731" s="382"/>
      <c r="C5731" s="75" t="s">
        <v>5950</v>
      </c>
      <c r="D5731" s="75" t="s">
        <v>6053</v>
      </c>
      <c r="E5731" s="525">
        <v>16490</v>
      </c>
      <c r="F5731" s="103">
        <v>800</v>
      </c>
      <c r="G5731" s="309"/>
      <c r="H5731" s="697"/>
      <c r="I5731" s="24"/>
      <c r="J5731" s="2"/>
    </row>
    <row r="5732" spans="1:10">
      <c r="H5732" s="697"/>
    </row>
    <row r="5734" spans="1:10">
      <c r="A5734" s="60">
        <v>41599</v>
      </c>
    </row>
    <row r="5735" spans="1:10" s="444" customFormat="1" ht="15" customHeight="1">
      <c r="A5735" s="203">
        <v>41593</v>
      </c>
      <c r="B5735" s="382">
        <v>41598</v>
      </c>
      <c r="C5735" s="75" t="s">
        <v>348</v>
      </c>
      <c r="D5735" s="75" t="s">
        <v>6050</v>
      </c>
      <c r="E5735" s="525">
        <v>16487</v>
      </c>
      <c r="F5735" s="103">
        <v>101.46</v>
      </c>
      <c r="G5735" s="309"/>
      <c r="H5735" s="309"/>
      <c r="I5735" s="24"/>
      <c r="J5735" s="2"/>
    </row>
    <row r="5736" spans="1:10" s="444" customFormat="1" ht="15" customHeight="1">
      <c r="A5736" s="203">
        <v>41593</v>
      </c>
      <c r="B5736" s="382"/>
      <c r="C5736" s="75" t="s">
        <v>5616</v>
      </c>
      <c r="D5736" s="75" t="s">
        <v>6024</v>
      </c>
      <c r="E5736" s="525">
        <v>16459</v>
      </c>
      <c r="F5736" s="103">
        <v>140</v>
      </c>
      <c r="G5736" s="309"/>
      <c r="H5736" s="697"/>
      <c r="I5736" s="24"/>
      <c r="J5736" s="2"/>
    </row>
    <row r="5737" spans="1:10" s="444" customFormat="1" ht="15" customHeight="1">
      <c r="A5737" s="203">
        <v>41593</v>
      </c>
      <c r="B5737" s="382">
        <v>41598</v>
      </c>
      <c r="C5737" s="75" t="s">
        <v>1270</v>
      </c>
      <c r="D5737" s="75" t="s">
        <v>6049</v>
      </c>
      <c r="E5737" s="525">
        <v>16486</v>
      </c>
      <c r="F5737" s="103">
        <v>140.21</v>
      </c>
      <c r="G5737" s="309"/>
      <c r="H5737" s="697"/>
      <c r="I5737" s="24"/>
      <c r="J5737" s="2"/>
    </row>
    <row r="5738" spans="1:10" s="444" customFormat="1" ht="15" customHeight="1">
      <c r="A5738" s="203">
        <v>41593</v>
      </c>
      <c r="B5738" s="382">
        <v>41598</v>
      </c>
      <c r="C5738" s="75" t="s">
        <v>662</v>
      </c>
      <c r="D5738" s="75" t="s">
        <v>6048</v>
      </c>
      <c r="E5738" s="525">
        <v>16485</v>
      </c>
      <c r="F5738" s="103">
        <v>187.19</v>
      </c>
      <c r="G5738" s="309"/>
      <c r="H5738" s="697"/>
      <c r="I5738" s="24"/>
      <c r="J5738" s="2"/>
    </row>
    <row r="5739" spans="1:10" s="444" customFormat="1" ht="15" customHeight="1">
      <c r="A5739" s="203">
        <v>41586</v>
      </c>
      <c r="B5739" s="382">
        <v>41592</v>
      </c>
      <c r="C5739" s="75" t="s">
        <v>5887</v>
      </c>
      <c r="D5739" s="75" t="s">
        <v>5903</v>
      </c>
      <c r="E5739" s="525">
        <v>16344</v>
      </c>
      <c r="F5739" s="103">
        <v>552</v>
      </c>
      <c r="G5739" s="309"/>
      <c r="H5739" s="697"/>
      <c r="I5739" s="24"/>
      <c r="J5739" s="2"/>
    </row>
    <row r="5740" spans="1:10" s="444" customFormat="1" ht="15" customHeight="1">
      <c r="A5740" s="203">
        <v>41593</v>
      </c>
      <c r="B5740" s="382"/>
      <c r="C5740" s="75" t="s">
        <v>5947</v>
      </c>
      <c r="D5740" s="75" t="s">
        <v>6036</v>
      </c>
      <c r="E5740" s="525">
        <v>16473</v>
      </c>
      <c r="F5740" s="103">
        <v>600</v>
      </c>
      <c r="G5740" s="309"/>
      <c r="H5740" s="697"/>
      <c r="I5740" s="24"/>
      <c r="J5740" s="2"/>
    </row>
    <row r="5741" spans="1:10" s="444" customFormat="1" ht="15" customHeight="1">
      <c r="A5741" s="203">
        <v>41593</v>
      </c>
      <c r="B5741" s="382">
        <v>41596</v>
      </c>
      <c r="C5741" s="75" t="s">
        <v>130</v>
      </c>
      <c r="D5741" s="75" t="s">
        <v>6040</v>
      </c>
      <c r="E5741" s="525">
        <v>16477</v>
      </c>
      <c r="F5741" s="103">
        <v>975</v>
      </c>
      <c r="G5741" s="309"/>
      <c r="H5741" s="697"/>
      <c r="I5741" s="24"/>
      <c r="J5741" s="2"/>
    </row>
    <row r="5742" spans="1:10" s="444" customFormat="1" ht="15" customHeight="1">
      <c r="A5742" s="203">
        <v>41593</v>
      </c>
      <c r="B5742" s="382"/>
      <c r="C5742" s="75" t="s">
        <v>5615</v>
      </c>
      <c r="D5742" s="75" t="s">
        <v>6020</v>
      </c>
      <c r="E5742" s="525">
        <v>16455</v>
      </c>
      <c r="F5742" s="103">
        <v>220</v>
      </c>
      <c r="G5742" s="309"/>
      <c r="H5742" s="697"/>
      <c r="I5742" s="24"/>
      <c r="J5742" s="2"/>
    </row>
    <row r="5743" spans="1:10">
      <c r="H5743" s="697"/>
    </row>
    <row r="5746" spans="1:10">
      <c r="A5746" s="60">
        <v>41603</v>
      </c>
    </row>
    <row r="5747" spans="1:10" s="444" customFormat="1" ht="15" customHeight="1">
      <c r="A5747" s="203">
        <v>41596</v>
      </c>
      <c r="B5747" s="382"/>
      <c r="C5747" s="75" t="s">
        <v>621</v>
      </c>
      <c r="D5747" s="75" t="s">
        <v>3081</v>
      </c>
      <c r="E5747" s="525">
        <v>16494</v>
      </c>
      <c r="F5747" s="103">
        <v>294.39999999999998</v>
      </c>
      <c r="G5747" s="309"/>
      <c r="H5747" s="309"/>
      <c r="I5747" s="24"/>
      <c r="J5747" s="2"/>
    </row>
    <row r="5748" spans="1:10" s="444" customFormat="1" ht="15" customHeight="1">
      <c r="A5748" s="203">
        <v>41590</v>
      </c>
      <c r="B5748" s="382"/>
      <c r="C5748" s="75" t="s">
        <v>1871</v>
      </c>
      <c r="D5748" s="75" t="s">
        <v>5936</v>
      </c>
      <c r="E5748" s="525">
        <v>16376</v>
      </c>
      <c r="F5748" s="103">
        <v>827.53</v>
      </c>
      <c r="G5748" s="309"/>
      <c r="H5748" s="697"/>
      <c r="I5748" s="24"/>
      <c r="J5748" s="2"/>
    </row>
    <row r="5749" spans="1:10">
      <c r="A5749" s="4">
        <v>41603</v>
      </c>
      <c r="B5749" s="4"/>
      <c r="C5749" s="7" t="s">
        <v>6097</v>
      </c>
      <c r="D5749" s="7" t="s">
        <v>6096</v>
      </c>
      <c r="E5749" s="519">
        <v>16498</v>
      </c>
      <c r="F5749" s="103">
        <v>4000</v>
      </c>
      <c r="H5749" s="697"/>
      <c r="I5749"/>
      <c r="J5749"/>
    </row>
    <row r="5750" spans="1:10" s="444" customFormat="1">
      <c r="A5750" s="203">
        <v>41603</v>
      </c>
      <c r="B5750" s="382"/>
      <c r="C5750" s="75" t="s">
        <v>2358</v>
      </c>
      <c r="D5750" s="75" t="s">
        <v>6098</v>
      </c>
      <c r="E5750" s="525">
        <v>16499</v>
      </c>
      <c r="F5750" s="103">
        <v>200</v>
      </c>
      <c r="G5750" s="309"/>
      <c r="H5750" s="697"/>
    </row>
    <row r="5751" spans="1:10" s="444" customFormat="1">
      <c r="A5751" s="203">
        <v>41603</v>
      </c>
      <c r="B5751" s="382"/>
      <c r="C5751" s="75" t="s">
        <v>226</v>
      </c>
      <c r="D5751" s="75" t="s">
        <v>6099</v>
      </c>
      <c r="E5751" s="525">
        <v>16501</v>
      </c>
      <c r="F5751" s="103">
        <v>150</v>
      </c>
      <c r="G5751" s="309"/>
      <c r="H5751" s="697"/>
    </row>
    <row r="5752" spans="1:10">
      <c r="H5752" s="697"/>
    </row>
    <row r="5754" spans="1:10">
      <c r="A5754" s="60">
        <v>41604</v>
      </c>
    </row>
    <row r="5755" spans="1:10" s="444" customFormat="1" ht="15" customHeight="1">
      <c r="A5755" s="203">
        <v>41596</v>
      </c>
      <c r="B5755" s="382"/>
      <c r="C5755" s="75" t="s">
        <v>6055</v>
      </c>
      <c r="D5755" s="75" t="s">
        <v>6058</v>
      </c>
      <c r="E5755" s="525">
        <v>16492</v>
      </c>
      <c r="F5755" s="103">
        <v>522.26</v>
      </c>
      <c r="G5755" s="309"/>
      <c r="H5755" s="309"/>
      <c r="I5755" s="24"/>
      <c r="J5755" s="2"/>
    </row>
    <row r="5756" spans="1:10" s="444" customFormat="1" ht="15" customHeight="1">
      <c r="A5756" s="203">
        <v>41604</v>
      </c>
      <c r="B5756" s="382"/>
      <c r="C5756" s="75" t="s">
        <v>3157</v>
      </c>
      <c r="D5756" s="75" t="s">
        <v>6100</v>
      </c>
      <c r="E5756" s="525">
        <v>16502</v>
      </c>
      <c r="F5756" s="103">
        <v>2483.23</v>
      </c>
      <c r="G5756" s="309"/>
      <c r="H5756" s="697"/>
      <c r="I5756" s="24"/>
      <c r="J5756" s="2"/>
    </row>
    <row r="5757" spans="1:10" s="444" customFormat="1" ht="15" customHeight="1">
      <c r="A5757" s="203">
        <v>41604</v>
      </c>
      <c r="B5757" s="382"/>
      <c r="C5757" s="75" t="s">
        <v>2162</v>
      </c>
      <c r="D5757" s="75" t="s">
        <v>6102</v>
      </c>
      <c r="E5757" s="525">
        <v>16504</v>
      </c>
      <c r="F5757" s="103">
        <v>300</v>
      </c>
      <c r="G5757" s="309"/>
      <c r="H5757" s="697"/>
      <c r="I5757" s="24"/>
      <c r="J5757" s="2"/>
    </row>
    <row r="5758" spans="1:10" s="444" customFormat="1" ht="15" customHeight="1">
      <c r="A5758" s="203">
        <v>41604</v>
      </c>
      <c r="B5758" s="382"/>
      <c r="C5758" s="75" t="s">
        <v>2162</v>
      </c>
      <c r="D5758" s="75" t="s">
        <v>6101</v>
      </c>
      <c r="E5758" s="525">
        <v>16503</v>
      </c>
      <c r="F5758" s="103">
        <v>80</v>
      </c>
      <c r="G5758" s="309"/>
      <c r="H5758" s="697"/>
      <c r="I5758" s="24"/>
      <c r="J5758" s="2"/>
    </row>
    <row r="5759" spans="1:10" s="444" customFormat="1" ht="15" customHeight="1">
      <c r="A5759" s="203">
        <v>41604</v>
      </c>
      <c r="B5759" s="382"/>
      <c r="C5759" s="75" t="s">
        <v>2205</v>
      </c>
      <c r="D5759" s="75" t="s">
        <v>6106</v>
      </c>
      <c r="E5759" s="525">
        <v>16507</v>
      </c>
      <c r="F5759" s="103">
        <v>94</v>
      </c>
      <c r="G5759" s="309"/>
      <c r="H5759" s="697"/>
      <c r="I5759" s="24"/>
      <c r="J5759" s="2"/>
    </row>
    <row r="5760" spans="1:10">
      <c r="H5760" s="697"/>
    </row>
    <row r="5762" spans="1:10">
      <c r="A5762" s="60">
        <v>41605</v>
      </c>
    </row>
    <row r="5763" spans="1:10" s="444" customFormat="1" ht="15" customHeight="1">
      <c r="A5763" s="203">
        <v>41604</v>
      </c>
      <c r="B5763" s="382"/>
      <c r="C5763" s="75" t="s">
        <v>5606</v>
      </c>
      <c r="D5763" s="75" t="s">
        <v>6105</v>
      </c>
      <c r="E5763" s="525">
        <v>16506</v>
      </c>
      <c r="F5763" s="103">
        <v>88</v>
      </c>
      <c r="G5763" s="309"/>
      <c r="H5763" s="309"/>
      <c r="I5763" s="24"/>
      <c r="J5763" s="2"/>
    </row>
    <row r="5764" spans="1:10" s="444" customFormat="1" ht="15" customHeight="1">
      <c r="A5764" s="203">
        <v>41604</v>
      </c>
      <c r="B5764" s="382"/>
      <c r="C5764" s="75" t="s">
        <v>6104</v>
      </c>
      <c r="D5764" s="75" t="s">
        <v>6103</v>
      </c>
      <c r="E5764" s="525">
        <v>16505</v>
      </c>
      <c r="F5764" s="103">
        <v>478.4</v>
      </c>
      <c r="G5764" s="309"/>
      <c r="H5764" s="697"/>
      <c r="I5764" s="24"/>
      <c r="J5764" s="2"/>
    </row>
    <row r="5765" spans="1:10">
      <c r="H5765" s="697"/>
    </row>
    <row r="5767" spans="1:10">
      <c r="A5767" s="60">
        <v>41606</v>
      </c>
    </row>
    <row r="5768" spans="1:10" s="444" customFormat="1" ht="15" customHeight="1">
      <c r="A5768" s="203">
        <v>41606</v>
      </c>
      <c r="B5768" s="382"/>
      <c r="C5768" s="75" t="s">
        <v>226</v>
      </c>
      <c r="D5768" s="75" t="s">
        <v>6110</v>
      </c>
      <c r="E5768" s="525">
        <v>16513</v>
      </c>
      <c r="F5768" s="103">
        <v>492.69</v>
      </c>
      <c r="G5768" s="309"/>
      <c r="H5768" s="309"/>
      <c r="I5768" s="24"/>
      <c r="J5768" s="2"/>
    </row>
    <row r="5769" spans="1:10" s="444" customFormat="1" ht="15" customHeight="1">
      <c r="A5769" s="393"/>
      <c r="B5769" s="383"/>
      <c r="C5769" s="384"/>
      <c r="D5769" s="384"/>
      <c r="E5769" s="543"/>
      <c r="F5769" s="125"/>
      <c r="G5769" s="309"/>
      <c r="H5769" s="697"/>
      <c r="I5769" s="24"/>
      <c r="J5769" s="2"/>
    </row>
    <row r="5770" spans="1:10">
      <c r="H5770" s="697"/>
    </row>
    <row r="5771" spans="1:10">
      <c r="A5771" s="60">
        <v>41607</v>
      </c>
    </row>
    <row r="5772" spans="1:10" s="444" customFormat="1" ht="15" customHeight="1">
      <c r="A5772" s="203">
        <v>41593</v>
      </c>
      <c r="B5772" s="382"/>
      <c r="C5772" s="75" t="s">
        <v>1288</v>
      </c>
      <c r="D5772" s="75" t="s">
        <v>6054</v>
      </c>
      <c r="E5772" s="525">
        <v>16491</v>
      </c>
      <c r="F5772" s="103">
        <v>300</v>
      </c>
      <c r="G5772" s="309"/>
      <c r="H5772" s="309"/>
      <c r="I5772" s="24"/>
      <c r="J5772" s="2"/>
    </row>
    <row r="5773" spans="1:10" s="444" customFormat="1" ht="15" customHeight="1">
      <c r="A5773" s="203">
        <v>41605</v>
      </c>
      <c r="B5773" s="382"/>
      <c r="C5773" s="75" t="s">
        <v>166</v>
      </c>
      <c r="D5773" s="75" t="s">
        <v>6107</v>
      </c>
      <c r="E5773" s="525">
        <v>16508</v>
      </c>
      <c r="F5773" s="103">
        <v>575.05999999999995</v>
      </c>
      <c r="G5773" s="309"/>
      <c r="H5773" s="697"/>
      <c r="I5773" s="24"/>
      <c r="J5773" s="2"/>
    </row>
    <row r="5774" spans="1:10" s="444" customFormat="1" ht="15" customHeight="1">
      <c r="A5774" s="203">
        <v>41563</v>
      </c>
      <c r="B5774" s="382"/>
      <c r="C5774" s="75" t="s">
        <v>100</v>
      </c>
      <c r="D5774" s="75" t="s">
        <v>5704</v>
      </c>
      <c r="E5774" s="525">
        <v>16239</v>
      </c>
      <c r="F5774" s="103">
        <v>1150</v>
      </c>
      <c r="G5774" s="309"/>
      <c r="H5774" s="697"/>
      <c r="I5774" s="24"/>
      <c r="J5774" s="2"/>
    </row>
    <row r="5775" spans="1:10" s="444" customFormat="1" ht="15" customHeight="1">
      <c r="A5775" s="203">
        <v>41607</v>
      </c>
      <c r="B5775" s="382"/>
      <c r="C5775" s="75" t="s">
        <v>389</v>
      </c>
      <c r="D5775" s="75" t="s">
        <v>6115</v>
      </c>
      <c r="E5775" s="525">
        <v>16519</v>
      </c>
      <c r="F5775" s="103">
        <v>250</v>
      </c>
      <c r="G5775" s="309"/>
      <c r="H5775" s="697"/>
      <c r="I5775" s="24"/>
      <c r="J5775" s="2"/>
    </row>
    <row r="5776" spans="1:10" s="444" customFormat="1" ht="15" customHeight="1">
      <c r="A5776" s="203">
        <v>41607</v>
      </c>
      <c r="B5776" s="382"/>
      <c r="C5776" s="75" t="s">
        <v>145</v>
      </c>
      <c r="D5776" s="75" t="s">
        <v>6114</v>
      </c>
      <c r="E5776" s="525">
        <v>16518</v>
      </c>
      <c r="F5776" s="103">
        <v>336</v>
      </c>
      <c r="G5776" s="309"/>
      <c r="H5776" s="697"/>
      <c r="I5776" s="24"/>
      <c r="J5776" s="2"/>
    </row>
    <row r="5777" spans="1:10">
      <c r="H5777" s="697"/>
    </row>
    <row r="5779" spans="1:10">
      <c r="A5779" s="60">
        <v>41610</v>
      </c>
    </row>
    <row r="5780" spans="1:10" s="444" customFormat="1" ht="15" customHeight="1">
      <c r="A5780" s="203">
        <v>41605</v>
      </c>
      <c r="B5780" s="382"/>
      <c r="C5780" s="75" t="s">
        <v>3420</v>
      </c>
      <c r="D5780" s="75" t="s">
        <v>3085</v>
      </c>
      <c r="E5780" s="525">
        <v>16511</v>
      </c>
      <c r="F5780" s="103">
        <v>552</v>
      </c>
      <c r="G5780" s="309"/>
      <c r="H5780" s="309"/>
      <c r="I5780" s="24"/>
      <c r="J5780" s="2"/>
    </row>
    <row r="5781" spans="1:10" s="444" customFormat="1" ht="15" customHeight="1">
      <c r="A5781" s="203">
        <v>41607</v>
      </c>
      <c r="B5781" s="382"/>
      <c r="C5781" s="75" t="s">
        <v>6118</v>
      </c>
      <c r="D5781" s="75" t="s">
        <v>3719</v>
      </c>
      <c r="E5781" s="525">
        <v>16550</v>
      </c>
      <c r="F5781" s="103">
        <v>552</v>
      </c>
      <c r="G5781" s="309"/>
      <c r="H5781" s="697"/>
      <c r="I5781" s="24"/>
      <c r="J5781" s="2"/>
    </row>
    <row r="5782" spans="1:10" s="444" customFormat="1" ht="15" customHeight="1">
      <c r="A5782" s="203">
        <v>41610</v>
      </c>
      <c r="B5782" s="382"/>
      <c r="C5782" s="75" t="s">
        <v>2520</v>
      </c>
      <c r="D5782" s="75" t="s">
        <v>6146</v>
      </c>
      <c r="E5782" s="525">
        <v>16546</v>
      </c>
      <c r="F5782" s="103">
        <v>162.28</v>
      </c>
      <c r="G5782" s="309"/>
      <c r="H5782" s="697"/>
      <c r="I5782" s="24"/>
      <c r="J5782" s="2"/>
    </row>
    <row r="5783" spans="1:10" s="444" customFormat="1" ht="15" customHeight="1">
      <c r="A5783" s="203">
        <v>41610</v>
      </c>
      <c r="B5783" s="382"/>
      <c r="C5783" s="75" t="s">
        <v>632</v>
      </c>
      <c r="D5783" s="75" t="s">
        <v>6139</v>
      </c>
      <c r="E5783" s="525">
        <v>16539</v>
      </c>
      <c r="F5783" s="103">
        <v>207.86</v>
      </c>
      <c r="G5783" s="309"/>
      <c r="H5783" s="697"/>
      <c r="I5783" s="24"/>
      <c r="J5783" s="2"/>
    </row>
    <row r="5784" spans="1:10" s="444" customFormat="1" ht="15" customHeight="1">
      <c r="A5784" s="203">
        <v>41610</v>
      </c>
      <c r="B5784" s="382"/>
      <c r="C5784" s="75" t="s">
        <v>636</v>
      </c>
      <c r="D5784" s="75" t="s">
        <v>6145</v>
      </c>
      <c r="E5784" s="525">
        <v>16545</v>
      </c>
      <c r="F5784" s="103">
        <v>207.86</v>
      </c>
      <c r="G5784" s="309"/>
      <c r="H5784" s="697"/>
      <c r="I5784" s="24"/>
      <c r="J5784" s="2"/>
    </row>
    <row r="5785" spans="1:10" s="444" customFormat="1" ht="15" customHeight="1">
      <c r="A5785" s="203">
        <v>41610</v>
      </c>
      <c r="B5785" s="382"/>
      <c r="C5785" s="75" t="s">
        <v>635</v>
      </c>
      <c r="D5785" s="75" t="s">
        <v>6144</v>
      </c>
      <c r="E5785" s="525">
        <v>16544</v>
      </c>
      <c r="F5785" s="103">
        <v>207.86</v>
      </c>
      <c r="G5785" s="309"/>
      <c r="H5785" s="697"/>
      <c r="I5785" s="24"/>
      <c r="J5785" s="2"/>
    </row>
    <row r="5786" spans="1:10" s="444" customFormat="1" ht="15" customHeight="1">
      <c r="A5786" s="203">
        <v>41610</v>
      </c>
      <c r="B5786" s="382"/>
      <c r="C5786" s="75" t="s">
        <v>200</v>
      </c>
      <c r="D5786" s="75" t="s">
        <v>6137</v>
      </c>
      <c r="E5786" s="525">
        <v>16537</v>
      </c>
      <c r="F5786" s="103">
        <v>193.59</v>
      </c>
      <c r="G5786" s="309"/>
      <c r="H5786" s="697"/>
      <c r="I5786" s="24"/>
      <c r="J5786" s="2"/>
    </row>
    <row r="5787" spans="1:10" s="444" customFormat="1" ht="15" customHeight="1">
      <c r="A5787" s="203">
        <v>41610</v>
      </c>
      <c r="B5787" s="382"/>
      <c r="C5787" s="75" t="s">
        <v>6119</v>
      </c>
      <c r="D5787" s="75" t="s">
        <v>6140</v>
      </c>
      <c r="E5787" s="525">
        <v>16540</v>
      </c>
      <c r="F5787" s="103">
        <v>151.63</v>
      </c>
      <c r="G5787" s="309"/>
      <c r="H5787" s="697"/>
      <c r="I5787" s="24"/>
      <c r="J5787" s="2"/>
    </row>
    <row r="5788" spans="1:10">
      <c r="A5788" s="203">
        <v>41610</v>
      </c>
      <c r="B5788" s="382"/>
      <c r="C5788" s="75" t="s">
        <v>5609</v>
      </c>
      <c r="D5788" s="75" t="s">
        <v>6148</v>
      </c>
      <c r="E5788" s="525">
        <v>16548</v>
      </c>
      <c r="F5788" s="103">
        <v>185.6</v>
      </c>
      <c r="H5788" s="697"/>
    </row>
    <row r="5789" spans="1:10">
      <c r="A5789" s="203">
        <v>41610</v>
      </c>
      <c r="B5789" s="382"/>
      <c r="C5789" s="75" t="s">
        <v>1480</v>
      </c>
      <c r="D5789" s="75" t="s">
        <v>6128</v>
      </c>
      <c r="E5789" s="525">
        <v>16528</v>
      </c>
      <c r="F5789" s="103">
        <v>784.07</v>
      </c>
      <c r="H5789" s="697"/>
    </row>
    <row r="5790" spans="1:10">
      <c r="A5790" s="203">
        <v>41610</v>
      </c>
      <c r="B5790" s="382"/>
      <c r="C5790" s="75" t="s">
        <v>6120</v>
      </c>
      <c r="D5790" s="75" t="s">
        <v>6151</v>
      </c>
      <c r="E5790" s="525">
        <v>16552</v>
      </c>
      <c r="F5790" s="103">
        <v>366.27</v>
      </c>
      <c r="H5790" s="697"/>
    </row>
    <row r="5791" spans="1:10">
      <c r="A5791" s="203">
        <v>41610</v>
      </c>
      <c r="B5791" s="382"/>
      <c r="C5791" s="75" t="s">
        <v>173</v>
      </c>
      <c r="D5791" s="75" t="s">
        <v>6143</v>
      </c>
      <c r="E5791" s="525">
        <v>16543</v>
      </c>
      <c r="F5791" s="103">
        <v>364.88</v>
      </c>
      <c r="H5791" s="697"/>
    </row>
    <row r="5792" spans="1:10">
      <c r="A5792" s="203">
        <v>41610</v>
      </c>
      <c r="B5792" s="382"/>
      <c r="C5792" s="75" t="s">
        <v>678</v>
      </c>
      <c r="D5792" s="75" t="s">
        <v>6131</v>
      </c>
      <c r="E5792" s="525">
        <v>16531</v>
      </c>
      <c r="F5792" s="103">
        <v>294.02</v>
      </c>
      <c r="H5792" s="697"/>
    </row>
    <row r="5793" spans="1:10">
      <c r="A5793" s="203">
        <v>41593</v>
      </c>
      <c r="B5793" s="382">
        <v>41598</v>
      </c>
      <c r="C5793" s="75" t="s">
        <v>438</v>
      </c>
      <c r="D5793" s="75" t="s">
        <v>6041</v>
      </c>
      <c r="E5793" s="525">
        <v>16478</v>
      </c>
      <c r="F5793" s="103">
        <v>400</v>
      </c>
      <c r="H5793" s="697"/>
    </row>
    <row r="5794" spans="1:10">
      <c r="A5794" s="203">
        <v>41610</v>
      </c>
      <c r="B5794" s="382"/>
      <c r="C5794" s="75" t="s">
        <v>2960</v>
      </c>
      <c r="D5794" s="75" t="s">
        <v>6132</v>
      </c>
      <c r="E5794" s="525">
        <v>16532</v>
      </c>
      <c r="F5794" s="103">
        <v>202.6</v>
      </c>
      <c r="H5794" s="697"/>
    </row>
    <row r="5795" spans="1:10">
      <c r="A5795" s="203">
        <v>41610</v>
      </c>
      <c r="B5795" s="382"/>
      <c r="C5795" s="75" t="s">
        <v>1485</v>
      </c>
      <c r="D5795" s="75" t="s">
        <v>6184</v>
      </c>
      <c r="E5795" s="525">
        <v>16587</v>
      </c>
      <c r="F5795" s="103">
        <v>847.82</v>
      </c>
      <c r="H5795" s="697"/>
    </row>
    <row r="5796" spans="1:10">
      <c r="A5796" s="203">
        <v>41610</v>
      </c>
      <c r="B5796" s="382"/>
      <c r="C5796" s="75" t="s">
        <v>3662</v>
      </c>
      <c r="D5796" s="75" t="s">
        <v>6158</v>
      </c>
      <c r="E5796" s="525">
        <v>16559</v>
      </c>
      <c r="F5796" s="103">
        <v>177.28</v>
      </c>
      <c r="H5796" s="697"/>
    </row>
    <row r="5797" spans="1:10">
      <c r="A5797" s="203">
        <v>41610</v>
      </c>
      <c r="B5797" s="382"/>
      <c r="C5797" s="75" t="s">
        <v>1727</v>
      </c>
      <c r="D5797" s="75" t="s">
        <v>6166</v>
      </c>
      <c r="E5797" s="525">
        <v>16567</v>
      </c>
      <c r="F5797" s="103">
        <v>206.07</v>
      </c>
      <c r="H5797" s="697"/>
    </row>
    <row r="5798" spans="1:10">
      <c r="A5798" s="203">
        <v>41610</v>
      </c>
      <c r="B5798" s="382"/>
      <c r="C5798" s="75" t="s">
        <v>1485</v>
      </c>
      <c r="D5798" s="75" t="s">
        <v>6204</v>
      </c>
      <c r="E5798" s="525">
        <v>16608</v>
      </c>
      <c r="F5798" s="103">
        <v>156</v>
      </c>
      <c r="H5798" s="697"/>
    </row>
    <row r="5799" spans="1:10">
      <c r="A5799" s="203">
        <v>41610</v>
      </c>
      <c r="B5799" s="382"/>
      <c r="C5799" s="75" t="s">
        <v>2397</v>
      </c>
      <c r="D5799" s="75" t="s">
        <v>6138</v>
      </c>
      <c r="E5799" s="525">
        <v>16538</v>
      </c>
      <c r="F5799" s="103">
        <v>188.97</v>
      </c>
      <c r="H5799" s="697"/>
    </row>
    <row r="5800" spans="1:10">
      <c r="A5800" s="203">
        <v>41610</v>
      </c>
      <c r="B5800" s="382"/>
      <c r="C5800" s="75" t="s">
        <v>2013</v>
      </c>
      <c r="D5800" s="75" t="s">
        <v>6175</v>
      </c>
      <c r="E5800" s="525">
        <v>16613</v>
      </c>
      <c r="F5800" s="103">
        <v>582.48</v>
      </c>
      <c r="H5800" s="697"/>
    </row>
    <row r="5801" spans="1:10">
      <c r="A5801" s="203">
        <v>41610</v>
      </c>
      <c r="B5801" s="382"/>
      <c r="C5801" s="75" t="s">
        <v>4349</v>
      </c>
      <c r="D5801" s="75" t="s">
        <v>6195</v>
      </c>
      <c r="E5801" s="525">
        <v>16599</v>
      </c>
      <c r="F5801" s="103">
        <v>232</v>
      </c>
      <c r="H5801" s="697"/>
    </row>
    <row r="5802" spans="1:10">
      <c r="A5802" s="203">
        <v>41610</v>
      </c>
      <c r="B5802" s="382"/>
      <c r="C5802" s="75" t="s">
        <v>233</v>
      </c>
      <c r="D5802" s="75" t="s">
        <v>6176</v>
      </c>
      <c r="E5802" s="525">
        <v>16577</v>
      </c>
      <c r="F5802" s="103">
        <v>440.58</v>
      </c>
      <c r="H5802" s="697"/>
    </row>
    <row r="5803" spans="1:10" s="444" customFormat="1" ht="15" customHeight="1">
      <c r="A5803" s="203">
        <v>41610</v>
      </c>
      <c r="B5803" s="382"/>
      <c r="C5803" s="75" t="s">
        <v>4467</v>
      </c>
      <c r="D5803" s="75" t="s">
        <v>6149</v>
      </c>
      <c r="E5803" s="525">
        <v>16549</v>
      </c>
      <c r="F5803" s="103">
        <v>185.6</v>
      </c>
      <c r="G5803" s="309"/>
      <c r="H5803" s="697"/>
      <c r="I5803" s="24"/>
      <c r="J5803" s="2"/>
    </row>
    <row r="5804" spans="1:10" s="444" customFormat="1" ht="15" customHeight="1">
      <c r="A5804" s="203">
        <v>41610</v>
      </c>
      <c r="B5804" s="382"/>
      <c r="C5804" s="75" t="s">
        <v>192</v>
      </c>
      <c r="D5804" s="75" t="s">
        <v>6133</v>
      </c>
      <c r="E5804" s="525">
        <v>16533</v>
      </c>
      <c r="F5804" s="103">
        <v>243.59</v>
      </c>
      <c r="G5804" s="309"/>
      <c r="H5804" s="697"/>
      <c r="I5804" s="24"/>
      <c r="J5804" s="2"/>
    </row>
    <row r="5805" spans="1:10" s="444" customFormat="1" ht="15" customHeight="1">
      <c r="A5805" s="203">
        <v>41610</v>
      </c>
      <c r="B5805" s="382"/>
      <c r="C5805" s="75" t="s">
        <v>5787</v>
      </c>
      <c r="D5805" s="75" t="s">
        <v>6193</v>
      </c>
      <c r="E5805" s="525">
        <v>16597</v>
      </c>
      <c r="F5805" s="103">
        <v>203</v>
      </c>
      <c r="G5805" s="309"/>
      <c r="H5805" s="697"/>
      <c r="I5805" s="24"/>
      <c r="J5805" s="2"/>
    </row>
    <row r="5806" spans="1:10" s="444" customFormat="1" ht="15" customHeight="1">
      <c r="A5806" s="203">
        <v>41610</v>
      </c>
      <c r="B5806" s="382"/>
      <c r="C5806" s="75" t="s">
        <v>681</v>
      </c>
      <c r="D5806" s="75" t="s">
        <v>6136</v>
      </c>
      <c r="E5806" s="525">
        <v>16536</v>
      </c>
      <c r="F5806" s="103">
        <v>282.81</v>
      </c>
      <c r="G5806" s="309"/>
      <c r="H5806" s="697"/>
      <c r="I5806" s="24"/>
      <c r="J5806" s="2"/>
    </row>
    <row r="5807" spans="1:10" s="444" customFormat="1" ht="15" customHeight="1">
      <c r="A5807" s="203">
        <v>41610</v>
      </c>
      <c r="B5807" s="382"/>
      <c r="C5807" s="75" t="s">
        <v>3529</v>
      </c>
      <c r="D5807" s="75" t="s">
        <v>6186</v>
      </c>
      <c r="E5807" s="525">
        <v>16589</v>
      </c>
      <c r="F5807" s="103">
        <v>506.5</v>
      </c>
      <c r="G5807" s="309"/>
      <c r="H5807" s="697"/>
      <c r="I5807" s="24"/>
      <c r="J5807" s="2"/>
    </row>
    <row r="5808" spans="1:10" s="444" customFormat="1" ht="15" customHeight="1">
      <c r="A5808" s="203">
        <v>41610</v>
      </c>
      <c r="B5808" s="382"/>
      <c r="C5808" s="75" t="s">
        <v>633</v>
      </c>
      <c r="D5808" s="75" t="s">
        <v>6141</v>
      </c>
      <c r="E5808" s="525">
        <v>16541</v>
      </c>
      <c r="F5808" s="103">
        <v>223.83</v>
      </c>
      <c r="G5808" s="309"/>
      <c r="H5808" s="697"/>
      <c r="I5808" s="24"/>
      <c r="J5808" s="2"/>
    </row>
    <row r="5809" spans="1:10" s="444" customFormat="1" ht="15" customHeight="1">
      <c r="A5809" s="203">
        <v>41610</v>
      </c>
      <c r="B5809" s="382"/>
      <c r="C5809" s="75" t="s">
        <v>562</v>
      </c>
      <c r="D5809" s="75" t="s">
        <v>6167</v>
      </c>
      <c r="E5809" s="525">
        <v>16568</v>
      </c>
      <c r="F5809" s="103">
        <v>256.56</v>
      </c>
      <c r="G5809" s="309"/>
      <c r="H5809" s="697"/>
      <c r="I5809" s="24"/>
      <c r="J5809" s="2"/>
    </row>
    <row r="5810" spans="1:10" s="444" customFormat="1" ht="15" customHeight="1">
      <c r="A5810" s="203">
        <v>41610</v>
      </c>
      <c r="B5810" s="382"/>
      <c r="C5810" s="75" t="s">
        <v>529</v>
      </c>
      <c r="D5810" s="75" t="s">
        <v>6169</v>
      </c>
      <c r="E5810" s="525">
        <v>16570</v>
      </c>
      <c r="F5810" s="103">
        <v>321.44</v>
      </c>
      <c r="G5810" s="309"/>
      <c r="H5810" s="697"/>
      <c r="I5810" s="24"/>
      <c r="J5810" s="2"/>
    </row>
    <row r="5811" spans="1:10" s="444" customFormat="1" ht="15" customHeight="1">
      <c r="A5811" s="203">
        <v>41610</v>
      </c>
      <c r="B5811" s="382"/>
      <c r="C5811" s="75" t="s">
        <v>5784</v>
      </c>
      <c r="D5811" s="75" t="s">
        <v>6147</v>
      </c>
      <c r="E5811" s="525">
        <v>16547</v>
      </c>
      <c r="F5811" s="103">
        <v>185.6</v>
      </c>
      <c r="G5811" s="309"/>
      <c r="H5811" s="697"/>
      <c r="I5811" s="24"/>
      <c r="J5811" s="2"/>
    </row>
    <row r="5812" spans="1:10" s="444" customFormat="1" ht="15" customHeight="1">
      <c r="A5812" s="203">
        <v>41610</v>
      </c>
      <c r="B5812" s="382"/>
      <c r="C5812" s="75" t="s">
        <v>2011</v>
      </c>
      <c r="D5812" s="75" t="s">
        <v>6168</v>
      </c>
      <c r="E5812" s="525">
        <v>16569</v>
      </c>
      <c r="F5812" s="103">
        <v>227.07</v>
      </c>
      <c r="G5812" s="309"/>
      <c r="H5812" s="697"/>
      <c r="I5812" s="24"/>
      <c r="J5812" s="2"/>
    </row>
    <row r="5813" spans="1:10" s="444" customFormat="1" ht="15" customHeight="1">
      <c r="A5813" s="203">
        <v>41610</v>
      </c>
      <c r="B5813" s="382"/>
      <c r="C5813" s="75" t="s">
        <v>2272</v>
      </c>
      <c r="D5813" s="75" t="s">
        <v>6205</v>
      </c>
      <c r="E5813" s="525">
        <v>16609</v>
      </c>
      <c r="F5813" s="103">
        <v>707.76</v>
      </c>
      <c r="G5813" s="309"/>
      <c r="H5813" s="697"/>
      <c r="I5813" s="24"/>
      <c r="J5813" s="2"/>
    </row>
    <row r="5814" spans="1:10" s="444" customFormat="1" ht="15" customHeight="1">
      <c r="A5814" s="203">
        <v>41610</v>
      </c>
      <c r="B5814" s="382"/>
      <c r="C5814" s="75" t="s">
        <v>5298</v>
      </c>
      <c r="D5814" s="75" t="s">
        <v>6201</v>
      </c>
      <c r="E5814" s="525">
        <v>16605</v>
      </c>
      <c r="F5814" s="103">
        <v>156</v>
      </c>
      <c r="G5814" s="309"/>
      <c r="H5814" s="697"/>
      <c r="I5814" s="24"/>
      <c r="J5814" s="2"/>
    </row>
    <row r="5815" spans="1:10">
      <c r="A5815" s="203">
        <v>41610</v>
      </c>
      <c r="B5815" s="382"/>
      <c r="C5815" s="75" t="s">
        <v>1734</v>
      </c>
      <c r="D5815" s="75" t="s">
        <v>6161</v>
      </c>
      <c r="E5815" s="525">
        <v>16562</v>
      </c>
      <c r="F5815" s="80">
        <v>271.31</v>
      </c>
      <c r="H5815" s="697"/>
    </row>
    <row r="5816" spans="1:10">
      <c r="A5816" s="203">
        <v>41610</v>
      </c>
      <c r="B5816" s="382"/>
      <c r="C5816" s="75" t="s">
        <v>2147</v>
      </c>
      <c r="D5816" s="75" t="s">
        <v>6157</v>
      </c>
      <c r="E5816" s="525">
        <v>16558</v>
      </c>
      <c r="F5816" s="80">
        <v>259.51</v>
      </c>
      <c r="H5816" s="697"/>
    </row>
    <row r="5817" spans="1:10">
      <c r="A5817" s="203">
        <v>41610</v>
      </c>
      <c r="B5817" s="382"/>
      <c r="C5817" s="75" t="s">
        <v>1703</v>
      </c>
      <c r="D5817" s="75" t="s">
        <v>6152</v>
      </c>
      <c r="E5817" s="525">
        <v>16553</v>
      </c>
      <c r="F5817" s="80">
        <v>271.01</v>
      </c>
      <c r="H5817" s="697"/>
    </row>
    <row r="5818" spans="1:10">
      <c r="A5818" s="203">
        <v>41610</v>
      </c>
      <c r="B5818" s="382"/>
      <c r="C5818" s="75" t="s">
        <v>520</v>
      </c>
      <c r="D5818" s="75" t="s">
        <v>6153</v>
      </c>
      <c r="E5818" s="525">
        <v>16554</v>
      </c>
      <c r="F5818" s="80">
        <v>271.31</v>
      </c>
      <c r="H5818" s="697"/>
    </row>
    <row r="5819" spans="1:10">
      <c r="A5819" s="203">
        <v>41610</v>
      </c>
      <c r="B5819" s="382"/>
      <c r="C5819" s="75" t="s">
        <v>561</v>
      </c>
      <c r="D5819" s="75" t="s">
        <v>6164</v>
      </c>
      <c r="E5819" s="525">
        <v>16565</v>
      </c>
      <c r="F5819" s="80">
        <v>237.39</v>
      </c>
      <c r="H5819" s="697"/>
    </row>
    <row r="5820" spans="1:10">
      <c r="A5820" s="203">
        <v>41610</v>
      </c>
      <c r="B5820" s="382"/>
      <c r="C5820" s="75" t="s">
        <v>492</v>
      </c>
      <c r="D5820" s="75" t="s">
        <v>6130</v>
      </c>
      <c r="E5820" s="525">
        <v>16530</v>
      </c>
      <c r="F5820" s="80">
        <v>192.52</v>
      </c>
      <c r="H5820" s="697"/>
    </row>
    <row r="5821" spans="1:10">
      <c r="A5821" s="203">
        <v>41610</v>
      </c>
      <c r="B5821" s="382"/>
      <c r="C5821" s="75" t="s">
        <v>795</v>
      </c>
      <c r="D5821" s="75" t="s">
        <v>6155</v>
      </c>
      <c r="E5821" s="525">
        <v>16556</v>
      </c>
      <c r="F5821" s="80">
        <v>116.16</v>
      </c>
      <c r="H5821" s="697"/>
    </row>
    <row r="5822" spans="1:10">
      <c r="A5822" s="203">
        <v>41610</v>
      </c>
      <c r="B5822" s="382"/>
      <c r="C5822" s="75" t="s">
        <v>537</v>
      </c>
      <c r="D5822" s="75" t="s">
        <v>6179</v>
      </c>
      <c r="E5822" s="525">
        <v>16614</v>
      </c>
      <c r="F5822" s="80">
        <v>695.79</v>
      </c>
      <c r="H5822" s="697"/>
    </row>
    <row r="5823" spans="1:10">
      <c r="A5823" s="203">
        <v>41610</v>
      </c>
      <c r="B5823" s="382"/>
      <c r="C5823" s="75" t="s">
        <v>558</v>
      </c>
      <c r="D5823" s="75" t="s">
        <v>6124</v>
      </c>
      <c r="E5823" s="525">
        <v>16524</v>
      </c>
      <c r="F5823" s="80">
        <v>992.21</v>
      </c>
      <c r="H5823" s="697"/>
    </row>
    <row r="5824" spans="1:10">
      <c r="A5824" s="203">
        <v>41610</v>
      </c>
      <c r="B5824" s="382"/>
      <c r="C5824" s="75" t="s">
        <v>5297</v>
      </c>
      <c r="D5824" s="75" t="s">
        <v>6199</v>
      </c>
      <c r="E5824" s="525">
        <v>16603</v>
      </c>
      <c r="F5824" s="80">
        <v>457.6</v>
      </c>
      <c r="H5824" s="697"/>
    </row>
    <row r="5825" spans="1:10">
      <c r="A5825" s="203">
        <v>41610</v>
      </c>
      <c r="B5825" s="382"/>
      <c r="C5825" s="75" t="s">
        <v>369</v>
      </c>
      <c r="D5825" s="75" t="s">
        <v>6126</v>
      </c>
      <c r="E5825" s="525">
        <v>16526</v>
      </c>
      <c r="F5825" s="80">
        <v>1233.29</v>
      </c>
      <c r="H5825" s="697"/>
    </row>
    <row r="5826" spans="1:10">
      <c r="A5826" s="203">
        <v>41610</v>
      </c>
      <c r="B5826" s="382"/>
      <c r="C5826" s="75" t="s">
        <v>737</v>
      </c>
      <c r="D5826" s="75" t="s">
        <v>6188</v>
      </c>
      <c r="E5826" s="525">
        <v>16591</v>
      </c>
      <c r="F5826" s="80">
        <v>678.27</v>
      </c>
      <c r="H5826" s="697"/>
    </row>
    <row r="5827" spans="1:10">
      <c r="A5827" s="203">
        <v>41610</v>
      </c>
      <c r="B5827" s="382"/>
      <c r="C5827" s="75" t="s">
        <v>525</v>
      </c>
      <c r="D5827" s="75" t="s">
        <v>6162</v>
      </c>
      <c r="E5827" s="525">
        <v>16563</v>
      </c>
      <c r="F5827" s="80">
        <v>324.39</v>
      </c>
      <c r="H5827" s="697"/>
    </row>
    <row r="5828" spans="1:10">
      <c r="A5828" s="203">
        <v>41610</v>
      </c>
      <c r="B5828" s="382"/>
      <c r="C5828" s="75" t="s">
        <v>523</v>
      </c>
      <c r="D5828" s="75" t="s">
        <v>6156</v>
      </c>
      <c r="E5828" s="525">
        <v>16557</v>
      </c>
      <c r="F5828" s="80">
        <v>578</v>
      </c>
      <c r="H5828" s="697"/>
    </row>
    <row r="5829" spans="1:10">
      <c r="A5829" s="203">
        <v>41610</v>
      </c>
      <c r="B5829" s="382"/>
      <c r="C5829" s="75" t="s">
        <v>531</v>
      </c>
      <c r="D5829" s="75" t="s">
        <v>6171</v>
      </c>
      <c r="E5829" s="525">
        <v>16572</v>
      </c>
      <c r="F5829" s="80">
        <v>695.79</v>
      </c>
    </row>
    <row r="5830" spans="1:10">
      <c r="A5830" s="203">
        <v>41610</v>
      </c>
      <c r="B5830" s="382"/>
      <c r="C5830" s="75" t="s">
        <v>226</v>
      </c>
      <c r="D5830" s="75" t="s">
        <v>6209</v>
      </c>
      <c r="E5830" s="525">
        <v>16615</v>
      </c>
      <c r="F5830" s="80">
        <v>200</v>
      </c>
    </row>
    <row r="5831" spans="1:10">
      <c r="A5831" s="203">
        <v>41610</v>
      </c>
      <c r="B5831" s="382"/>
      <c r="C5831" s="75" t="s">
        <v>3778</v>
      </c>
      <c r="D5831" s="75" t="s">
        <v>6159</v>
      </c>
      <c r="E5831" s="525">
        <v>16560</v>
      </c>
      <c r="F5831" s="80">
        <v>202.6</v>
      </c>
      <c r="H5831" s="398"/>
    </row>
    <row r="5832" spans="1:10">
      <c r="A5832" s="203">
        <v>41606</v>
      </c>
      <c r="B5832" s="382"/>
      <c r="C5832" s="75" t="s">
        <v>1950</v>
      </c>
      <c r="D5832" s="75" t="s">
        <v>4469</v>
      </c>
      <c r="E5832" s="525">
        <v>16512</v>
      </c>
      <c r="F5832" s="80">
        <v>552</v>
      </c>
      <c r="H5832" s="398"/>
    </row>
    <row r="5833" spans="1:10" s="444" customFormat="1">
      <c r="A5833" s="393"/>
      <c r="B5833" s="383"/>
      <c r="C5833" s="384"/>
      <c r="D5833" s="384"/>
      <c r="E5833" s="543"/>
      <c r="F5833" s="385"/>
      <c r="G5833" s="309"/>
      <c r="H5833" s="694"/>
      <c r="I5833" s="24"/>
      <c r="J5833" s="2"/>
    </row>
    <row r="5834" spans="1:10" s="444" customFormat="1">
      <c r="A5834" s="393"/>
      <c r="B5834" s="383"/>
      <c r="C5834" s="384"/>
      <c r="D5834" s="384"/>
      <c r="E5834" s="543"/>
      <c r="F5834" s="385"/>
      <c r="G5834" s="309"/>
      <c r="H5834" s="697"/>
      <c r="I5834" s="24"/>
      <c r="J5834" s="2"/>
    </row>
    <row r="5835" spans="1:10" s="444" customFormat="1">
      <c r="A5835" s="393"/>
      <c r="B5835" s="383"/>
      <c r="C5835" s="384"/>
      <c r="D5835" s="384"/>
      <c r="E5835" s="543"/>
      <c r="F5835" s="385"/>
      <c r="G5835" s="309"/>
      <c r="H5835" s="697"/>
      <c r="I5835" s="24"/>
      <c r="J5835" s="2"/>
    </row>
    <row r="5836" spans="1:10">
      <c r="H5836" s="697"/>
    </row>
    <row r="5837" spans="1:10">
      <c r="A5837" s="60">
        <v>41611</v>
      </c>
      <c r="H5837" s="697"/>
    </row>
    <row r="5838" spans="1:10">
      <c r="A5838" s="203">
        <v>41605</v>
      </c>
      <c r="B5838" s="382"/>
      <c r="C5838" s="75" t="s">
        <v>1871</v>
      </c>
      <c r="D5838" s="75" t="s">
        <v>6108</v>
      </c>
      <c r="E5838" s="525">
        <v>16509</v>
      </c>
      <c r="F5838" s="80">
        <v>103.63</v>
      </c>
    </row>
    <row r="5839" spans="1:10">
      <c r="A5839" s="203">
        <v>41586</v>
      </c>
      <c r="B5839" s="382">
        <v>41591</v>
      </c>
      <c r="C5839" s="75" t="s">
        <v>3689</v>
      </c>
      <c r="D5839" s="75" t="s">
        <v>5919</v>
      </c>
      <c r="E5839" s="525">
        <v>16361</v>
      </c>
      <c r="F5839" s="80">
        <v>169.5</v>
      </c>
      <c r="H5839" s="694"/>
    </row>
    <row r="5840" spans="1:10">
      <c r="A5840" s="203">
        <v>41607</v>
      </c>
      <c r="B5840" s="382"/>
      <c r="C5840" s="75" t="s">
        <v>438</v>
      </c>
      <c r="D5840" s="75" t="s">
        <v>6116</v>
      </c>
      <c r="E5840" s="525">
        <v>16520</v>
      </c>
      <c r="F5840" s="100">
        <v>400</v>
      </c>
      <c r="H5840" s="694"/>
    </row>
    <row r="5841" spans="1:10">
      <c r="A5841" s="203">
        <v>41607</v>
      </c>
      <c r="B5841" s="382"/>
      <c r="C5841" s="75" t="s">
        <v>3157</v>
      </c>
      <c r="D5841" s="75" t="s">
        <v>6117</v>
      </c>
      <c r="E5841" s="525">
        <v>16521</v>
      </c>
      <c r="F5841" s="100">
        <v>1679.54</v>
      </c>
      <c r="H5841" s="398"/>
    </row>
    <row r="5842" spans="1:10">
      <c r="A5842" s="203">
        <v>41610</v>
      </c>
      <c r="B5842" s="382"/>
      <c r="C5842" s="75" t="s">
        <v>367</v>
      </c>
      <c r="D5842" s="75" t="s">
        <v>6125</v>
      </c>
      <c r="E5842" s="525">
        <v>16525</v>
      </c>
      <c r="F5842" s="80">
        <v>1291.6500000000001</v>
      </c>
      <c r="H5842" s="398"/>
    </row>
    <row r="5843" spans="1:10">
      <c r="A5843" s="203">
        <v>41610</v>
      </c>
      <c r="B5843" s="382"/>
      <c r="C5843" s="75" t="s">
        <v>5617</v>
      </c>
      <c r="D5843" s="75" t="s">
        <v>6198</v>
      </c>
      <c r="E5843" s="525">
        <v>16602</v>
      </c>
      <c r="F5843" s="80">
        <v>405.6</v>
      </c>
      <c r="H5843" s="398"/>
    </row>
    <row r="5844" spans="1:10">
      <c r="A5844" s="203">
        <v>41610</v>
      </c>
      <c r="B5844" s="382"/>
      <c r="C5844" s="75" t="s">
        <v>538</v>
      </c>
      <c r="D5844" s="75" t="s">
        <v>6181</v>
      </c>
      <c r="E5844" s="525">
        <v>16582</v>
      </c>
      <c r="F5844" s="80">
        <v>571.89</v>
      </c>
    </row>
    <row r="5845" spans="1:10" s="444" customFormat="1" ht="15" customHeight="1">
      <c r="A5845" s="203">
        <v>41610</v>
      </c>
      <c r="B5845" s="382"/>
      <c r="C5845" s="75" t="s">
        <v>356</v>
      </c>
      <c r="D5845" s="75" t="s">
        <v>6170</v>
      </c>
      <c r="E5845" s="525">
        <v>16571</v>
      </c>
      <c r="F5845" s="80">
        <v>259.51</v>
      </c>
      <c r="G5845" s="309"/>
      <c r="H5845" s="309"/>
      <c r="I5845" s="24"/>
      <c r="J5845" s="2"/>
    </row>
    <row r="5846" spans="1:10" s="444" customFormat="1" ht="15" customHeight="1">
      <c r="A5846" s="203">
        <v>41610</v>
      </c>
      <c r="B5846" s="382"/>
      <c r="C5846" s="75" t="s">
        <v>626</v>
      </c>
      <c r="D5846" s="75" t="s">
        <v>6135</v>
      </c>
      <c r="E5846" s="525">
        <v>16535</v>
      </c>
      <c r="F5846" s="80">
        <v>207.86</v>
      </c>
      <c r="G5846" s="309"/>
      <c r="H5846" s="309"/>
      <c r="I5846" s="24"/>
      <c r="J5846" s="2"/>
    </row>
    <row r="5847" spans="1:10" s="444" customFormat="1" ht="15" customHeight="1">
      <c r="A5847" s="203">
        <v>41610</v>
      </c>
      <c r="B5847" s="382"/>
      <c r="C5847" s="75" t="s">
        <v>497</v>
      </c>
      <c r="D5847" s="75" t="s">
        <v>6134</v>
      </c>
      <c r="E5847" s="525">
        <v>16534</v>
      </c>
      <c r="F5847" s="80">
        <v>198.17</v>
      </c>
      <c r="G5847" s="309"/>
      <c r="H5847" s="309"/>
      <c r="I5847" s="24"/>
      <c r="J5847" s="2"/>
    </row>
    <row r="5848" spans="1:10" s="444" customFormat="1" ht="15" customHeight="1">
      <c r="A5848" s="203">
        <v>41610</v>
      </c>
      <c r="B5848" s="382"/>
      <c r="C5848" s="75" t="s">
        <v>518</v>
      </c>
      <c r="D5848" s="75" t="s">
        <v>6150</v>
      </c>
      <c r="E5848" s="525">
        <v>16551</v>
      </c>
      <c r="F5848" s="80">
        <v>353.88</v>
      </c>
      <c r="G5848" s="309"/>
      <c r="H5848" s="309"/>
      <c r="I5848" s="24"/>
      <c r="J5848" s="2"/>
    </row>
    <row r="5849" spans="1:10" s="444" customFormat="1" ht="15" customHeight="1">
      <c r="A5849" s="203">
        <v>41611</v>
      </c>
      <c r="B5849" s="382"/>
      <c r="C5849" s="75" t="s">
        <v>4278</v>
      </c>
      <c r="D5849" s="75" t="s">
        <v>6211</v>
      </c>
      <c r="E5849" s="525">
        <v>16618</v>
      </c>
      <c r="F5849" s="506">
        <v>5000</v>
      </c>
      <c r="G5849" s="309"/>
      <c r="H5849" s="309"/>
      <c r="I5849" s="24"/>
      <c r="J5849" s="390"/>
    </row>
    <row r="5850" spans="1:10" s="444" customFormat="1" ht="15" customHeight="1">
      <c r="A5850" s="203">
        <v>41610</v>
      </c>
      <c r="B5850" s="382"/>
      <c r="C5850" s="75" t="s">
        <v>354</v>
      </c>
      <c r="D5850" s="75" t="s">
        <v>6123</v>
      </c>
      <c r="E5850" s="525">
        <v>16621</v>
      </c>
      <c r="F5850" s="506">
        <v>2077.4699999999998</v>
      </c>
      <c r="G5850" s="309"/>
      <c r="H5850" s="309"/>
      <c r="I5850" s="24"/>
      <c r="J5850" s="2"/>
    </row>
    <row r="5851" spans="1:10" s="444" customFormat="1" ht="15" customHeight="1">
      <c r="A5851" s="203">
        <v>41610</v>
      </c>
      <c r="B5851" s="382"/>
      <c r="C5851" s="75" t="s">
        <v>2268</v>
      </c>
      <c r="D5851" s="75" t="s">
        <v>6200</v>
      </c>
      <c r="E5851" s="525">
        <v>16622</v>
      </c>
      <c r="F5851" s="506">
        <v>676</v>
      </c>
      <c r="G5851" s="309"/>
      <c r="H5851" s="309"/>
      <c r="I5851" s="24"/>
      <c r="J5851" s="2"/>
    </row>
    <row r="5852" spans="1:10" s="444" customFormat="1" ht="15" customHeight="1">
      <c r="A5852" s="203">
        <v>41611</v>
      </c>
      <c r="B5852" s="382"/>
      <c r="C5852" s="75" t="s">
        <v>4279</v>
      </c>
      <c r="D5852" s="75" t="s">
        <v>6212</v>
      </c>
      <c r="E5852" s="525">
        <v>16620</v>
      </c>
      <c r="F5852" s="506">
        <v>600</v>
      </c>
      <c r="G5852" s="309"/>
      <c r="H5852" s="309"/>
      <c r="I5852" s="24"/>
      <c r="J5852" s="2"/>
    </row>
    <row r="5853" spans="1:10" s="444" customFormat="1" ht="15" customHeight="1">
      <c r="A5853" s="203">
        <v>41611</v>
      </c>
      <c r="B5853" s="382"/>
      <c r="C5853" s="75" t="s">
        <v>4278</v>
      </c>
      <c r="D5853" s="75" t="s">
        <v>6210</v>
      </c>
      <c r="E5853" s="525">
        <v>16617</v>
      </c>
      <c r="F5853" s="506">
        <v>600</v>
      </c>
      <c r="G5853" s="309"/>
      <c r="H5853" s="309"/>
      <c r="I5853" s="24"/>
      <c r="J5853" s="390"/>
    </row>
    <row r="5854" spans="1:10" s="444" customFormat="1" ht="15" customHeight="1">
      <c r="A5854" s="203">
        <v>41610</v>
      </c>
      <c r="B5854" s="382"/>
      <c r="C5854" s="75" t="s">
        <v>370</v>
      </c>
      <c r="D5854" s="75" t="s">
        <v>6127</v>
      </c>
      <c r="E5854" s="525">
        <v>16527</v>
      </c>
      <c r="F5854" s="506">
        <v>970.13</v>
      </c>
      <c r="G5854" s="309"/>
      <c r="H5854" s="309"/>
      <c r="I5854" s="24"/>
      <c r="J5854" s="2"/>
    </row>
    <row r="5855" spans="1:10" s="444" customFormat="1" ht="15" customHeight="1">
      <c r="A5855" s="203">
        <v>41610</v>
      </c>
      <c r="B5855" s="382"/>
      <c r="C5855" s="75" t="s">
        <v>4500</v>
      </c>
      <c r="D5855" s="75" t="s">
        <v>6197</v>
      </c>
      <c r="E5855" s="525">
        <v>16601</v>
      </c>
      <c r="F5855" s="506">
        <v>460</v>
      </c>
      <c r="G5855" s="309"/>
      <c r="H5855" s="309"/>
      <c r="I5855" s="24"/>
      <c r="J5855" s="2"/>
    </row>
    <row r="5856" spans="1:10">
      <c r="A5856" s="203">
        <v>41610</v>
      </c>
      <c r="B5856" s="382"/>
      <c r="C5856" s="75" t="s">
        <v>3368</v>
      </c>
      <c r="D5856" s="75" t="s">
        <v>6160</v>
      </c>
      <c r="E5856" s="525">
        <v>16561</v>
      </c>
      <c r="F5856" s="506">
        <v>177.28</v>
      </c>
    </row>
    <row r="5857" spans="1:10">
      <c r="A5857" s="203">
        <v>41610</v>
      </c>
      <c r="B5857" s="382"/>
      <c r="C5857" s="75" t="s">
        <v>164</v>
      </c>
      <c r="D5857" s="75" t="s">
        <v>6185</v>
      </c>
      <c r="E5857" s="525">
        <v>16588</v>
      </c>
      <c r="F5857" s="506">
        <v>695.4</v>
      </c>
    </row>
    <row r="5858" spans="1:10">
      <c r="A5858" s="203">
        <v>41610</v>
      </c>
      <c r="B5858" s="382"/>
      <c r="C5858" s="75" t="s">
        <v>6121</v>
      </c>
      <c r="D5858" s="75" t="s">
        <v>6190</v>
      </c>
      <c r="E5858" s="525">
        <v>16593</v>
      </c>
      <c r="F5858" s="506">
        <v>368</v>
      </c>
    </row>
    <row r="5859" spans="1:10">
      <c r="A5859" s="203">
        <v>41610</v>
      </c>
      <c r="B5859" s="382"/>
      <c r="C5859" s="75" t="s">
        <v>456</v>
      </c>
      <c r="D5859" s="75" t="s">
        <v>6208</v>
      </c>
      <c r="E5859" s="525">
        <v>16612</v>
      </c>
      <c r="F5859" s="506">
        <v>572.11</v>
      </c>
    </row>
    <row r="5860" spans="1:10">
      <c r="A5860" s="203">
        <v>41610</v>
      </c>
      <c r="B5860" s="382"/>
      <c r="C5860" s="75" t="s">
        <v>2644</v>
      </c>
      <c r="D5860" s="75" t="s">
        <v>6191</v>
      </c>
      <c r="E5860" s="525">
        <v>16594</v>
      </c>
      <c r="F5860" s="506">
        <v>312</v>
      </c>
    </row>
    <row r="5861" spans="1:10">
      <c r="A5861" s="203">
        <v>41610</v>
      </c>
      <c r="B5861" s="382"/>
      <c r="C5861" s="75" t="s">
        <v>4367</v>
      </c>
      <c r="D5861" s="75" t="s">
        <v>6192</v>
      </c>
      <c r="E5861" s="525">
        <v>16596</v>
      </c>
      <c r="F5861" s="506">
        <v>312</v>
      </c>
    </row>
    <row r="5862" spans="1:10">
      <c r="A5862" s="203">
        <v>41610</v>
      </c>
      <c r="B5862" s="382"/>
      <c r="C5862" s="75" t="s">
        <v>468</v>
      </c>
      <c r="D5862" s="75" t="s">
        <v>6129</v>
      </c>
      <c r="E5862" s="525">
        <v>16529</v>
      </c>
      <c r="F5862" s="506">
        <v>4323.34</v>
      </c>
    </row>
    <row r="5863" spans="1:10">
      <c r="A5863" s="203">
        <v>41610</v>
      </c>
      <c r="B5863" s="382"/>
      <c r="C5863" s="75" t="s">
        <v>32</v>
      </c>
      <c r="D5863" s="75" t="s">
        <v>6173</v>
      </c>
      <c r="E5863" s="525">
        <v>16574</v>
      </c>
      <c r="F5863" s="506">
        <v>617.39</v>
      </c>
    </row>
    <row r="5864" spans="1:10">
      <c r="A5864" s="203">
        <v>41610</v>
      </c>
      <c r="B5864" s="382"/>
      <c r="C5864" s="75" t="s">
        <v>2010</v>
      </c>
      <c r="D5864" s="75" t="s">
        <v>6163</v>
      </c>
      <c r="E5864" s="525">
        <v>16564</v>
      </c>
      <c r="F5864" s="506">
        <v>227.07</v>
      </c>
    </row>
    <row r="5865" spans="1:10">
      <c r="A5865" s="203">
        <v>41610</v>
      </c>
      <c r="B5865" s="382"/>
      <c r="C5865" s="75" t="s">
        <v>5752</v>
      </c>
      <c r="D5865" s="75" t="s">
        <v>6183</v>
      </c>
      <c r="E5865" s="525">
        <v>16585</v>
      </c>
      <c r="F5865" s="506">
        <v>484.94</v>
      </c>
    </row>
    <row r="5866" spans="1:10">
      <c r="A5866" s="203">
        <v>41610</v>
      </c>
      <c r="B5866" s="382"/>
      <c r="C5866" s="75" t="s">
        <v>1043</v>
      </c>
      <c r="D5866" s="75" t="s">
        <v>6203</v>
      </c>
      <c r="E5866" s="525">
        <v>16607</v>
      </c>
      <c r="F5866" s="506">
        <v>104</v>
      </c>
    </row>
    <row r="5867" spans="1:10">
      <c r="A5867" s="203">
        <v>41610</v>
      </c>
      <c r="B5867" s="382"/>
      <c r="C5867" s="75" t="s">
        <v>5295</v>
      </c>
      <c r="D5867" s="75" t="s">
        <v>6196</v>
      </c>
      <c r="E5867" s="525">
        <v>16600</v>
      </c>
      <c r="F5867" s="506">
        <v>203</v>
      </c>
    </row>
    <row r="5868" spans="1:10" s="444" customFormat="1">
      <c r="E5868" s="517"/>
      <c r="G5868" s="309"/>
      <c r="H5868" s="309"/>
      <c r="I5868" s="24"/>
      <c r="J5868" s="2"/>
    </row>
    <row r="5869" spans="1:10" s="444" customFormat="1">
      <c r="E5869" s="517"/>
      <c r="G5869" s="309"/>
      <c r="H5869" s="398"/>
      <c r="I5869" s="24"/>
      <c r="J5869" s="2"/>
    </row>
    <row r="5870" spans="1:10" s="444" customFormat="1">
      <c r="A5870" s="60">
        <v>41612</v>
      </c>
      <c r="E5870" s="517"/>
      <c r="G5870" s="309"/>
      <c r="H5870" s="398"/>
      <c r="I5870" s="24"/>
      <c r="J5870" s="2"/>
    </row>
    <row r="5871" spans="1:10">
      <c r="A5871" s="203">
        <v>41610</v>
      </c>
      <c r="B5871" s="382"/>
      <c r="C5871" s="75" t="s">
        <v>1640</v>
      </c>
      <c r="D5871" s="75" t="s">
        <v>6202</v>
      </c>
      <c r="E5871" s="525">
        <v>16606</v>
      </c>
      <c r="F5871" s="506">
        <v>156</v>
      </c>
      <c r="H5871" s="398"/>
    </row>
    <row r="5872" spans="1:10">
      <c r="A5872" s="203">
        <v>41610</v>
      </c>
      <c r="B5872" s="382"/>
      <c r="C5872" s="75" t="s">
        <v>5616</v>
      </c>
      <c r="D5872" s="75" t="s">
        <v>6194</v>
      </c>
      <c r="E5872" s="525">
        <v>16598</v>
      </c>
      <c r="F5872" s="506">
        <v>203</v>
      </c>
    </row>
    <row r="5873" spans="1:10">
      <c r="A5873" s="203">
        <v>41610</v>
      </c>
      <c r="B5873" s="382"/>
      <c r="C5873" s="75" t="s">
        <v>1730</v>
      </c>
      <c r="D5873" s="75" t="s">
        <v>6174</v>
      </c>
      <c r="E5873" s="525">
        <v>16575</v>
      </c>
      <c r="F5873" s="506">
        <v>240</v>
      </c>
    </row>
    <row r="5874" spans="1:10">
      <c r="A5874" s="203">
        <v>41593</v>
      </c>
      <c r="B5874" s="382"/>
      <c r="C5874" s="75" t="s">
        <v>5943</v>
      </c>
      <c r="D5874" s="75" t="s">
        <v>6016</v>
      </c>
      <c r="E5874" s="525">
        <v>16451</v>
      </c>
      <c r="F5874" s="506">
        <v>300</v>
      </c>
    </row>
    <row r="5875" spans="1:10">
      <c r="A5875" s="203">
        <v>41610</v>
      </c>
      <c r="B5875" s="382"/>
      <c r="C5875" s="75" t="s">
        <v>5614</v>
      </c>
      <c r="D5875" s="75" t="s">
        <v>6187</v>
      </c>
      <c r="E5875" s="525">
        <v>16590</v>
      </c>
      <c r="F5875" s="506">
        <v>379.88</v>
      </c>
    </row>
    <row r="5876" spans="1:10">
      <c r="A5876" s="203">
        <v>41610</v>
      </c>
      <c r="B5876" s="382"/>
      <c r="C5876" s="75" t="s">
        <v>1633</v>
      </c>
      <c r="D5876" s="75" t="s">
        <v>6182</v>
      </c>
      <c r="E5876" s="525">
        <v>16584</v>
      </c>
      <c r="F5876" s="506">
        <v>754.18</v>
      </c>
    </row>
    <row r="5877" spans="1:10">
      <c r="A5877" s="203">
        <v>41610</v>
      </c>
      <c r="B5877" s="382"/>
      <c r="C5877" s="75" t="s">
        <v>2404</v>
      </c>
      <c r="D5877" s="75" t="s">
        <v>6142</v>
      </c>
      <c r="E5877" s="525">
        <v>16542</v>
      </c>
      <c r="F5877" s="506">
        <v>162.28</v>
      </c>
    </row>
    <row r="5878" spans="1:10">
      <c r="A5878" s="203">
        <v>41612</v>
      </c>
      <c r="B5878" s="209"/>
      <c r="C5878" s="75" t="s">
        <v>1419</v>
      </c>
      <c r="D5878" s="75" t="s">
        <v>6220</v>
      </c>
      <c r="E5878" s="525">
        <v>16630</v>
      </c>
      <c r="F5878" s="506">
        <v>4500</v>
      </c>
    </row>
    <row r="5879" spans="1:10">
      <c r="A5879" s="203">
        <v>41612</v>
      </c>
      <c r="B5879" s="382"/>
      <c r="C5879" s="75" t="s">
        <v>1419</v>
      </c>
      <c r="D5879" s="75" t="s">
        <v>6221</v>
      </c>
      <c r="E5879" s="525">
        <v>16632</v>
      </c>
      <c r="F5879" s="506">
        <v>19689.98</v>
      </c>
    </row>
    <row r="5880" spans="1:10">
      <c r="A5880" s="203">
        <v>41610</v>
      </c>
      <c r="B5880" s="382"/>
      <c r="C5880" s="75" t="s">
        <v>5944</v>
      </c>
      <c r="D5880" s="75" t="s">
        <v>6189</v>
      </c>
      <c r="E5880" s="525">
        <v>16592</v>
      </c>
      <c r="F5880" s="506">
        <v>594</v>
      </c>
    </row>
    <row r="5881" spans="1:10">
      <c r="A5881" s="203">
        <v>41612</v>
      </c>
      <c r="B5881" s="209"/>
      <c r="C5881" s="75" t="s">
        <v>2206</v>
      </c>
      <c r="D5881" s="75" t="s">
        <v>6226</v>
      </c>
      <c r="E5881" s="525">
        <v>16635</v>
      </c>
      <c r="F5881" s="506">
        <v>150</v>
      </c>
    </row>
    <row r="5882" spans="1:10">
      <c r="A5882" s="203">
        <v>41612</v>
      </c>
      <c r="B5882" s="209"/>
      <c r="C5882" s="75" t="s">
        <v>226</v>
      </c>
      <c r="D5882" s="75" t="s">
        <v>6224</v>
      </c>
      <c r="E5882" s="525">
        <v>16633</v>
      </c>
      <c r="F5882" s="506">
        <v>480</v>
      </c>
    </row>
    <row r="5883" spans="1:10">
      <c r="A5883" s="203">
        <v>41612</v>
      </c>
      <c r="B5883" s="382"/>
      <c r="C5883" s="75" t="s">
        <v>226</v>
      </c>
      <c r="D5883" s="75" t="s">
        <v>6225</v>
      </c>
      <c r="E5883" s="525">
        <v>16634</v>
      </c>
      <c r="F5883" s="506">
        <v>100</v>
      </c>
    </row>
    <row r="5884" spans="1:10">
      <c r="A5884" s="203">
        <v>41612</v>
      </c>
      <c r="B5884" s="382"/>
      <c r="C5884" s="75" t="s">
        <v>6223</v>
      </c>
      <c r="D5884" s="75" t="s">
        <v>6227</v>
      </c>
      <c r="E5884" s="525">
        <v>16640</v>
      </c>
      <c r="F5884" s="506">
        <v>100</v>
      </c>
    </row>
    <row r="5885" spans="1:10">
      <c r="A5885" s="203">
        <v>41610</v>
      </c>
      <c r="B5885" s="382"/>
      <c r="C5885" s="75" t="s">
        <v>1629</v>
      </c>
      <c r="D5885" s="75" t="s">
        <v>6178</v>
      </c>
      <c r="E5885" s="525">
        <v>16579</v>
      </c>
      <c r="F5885" s="506">
        <v>668.56</v>
      </c>
    </row>
    <row r="5886" spans="1:10" s="444" customFormat="1" ht="15" customHeight="1">
      <c r="A5886" s="203">
        <v>41607</v>
      </c>
      <c r="B5886" s="382"/>
      <c r="C5886" s="75" t="s">
        <v>5403</v>
      </c>
      <c r="D5886" s="75" t="s">
        <v>6113</v>
      </c>
      <c r="E5886" s="525">
        <v>16516</v>
      </c>
      <c r="F5886" s="506">
        <v>320</v>
      </c>
      <c r="G5886" s="309"/>
      <c r="H5886" s="309"/>
      <c r="I5886" s="24"/>
      <c r="J5886" s="2"/>
    </row>
    <row r="5887" spans="1:10" s="444" customFormat="1" ht="15" customHeight="1">
      <c r="A5887" s="393"/>
      <c r="B5887" s="383"/>
      <c r="C5887" s="384"/>
      <c r="D5887" s="384"/>
      <c r="E5887" s="543"/>
      <c r="G5887" s="309"/>
      <c r="H5887" s="309"/>
      <c r="I5887" s="24"/>
      <c r="J5887" s="2"/>
    </row>
    <row r="5889" spans="1:10">
      <c r="A5889" s="60">
        <v>41613</v>
      </c>
    </row>
    <row r="5890" spans="1:10">
      <c r="A5890" s="203">
        <v>41610</v>
      </c>
      <c r="B5890" s="382"/>
      <c r="C5890" s="75" t="s">
        <v>244</v>
      </c>
      <c r="D5890" s="75" t="s">
        <v>6165</v>
      </c>
      <c r="E5890" s="525">
        <v>16566</v>
      </c>
      <c r="F5890" s="506">
        <v>324.39</v>
      </c>
    </row>
    <row r="5891" spans="1:10">
      <c r="A5891" s="203">
        <v>41610</v>
      </c>
      <c r="B5891" s="382"/>
      <c r="C5891" s="75" t="s">
        <v>4696</v>
      </c>
      <c r="D5891" s="75" t="s">
        <v>6206</v>
      </c>
      <c r="E5891" s="525">
        <v>16610</v>
      </c>
      <c r="F5891" s="506">
        <v>520</v>
      </c>
    </row>
    <row r="5892" spans="1:10">
      <c r="A5892" s="203">
        <v>41593</v>
      </c>
      <c r="B5892" s="382">
        <v>41608</v>
      </c>
      <c r="C5892" s="75" t="s">
        <v>2447</v>
      </c>
      <c r="D5892" s="75" t="s">
        <v>6046</v>
      </c>
      <c r="E5892" s="525">
        <v>16483</v>
      </c>
      <c r="F5892" s="506">
        <v>1023.7</v>
      </c>
    </row>
    <row r="5893" spans="1:10">
      <c r="A5893" s="203">
        <v>41607</v>
      </c>
      <c r="B5893" s="382"/>
      <c r="C5893" s="75" t="s">
        <v>5751</v>
      </c>
      <c r="D5893" s="75" t="s">
        <v>6112</v>
      </c>
      <c r="E5893" s="525">
        <v>16515</v>
      </c>
      <c r="F5893" s="506">
        <v>4400</v>
      </c>
    </row>
    <row r="5894" spans="1:10" s="444" customFormat="1" ht="15" customHeight="1">
      <c r="A5894" s="203">
        <v>41610</v>
      </c>
      <c r="B5894" s="382"/>
      <c r="C5894" s="75" t="s">
        <v>530</v>
      </c>
      <c r="D5894" s="75" t="s">
        <v>6172</v>
      </c>
      <c r="E5894" s="525">
        <v>16573</v>
      </c>
      <c r="F5894" s="506">
        <v>678.27</v>
      </c>
      <c r="G5894" s="309"/>
      <c r="H5894" s="309"/>
      <c r="I5894" s="24"/>
      <c r="J5894" s="2"/>
    </row>
    <row r="5895" spans="1:10">
      <c r="A5895" s="203">
        <v>41613</v>
      </c>
      <c r="B5895" s="209"/>
      <c r="C5895" s="75" t="s">
        <v>2897</v>
      </c>
      <c r="D5895" s="75" t="s">
        <v>6232</v>
      </c>
      <c r="E5895" s="525">
        <v>16649</v>
      </c>
      <c r="F5895" s="506">
        <v>3500</v>
      </c>
    </row>
    <row r="5896" spans="1:10">
      <c r="A5896" s="203">
        <v>41613</v>
      </c>
      <c r="B5896" s="209"/>
      <c r="C5896" s="75" t="s">
        <v>2897</v>
      </c>
      <c r="D5896" s="75" t="s">
        <v>6231</v>
      </c>
      <c r="E5896" s="525">
        <v>16648</v>
      </c>
      <c r="F5896" s="506">
        <v>3500</v>
      </c>
    </row>
    <row r="5897" spans="1:10" s="444" customFormat="1" ht="15" customHeight="1">
      <c r="A5897" s="203">
        <v>41610</v>
      </c>
      <c r="B5897" s="382"/>
      <c r="C5897" s="75" t="s">
        <v>1707</v>
      </c>
      <c r="D5897" s="75" t="s">
        <v>6180</v>
      </c>
      <c r="E5897" s="525">
        <v>16581</v>
      </c>
      <c r="F5897" s="506">
        <v>286.04000000000002</v>
      </c>
      <c r="G5897" s="309"/>
      <c r="H5897" s="309"/>
      <c r="I5897" s="24"/>
      <c r="J5897" s="2"/>
    </row>
    <row r="5898" spans="1:10" s="444" customFormat="1" ht="15" customHeight="1">
      <c r="A5898" s="203">
        <v>41593</v>
      </c>
      <c r="B5898" s="382"/>
      <c r="C5898" s="75" t="s">
        <v>1707</v>
      </c>
      <c r="D5898" s="75" t="s">
        <v>6007</v>
      </c>
      <c r="E5898" s="525">
        <v>16442</v>
      </c>
      <c r="F5898" s="506">
        <v>264</v>
      </c>
      <c r="G5898" s="309"/>
      <c r="H5898" s="309"/>
      <c r="I5898" s="24"/>
      <c r="J5898" s="2"/>
    </row>
    <row r="5899" spans="1:10" s="444" customFormat="1" ht="15" customHeight="1">
      <c r="A5899" s="203">
        <v>41611</v>
      </c>
      <c r="B5899" s="382"/>
      <c r="C5899" s="75" t="s">
        <v>6214</v>
      </c>
      <c r="D5899" s="75" t="s">
        <v>6213</v>
      </c>
      <c r="E5899" s="525">
        <v>16623</v>
      </c>
      <c r="F5899" s="506">
        <v>1122.4000000000001</v>
      </c>
      <c r="G5899" s="309"/>
      <c r="H5899" s="309"/>
      <c r="I5899" s="24"/>
      <c r="J5899" s="2"/>
    </row>
    <row r="5902" spans="1:10">
      <c r="A5902" s="60">
        <v>41614</v>
      </c>
    </row>
    <row r="5903" spans="1:10" s="444" customFormat="1" ht="15" customHeight="1">
      <c r="A5903" s="203">
        <v>41612</v>
      </c>
      <c r="B5903" s="209"/>
      <c r="C5903" s="75" t="s">
        <v>2353</v>
      </c>
      <c r="D5903" s="75" t="s">
        <v>6216</v>
      </c>
      <c r="E5903" s="525">
        <v>16624</v>
      </c>
      <c r="F5903" s="506">
        <v>595.19000000000005</v>
      </c>
      <c r="G5903" s="309"/>
      <c r="H5903" s="309"/>
      <c r="I5903" s="24"/>
      <c r="J5903" s="2"/>
    </row>
    <row r="5904" spans="1:10" s="444" customFormat="1" ht="15" customHeight="1">
      <c r="A5904" s="203">
        <v>41612</v>
      </c>
      <c r="B5904" s="382"/>
      <c r="C5904" s="75" t="s">
        <v>166</v>
      </c>
      <c r="D5904" s="75" t="s">
        <v>6219</v>
      </c>
      <c r="E5904" s="525">
        <v>16629</v>
      </c>
      <c r="F5904" s="506">
        <v>855.47</v>
      </c>
      <c r="G5904" s="309"/>
      <c r="H5904" s="309"/>
      <c r="I5904" s="24"/>
      <c r="J5904" s="2"/>
    </row>
    <row r="5905" spans="1:10" s="444" customFormat="1" ht="15" customHeight="1">
      <c r="A5905" s="203">
        <v>41614</v>
      </c>
      <c r="B5905" s="508"/>
      <c r="C5905" s="75" t="s">
        <v>120</v>
      </c>
      <c r="D5905" s="75" t="s">
        <v>6235</v>
      </c>
      <c r="E5905" s="525">
        <v>16651</v>
      </c>
      <c r="F5905" s="506">
        <v>2000</v>
      </c>
      <c r="G5905" s="309"/>
      <c r="H5905" s="309"/>
      <c r="I5905" s="24"/>
      <c r="J5905" s="2"/>
    </row>
    <row r="5906" spans="1:10" s="444" customFormat="1" ht="15" customHeight="1">
      <c r="A5906" s="203">
        <v>41614</v>
      </c>
      <c r="B5906" s="382"/>
      <c r="C5906" s="75" t="s">
        <v>389</v>
      </c>
      <c r="D5906" s="75" t="s">
        <v>6237</v>
      </c>
      <c r="E5906" s="525">
        <v>16656</v>
      </c>
      <c r="F5906" s="506">
        <v>278</v>
      </c>
      <c r="G5906" s="309"/>
      <c r="H5906" s="309"/>
      <c r="I5906" s="24"/>
      <c r="J5906" s="2"/>
    </row>
    <row r="5907" spans="1:10" s="444" customFormat="1" ht="15" customHeight="1">
      <c r="A5907" s="203">
        <v>41614</v>
      </c>
      <c r="B5907" s="382"/>
      <c r="C5907" s="75" t="s">
        <v>389</v>
      </c>
      <c r="D5907" s="75" t="s">
        <v>6244</v>
      </c>
      <c r="E5907" s="525">
        <v>16680</v>
      </c>
      <c r="F5907" s="506">
        <v>250</v>
      </c>
      <c r="G5907" s="309"/>
      <c r="H5907" s="309"/>
      <c r="I5907" s="24"/>
      <c r="J5907" s="2"/>
    </row>
    <row r="5910" spans="1:10">
      <c r="A5910" s="60">
        <v>41617</v>
      </c>
    </row>
    <row r="5911" spans="1:10" s="444" customFormat="1" ht="15" customHeight="1">
      <c r="A5911" s="203">
        <v>41610</v>
      </c>
      <c r="B5911" s="382"/>
      <c r="C5911" s="75" t="s">
        <v>5615</v>
      </c>
      <c r="D5911" s="75" t="s">
        <v>6207</v>
      </c>
      <c r="E5911" s="525">
        <v>16611</v>
      </c>
      <c r="F5911" s="506">
        <v>286</v>
      </c>
      <c r="G5911" s="309"/>
      <c r="H5911" s="309"/>
      <c r="I5911" s="24"/>
      <c r="J5911" s="2"/>
    </row>
    <row r="5912" spans="1:10" s="444" customFormat="1" ht="15" customHeight="1">
      <c r="A5912" s="203">
        <v>41614</v>
      </c>
      <c r="B5912" s="508"/>
      <c r="C5912" s="75" t="s">
        <v>100</v>
      </c>
      <c r="D5912" s="75" t="s">
        <v>6235</v>
      </c>
      <c r="E5912" s="525">
        <v>16652</v>
      </c>
      <c r="F5912" s="506">
        <v>1500</v>
      </c>
      <c r="G5912" s="309"/>
      <c r="H5912" s="309"/>
      <c r="I5912" s="24"/>
      <c r="J5912" s="2"/>
    </row>
    <row r="5913" spans="1:10" s="444" customFormat="1" ht="15" customHeight="1">
      <c r="A5913" s="203">
        <v>41614</v>
      </c>
      <c r="B5913" s="382"/>
      <c r="C5913" s="75" t="s">
        <v>835</v>
      </c>
      <c r="D5913" s="75" t="s">
        <v>6257</v>
      </c>
      <c r="E5913" s="525">
        <v>16693</v>
      </c>
      <c r="F5913" s="506">
        <v>85</v>
      </c>
      <c r="G5913" s="309"/>
      <c r="H5913" s="309"/>
      <c r="I5913" s="24"/>
      <c r="J5913" s="2"/>
    </row>
    <row r="5914" spans="1:10" s="444" customFormat="1" ht="15" customHeight="1">
      <c r="A5914" s="203">
        <v>41610</v>
      </c>
      <c r="B5914" s="382"/>
      <c r="C5914" s="75" t="s">
        <v>5613</v>
      </c>
      <c r="D5914" s="75" t="s">
        <v>6177</v>
      </c>
      <c r="E5914" s="525">
        <v>16578</v>
      </c>
      <c r="F5914" s="506">
        <v>759.75</v>
      </c>
      <c r="G5914" s="309"/>
      <c r="H5914" s="309"/>
      <c r="I5914" s="24"/>
      <c r="J5914" s="2"/>
    </row>
    <row r="5915" spans="1:10" s="444" customFormat="1" ht="15" customHeight="1">
      <c r="A5915" s="203">
        <v>41617</v>
      </c>
      <c r="B5915" s="382"/>
      <c r="C5915" s="75" t="s">
        <v>1419</v>
      </c>
      <c r="D5915" s="75" t="s">
        <v>6262</v>
      </c>
      <c r="E5915" s="525">
        <v>16697</v>
      </c>
      <c r="F5915" s="506">
        <v>19506</v>
      </c>
      <c r="G5915" s="309"/>
      <c r="H5915" s="309"/>
      <c r="I5915" s="24"/>
      <c r="J5915" s="2"/>
    </row>
    <row r="5916" spans="1:10" s="444" customFormat="1" ht="15" customHeight="1">
      <c r="A5916" s="203">
        <v>41614</v>
      </c>
      <c r="B5916" s="382">
        <v>41617</v>
      </c>
      <c r="C5916" s="75" t="s">
        <v>158</v>
      </c>
      <c r="D5916" s="75" t="s">
        <v>6243</v>
      </c>
      <c r="E5916" s="525">
        <v>16679</v>
      </c>
      <c r="F5916" s="506">
        <v>4729.57</v>
      </c>
      <c r="G5916" s="309"/>
      <c r="H5916" s="309"/>
      <c r="I5916" s="24"/>
      <c r="J5916" s="2"/>
    </row>
    <row r="5920" spans="1:10">
      <c r="A5920" s="60">
        <v>41618</v>
      </c>
    </row>
    <row r="5921" spans="1:10" s="444" customFormat="1" ht="15" customHeight="1">
      <c r="A5921" s="203">
        <v>41593</v>
      </c>
      <c r="B5921" s="382">
        <v>41598</v>
      </c>
      <c r="C5921" s="75" t="s">
        <v>3048</v>
      </c>
      <c r="D5921" s="75" t="s">
        <v>6044</v>
      </c>
      <c r="E5921" s="525">
        <v>16481</v>
      </c>
      <c r="F5921" s="506">
        <v>200</v>
      </c>
      <c r="G5921" s="309"/>
      <c r="H5921" s="309"/>
      <c r="I5921" s="24"/>
      <c r="J5921" s="2"/>
    </row>
    <row r="5922" spans="1:10" s="444" customFormat="1" ht="15" customHeight="1">
      <c r="A5922" s="203">
        <v>41593</v>
      </c>
      <c r="B5922" s="382">
        <v>41598</v>
      </c>
      <c r="C5922" s="75" t="s">
        <v>896</v>
      </c>
      <c r="D5922" s="75" t="s">
        <v>6052</v>
      </c>
      <c r="E5922" s="525">
        <v>16489</v>
      </c>
      <c r="F5922" s="506">
        <v>300</v>
      </c>
      <c r="G5922" s="309"/>
      <c r="H5922" s="309"/>
      <c r="I5922" s="24"/>
      <c r="J5922" s="2"/>
    </row>
    <row r="5923" spans="1:10" s="444" customFormat="1" ht="15" customHeight="1">
      <c r="A5923" s="203">
        <v>41612</v>
      </c>
      <c r="B5923" s="382"/>
      <c r="C5923" s="75" t="s">
        <v>1871</v>
      </c>
      <c r="D5923" s="75" t="s">
        <v>6217</v>
      </c>
      <c r="E5923" s="525">
        <v>16627</v>
      </c>
      <c r="F5923" s="506">
        <v>370.33</v>
      </c>
      <c r="G5923" s="309"/>
      <c r="H5923" s="309"/>
      <c r="I5923" s="24"/>
      <c r="J5923" s="2"/>
    </row>
    <row r="5924" spans="1:10" s="444" customFormat="1" ht="15" customHeight="1">
      <c r="A5924" s="203">
        <v>41614</v>
      </c>
      <c r="B5924" s="382">
        <v>41558</v>
      </c>
      <c r="C5924" s="75" t="s">
        <v>438</v>
      </c>
      <c r="D5924" s="75" t="s">
        <v>6245</v>
      </c>
      <c r="E5924" s="525">
        <v>16681</v>
      </c>
      <c r="F5924" s="506">
        <v>400</v>
      </c>
      <c r="G5924" s="309"/>
      <c r="H5924" s="309"/>
      <c r="I5924" s="24"/>
      <c r="J5924" s="2"/>
    </row>
    <row r="5925" spans="1:10" s="444" customFormat="1" ht="15" customHeight="1">
      <c r="A5925" s="203">
        <v>41614</v>
      </c>
      <c r="B5925" s="382"/>
      <c r="C5925" s="75" t="s">
        <v>6233</v>
      </c>
      <c r="D5925" s="75" t="s">
        <v>6241</v>
      </c>
      <c r="E5925" s="525">
        <v>16677</v>
      </c>
      <c r="F5925" s="506">
        <v>460</v>
      </c>
      <c r="G5925" s="309"/>
      <c r="H5925" s="309"/>
      <c r="I5925" s="24"/>
      <c r="J5925" s="2"/>
    </row>
    <row r="5926" spans="1:10" s="444" customFormat="1" ht="15" customHeight="1">
      <c r="A5926" s="203">
        <v>41617</v>
      </c>
      <c r="B5926" s="382"/>
      <c r="C5926" s="75" t="s">
        <v>5001</v>
      </c>
      <c r="D5926" s="75" t="s">
        <v>6260</v>
      </c>
      <c r="E5926" s="525">
        <v>16695</v>
      </c>
      <c r="F5926" s="506">
        <v>616.4</v>
      </c>
      <c r="G5926" s="309"/>
      <c r="H5926" s="309"/>
      <c r="I5926" s="24"/>
      <c r="J5926" s="2"/>
    </row>
    <row r="5927" spans="1:10" s="444" customFormat="1" ht="15" customHeight="1">
      <c r="A5927" s="203">
        <v>41614</v>
      </c>
      <c r="B5927" s="382"/>
      <c r="C5927" s="75" t="s">
        <v>761</v>
      </c>
      <c r="D5927" s="75" t="s">
        <v>6239</v>
      </c>
      <c r="E5927" s="525">
        <v>16660</v>
      </c>
      <c r="F5927" s="506">
        <v>1383.95</v>
      </c>
      <c r="G5927" s="309"/>
      <c r="H5927" s="309"/>
      <c r="I5927" s="24"/>
      <c r="J5927" s="2"/>
    </row>
    <row r="5928" spans="1:10">
      <c r="A5928" s="203">
        <v>41618</v>
      </c>
      <c r="B5928" s="382"/>
      <c r="C5928" s="75" t="s">
        <v>2897</v>
      </c>
      <c r="D5928" s="75" t="s">
        <v>6271</v>
      </c>
      <c r="E5928" s="525">
        <v>16703</v>
      </c>
      <c r="F5928" s="506">
        <v>520</v>
      </c>
    </row>
    <row r="5929" spans="1:10" s="444" customFormat="1" ht="15" customHeight="1">
      <c r="A5929" s="203">
        <v>41614</v>
      </c>
      <c r="B5929" s="382"/>
      <c r="C5929" s="75" t="s">
        <v>2288</v>
      </c>
      <c r="D5929" s="75" t="s">
        <v>6238</v>
      </c>
      <c r="E5929" s="525">
        <v>16658</v>
      </c>
      <c r="F5929" s="506">
        <v>30</v>
      </c>
      <c r="G5929" s="309"/>
      <c r="H5929" s="309"/>
      <c r="I5929" s="24"/>
      <c r="J5929" s="2"/>
    </row>
    <row r="5932" spans="1:10">
      <c r="A5932" s="60">
        <v>41619</v>
      </c>
    </row>
    <row r="5933" spans="1:10" s="444" customFormat="1" ht="15" customHeight="1">
      <c r="A5933" s="203">
        <v>41614</v>
      </c>
      <c r="B5933" s="382">
        <v>41618</v>
      </c>
      <c r="C5933" s="75" t="s">
        <v>1480</v>
      </c>
      <c r="D5933" s="75" t="s">
        <v>6236</v>
      </c>
      <c r="E5933" s="525">
        <v>16657</v>
      </c>
      <c r="F5933" s="506">
        <v>200</v>
      </c>
      <c r="G5933" s="309"/>
      <c r="H5933" s="309"/>
      <c r="I5933" s="24"/>
      <c r="J5933" s="2"/>
    </row>
    <row r="5934" spans="1:10" s="444" customFormat="1" ht="15" customHeight="1">
      <c r="A5934" s="203">
        <v>41614</v>
      </c>
      <c r="B5934" s="382">
        <v>41618</v>
      </c>
      <c r="C5934" s="75" t="s">
        <v>367</v>
      </c>
      <c r="D5934" s="75" t="s">
        <v>6236</v>
      </c>
      <c r="E5934" s="525">
        <v>16659</v>
      </c>
      <c r="F5934" s="506">
        <v>200</v>
      </c>
      <c r="G5934" s="309"/>
      <c r="H5934" s="309"/>
      <c r="I5934" s="24"/>
      <c r="J5934" s="2"/>
    </row>
    <row r="5935" spans="1:10" s="444" customFormat="1" ht="15" customHeight="1">
      <c r="A5935" s="203">
        <v>41614</v>
      </c>
      <c r="B5935" s="382">
        <v>41618</v>
      </c>
      <c r="C5935" s="75" t="s">
        <v>558</v>
      </c>
      <c r="D5935" s="75" t="s">
        <v>6236</v>
      </c>
      <c r="E5935" s="525">
        <v>16661</v>
      </c>
      <c r="F5935" s="506">
        <v>200</v>
      </c>
      <c r="G5935" s="309"/>
      <c r="H5935" s="309"/>
      <c r="I5935" s="24"/>
      <c r="J5935" s="2"/>
    </row>
    <row r="5936" spans="1:10" s="444" customFormat="1" ht="15" customHeight="1">
      <c r="A5936" s="203">
        <v>41614</v>
      </c>
      <c r="B5936" s="382">
        <v>41618</v>
      </c>
      <c r="C5936" s="75" t="s">
        <v>519</v>
      </c>
      <c r="D5936" s="75" t="s">
        <v>6236</v>
      </c>
      <c r="E5936" s="525">
        <v>16670</v>
      </c>
      <c r="F5936" s="506">
        <v>200</v>
      </c>
      <c r="G5936" s="309"/>
      <c r="H5936" s="309"/>
      <c r="I5936" s="24"/>
      <c r="J5936" s="2"/>
    </row>
    <row r="5937" spans="1:10">
      <c r="A5937" s="203">
        <v>41614</v>
      </c>
      <c r="B5937" s="382">
        <v>41618</v>
      </c>
      <c r="C5937" s="75" t="s">
        <v>2013</v>
      </c>
      <c r="D5937" s="75" t="s">
        <v>6236</v>
      </c>
      <c r="E5937" s="525">
        <v>16671</v>
      </c>
      <c r="F5937" s="506">
        <v>200</v>
      </c>
    </row>
    <row r="5938" spans="1:10">
      <c r="A5938" s="203">
        <v>41614</v>
      </c>
      <c r="B5938" s="382">
        <v>41618</v>
      </c>
      <c r="C5938" s="75" t="s">
        <v>2455</v>
      </c>
      <c r="D5938" s="75" t="s">
        <v>6236</v>
      </c>
      <c r="E5938" s="525">
        <v>16665</v>
      </c>
      <c r="F5938" s="506">
        <v>200</v>
      </c>
    </row>
    <row r="5939" spans="1:10">
      <c r="A5939" s="203">
        <v>41614</v>
      </c>
      <c r="B5939" s="382">
        <v>41618</v>
      </c>
      <c r="C5939" s="75" t="s">
        <v>369</v>
      </c>
      <c r="D5939" s="75" t="s">
        <v>6236</v>
      </c>
      <c r="E5939" s="525">
        <v>16662</v>
      </c>
      <c r="F5939" s="506">
        <v>200</v>
      </c>
    </row>
    <row r="5940" spans="1:10">
      <c r="A5940" s="203">
        <v>41614</v>
      </c>
      <c r="B5940" s="382">
        <v>41618</v>
      </c>
      <c r="C5940" s="75" t="s">
        <v>537</v>
      </c>
      <c r="D5940" s="75" t="s">
        <v>6236</v>
      </c>
      <c r="E5940" s="525">
        <v>16672</v>
      </c>
      <c r="F5940" s="506">
        <v>200</v>
      </c>
    </row>
    <row r="5941" spans="1:10">
      <c r="A5941" s="203">
        <v>41619</v>
      </c>
      <c r="B5941" s="382"/>
      <c r="C5941" s="75" t="s">
        <v>6274</v>
      </c>
      <c r="D5941" s="75" t="s">
        <v>6280</v>
      </c>
      <c r="E5941" s="525">
        <v>16712</v>
      </c>
      <c r="F5941" s="506">
        <v>54</v>
      </c>
    </row>
    <row r="5942" spans="1:10">
      <c r="A5942" s="203">
        <v>41614</v>
      </c>
      <c r="B5942" s="382">
        <v>41618</v>
      </c>
      <c r="C5942" s="75" t="s">
        <v>354</v>
      </c>
      <c r="D5942" s="75" t="s">
        <v>6236</v>
      </c>
      <c r="E5942" s="525">
        <v>16654</v>
      </c>
      <c r="F5942" s="506">
        <v>200</v>
      </c>
    </row>
    <row r="5943" spans="1:10">
      <c r="A5943" s="203">
        <v>41619</v>
      </c>
      <c r="B5943" s="382"/>
      <c r="C5943" s="75" t="s">
        <v>226</v>
      </c>
      <c r="D5943" s="75" t="s">
        <v>6277</v>
      </c>
      <c r="E5943" s="525">
        <v>16709</v>
      </c>
      <c r="F5943" s="506">
        <v>511.95</v>
      </c>
    </row>
    <row r="5944" spans="1:10">
      <c r="A5944" s="203">
        <v>41618</v>
      </c>
      <c r="B5944" s="382"/>
      <c r="C5944" s="75" t="s">
        <v>531</v>
      </c>
      <c r="D5944" s="75" t="s">
        <v>6272</v>
      </c>
      <c r="E5944" s="525">
        <v>16704</v>
      </c>
      <c r="F5944" s="506">
        <v>250</v>
      </c>
    </row>
    <row r="5945" spans="1:10">
      <c r="A5945" s="203">
        <v>41614</v>
      </c>
      <c r="B5945" s="382">
        <v>41618</v>
      </c>
      <c r="C5945" s="75" t="s">
        <v>531</v>
      </c>
      <c r="D5945" s="75" t="s">
        <v>6236</v>
      </c>
      <c r="E5945" s="525">
        <v>16663</v>
      </c>
      <c r="F5945" s="506">
        <v>200</v>
      </c>
    </row>
    <row r="5946" spans="1:10">
      <c r="A5946" s="203">
        <v>41619</v>
      </c>
      <c r="B5946" s="382"/>
      <c r="C5946" s="75" t="s">
        <v>2897</v>
      </c>
      <c r="D5946" s="75" t="s">
        <v>6281</v>
      </c>
      <c r="E5946" s="525">
        <v>16713</v>
      </c>
      <c r="F5946" s="506">
        <v>5500</v>
      </c>
    </row>
    <row r="5947" spans="1:10" s="444" customFormat="1" ht="15" customHeight="1">
      <c r="A5947" s="203">
        <v>41614</v>
      </c>
      <c r="B5947" s="382">
        <v>41618</v>
      </c>
      <c r="C5947" s="75" t="s">
        <v>457</v>
      </c>
      <c r="D5947" s="75" t="s">
        <v>6236</v>
      </c>
      <c r="E5947" s="525">
        <v>16676</v>
      </c>
      <c r="F5947" s="506">
        <v>200</v>
      </c>
      <c r="G5947" s="309"/>
      <c r="H5947" s="309"/>
      <c r="I5947" s="24"/>
      <c r="J5947" s="2"/>
    </row>
    <row r="5948" spans="1:10" s="444" customFormat="1" ht="15" customHeight="1">
      <c r="A5948" s="203">
        <v>41614</v>
      </c>
      <c r="B5948" s="382">
        <v>41618</v>
      </c>
      <c r="C5948" s="75" t="s">
        <v>233</v>
      </c>
      <c r="D5948" s="75" t="s">
        <v>6236</v>
      </c>
      <c r="E5948" s="525">
        <v>16666</v>
      </c>
      <c r="F5948" s="506">
        <v>200</v>
      </c>
      <c r="G5948" s="309"/>
      <c r="H5948" s="309"/>
      <c r="I5948" s="24"/>
      <c r="J5948" s="2"/>
    </row>
    <row r="5949" spans="1:10" s="444" customFormat="1" ht="15" customHeight="1">
      <c r="A5949" s="203">
        <v>41614</v>
      </c>
      <c r="B5949" s="382">
        <v>41618</v>
      </c>
      <c r="C5949" s="75" t="s">
        <v>32</v>
      </c>
      <c r="D5949" s="75" t="s">
        <v>6236</v>
      </c>
      <c r="E5949" s="525">
        <v>16667</v>
      </c>
      <c r="F5949" s="506">
        <v>200</v>
      </c>
      <c r="G5949" s="309"/>
      <c r="H5949" s="309"/>
      <c r="I5949" s="24"/>
      <c r="J5949" s="2"/>
    </row>
    <row r="5950" spans="1:10" s="444" customFormat="1" ht="15" customHeight="1">
      <c r="A5950" s="203">
        <v>41614</v>
      </c>
      <c r="B5950" s="508"/>
      <c r="C5950" s="75" t="s">
        <v>2482</v>
      </c>
      <c r="D5950" s="75" t="s">
        <v>6235</v>
      </c>
      <c r="E5950" s="525">
        <v>16653</v>
      </c>
      <c r="F5950" s="506">
        <v>1500</v>
      </c>
      <c r="G5950" s="309"/>
      <c r="H5950" s="309"/>
      <c r="I5950" s="24"/>
      <c r="J5950" s="2"/>
    </row>
    <row r="5951" spans="1:10" s="444" customFormat="1" ht="15" customHeight="1">
      <c r="A5951" s="203">
        <v>41619</v>
      </c>
      <c r="B5951" s="382"/>
      <c r="C5951" s="75" t="s">
        <v>4145</v>
      </c>
      <c r="D5951" s="75" t="s">
        <v>6276</v>
      </c>
      <c r="E5951" s="525">
        <v>16708</v>
      </c>
      <c r="F5951" s="506">
        <v>552</v>
      </c>
      <c r="G5951" s="309"/>
      <c r="H5951" s="309"/>
      <c r="I5951" s="24"/>
      <c r="J5951" s="2"/>
    </row>
    <row r="5954" spans="1:10">
      <c r="A5954" s="60">
        <v>41620</v>
      </c>
    </row>
    <row r="5955" spans="1:10" s="444" customFormat="1" ht="15" customHeight="1">
      <c r="A5955" s="203">
        <v>41617</v>
      </c>
      <c r="B5955" s="382"/>
      <c r="C5955" s="75" t="s">
        <v>6264</v>
      </c>
      <c r="D5955" s="75" t="s">
        <v>6265</v>
      </c>
      <c r="E5955" s="525">
        <v>16699</v>
      </c>
      <c r="F5955" s="506">
        <v>78</v>
      </c>
      <c r="G5955" s="309"/>
      <c r="H5955" s="309"/>
      <c r="I5955" s="24"/>
      <c r="J5955" s="2"/>
    </row>
    <row r="5956" spans="1:10" s="444" customFormat="1" ht="15" customHeight="1">
      <c r="A5956" s="203">
        <v>41614</v>
      </c>
      <c r="B5956" s="382">
        <v>41558</v>
      </c>
      <c r="C5956" s="75" t="s">
        <v>662</v>
      </c>
      <c r="D5956" s="75" t="s">
        <v>6252</v>
      </c>
      <c r="E5956" s="525">
        <v>16688</v>
      </c>
      <c r="F5956" s="506">
        <v>159.25</v>
      </c>
      <c r="G5956" s="309"/>
      <c r="H5956" s="309"/>
      <c r="I5956" s="24"/>
      <c r="J5956" s="2"/>
    </row>
    <row r="5957" spans="1:10" s="444" customFormat="1" ht="15" customHeight="1">
      <c r="A5957" s="203">
        <v>41618</v>
      </c>
      <c r="B5957" s="382"/>
      <c r="C5957" s="75" t="s">
        <v>6267</v>
      </c>
      <c r="D5957" s="75" t="s">
        <v>6270</v>
      </c>
      <c r="E5957" s="525">
        <v>16701</v>
      </c>
      <c r="F5957" s="506">
        <v>400</v>
      </c>
      <c r="G5957" s="309"/>
      <c r="H5957" s="309"/>
      <c r="I5957" s="24"/>
      <c r="J5957" s="2"/>
    </row>
    <row r="5958" spans="1:10" s="444" customFormat="1" ht="15" customHeight="1">
      <c r="A5958" s="203">
        <v>41618</v>
      </c>
      <c r="B5958" s="382"/>
      <c r="C5958" s="75" t="s">
        <v>6268</v>
      </c>
      <c r="D5958" s="75" t="s">
        <v>5903</v>
      </c>
      <c r="E5958" s="525">
        <v>16702</v>
      </c>
      <c r="F5958" s="506">
        <v>414</v>
      </c>
      <c r="G5958" s="309"/>
      <c r="H5958" s="309"/>
      <c r="I5958" s="24"/>
      <c r="J5958" s="2"/>
    </row>
    <row r="5959" spans="1:10" s="444" customFormat="1" ht="15" customHeight="1">
      <c r="A5959" s="203">
        <v>41620</v>
      </c>
      <c r="B5959" s="382"/>
      <c r="C5959" s="75" t="s">
        <v>761</v>
      </c>
      <c r="D5959" s="75" t="s">
        <v>6286</v>
      </c>
      <c r="E5959" s="525">
        <v>16717</v>
      </c>
      <c r="F5959" s="506">
        <v>500</v>
      </c>
      <c r="G5959" s="309"/>
      <c r="H5959" s="309"/>
      <c r="I5959" s="24"/>
      <c r="J5959" s="2"/>
    </row>
    <row r="5960" spans="1:10" s="444" customFormat="1" ht="15" customHeight="1">
      <c r="A5960" s="203">
        <v>41614</v>
      </c>
      <c r="B5960" s="382">
        <v>41618</v>
      </c>
      <c r="C5960" s="75" t="s">
        <v>530</v>
      </c>
      <c r="D5960" s="75" t="s">
        <v>6236</v>
      </c>
      <c r="E5960" s="525">
        <v>16674</v>
      </c>
      <c r="F5960" s="506">
        <v>200</v>
      </c>
      <c r="G5960" s="309"/>
      <c r="H5960" s="309"/>
      <c r="I5960" s="24"/>
      <c r="J5960" s="2"/>
    </row>
    <row r="5961" spans="1:10" s="444" customFormat="1" ht="15" customHeight="1">
      <c r="A5961" s="203">
        <v>41619</v>
      </c>
      <c r="B5961" s="382"/>
      <c r="C5961" s="75" t="s">
        <v>6259</v>
      </c>
      <c r="D5961" s="75" t="s">
        <v>6283</v>
      </c>
      <c r="E5961" s="525">
        <v>16705</v>
      </c>
      <c r="F5961" s="506">
        <v>457.17</v>
      </c>
      <c r="G5961" s="309"/>
      <c r="H5961" s="309"/>
      <c r="I5961" s="24"/>
      <c r="J5961" s="2"/>
    </row>
    <row r="5962" spans="1:10" s="444" customFormat="1" ht="15" customHeight="1">
      <c r="A5962" s="203">
        <v>41617</v>
      </c>
      <c r="B5962" s="382"/>
      <c r="C5962" s="75" t="s">
        <v>6259</v>
      </c>
      <c r="D5962" s="75" t="s">
        <v>6263</v>
      </c>
      <c r="E5962" s="525">
        <v>16698</v>
      </c>
      <c r="F5962" s="506">
        <v>388.5</v>
      </c>
      <c r="G5962" s="309"/>
      <c r="H5962" s="309"/>
      <c r="I5962" s="24"/>
      <c r="J5962" s="2"/>
    </row>
    <row r="5963" spans="1:10" s="444" customFormat="1" ht="15" customHeight="1">
      <c r="A5963" s="203">
        <v>41619</v>
      </c>
      <c r="B5963" s="382"/>
      <c r="C5963" s="75" t="s">
        <v>6273</v>
      </c>
      <c r="D5963" s="75" t="s">
        <v>2606</v>
      </c>
      <c r="E5963" s="525">
        <v>16707</v>
      </c>
      <c r="F5963" s="506">
        <v>323.83999999999997</v>
      </c>
      <c r="G5963" s="309"/>
      <c r="H5963" s="309"/>
      <c r="I5963" s="24"/>
      <c r="J5963" s="2"/>
    </row>
    <row r="5964" spans="1:10" s="444" customFormat="1" ht="15" customHeight="1">
      <c r="A5964" s="203">
        <v>41614</v>
      </c>
      <c r="B5964" s="382">
        <v>41558</v>
      </c>
      <c r="C5964" s="75" t="s">
        <v>1409</v>
      </c>
      <c r="D5964" s="75" t="s">
        <v>6249</v>
      </c>
      <c r="E5964" s="525">
        <v>16685</v>
      </c>
      <c r="F5964" s="506">
        <v>300</v>
      </c>
      <c r="G5964" s="309"/>
      <c r="H5964" s="309"/>
      <c r="I5964" s="24"/>
      <c r="J5964" s="2"/>
    </row>
    <row r="5965" spans="1:10" s="444" customFormat="1" ht="15" customHeight="1">
      <c r="A5965" s="203">
        <v>41610</v>
      </c>
      <c r="B5965" s="382"/>
      <c r="C5965" s="75" t="s">
        <v>3925</v>
      </c>
      <c r="D5965" s="75" t="s">
        <v>6154</v>
      </c>
      <c r="E5965" s="525">
        <v>16555</v>
      </c>
      <c r="F5965" s="506">
        <v>130.08000000000001</v>
      </c>
      <c r="G5965" s="309"/>
      <c r="H5965" s="309"/>
      <c r="I5965" s="24"/>
      <c r="J5965" s="2"/>
    </row>
    <row r="5968" spans="1:10">
      <c r="A5968" s="60">
        <v>41621</v>
      </c>
    </row>
    <row r="5969" spans="1:10" s="444" customFormat="1" ht="15" customHeight="1">
      <c r="A5969" s="203">
        <v>41614</v>
      </c>
      <c r="B5969" s="382">
        <v>41558</v>
      </c>
      <c r="C5969" s="75" t="s">
        <v>4293</v>
      </c>
      <c r="D5969" s="75" t="s">
        <v>6247</v>
      </c>
      <c r="E5969" s="525">
        <v>16683</v>
      </c>
      <c r="F5969" s="506">
        <v>70</v>
      </c>
      <c r="G5969" s="309"/>
      <c r="H5969" s="309"/>
      <c r="I5969" s="24"/>
      <c r="J5969" s="2"/>
    </row>
    <row r="5970" spans="1:10" s="444" customFormat="1" ht="15" customHeight="1">
      <c r="A5970" s="203">
        <v>41614</v>
      </c>
      <c r="B5970" s="382">
        <v>41558</v>
      </c>
      <c r="C5970" s="75" t="s">
        <v>896</v>
      </c>
      <c r="D5970" s="75" t="s">
        <v>6253</v>
      </c>
      <c r="E5970" s="525">
        <v>16689</v>
      </c>
      <c r="F5970" s="506">
        <v>200</v>
      </c>
      <c r="G5970" s="309"/>
      <c r="H5970" s="309"/>
      <c r="I5970" s="24"/>
      <c r="J5970" s="2"/>
    </row>
    <row r="5971" spans="1:10" s="444" customFormat="1" ht="15" customHeight="1">
      <c r="A5971" s="203">
        <v>41617</v>
      </c>
      <c r="B5971" s="382"/>
      <c r="C5971" s="75" t="s">
        <v>6258</v>
      </c>
      <c r="D5971" s="75" t="s">
        <v>6261</v>
      </c>
      <c r="E5971" s="525">
        <v>16696</v>
      </c>
      <c r="F5971" s="506">
        <v>496.8</v>
      </c>
      <c r="G5971" s="309"/>
      <c r="H5971" s="309"/>
      <c r="I5971" s="24"/>
      <c r="J5971" s="2"/>
    </row>
    <row r="5972" spans="1:10" s="444" customFormat="1" ht="15" customHeight="1">
      <c r="A5972" s="203">
        <v>41619</v>
      </c>
      <c r="B5972" s="382"/>
      <c r="C5972" s="75" t="s">
        <v>166</v>
      </c>
      <c r="D5972" s="75" t="s">
        <v>6279</v>
      </c>
      <c r="E5972" s="525">
        <v>16711</v>
      </c>
      <c r="F5972" s="506">
        <v>853.44</v>
      </c>
      <c r="G5972" s="309"/>
      <c r="H5972" s="309"/>
      <c r="I5972" s="24"/>
      <c r="J5972" s="2"/>
    </row>
    <row r="5973" spans="1:10">
      <c r="A5973" s="203">
        <v>41621</v>
      </c>
      <c r="B5973" s="382"/>
      <c r="C5973" s="75" t="s">
        <v>761</v>
      </c>
      <c r="D5973" s="75" t="s">
        <v>6293</v>
      </c>
      <c r="E5973" s="525">
        <v>16725</v>
      </c>
      <c r="F5973" s="506">
        <v>65.19</v>
      </c>
    </row>
    <row r="5974" spans="1:10">
      <c r="A5974" s="203">
        <v>41621</v>
      </c>
      <c r="B5974" s="382"/>
      <c r="C5974" s="75" t="s">
        <v>389</v>
      </c>
      <c r="D5974" s="75" t="s">
        <v>6294</v>
      </c>
      <c r="E5974" s="525">
        <v>16726</v>
      </c>
      <c r="F5974" s="506">
        <v>426</v>
      </c>
    </row>
    <row r="5975" spans="1:10">
      <c r="A5975" s="203">
        <v>41614</v>
      </c>
      <c r="B5975" s="382">
        <v>41618</v>
      </c>
      <c r="C5975" s="75" t="s">
        <v>456</v>
      </c>
      <c r="D5975" s="75" t="s">
        <v>6236</v>
      </c>
      <c r="E5975" s="525">
        <v>16664</v>
      </c>
      <c r="F5975" s="506">
        <v>200</v>
      </c>
    </row>
    <row r="5976" spans="1:10">
      <c r="A5976" s="203">
        <v>41621</v>
      </c>
      <c r="B5976" s="382"/>
      <c r="C5976" s="75" t="s">
        <v>1734</v>
      </c>
      <c r="D5976" s="75" t="s">
        <v>5939</v>
      </c>
      <c r="E5976" s="525">
        <v>16728</v>
      </c>
      <c r="F5976" s="506">
        <v>115.55</v>
      </c>
      <c r="I5976" s="444"/>
    </row>
    <row r="5977" spans="1:10">
      <c r="A5977" s="203">
        <v>41621</v>
      </c>
      <c r="B5977" s="382"/>
      <c r="C5977" s="75" t="s">
        <v>6297</v>
      </c>
      <c r="D5977" s="75" t="s">
        <v>6295</v>
      </c>
      <c r="E5977" s="525">
        <v>16727</v>
      </c>
      <c r="F5977" s="506">
        <v>425</v>
      </c>
      <c r="I5977" s="444"/>
    </row>
    <row r="5978" spans="1:10">
      <c r="A5978" s="393"/>
      <c r="B5978" s="383"/>
      <c r="C5978" s="384"/>
      <c r="D5978" s="384"/>
      <c r="E5978" s="543"/>
      <c r="F5978" s="509"/>
      <c r="G5978" s="814"/>
    </row>
    <row r="5979" spans="1:10">
      <c r="A5979" s="393"/>
      <c r="B5979" s="383"/>
      <c r="C5979" s="384"/>
      <c r="D5979" s="384"/>
      <c r="E5979" s="543"/>
      <c r="F5979" s="509"/>
      <c r="G5979" s="814"/>
      <c r="H5979" s="701"/>
    </row>
    <row r="5980" spans="1:10">
      <c r="A5980" s="60">
        <v>41624</v>
      </c>
      <c r="B5980" s="383"/>
      <c r="C5980" s="384"/>
      <c r="D5980" s="384"/>
      <c r="E5980" s="543"/>
      <c r="F5980" s="509"/>
      <c r="H5980" s="701"/>
    </row>
    <row r="5981" spans="1:10">
      <c r="A5981" s="203">
        <v>41612</v>
      </c>
      <c r="B5981" s="382"/>
      <c r="C5981" s="75" t="s">
        <v>4430</v>
      </c>
      <c r="D5981" s="75" t="s">
        <v>6218</v>
      </c>
      <c r="E5981" s="525">
        <v>16628</v>
      </c>
      <c r="F5981" s="506">
        <v>47.17</v>
      </c>
      <c r="G5981" s="814"/>
    </row>
    <row r="5982" spans="1:10">
      <c r="A5982" s="203">
        <v>41614</v>
      </c>
      <c r="B5982" s="382">
        <v>41558</v>
      </c>
      <c r="C5982" s="75" t="s">
        <v>4197</v>
      </c>
      <c r="D5982" s="75" t="s">
        <v>6256</v>
      </c>
      <c r="E5982" s="525">
        <v>16692</v>
      </c>
      <c r="F5982" s="506">
        <v>126.54</v>
      </c>
      <c r="H5982" s="701"/>
    </row>
    <row r="5983" spans="1:10">
      <c r="A5983" s="203">
        <v>41614</v>
      </c>
      <c r="B5983" s="382">
        <v>41618</v>
      </c>
      <c r="C5983" s="75" t="s">
        <v>2175</v>
      </c>
      <c r="D5983" s="75" t="s">
        <v>6236</v>
      </c>
      <c r="E5983" s="525">
        <v>16694</v>
      </c>
      <c r="F5983" s="506">
        <v>200</v>
      </c>
      <c r="G5983" s="814"/>
    </row>
    <row r="5984" spans="1:10">
      <c r="A5984" s="203">
        <v>41614</v>
      </c>
      <c r="B5984" s="382">
        <v>41558</v>
      </c>
      <c r="C5984" s="75" t="s">
        <v>348</v>
      </c>
      <c r="D5984" s="75" t="s">
        <v>6251</v>
      </c>
      <c r="E5984" s="525">
        <v>16687</v>
      </c>
      <c r="F5984" s="506">
        <v>300</v>
      </c>
      <c r="H5984" s="701"/>
    </row>
    <row r="5985" spans="1:8">
      <c r="A5985" s="203">
        <v>41618</v>
      </c>
      <c r="B5985" s="382"/>
      <c r="C5985" s="75" t="s">
        <v>6266</v>
      </c>
      <c r="D5985" s="75" t="s">
        <v>6269</v>
      </c>
      <c r="E5985" s="525">
        <v>16700</v>
      </c>
      <c r="F5985" s="506">
        <v>630</v>
      </c>
      <c r="G5985" s="814"/>
    </row>
    <row r="5986" spans="1:8">
      <c r="A5986" s="203">
        <v>41621</v>
      </c>
      <c r="B5986" s="382"/>
      <c r="C5986" s="75" t="s">
        <v>389</v>
      </c>
      <c r="D5986" s="75" t="s">
        <v>6305</v>
      </c>
      <c r="E5986" s="525">
        <v>16736</v>
      </c>
      <c r="F5986" s="506">
        <v>250</v>
      </c>
      <c r="H5986" s="701"/>
    </row>
    <row r="5987" spans="1:8">
      <c r="A5987" s="203">
        <v>41624</v>
      </c>
      <c r="B5987" s="382"/>
      <c r="C5987" s="75" t="s">
        <v>192</v>
      </c>
      <c r="D5987" s="75" t="s">
        <v>6311</v>
      </c>
      <c r="E5987" s="525">
        <v>16752</v>
      </c>
      <c r="F5987" s="506">
        <v>165.2</v>
      </c>
      <c r="G5987" s="814"/>
    </row>
    <row r="5988" spans="1:8">
      <c r="A5988" s="203">
        <v>41624</v>
      </c>
      <c r="B5988" s="382"/>
      <c r="C5988" s="75" t="s">
        <v>200</v>
      </c>
      <c r="D5988" s="75" t="s">
        <v>6311</v>
      </c>
      <c r="E5988" s="525">
        <v>16756</v>
      </c>
      <c r="F5988" s="506">
        <v>165.2</v>
      </c>
      <c r="H5988" s="701"/>
    </row>
    <row r="5989" spans="1:8">
      <c r="A5989" s="203">
        <v>41624</v>
      </c>
      <c r="B5989" s="382"/>
      <c r="C5989" s="75" t="s">
        <v>3775</v>
      </c>
      <c r="D5989" s="75" t="s">
        <v>6311</v>
      </c>
      <c r="E5989" s="525">
        <v>16759</v>
      </c>
      <c r="F5989" s="506">
        <v>128.16</v>
      </c>
      <c r="G5989" s="814"/>
    </row>
    <row r="5990" spans="1:8">
      <c r="A5990" s="203">
        <v>41624</v>
      </c>
      <c r="B5990" s="382"/>
      <c r="C5990" s="75" t="s">
        <v>635</v>
      </c>
      <c r="D5990" s="75" t="s">
        <v>6311</v>
      </c>
      <c r="E5990" s="525">
        <v>16763</v>
      </c>
      <c r="F5990" s="506">
        <v>140.97</v>
      </c>
      <c r="H5990" s="701"/>
    </row>
    <row r="5991" spans="1:8">
      <c r="A5991" s="203">
        <v>41624</v>
      </c>
      <c r="B5991" s="382"/>
      <c r="C5991" s="75" t="s">
        <v>2520</v>
      </c>
      <c r="D5991" s="75" t="s">
        <v>6311</v>
      </c>
      <c r="E5991" s="525">
        <v>16765</v>
      </c>
      <c r="F5991" s="506">
        <v>128.16</v>
      </c>
      <c r="G5991" s="814"/>
    </row>
    <row r="5992" spans="1:8">
      <c r="A5992" s="203">
        <v>41624</v>
      </c>
      <c r="B5992" s="382"/>
      <c r="C5992" s="75" t="s">
        <v>4467</v>
      </c>
      <c r="D5992" s="75" t="s">
        <v>6314</v>
      </c>
      <c r="E5992" s="525">
        <v>16768</v>
      </c>
      <c r="F5992" s="506">
        <v>128</v>
      </c>
      <c r="H5992" s="701"/>
    </row>
    <row r="5993" spans="1:8">
      <c r="A5993" s="203">
        <v>41624</v>
      </c>
      <c r="B5993" s="382"/>
      <c r="C5993" s="75" t="s">
        <v>5609</v>
      </c>
      <c r="D5993" s="75" t="s">
        <v>6313</v>
      </c>
      <c r="E5993" s="525">
        <v>16767</v>
      </c>
      <c r="F5993" s="506">
        <v>128</v>
      </c>
      <c r="G5993" s="814"/>
    </row>
    <row r="5994" spans="1:8">
      <c r="A5994" s="203">
        <v>41624</v>
      </c>
      <c r="B5994" s="382"/>
      <c r="C5994" s="75" t="s">
        <v>632</v>
      </c>
      <c r="D5994" s="75" t="s">
        <v>6311</v>
      </c>
      <c r="E5994" s="525">
        <v>16758</v>
      </c>
      <c r="F5994" s="506">
        <v>140.97</v>
      </c>
      <c r="H5994" s="701"/>
    </row>
    <row r="5995" spans="1:8">
      <c r="A5995" s="203">
        <v>41624</v>
      </c>
      <c r="B5995" s="382"/>
      <c r="C5995" s="75" t="s">
        <v>2958</v>
      </c>
      <c r="D5995" s="75" t="s">
        <v>6311</v>
      </c>
      <c r="E5995" s="525">
        <v>16757</v>
      </c>
      <c r="F5995" s="506">
        <v>128.16</v>
      </c>
      <c r="G5995" s="814"/>
    </row>
    <row r="5996" spans="1:8">
      <c r="A5996" s="203">
        <v>41624</v>
      </c>
      <c r="B5996" s="382"/>
      <c r="C5996" s="75" t="s">
        <v>492</v>
      </c>
      <c r="D5996" s="75" t="s">
        <v>6311</v>
      </c>
      <c r="E5996" s="525">
        <v>16749</v>
      </c>
      <c r="F5996" s="506">
        <v>195.4</v>
      </c>
      <c r="H5996" s="701"/>
    </row>
    <row r="5997" spans="1:8">
      <c r="A5997" s="203">
        <v>41624</v>
      </c>
      <c r="B5997" s="382"/>
      <c r="C5997" s="75" t="s">
        <v>518</v>
      </c>
      <c r="D5997" s="75" t="s">
        <v>6317</v>
      </c>
      <c r="E5997" s="525">
        <v>16771</v>
      </c>
      <c r="F5997" s="506">
        <v>240</v>
      </c>
      <c r="G5997" s="814"/>
    </row>
    <row r="5998" spans="1:8">
      <c r="A5998" s="203">
        <v>41624</v>
      </c>
      <c r="B5998" s="382"/>
      <c r="C5998" s="75" t="s">
        <v>497</v>
      </c>
      <c r="D5998" s="75" t="s">
        <v>6311</v>
      </c>
      <c r="E5998" s="525">
        <v>16753</v>
      </c>
      <c r="F5998" s="506">
        <v>134.4</v>
      </c>
      <c r="H5998" s="701"/>
    </row>
    <row r="5999" spans="1:8">
      <c r="A5999" s="203">
        <v>41624</v>
      </c>
      <c r="B5999" s="382"/>
      <c r="C5999" s="75" t="s">
        <v>5787</v>
      </c>
      <c r="D5999" s="75" t="s">
        <v>6360</v>
      </c>
      <c r="E5999" s="525">
        <v>16818</v>
      </c>
      <c r="F5999" s="506">
        <v>140</v>
      </c>
    </row>
    <row r="6000" spans="1:8">
      <c r="A6000" s="203">
        <v>41624</v>
      </c>
      <c r="B6000" s="382"/>
      <c r="C6000" s="75" t="s">
        <v>558</v>
      </c>
      <c r="D6000" s="75" t="s">
        <v>6365</v>
      </c>
      <c r="E6000" s="525">
        <v>16824</v>
      </c>
      <c r="F6000" s="506">
        <v>352</v>
      </c>
      <c r="H6000" s="701"/>
    </row>
    <row r="6001" spans="1:6">
      <c r="A6001" s="203">
        <v>41624</v>
      </c>
      <c r="B6001" s="382"/>
      <c r="C6001" s="75" t="s">
        <v>558</v>
      </c>
      <c r="D6001" s="75" t="s">
        <v>6308</v>
      </c>
      <c r="E6001" s="525">
        <v>16742</v>
      </c>
      <c r="F6001" s="506">
        <v>660</v>
      </c>
    </row>
    <row r="6002" spans="1:6">
      <c r="A6002" s="203">
        <v>41624</v>
      </c>
      <c r="B6002" s="382"/>
      <c r="C6002" s="75" t="s">
        <v>519</v>
      </c>
      <c r="D6002" s="75" t="s">
        <v>6318</v>
      </c>
      <c r="E6002" s="525">
        <v>16772</v>
      </c>
      <c r="F6002" s="506">
        <v>248.4</v>
      </c>
    </row>
    <row r="6003" spans="1:6">
      <c r="A6003" s="203">
        <v>41624</v>
      </c>
      <c r="B6003" s="382"/>
      <c r="C6003" s="75" t="s">
        <v>3529</v>
      </c>
      <c r="D6003" s="75" t="s">
        <v>6352</v>
      </c>
      <c r="E6003" s="525">
        <v>16810</v>
      </c>
      <c r="F6003" s="506">
        <v>400</v>
      </c>
    </row>
    <row r="6004" spans="1:6">
      <c r="A6004" s="203">
        <v>41624</v>
      </c>
      <c r="B6004" s="382"/>
      <c r="C6004" s="75" t="s">
        <v>523</v>
      </c>
      <c r="D6004" s="75" t="s">
        <v>6322</v>
      </c>
      <c r="E6004" s="525">
        <v>16776</v>
      </c>
      <c r="F6004" s="506">
        <v>392</v>
      </c>
    </row>
    <row r="6005" spans="1:6">
      <c r="A6005" s="203">
        <v>41624</v>
      </c>
      <c r="B6005" s="382"/>
      <c r="C6005" s="75" t="s">
        <v>6375</v>
      </c>
      <c r="D6005" s="75" t="s">
        <v>6315</v>
      </c>
      <c r="E6005" s="525">
        <v>16769</v>
      </c>
      <c r="F6005" s="506">
        <v>77.400000000000006</v>
      </c>
    </row>
    <row r="6006" spans="1:6">
      <c r="A6006" s="203">
        <v>41624</v>
      </c>
      <c r="B6006" s="382"/>
      <c r="C6006" s="75" t="s">
        <v>1485</v>
      </c>
      <c r="D6006" s="75" t="s">
        <v>6350</v>
      </c>
      <c r="E6006" s="525">
        <v>16808</v>
      </c>
      <c r="F6006" s="506">
        <v>276</v>
      </c>
    </row>
    <row r="6007" spans="1:6">
      <c r="A6007" s="203">
        <v>41624</v>
      </c>
      <c r="B6007" s="382"/>
      <c r="C6007" s="75" t="s">
        <v>75</v>
      </c>
      <c r="D6007" s="75" t="s">
        <v>6370</v>
      </c>
      <c r="E6007" s="525">
        <v>16829</v>
      </c>
      <c r="F6007" s="506">
        <v>120</v>
      </c>
    </row>
    <row r="6008" spans="1:6">
      <c r="A6008" s="203">
        <v>41624</v>
      </c>
      <c r="B6008" s="382"/>
      <c r="C6008" s="75" t="s">
        <v>1734</v>
      </c>
      <c r="D6008" s="75" t="s">
        <v>6327</v>
      </c>
      <c r="E6008" s="525">
        <v>16781</v>
      </c>
      <c r="F6008" s="506">
        <v>184</v>
      </c>
    </row>
    <row r="6009" spans="1:6">
      <c r="A6009" s="203">
        <v>41624</v>
      </c>
      <c r="B6009" s="382"/>
      <c r="C6009" s="75" t="s">
        <v>5786</v>
      </c>
      <c r="D6009" s="75" t="s">
        <v>6401</v>
      </c>
      <c r="E6009" s="525">
        <v>16834</v>
      </c>
      <c r="F6009" s="506">
        <v>400</v>
      </c>
    </row>
    <row r="6012" spans="1:6">
      <c r="A6012" s="60">
        <v>41625</v>
      </c>
    </row>
    <row r="6013" spans="1:6">
      <c r="A6013" s="203">
        <v>41619</v>
      </c>
      <c r="B6013" s="382"/>
      <c r="C6013" s="75" t="s">
        <v>1871</v>
      </c>
      <c r="D6013" s="75" t="s">
        <v>6278</v>
      </c>
      <c r="E6013" s="525">
        <v>16710</v>
      </c>
      <c r="F6013" s="506">
        <v>254.51</v>
      </c>
    </row>
    <row r="6014" spans="1:6">
      <c r="A6014" s="203">
        <v>41614</v>
      </c>
      <c r="B6014" s="382">
        <v>41558</v>
      </c>
      <c r="C6014" s="75" t="s">
        <v>1288</v>
      </c>
      <c r="D6014" s="75" t="s">
        <v>6255</v>
      </c>
      <c r="E6014" s="525">
        <v>16691</v>
      </c>
      <c r="F6014" s="506">
        <v>300</v>
      </c>
    </row>
    <row r="6015" spans="1:6">
      <c r="A6015" s="203">
        <v>41621</v>
      </c>
      <c r="B6015" s="209">
        <v>41626</v>
      </c>
      <c r="C6015" s="118" t="s">
        <v>438</v>
      </c>
      <c r="D6015" s="118" t="s">
        <v>6298</v>
      </c>
      <c r="E6015" s="525">
        <v>16729</v>
      </c>
      <c r="F6015" s="506">
        <v>300</v>
      </c>
    </row>
    <row r="6016" spans="1:6">
      <c r="A6016" s="203">
        <v>41614</v>
      </c>
      <c r="B6016" s="382">
        <v>41558</v>
      </c>
      <c r="C6016" s="75" t="s">
        <v>3048</v>
      </c>
      <c r="D6016" s="75" t="s">
        <v>6246</v>
      </c>
      <c r="E6016" s="525">
        <v>16682</v>
      </c>
      <c r="F6016" s="506">
        <v>350</v>
      </c>
    </row>
    <row r="6017" spans="1:6">
      <c r="A6017" s="203">
        <v>41614</v>
      </c>
      <c r="B6017" s="382"/>
      <c r="C6017" s="75" t="s">
        <v>5718</v>
      </c>
      <c r="D6017" s="75" t="s">
        <v>6240</v>
      </c>
      <c r="E6017" s="525">
        <v>16669</v>
      </c>
      <c r="F6017" s="506">
        <v>609</v>
      </c>
    </row>
    <row r="6018" spans="1:6">
      <c r="A6018" s="203">
        <v>41621</v>
      </c>
      <c r="B6018" s="382"/>
      <c r="C6018" s="75" t="s">
        <v>615</v>
      </c>
      <c r="D6018" s="75" t="s">
        <v>6290</v>
      </c>
      <c r="E6018" s="525">
        <v>16721</v>
      </c>
      <c r="F6018" s="506">
        <v>1500</v>
      </c>
    </row>
    <row r="6019" spans="1:6">
      <c r="A6019" s="203">
        <v>41621</v>
      </c>
      <c r="B6019" s="382"/>
      <c r="C6019" s="75" t="s">
        <v>615</v>
      </c>
      <c r="D6019" s="75" t="s">
        <v>5939</v>
      </c>
      <c r="E6019" s="525">
        <v>16722</v>
      </c>
      <c r="F6019" s="506">
        <v>2000</v>
      </c>
    </row>
    <row r="6020" spans="1:6">
      <c r="A6020" s="203">
        <v>41624</v>
      </c>
      <c r="B6020" s="382"/>
      <c r="C6020" s="75" t="s">
        <v>2013</v>
      </c>
      <c r="D6020" s="75" t="s">
        <v>6339</v>
      </c>
      <c r="E6020" s="525">
        <v>16795</v>
      </c>
      <c r="F6020" s="506">
        <v>460</v>
      </c>
    </row>
    <row r="6021" spans="1:6">
      <c r="A6021" s="203">
        <v>41624</v>
      </c>
      <c r="B6021" s="382"/>
      <c r="C6021" s="75" t="s">
        <v>164</v>
      </c>
      <c r="D6021" s="75" t="s">
        <v>6351</v>
      </c>
      <c r="E6021" s="525">
        <v>16809</v>
      </c>
      <c r="F6021" s="506">
        <v>480</v>
      </c>
    </row>
    <row r="6022" spans="1:6">
      <c r="A6022" s="203">
        <v>41624</v>
      </c>
      <c r="B6022" s="382"/>
      <c r="C6022" s="75" t="s">
        <v>5617</v>
      </c>
      <c r="D6022" s="75" t="s">
        <v>6364</v>
      </c>
      <c r="E6022" s="525">
        <v>16823</v>
      </c>
      <c r="F6022" s="506">
        <v>312</v>
      </c>
    </row>
    <row r="6023" spans="1:6">
      <c r="A6023" s="203">
        <v>41624</v>
      </c>
      <c r="B6023" s="382"/>
      <c r="C6023" s="75" t="s">
        <v>367</v>
      </c>
      <c r="D6023" s="75" t="s">
        <v>6308</v>
      </c>
      <c r="E6023" s="525">
        <v>16743</v>
      </c>
      <c r="F6023" s="506">
        <v>660</v>
      </c>
    </row>
    <row r="6024" spans="1:6">
      <c r="A6024" s="203">
        <v>41624</v>
      </c>
      <c r="B6024" s="382"/>
      <c r="C6024" s="75" t="s">
        <v>1480</v>
      </c>
      <c r="D6024" s="75" t="s">
        <v>6308</v>
      </c>
      <c r="E6024" s="525">
        <v>16747</v>
      </c>
      <c r="F6024" s="506">
        <v>576</v>
      </c>
    </row>
    <row r="6025" spans="1:6">
      <c r="A6025" s="203">
        <v>41624</v>
      </c>
      <c r="B6025" s="382"/>
      <c r="C6025" s="75" t="s">
        <v>3662</v>
      </c>
      <c r="D6025" s="75" t="s">
        <v>6324</v>
      </c>
      <c r="E6025" s="525">
        <v>16778</v>
      </c>
      <c r="F6025" s="506">
        <v>140</v>
      </c>
    </row>
    <row r="6026" spans="1:6">
      <c r="A6026" s="203">
        <v>41624</v>
      </c>
      <c r="B6026" s="382"/>
      <c r="C6026" s="75" t="s">
        <v>636</v>
      </c>
      <c r="D6026" s="75" t="s">
        <v>6311</v>
      </c>
      <c r="E6026" s="525">
        <v>16764</v>
      </c>
      <c r="F6026" s="506">
        <v>140.97</v>
      </c>
    </row>
    <row r="6027" spans="1:6">
      <c r="A6027" s="203">
        <v>41624</v>
      </c>
      <c r="B6027" s="382"/>
      <c r="C6027" s="75" t="s">
        <v>681</v>
      </c>
      <c r="D6027" s="75" t="s">
        <v>6311</v>
      </c>
      <c r="E6027" s="525">
        <v>16755</v>
      </c>
      <c r="F6027" s="506">
        <v>191.8</v>
      </c>
    </row>
    <row r="6028" spans="1:6">
      <c r="A6028" s="203">
        <v>41624</v>
      </c>
      <c r="B6028" s="382"/>
      <c r="C6028" s="75" t="s">
        <v>520</v>
      </c>
      <c r="D6028" s="75" t="s">
        <v>6320</v>
      </c>
      <c r="E6028" s="525">
        <v>16774</v>
      </c>
      <c r="F6028" s="506">
        <v>184</v>
      </c>
    </row>
    <row r="6029" spans="1:6">
      <c r="A6029" s="203">
        <v>41624</v>
      </c>
      <c r="B6029" s="382"/>
      <c r="C6029" s="75" t="s">
        <v>233</v>
      </c>
      <c r="D6029" s="75" t="s">
        <v>6340</v>
      </c>
      <c r="E6029" s="525">
        <v>16796</v>
      </c>
      <c r="F6029" s="506">
        <v>298.8</v>
      </c>
    </row>
    <row r="6030" spans="1:6">
      <c r="A6030" s="203">
        <v>41624</v>
      </c>
      <c r="B6030" s="382"/>
      <c r="C6030" s="75" t="s">
        <v>1727</v>
      </c>
      <c r="D6030" s="75" t="s">
        <v>6331</v>
      </c>
      <c r="E6030" s="525">
        <v>16786</v>
      </c>
      <c r="F6030" s="506">
        <v>154</v>
      </c>
    </row>
    <row r="6031" spans="1:6">
      <c r="A6031" s="203">
        <v>41624</v>
      </c>
      <c r="B6031" s="382"/>
      <c r="C6031" s="75" t="s">
        <v>4367</v>
      </c>
      <c r="D6031" s="75" t="s">
        <v>6359</v>
      </c>
      <c r="E6031" s="525">
        <v>16817</v>
      </c>
      <c r="F6031" s="506">
        <v>240</v>
      </c>
    </row>
    <row r="6032" spans="1:6">
      <c r="A6032" s="203">
        <v>41624</v>
      </c>
      <c r="B6032" s="382"/>
      <c r="C6032" s="75" t="s">
        <v>1703</v>
      </c>
      <c r="D6032" s="75" t="s">
        <v>6319</v>
      </c>
      <c r="E6032" s="525">
        <v>16773</v>
      </c>
      <c r="F6032" s="506">
        <v>183.8</v>
      </c>
    </row>
    <row r="6033" spans="1:6">
      <c r="A6033" s="203">
        <v>41624</v>
      </c>
      <c r="B6033" s="382"/>
      <c r="C6033" s="75" t="s">
        <v>354</v>
      </c>
      <c r="D6033" s="75" t="s">
        <v>6366</v>
      </c>
      <c r="E6033" s="525">
        <v>16825</v>
      </c>
      <c r="F6033" s="506">
        <v>520</v>
      </c>
    </row>
    <row r="6034" spans="1:6">
      <c r="A6034" s="203">
        <v>41624</v>
      </c>
      <c r="B6034" s="382"/>
      <c r="C6034" s="75" t="s">
        <v>354</v>
      </c>
      <c r="D6034" s="75" t="s">
        <v>6308</v>
      </c>
      <c r="E6034" s="525">
        <v>16741</v>
      </c>
      <c r="F6034" s="506">
        <v>1260</v>
      </c>
    </row>
    <row r="6035" spans="1:6">
      <c r="A6035" s="203">
        <v>41624</v>
      </c>
      <c r="B6035" s="382"/>
      <c r="C6035" s="75" t="s">
        <v>2404</v>
      </c>
      <c r="D6035" s="75" t="s">
        <v>6311</v>
      </c>
      <c r="E6035" s="525">
        <v>16761</v>
      </c>
      <c r="F6035" s="506">
        <v>128.16</v>
      </c>
    </row>
    <row r="6036" spans="1:6">
      <c r="A6036" s="203">
        <v>41624</v>
      </c>
      <c r="B6036" s="382"/>
      <c r="C6036" s="75" t="s">
        <v>468</v>
      </c>
      <c r="D6036" s="75" t="s">
        <v>6308</v>
      </c>
      <c r="E6036" s="525">
        <v>16739</v>
      </c>
      <c r="F6036" s="506">
        <v>1380</v>
      </c>
    </row>
    <row r="6037" spans="1:6">
      <c r="A6037" s="203">
        <v>41624</v>
      </c>
      <c r="B6037" s="382"/>
      <c r="C6037" s="75" t="s">
        <v>468</v>
      </c>
      <c r="D6037" s="75" t="s">
        <v>6310</v>
      </c>
      <c r="E6037" s="525">
        <v>16748</v>
      </c>
      <c r="F6037" s="506">
        <v>2882.23</v>
      </c>
    </row>
    <row r="6038" spans="1:6">
      <c r="A6038" s="203">
        <v>41624</v>
      </c>
      <c r="B6038" s="382"/>
      <c r="C6038" s="75" t="s">
        <v>6374</v>
      </c>
      <c r="D6038" s="75" t="s">
        <v>6311</v>
      </c>
      <c r="E6038" s="525">
        <v>16750</v>
      </c>
      <c r="F6038" s="506">
        <v>199.4</v>
      </c>
    </row>
    <row r="6039" spans="1:6">
      <c r="A6039" s="203">
        <v>41624</v>
      </c>
      <c r="B6039" s="382"/>
      <c r="C6039" s="75" t="s">
        <v>537</v>
      </c>
      <c r="D6039" s="75" t="s">
        <v>6344</v>
      </c>
      <c r="E6039" s="525">
        <v>16801</v>
      </c>
      <c r="F6039" s="506">
        <v>480</v>
      </c>
    </row>
    <row r="6040" spans="1:6">
      <c r="A6040" s="203">
        <v>41624</v>
      </c>
      <c r="B6040" s="382"/>
      <c r="C6040" s="75" t="s">
        <v>633</v>
      </c>
      <c r="D6040" s="75" t="s">
        <v>6311</v>
      </c>
      <c r="E6040" s="525">
        <v>16760</v>
      </c>
      <c r="F6040" s="506">
        <v>151.80000000000001</v>
      </c>
    </row>
    <row r="6041" spans="1:6">
      <c r="A6041" s="203">
        <v>41624</v>
      </c>
      <c r="B6041" s="382"/>
      <c r="C6041" s="75" t="s">
        <v>559</v>
      </c>
      <c r="D6041" s="75" t="s">
        <v>6321</v>
      </c>
      <c r="E6041" s="525">
        <v>16775</v>
      </c>
      <c r="F6041" s="506">
        <v>184</v>
      </c>
    </row>
    <row r="6042" spans="1:6">
      <c r="A6042" s="203">
        <v>41624</v>
      </c>
      <c r="B6042" s="382"/>
      <c r="C6042" s="75" t="s">
        <v>457</v>
      </c>
      <c r="D6042" s="75" t="s">
        <v>6308</v>
      </c>
      <c r="E6042" s="525">
        <v>16746</v>
      </c>
      <c r="F6042" s="506">
        <v>800</v>
      </c>
    </row>
    <row r="6043" spans="1:6">
      <c r="A6043" s="203">
        <v>41624</v>
      </c>
      <c r="B6043" s="382"/>
      <c r="C6043" s="75" t="s">
        <v>4500</v>
      </c>
      <c r="D6043" s="75" t="s">
        <v>6363</v>
      </c>
      <c r="E6043" s="525">
        <v>16822</v>
      </c>
      <c r="F6043" s="506">
        <v>460</v>
      </c>
    </row>
    <row r="6044" spans="1:6">
      <c r="A6044" s="203">
        <v>41625</v>
      </c>
      <c r="B6044" s="382"/>
      <c r="C6044" s="75" t="s">
        <v>226</v>
      </c>
      <c r="D6044" s="75" t="s">
        <v>6382</v>
      </c>
      <c r="E6044" s="525">
        <v>16840</v>
      </c>
      <c r="F6044" s="506">
        <v>50</v>
      </c>
    </row>
    <row r="6045" spans="1:6">
      <c r="A6045" s="203">
        <v>41625</v>
      </c>
      <c r="B6045" s="382"/>
      <c r="C6045" s="75" t="s">
        <v>226</v>
      </c>
      <c r="D6045" s="75" t="s">
        <v>6381</v>
      </c>
      <c r="E6045" s="525">
        <v>16839</v>
      </c>
      <c r="F6045" s="506">
        <v>1200</v>
      </c>
    </row>
    <row r="6046" spans="1:6">
      <c r="A6046" s="203">
        <v>41624</v>
      </c>
      <c r="B6046" s="382"/>
      <c r="C6046" s="75" t="s">
        <v>3778</v>
      </c>
      <c r="D6046" s="75" t="s">
        <v>6325</v>
      </c>
      <c r="E6046" s="525">
        <v>16779</v>
      </c>
      <c r="F6046" s="506">
        <v>160</v>
      </c>
    </row>
    <row r="6047" spans="1:6">
      <c r="A6047" s="203">
        <v>41624</v>
      </c>
      <c r="B6047" s="382"/>
      <c r="C6047" s="75" t="s">
        <v>2147</v>
      </c>
      <c r="D6047" s="75" t="s">
        <v>6323</v>
      </c>
      <c r="E6047" s="525">
        <v>16777</v>
      </c>
      <c r="F6047" s="506">
        <v>176</v>
      </c>
    </row>
    <row r="6048" spans="1:6">
      <c r="A6048" s="203">
        <v>41624</v>
      </c>
      <c r="B6048" s="382"/>
      <c r="C6048" s="75" t="s">
        <v>369</v>
      </c>
      <c r="D6048" s="75" t="s">
        <v>6367</v>
      </c>
      <c r="E6048" s="525">
        <v>16826</v>
      </c>
      <c r="F6048" s="506">
        <v>120</v>
      </c>
    </row>
    <row r="6049" spans="1:6">
      <c r="A6049" s="203">
        <v>41624</v>
      </c>
      <c r="B6049" s="382"/>
      <c r="C6049" s="75" t="s">
        <v>563</v>
      </c>
      <c r="D6049" s="75" t="s">
        <v>6355</v>
      </c>
      <c r="E6049" s="525">
        <v>16813</v>
      </c>
      <c r="F6049" s="506">
        <v>460</v>
      </c>
    </row>
    <row r="6050" spans="1:6">
      <c r="A6050" s="203">
        <v>41624</v>
      </c>
      <c r="B6050" s="382"/>
      <c r="C6050" s="75" t="s">
        <v>531</v>
      </c>
      <c r="D6050" s="75" t="s">
        <v>6337</v>
      </c>
      <c r="E6050" s="525">
        <v>16792</v>
      </c>
      <c r="F6050" s="506">
        <v>480</v>
      </c>
    </row>
    <row r="6051" spans="1:6">
      <c r="A6051" s="203">
        <v>41624</v>
      </c>
      <c r="B6051" s="382"/>
      <c r="C6051" s="75" t="s">
        <v>3368</v>
      </c>
      <c r="D6051" s="75" t="s">
        <v>6326</v>
      </c>
      <c r="E6051" s="525">
        <v>16780</v>
      </c>
      <c r="F6051" s="506">
        <v>140</v>
      </c>
    </row>
    <row r="6052" spans="1:6">
      <c r="A6052" s="203">
        <v>41624</v>
      </c>
      <c r="B6052" s="382"/>
      <c r="C6052" s="75" t="s">
        <v>356</v>
      </c>
      <c r="D6052" s="75" t="s">
        <v>6335</v>
      </c>
      <c r="E6052" s="525">
        <v>16790</v>
      </c>
      <c r="F6052" s="506">
        <v>176</v>
      </c>
    </row>
    <row r="6053" spans="1:6">
      <c r="A6053" s="203">
        <v>41624</v>
      </c>
      <c r="B6053" s="382"/>
      <c r="C6053" s="75" t="s">
        <v>6121</v>
      </c>
      <c r="D6053" s="75" t="s">
        <v>6308</v>
      </c>
      <c r="E6053" s="525">
        <v>16744</v>
      </c>
      <c r="F6053" s="506">
        <v>600</v>
      </c>
    </row>
    <row r="6054" spans="1:6">
      <c r="A6054" s="203">
        <v>41624</v>
      </c>
      <c r="B6054" s="382"/>
      <c r="C6054" s="75" t="s">
        <v>5944</v>
      </c>
      <c r="D6054" s="75" t="s">
        <v>6356</v>
      </c>
      <c r="E6054" s="525">
        <v>16814</v>
      </c>
      <c r="F6054" s="506">
        <v>480</v>
      </c>
    </row>
    <row r="6055" spans="1:6">
      <c r="A6055" s="203">
        <v>41624</v>
      </c>
      <c r="B6055" s="382"/>
      <c r="C6055" s="75" t="s">
        <v>456</v>
      </c>
      <c r="D6055" s="75" t="s">
        <v>6349</v>
      </c>
      <c r="E6055" s="525">
        <v>16807</v>
      </c>
      <c r="F6055" s="506">
        <v>388</v>
      </c>
    </row>
    <row r="6056" spans="1:6">
      <c r="A6056" s="203">
        <v>41624</v>
      </c>
      <c r="B6056" s="382"/>
      <c r="C6056" s="75" t="s">
        <v>1043</v>
      </c>
      <c r="D6056" s="75" t="s">
        <v>6369</v>
      </c>
      <c r="E6056" s="525">
        <v>16828</v>
      </c>
      <c r="F6056" s="506">
        <v>80</v>
      </c>
    </row>
    <row r="6057" spans="1:6">
      <c r="A6057" s="203">
        <v>41624</v>
      </c>
      <c r="B6057" s="382"/>
      <c r="C6057" s="75" t="s">
        <v>2960</v>
      </c>
      <c r="D6057" s="75" t="s">
        <v>6311</v>
      </c>
      <c r="E6057" s="525">
        <v>16751</v>
      </c>
      <c r="F6057" s="506">
        <v>160</v>
      </c>
    </row>
    <row r="6058" spans="1:6">
      <c r="A6058" s="203">
        <v>41624</v>
      </c>
      <c r="B6058" s="382"/>
      <c r="C6058" s="75" t="s">
        <v>562</v>
      </c>
      <c r="D6058" s="75" t="s">
        <v>6332</v>
      </c>
      <c r="E6058" s="525">
        <v>16787</v>
      </c>
      <c r="F6058" s="506">
        <v>174</v>
      </c>
    </row>
    <row r="6059" spans="1:6">
      <c r="A6059" s="203">
        <v>41624</v>
      </c>
      <c r="B6059" s="382"/>
      <c r="C6059" s="75" t="s">
        <v>2644</v>
      </c>
      <c r="D6059" s="75" t="s">
        <v>6357</v>
      </c>
      <c r="E6059" s="525">
        <v>16815</v>
      </c>
      <c r="F6059" s="506">
        <v>240</v>
      </c>
    </row>
    <row r="6060" spans="1:6">
      <c r="A6060" s="203">
        <v>41624</v>
      </c>
      <c r="B6060" s="382"/>
      <c r="C6060" s="75" t="s">
        <v>2010</v>
      </c>
      <c r="D6060" s="75" t="s">
        <v>6328</v>
      </c>
      <c r="E6060" s="525">
        <v>16782</v>
      </c>
      <c r="F6060" s="506">
        <v>154</v>
      </c>
    </row>
    <row r="6061" spans="1:6">
      <c r="A6061" s="203">
        <v>41624</v>
      </c>
      <c r="B6061" s="382"/>
      <c r="C6061" s="75" t="s">
        <v>32</v>
      </c>
      <c r="D6061" s="75" t="s">
        <v>6338</v>
      </c>
      <c r="E6061" s="525">
        <v>16793</v>
      </c>
      <c r="F6061" s="506">
        <v>422.4</v>
      </c>
    </row>
    <row r="6062" spans="1:6">
      <c r="A6062" s="203">
        <v>41624</v>
      </c>
      <c r="B6062" s="382"/>
      <c r="C6062" s="75" t="s">
        <v>561</v>
      </c>
      <c r="D6062" s="75" t="s">
        <v>6373</v>
      </c>
      <c r="E6062" s="525">
        <v>16835</v>
      </c>
      <c r="F6062" s="506">
        <v>161</v>
      </c>
    </row>
    <row r="6063" spans="1:6">
      <c r="A6063" s="203">
        <v>41624</v>
      </c>
      <c r="B6063" s="382"/>
      <c r="C6063" s="75" t="s">
        <v>529</v>
      </c>
      <c r="D6063" s="75" t="s">
        <v>6334</v>
      </c>
      <c r="E6063" s="525">
        <v>16789</v>
      </c>
      <c r="F6063" s="506">
        <v>218</v>
      </c>
    </row>
    <row r="6064" spans="1:6">
      <c r="A6064" s="203">
        <v>41624</v>
      </c>
      <c r="B6064" s="382"/>
      <c r="C6064" s="75" t="s">
        <v>5784</v>
      </c>
      <c r="D6064" s="75" t="s">
        <v>6312</v>
      </c>
      <c r="E6064" s="525">
        <v>16766</v>
      </c>
      <c r="F6064" s="506">
        <v>128</v>
      </c>
    </row>
    <row r="6065" spans="1:10">
      <c r="A6065" s="203">
        <v>41624</v>
      </c>
      <c r="B6065" s="382"/>
      <c r="C6065" s="75" t="s">
        <v>538</v>
      </c>
      <c r="D6065" s="75" t="s">
        <v>6346</v>
      </c>
      <c r="E6065" s="525">
        <v>16803</v>
      </c>
      <c r="F6065" s="506">
        <v>403.2</v>
      </c>
    </row>
    <row r="6066" spans="1:10" s="444" customFormat="1" ht="15" customHeight="1">
      <c r="A6066" s="203">
        <v>41624</v>
      </c>
      <c r="B6066" s="382"/>
      <c r="C6066" s="75" t="s">
        <v>5295</v>
      </c>
      <c r="D6066" s="75" t="s">
        <v>6362</v>
      </c>
      <c r="E6066" s="525">
        <v>16821</v>
      </c>
      <c r="F6066" s="506">
        <v>140</v>
      </c>
      <c r="G6066" s="309"/>
      <c r="H6066" s="309"/>
      <c r="I6066" s="24"/>
      <c r="J6066" s="2"/>
    </row>
    <row r="6067" spans="1:10" s="444" customFormat="1" ht="15" customHeight="1">
      <c r="A6067" s="203">
        <v>41624</v>
      </c>
      <c r="B6067" s="382"/>
      <c r="C6067" s="75" t="s">
        <v>265</v>
      </c>
      <c r="D6067" s="75" t="s">
        <v>6333</v>
      </c>
      <c r="E6067" s="525">
        <v>16788</v>
      </c>
      <c r="F6067" s="506">
        <v>154</v>
      </c>
      <c r="G6067" s="309"/>
      <c r="H6067" s="309"/>
      <c r="I6067" s="24"/>
      <c r="J6067" s="2"/>
    </row>
    <row r="6068" spans="1:10" s="444" customFormat="1" ht="15" customHeight="1">
      <c r="A6068" s="203">
        <v>41624</v>
      </c>
      <c r="B6068" s="382"/>
      <c r="C6068" s="75" t="s">
        <v>525</v>
      </c>
      <c r="D6068" s="75" t="s">
        <v>6329</v>
      </c>
      <c r="E6068" s="525">
        <v>16783</v>
      </c>
      <c r="F6068" s="506">
        <v>220</v>
      </c>
      <c r="G6068" s="309"/>
      <c r="H6068" s="309"/>
      <c r="I6068" s="24"/>
      <c r="J6068" s="2"/>
    </row>
    <row r="6069" spans="1:10" s="444" customFormat="1" ht="15" customHeight="1">
      <c r="A6069" s="203">
        <v>41624</v>
      </c>
      <c r="B6069" s="382"/>
      <c r="C6069" s="75" t="s">
        <v>369</v>
      </c>
      <c r="D6069" s="75" t="s">
        <v>6308</v>
      </c>
      <c r="E6069" s="525">
        <v>16745</v>
      </c>
      <c r="F6069" s="506">
        <v>604</v>
      </c>
      <c r="G6069" s="309"/>
      <c r="H6069" s="309"/>
      <c r="I6069" s="24"/>
      <c r="J6069" s="2"/>
    </row>
    <row r="6070" spans="1:10" s="444" customFormat="1" ht="15" customHeight="1">
      <c r="A6070" s="203">
        <v>41624</v>
      </c>
      <c r="B6070" s="382"/>
      <c r="C6070" s="75" t="s">
        <v>528</v>
      </c>
      <c r="D6070" s="75" t="s">
        <v>6330</v>
      </c>
      <c r="E6070" s="525">
        <v>16785</v>
      </c>
      <c r="F6070" s="506">
        <v>220</v>
      </c>
      <c r="G6070" s="309"/>
      <c r="H6070" s="309"/>
      <c r="I6070" s="24"/>
      <c r="J6070" s="2"/>
    </row>
    <row r="6071" spans="1:10" s="444" customFormat="1" ht="15" customHeight="1">
      <c r="A6071" s="203">
        <v>41614</v>
      </c>
      <c r="B6071" s="382">
        <v>41618</v>
      </c>
      <c r="C6071" s="75" t="s">
        <v>1629</v>
      </c>
      <c r="D6071" s="75" t="s">
        <v>6236</v>
      </c>
      <c r="E6071" s="525">
        <v>16668</v>
      </c>
      <c r="F6071" s="506">
        <v>200</v>
      </c>
      <c r="G6071" s="309"/>
      <c r="H6071" s="309"/>
      <c r="I6071" s="24"/>
      <c r="J6071" s="2"/>
    </row>
    <row r="6072" spans="1:10" s="444" customFormat="1" ht="15" customHeight="1">
      <c r="A6072" s="203">
        <v>41624</v>
      </c>
      <c r="B6072" s="382"/>
      <c r="C6072" s="75" t="s">
        <v>1629</v>
      </c>
      <c r="D6072" s="75" t="s">
        <v>6341</v>
      </c>
      <c r="E6072" s="525">
        <v>16798</v>
      </c>
      <c r="F6072" s="506">
        <v>460</v>
      </c>
      <c r="G6072" s="309"/>
      <c r="H6072" s="309"/>
      <c r="I6072" s="24"/>
      <c r="J6072" s="2"/>
    </row>
    <row r="6075" spans="1:10">
      <c r="A6075" s="60">
        <v>41626</v>
      </c>
    </row>
    <row r="6076" spans="1:10" s="444" customFormat="1" ht="15" customHeight="1">
      <c r="A6076" s="203">
        <v>41625</v>
      </c>
      <c r="B6076" s="382"/>
      <c r="C6076" s="75" t="s">
        <v>3157</v>
      </c>
      <c r="D6076" s="75" t="s">
        <v>6383</v>
      </c>
      <c r="E6076" s="525">
        <v>16841</v>
      </c>
      <c r="F6076" s="506">
        <v>267.87</v>
      </c>
      <c r="G6076" s="309"/>
      <c r="H6076" s="309"/>
      <c r="I6076" s="24"/>
      <c r="J6076" s="2"/>
    </row>
    <row r="6077" spans="1:10" s="444" customFormat="1" ht="15" customHeight="1">
      <c r="A6077" s="203">
        <v>41614</v>
      </c>
      <c r="B6077" s="382">
        <v>41558</v>
      </c>
      <c r="C6077" s="75" t="s">
        <v>5708</v>
      </c>
      <c r="D6077" s="75" t="s">
        <v>6254</v>
      </c>
      <c r="E6077" s="525">
        <v>16690</v>
      </c>
      <c r="F6077" s="506">
        <v>300</v>
      </c>
      <c r="G6077" s="309"/>
      <c r="H6077" s="309"/>
      <c r="I6077" s="24"/>
      <c r="J6077" s="2"/>
    </row>
    <row r="6078" spans="1:10" s="444" customFormat="1" ht="15" customHeight="1">
      <c r="A6078" s="203">
        <v>41625</v>
      </c>
      <c r="B6078" s="382"/>
      <c r="C6078" s="75" t="s">
        <v>2205</v>
      </c>
      <c r="D6078" s="75" t="s">
        <v>6380</v>
      </c>
      <c r="E6078" s="525">
        <v>16838</v>
      </c>
      <c r="F6078" s="506">
        <v>300</v>
      </c>
      <c r="G6078" s="309"/>
      <c r="H6078" s="309"/>
      <c r="I6078" s="24"/>
      <c r="J6078" s="2"/>
    </row>
    <row r="6079" spans="1:10" s="444" customFormat="1" ht="15" customHeight="1">
      <c r="A6079" s="203">
        <v>41586</v>
      </c>
      <c r="B6079" s="382">
        <v>41625</v>
      </c>
      <c r="C6079" s="75" t="s">
        <v>1982</v>
      </c>
      <c r="D6079" s="75" t="s">
        <v>5896</v>
      </c>
      <c r="E6079" s="525">
        <v>16337</v>
      </c>
      <c r="F6079" s="506">
        <v>600</v>
      </c>
      <c r="G6079" s="309"/>
      <c r="H6079" s="309"/>
      <c r="I6079" s="24"/>
      <c r="J6079" s="2"/>
    </row>
    <row r="6080" spans="1:10" s="444" customFormat="1" ht="15" customHeight="1">
      <c r="A6080" s="203">
        <v>41625</v>
      </c>
      <c r="B6080" s="382"/>
      <c r="C6080" s="75" t="s">
        <v>3157</v>
      </c>
      <c r="D6080" s="75" t="s">
        <v>6379</v>
      </c>
      <c r="E6080" s="525">
        <v>16836</v>
      </c>
      <c r="F6080" s="506">
        <v>1126.4000000000001</v>
      </c>
      <c r="G6080" s="309"/>
      <c r="H6080" s="309"/>
      <c r="I6080" s="24"/>
      <c r="J6080" s="2"/>
    </row>
    <row r="6081" spans="1:10" s="444" customFormat="1" ht="15" customHeight="1">
      <c r="A6081" s="203">
        <v>41624</v>
      </c>
      <c r="B6081" s="382"/>
      <c r="C6081" s="75" t="s">
        <v>530</v>
      </c>
      <c r="D6081" s="75" t="s">
        <v>6336</v>
      </c>
      <c r="E6081" s="525">
        <v>16791</v>
      </c>
      <c r="F6081" s="506">
        <v>460</v>
      </c>
      <c r="G6081" s="309"/>
      <c r="H6081" s="309"/>
      <c r="I6081" s="24"/>
      <c r="J6081" s="2"/>
    </row>
    <row r="6082" spans="1:10" s="444" customFormat="1" ht="15" customHeight="1">
      <c r="A6082" s="203">
        <v>41624</v>
      </c>
      <c r="B6082" s="382"/>
      <c r="C6082" s="75" t="s">
        <v>173</v>
      </c>
      <c r="D6082" s="75" t="s">
        <v>6311</v>
      </c>
      <c r="E6082" s="525">
        <v>16762</v>
      </c>
      <c r="F6082" s="506">
        <v>247.46</v>
      </c>
      <c r="G6082" s="309"/>
      <c r="H6082" s="309"/>
      <c r="I6082" s="24"/>
      <c r="J6082" s="2"/>
    </row>
    <row r="6083" spans="1:10" s="444" customFormat="1" ht="15" customHeight="1">
      <c r="A6083" s="203">
        <v>41624</v>
      </c>
      <c r="B6083" s="382"/>
      <c r="C6083" s="75" t="s">
        <v>3924</v>
      </c>
      <c r="D6083" s="75" t="s">
        <v>6371</v>
      </c>
      <c r="E6083" s="525">
        <v>16830</v>
      </c>
      <c r="F6083" s="506">
        <v>160</v>
      </c>
      <c r="G6083" s="309"/>
      <c r="H6083" s="309"/>
      <c r="I6083" s="24"/>
      <c r="J6083" s="2"/>
    </row>
    <row r="6084" spans="1:10" s="444" customFormat="1" ht="15" customHeight="1">
      <c r="A6084" s="203">
        <v>41626</v>
      </c>
      <c r="B6084" s="382"/>
      <c r="C6084" s="75" t="s">
        <v>6391</v>
      </c>
      <c r="D6084" s="75" t="s">
        <v>6384</v>
      </c>
      <c r="E6084" s="525">
        <v>16842</v>
      </c>
      <c r="F6084" s="506">
        <v>2292.4</v>
      </c>
      <c r="G6084" s="309"/>
      <c r="H6084" s="309"/>
      <c r="I6084" s="24"/>
      <c r="J6084" s="2"/>
    </row>
    <row r="6085" spans="1:10" s="444" customFormat="1" ht="15" customHeight="1">
      <c r="A6085" s="203">
        <v>41624</v>
      </c>
      <c r="B6085" s="382"/>
      <c r="C6085" s="75" t="s">
        <v>1483</v>
      </c>
      <c r="D6085" s="75" t="s">
        <v>6372</v>
      </c>
      <c r="E6085" s="525">
        <v>16843</v>
      </c>
      <c r="F6085" s="506">
        <v>109.98</v>
      </c>
      <c r="G6085" s="309"/>
      <c r="H6085" s="309"/>
      <c r="I6085" s="24"/>
      <c r="J6085" s="2"/>
    </row>
    <row r="6086" spans="1:10" s="444" customFormat="1" ht="15" customHeight="1">
      <c r="A6086" s="203">
        <v>41624</v>
      </c>
      <c r="B6086" s="382"/>
      <c r="C6086" s="75" t="s">
        <v>6377</v>
      </c>
      <c r="D6086" s="75" t="s">
        <v>6345</v>
      </c>
      <c r="E6086" s="525">
        <v>16802</v>
      </c>
      <c r="F6086" s="506">
        <v>213.33</v>
      </c>
      <c r="G6086" s="309"/>
      <c r="H6086" s="309"/>
      <c r="I6086" s="24"/>
      <c r="J6086" s="2"/>
    </row>
    <row r="6087" spans="1:10" s="444" customFormat="1" ht="15" customHeight="1">
      <c r="A6087" s="203">
        <v>41626</v>
      </c>
      <c r="B6087" s="382"/>
      <c r="C6087" s="75" t="s">
        <v>389</v>
      </c>
      <c r="D6087" s="75" t="s">
        <v>6393</v>
      </c>
      <c r="E6087" s="525">
        <v>16851</v>
      </c>
      <c r="F6087" s="506">
        <v>1082</v>
      </c>
      <c r="G6087" s="309"/>
      <c r="H6087" s="309"/>
      <c r="I6087" s="24"/>
      <c r="J6087" s="2"/>
    </row>
    <row r="6088" spans="1:10" s="444" customFormat="1" ht="15" customHeight="1">
      <c r="A6088" s="203">
        <v>41626</v>
      </c>
      <c r="B6088" s="382"/>
      <c r="C6088" s="75" t="s">
        <v>389</v>
      </c>
      <c r="D6088" s="75" t="s">
        <v>6394</v>
      </c>
      <c r="E6088" s="525">
        <v>16852</v>
      </c>
      <c r="F6088" s="506">
        <v>118</v>
      </c>
      <c r="G6088" s="309"/>
      <c r="H6088" s="309"/>
      <c r="I6088" s="24"/>
      <c r="J6088" s="2"/>
    </row>
    <row r="6089" spans="1:10" s="444" customFormat="1" ht="15" customHeight="1">
      <c r="A6089" s="203">
        <v>41626</v>
      </c>
      <c r="B6089" s="382"/>
      <c r="C6089" s="75" t="s">
        <v>2897</v>
      </c>
      <c r="D6089" s="75" t="s">
        <v>6386</v>
      </c>
      <c r="E6089" s="525">
        <v>16845</v>
      </c>
      <c r="F6089" s="506">
        <v>2000</v>
      </c>
      <c r="G6089" s="309"/>
      <c r="H6089" s="309"/>
      <c r="I6089" s="24"/>
      <c r="J6089" s="2"/>
    </row>
    <row r="6090" spans="1:10" s="444" customFormat="1" ht="15" customHeight="1">
      <c r="A6090" s="203">
        <v>41624</v>
      </c>
      <c r="B6090" s="382"/>
      <c r="C6090" s="75" t="s">
        <v>5616</v>
      </c>
      <c r="D6090" s="75" t="s">
        <v>6361</v>
      </c>
      <c r="E6090" s="525">
        <v>16819</v>
      </c>
      <c r="F6090" s="506">
        <v>140</v>
      </c>
      <c r="G6090" s="309"/>
      <c r="H6090" s="309"/>
      <c r="I6090" s="24"/>
      <c r="J6090" s="2"/>
    </row>
    <row r="6091" spans="1:10" s="444" customFormat="1" ht="15" customHeight="1">
      <c r="A6091" s="203">
        <v>41626</v>
      </c>
      <c r="B6091" s="382"/>
      <c r="C6091" s="75" t="s">
        <v>5278</v>
      </c>
      <c r="D6091" s="75" t="s">
        <v>6397</v>
      </c>
      <c r="E6091" s="525">
        <v>16853</v>
      </c>
      <c r="F6091" s="506">
        <v>2800</v>
      </c>
      <c r="G6091" s="813" t="s">
        <v>6400</v>
      </c>
      <c r="H6091" s="309"/>
      <c r="I6091" s="24"/>
    </row>
    <row r="6092" spans="1:10">
      <c r="A6092" s="203">
        <v>41624</v>
      </c>
      <c r="B6092" s="382"/>
      <c r="C6092" s="75" t="s">
        <v>377</v>
      </c>
      <c r="D6092" s="75" t="s">
        <v>6316</v>
      </c>
      <c r="E6092" s="525">
        <v>16770</v>
      </c>
      <c r="F6092" s="506">
        <v>2000</v>
      </c>
    </row>
    <row r="6094" spans="1:10">
      <c r="A6094" s="60">
        <v>41627</v>
      </c>
    </row>
    <row r="6095" spans="1:10">
      <c r="A6095" s="203">
        <v>41620</v>
      </c>
      <c r="B6095" s="382"/>
      <c r="C6095" s="75" t="s">
        <v>2897</v>
      </c>
      <c r="D6095" s="75" t="s">
        <v>6287</v>
      </c>
      <c r="E6095" s="525">
        <v>16718</v>
      </c>
      <c r="F6095" s="506">
        <v>75</v>
      </c>
    </row>
    <row r="6096" spans="1:10">
      <c r="A6096" s="203">
        <v>41621</v>
      </c>
      <c r="B6096" s="382">
        <v>41626</v>
      </c>
      <c r="C6096" s="75" t="s">
        <v>662</v>
      </c>
      <c r="D6096" s="75" t="s">
        <v>6307</v>
      </c>
      <c r="E6096" s="525">
        <v>16738</v>
      </c>
      <c r="F6096" s="506">
        <v>170.43</v>
      </c>
    </row>
    <row r="6097" spans="1:10">
      <c r="A6097" s="203">
        <v>41619</v>
      </c>
      <c r="B6097" s="382"/>
      <c r="C6097" s="75" t="s">
        <v>5390</v>
      </c>
      <c r="D6097" s="75" t="s">
        <v>6275</v>
      </c>
      <c r="E6097" s="525">
        <v>16706</v>
      </c>
      <c r="F6097" s="506">
        <v>1665</v>
      </c>
    </row>
    <row r="6098" spans="1:10">
      <c r="A6098" s="203">
        <v>41619</v>
      </c>
      <c r="B6098" s="382"/>
      <c r="C6098" s="75" t="s">
        <v>940</v>
      </c>
      <c r="D6098" s="75" t="s">
        <v>6282</v>
      </c>
      <c r="E6098" s="525">
        <v>16714</v>
      </c>
      <c r="F6098" s="506">
        <v>2000</v>
      </c>
    </row>
    <row r="6099" spans="1:10">
      <c r="A6099" s="203">
        <v>41624</v>
      </c>
      <c r="B6099" s="382"/>
      <c r="C6099" s="75" t="s">
        <v>626</v>
      </c>
      <c r="D6099" s="75" t="s">
        <v>6311</v>
      </c>
      <c r="E6099" s="525">
        <v>16754</v>
      </c>
      <c r="F6099" s="506">
        <v>140.97</v>
      </c>
    </row>
    <row r="6100" spans="1:10" s="444" customFormat="1" ht="15" customHeight="1">
      <c r="A6100" s="203">
        <v>41624</v>
      </c>
      <c r="B6100" s="382"/>
      <c r="C6100" s="75" t="s">
        <v>2272</v>
      </c>
      <c r="D6100" s="75" t="s">
        <v>6347</v>
      </c>
      <c r="E6100" s="525">
        <v>16804</v>
      </c>
      <c r="F6100" s="506">
        <v>480</v>
      </c>
      <c r="G6100" s="309"/>
      <c r="H6100" s="309"/>
      <c r="I6100" s="24"/>
      <c r="J6100" s="2"/>
    </row>
    <row r="6101" spans="1:10" s="444" customFormat="1" ht="15" customHeight="1">
      <c r="A6101" s="203">
        <v>41624</v>
      </c>
      <c r="B6101" s="382"/>
      <c r="C6101" s="75" t="s">
        <v>5615</v>
      </c>
      <c r="D6101" s="75" t="s">
        <v>6358</v>
      </c>
      <c r="E6101" s="525">
        <v>16816</v>
      </c>
      <c r="F6101" s="506">
        <v>240</v>
      </c>
      <c r="G6101" s="309"/>
      <c r="H6101" s="309"/>
      <c r="I6101" s="24"/>
      <c r="J6101" s="2"/>
    </row>
    <row r="6102" spans="1:10" s="444" customFormat="1" ht="15" customHeight="1">
      <c r="A6102" s="203">
        <v>41627</v>
      </c>
      <c r="B6102" s="382"/>
      <c r="C6102" s="75" t="s">
        <v>6475</v>
      </c>
      <c r="D6102" s="75" t="s">
        <v>6477</v>
      </c>
      <c r="E6102" s="525">
        <v>16859</v>
      </c>
      <c r="F6102" s="506">
        <v>588.79999999999995</v>
      </c>
      <c r="G6102" s="309"/>
      <c r="H6102" s="309"/>
      <c r="I6102" s="24"/>
      <c r="J6102" s="2"/>
    </row>
    <row r="6103" spans="1:10" s="444" customFormat="1" ht="15" customHeight="1">
      <c r="A6103" s="203">
        <v>41626</v>
      </c>
      <c r="B6103" s="382"/>
      <c r="C6103" s="75" t="s">
        <v>6392</v>
      </c>
      <c r="D6103" s="75" t="s">
        <v>6388</v>
      </c>
      <c r="E6103" s="525">
        <v>16848</v>
      </c>
      <c r="F6103" s="506">
        <v>1000</v>
      </c>
      <c r="G6103" s="309"/>
      <c r="H6103" s="309"/>
      <c r="I6103" s="24"/>
      <c r="J6103" s="2"/>
    </row>
    <row r="6104" spans="1:10" s="444" customFormat="1" ht="15" customHeight="1">
      <c r="E6104" s="517"/>
      <c r="G6104" s="309"/>
      <c r="H6104" s="309"/>
      <c r="I6104" s="24"/>
      <c r="J6104" s="2"/>
    </row>
    <row r="6105" spans="1:10" s="444" customFormat="1" ht="15" customHeight="1">
      <c r="E6105" s="517"/>
      <c r="G6105" s="309"/>
      <c r="H6105" s="309"/>
      <c r="I6105" s="24"/>
      <c r="J6105" s="2"/>
    </row>
    <row r="6106" spans="1:10" s="444" customFormat="1" ht="15" customHeight="1">
      <c r="A6106" s="60">
        <v>41628</v>
      </c>
      <c r="E6106" s="517"/>
      <c r="G6106" s="309"/>
      <c r="H6106" s="309"/>
      <c r="I6106" s="24"/>
      <c r="J6106" s="2"/>
    </row>
    <row r="6107" spans="1:10" s="444" customFormat="1" ht="15" customHeight="1">
      <c r="A6107" s="203">
        <v>41621</v>
      </c>
      <c r="B6107" s="382">
        <v>41626</v>
      </c>
      <c r="C6107" s="75" t="s">
        <v>348</v>
      </c>
      <c r="D6107" s="75" t="s">
        <v>6306</v>
      </c>
      <c r="E6107" s="525">
        <v>16737</v>
      </c>
      <c r="F6107" s="506">
        <v>100</v>
      </c>
      <c r="G6107" s="309"/>
      <c r="H6107" s="309"/>
      <c r="I6107" s="24"/>
      <c r="J6107" s="2"/>
    </row>
    <row r="6108" spans="1:10" s="444" customFormat="1" ht="15" customHeight="1">
      <c r="A6108" s="203">
        <v>41624</v>
      </c>
      <c r="B6108" s="382"/>
      <c r="C6108" s="75" t="s">
        <v>1640</v>
      </c>
      <c r="D6108" s="75" t="s">
        <v>6368</v>
      </c>
      <c r="E6108" s="525">
        <v>16827</v>
      </c>
      <c r="F6108" s="506">
        <v>120</v>
      </c>
      <c r="G6108" s="309"/>
      <c r="H6108" s="309"/>
      <c r="I6108" s="24"/>
      <c r="J6108" s="2"/>
    </row>
    <row r="6109" spans="1:10" s="444" customFormat="1" ht="15" customHeight="1">
      <c r="A6109" s="203">
        <v>41621</v>
      </c>
      <c r="B6109" s="382">
        <v>41626</v>
      </c>
      <c r="C6109" s="75" t="s">
        <v>1288</v>
      </c>
      <c r="D6109" s="75" t="s">
        <v>6304</v>
      </c>
      <c r="E6109" s="525">
        <v>16735</v>
      </c>
      <c r="F6109" s="506">
        <v>200</v>
      </c>
      <c r="G6109" s="309"/>
      <c r="H6109" s="309"/>
      <c r="I6109" s="24"/>
      <c r="J6109" s="2"/>
    </row>
    <row r="6110" spans="1:10" s="444" customFormat="1" ht="15" customHeight="1">
      <c r="A6110" s="203">
        <v>41624</v>
      </c>
      <c r="B6110" s="382"/>
      <c r="C6110" s="75" t="s">
        <v>1633</v>
      </c>
      <c r="D6110" s="75" t="s">
        <v>6348</v>
      </c>
      <c r="E6110" s="525">
        <v>16805</v>
      </c>
      <c r="F6110" s="506">
        <v>228</v>
      </c>
      <c r="G6110" s="309"/>
      <c r="H6110" s="309"/>
      <c r="I6110" s="24"/>
      <c r="J6110" s="2"/>
    </row>
    <row r="6111" spans="1:10" s="444" customFormat="1" ht="15" customHeight="1">
      <c r="A6111" s="203">
        <v>41627</v>
      </c>
      <c r="B6111" s="382"/>
      <c r="C6111" s="75" t="s">
        <v>5606</v>
      </c>
      <c r="D6111" s="75" t="s">
        <v>6476</v>
      </c>
      <c r="E6111" s="525">
        <v>16858</v>
      </c>
      <c r="F6111" s="506">
        <v>264</v>
      </c>
      <c r="G6111" s="309"/>
      <c r="H6111" s="309"/>
      <c r="I6111" s="24"/>
      <c r="J6111" s="2"/>
    </row>
    <row r="6112" spans="1:10" s="444" customFormat="1" ht="15" customHeight="1">
      <c r="A6112" s="203">
        <v>41614</v>
      </c>
      <c r="B6112" s="382">
        <v>41558</v>
      </c>
      <c r="C6112" s="75" t="s">
        <v>1124</v>
      </c>
      <c r="D6112" s="75" t="s">
        <v>6250</v>
      </c>
      <c r="E6112" s="525">
        <v>16686</v>
      </c>
      <c r="F6112" s="506">
        <v>300</v>
      </c>
      <c r="G6112" s="309"/>
      <c r="H6112" s="309"/>
      <c r="I6112" s="24"/>
      <c r="J6112" s="2"/>
    </row>
    <row r="6113" spans="1:10" s="444" customFormat="1" ht="15" customHeight="1">
      <c r="A6113" s="203">
        <v>41621</v>
      </c>
      <c r="B6113" s="382">
        <v>41626</v>
      </c>
      <c r="C6113" s="75" t="s">
        <v>1124</v>
      </c>
      <c r="D6113" s="75" t="s">
        <v>6301</v>
      </c>
      <c r="E6113" s="525">
        <v>16732</v>
      </c>
      <c r="F6113" s="506">
        <v>300</v>
      </c>
      <c r="G6113" s="309"/>
      <c r="H6113" s="309"/>
      <c r="I6113" s="24"/>
      <c r="J6113" s="2"/>
    </row>
    <row r="6114" spans="1:10" s="444" customFormat="1" ht="15" customHeight="1">
      <c r="A6114" s="203">
        <v>41626</v>
      </c>
      <c r="B6114" s="382"/>
      <c r="C6114" s="75" t="s">
        <v>5950</v>
      </c>
      <c r="D6114" s="75" t="s">
        <v>6399</v>
      </c>
      <c r="E6114" s="525">
        <v>16854</v>
      </c>
      <c r="F6114" s="506">
        <v>391.42</v>
      </c>
      <c r="G6114" s="309"/>
      <c r="H6114" s="309"/>
      <c r="I6114" s="24"/>
      <c r="J6114" s="2"/>
    </row>
    <row r="6115" spans="1:10" s="444" customFormat="1" ht="15" customHeight="1">
      <c r="A6115" s="203">
        <v>41626</v>
      </c>
      <c r="B6115" s="382"/>
      <c r="C6115" s="75" t="s">
        <v>166</v>
      </c>
      <c r="D6115" s="75" t="s">
        <v>6390</v>
      </c>
      <c r="E6115" s="525">
        <v>16850</v>
      </c>
      <c r="F6115" s="506">
        <v>871.73</v>
      </c>
      <c r="G6115" s="309"/>
      <c r="H6115" s="309"/>
      <c r="I6115" s="24"/>
      <c r="J6115" s="2"/>
    </row>
    <row r="6116" spans="1:10" s="444" customFormat="1" ht="15" customHeight="1">
      <c r="A6116" s="203">
        <v>41626</v>
      </c>
      <c r="B6116" s="382"/>
      <c r="C6116" s="75" t="s">
        <v>2813</v>
      </c>
      <c r="D6116" s="75" t="s">
        <v>6385</v>
      </c>
      <c r="E6116" s="525">
        <v>16844</v>
      </c>
      <c r="F6116" s="506">
        <v>2145</v>
      </c>
      <c r="G6116" s="309"/>
      <c r="H6116" s="309"/>
      <c r="I6116" s="24"/>
      <c r="J6116" s="2"/>
    </row>
    <row r="6117" spans="1:10" s="444" customFormat="1" ht="15" customHeight="1">
      <c r="A6117" s="203">
        <v>41628</v>
      </c>
      <c r="B6117" s="382"/>
      <c r="C6117" s="75" t="s">
        <v>145</v>
      </c>
      <c r="D6117" s="75" t="s">
        <v>6485</v>
      </c>
      <c r="E6117" s="525">
        <v>16866</v>
      </c>
      <c r="F6117" s="506">
        <v>65</v>
      </c>
      <c r="G6117" s="309"/>
      <c r="H6117" s="309"/>
      <c r="I6117" s="24"/>
      <c r="J6117" s="2"/>
    </row>
    <row r="6118" spans="1:10" s="444" customFormat="1" ht="15" customHeight="1">
      <c r="A6118" s="203">
        <v>41628</v>
      </c>
      <c r="B6118" s="382"/>
      <c r="C6118" s="75" t="s">
        <v>6491</v>
      </c>
      <c r="D6118" s="75" t="s">
        <v>6490</v>
      </c>
      <c r="E6118" s="525">
        <v>16857</v>
      </c>
      <c r="F6118" s="506">
        <v>250</v>
      </c>
      <c r="G6118" s="309"/>
      <c r="H6118" s="309"/>
      <c r="I6118" s="24"/>
      <c r="J6118" s="2"/>
    </row>
    <row r="6119" spans="1:10" s="444" customFormat="1" ht="15" customHeight="1">
      <c r="A6119" s="203">
        <v>41628</v>
      </c>
      <c r="B6119" s="382"/>
      <c r="C6119" s="75" t="s">
        <v>226</v>
      </c>
      <c r="D6119" s="75" t="s">
        <v>6487</v>
      </c>
      <c r="E6119" s="525">
        <v>16868</v>
      </c>
      <c r="F6119" s="506">
        <v>80</v>
      </c>
      <c r="G6119" s="309"/>
      <c r="H6119" s="309"/>
      <c r="I6119" s="24"/>
      <c r="J6119" s="2"/>
    </row>
    <row r="6120" spans="1:10" s="444" customFormat="1" ht="15" customHeight="1">
      <c r="A6120" s="203">
        <v>41628</v>
      </c>
      <c r="B6120" s="382"/>
      <c r="C6120" s="75" t="s">
        <v>226</v>
      </c>
      <c r="D6120" s="75" t="s">
        <v>6489</v>
      </c>
      <c r="E6120" s="525">
        <v>16870</v>
      </c>
      <c r="F6120" s="506">
        <v>37.22</v>
      </c>
      <c r="G6120" s="309"/>
      <c r="H6120" s="309"/>
      <c r="I6120" s="24"/>
      <c r="J6120" s="2"/>
    </row>
    <row r="6121" spans="1:10">
      <c r="A6121" s="203">
        <v>41621</v>
      </c>
      <c r="B6121" s="382"/>
      <c r="C6121" s="75" t="s">
        <v>6296</v>
      </c>
      <c r="D6121" s="75" t="s">
        <v>6292</v>
      </c>
      <c r="E6121" s="525">
        <v>16855</v>
      </c>
      <c r="F6121" s="506">
        <v>230</v>
      </c>
    </row>
    <row r="6122" spans="1:10">
      <c r="A6122" s="203">
        <v>41596</v>
      </c>
      <c r="B6122" s="382">
        <v>41628</v>
      </c>
      <c r="C6122" s="75" t="s">
        <v>469</v>
      </c>
      <c r="D6122" s="75" t="s">
        <v>6061</v>
      </c>
      <c r="E6122" s="525">
        <v>16496</v>
      </c>
      <c r="F6122" s="506">
        <v>4892.16</v>
      </c>
    </row>
    <row r="6123" spans="1:10">
      <c r="A6123" s="203">
        <v>41628</v>
      </c>
      <c r="B6123" s="382"/>
      <c r="C6123" s="75" t="s">
        <v>410</v>
      </c>
      <c r="D6123" s="75" t="s">
        <v>6481</v>
      </c>
      <c r="E6123" s="525">
        <v>16862</v>
      </c>
      <c r="F6123" s="506">
        <v>1050</v>
      </c>
    </row>
    <row r="6125" spans="1:10">
      <c r="A6125" s="60">
        <v>41631</v>
      </c>
    </row>
    <row r="6126" spans="1:10">
      <c r="A6126" s="203">
        <v>41614</v>
      </c>
      <c r="B6126" s="382">
        <v>41558</v>
      </c>
      <c r="C6126" s="75" t="s">
        <v>3881</v>
      </c>
      <c r="D6126" s="75" t="s">
        <v>6248</v>
      </c>
      <c r="E6126" s="525">
        <v>16684</v>
      </c>
      <c r="F6126" s="506">
        <v>182.88</v>
      </c>
    </row>
    <row r="6127" spans="1:10">
      <c r="A6127" s="203">
        <v>41624</v>
      </c>
      <c r="B6127" s="382"/>
      <c r="C6127" s="75" t="s">
        <v>6378</v>
      </c>
      <c r="D6127" s="75" t="s">
        <v>6354</v>
      </c>
      <c r="E6127" s="525">
        <v>16812</v>
      </c>
      <c r="F6127" s="506">
        <v>400</v>
      </c>
    </row>
    <row r="6128" spans="1:10">
      <c r="A6128" s="203">
        <v>41628</v>
      </c>
      <c r="B6128" s="382"/>
      <c r="C6128" s="75" t="s">
        <v>767</v>
      </c>
      <c r="D6128" s="75" t="s">
        <v>6488</v>
      </c>
      <c r="E6128" s="525">
        <v>16869</v>
      </c>
      <c r="F6128" s="506">
        <v>550.54999999999995</v>
      </c>
    </row>
    <row r="6129" spans="1:10">
      <c r="A6129" s="203">
        <v>41621</v>
      </c>
      <c r="B6129" s="382"/>
      <c r="C6129" s="75" t="s">
        <v>3421</v>
      </c>
      <c r="D6129" s="75" t="s">
        <v>6288</v>
      </c>
      <c r="E6129" s="525">
        <v>16719</v>
      </c>
      <c r="F6129" s="506">
        <v>552</v>
      </c>
    </row>
    <row r="6130" spans="1:10">
      <c r="A6130" s="203">
        <v>41628</v>
      </c>
      <c r="B6130" s="382"/>
      <c r="C6130" s="75" t="s">
        <v>2738</v>
      </c>
      <c r="D6130" s="75" t="s">
        <v>6482</v>
      </c>
      <c r="E6130" s="525">
        <v>16863</v>
      </c>
      <c r="F6130" s="506">
        <v>800</v>
      </c>
    </row>
    <row r="6131" spans="1:10">
      <c r="A6131" s="203">
        <v>41631</v>
      </c>
      <c r="B6131" s="382"/>
      <c r="C6131" s="75" t="s">
        <v>226</v>
      </c>
      <c r="D6131" s="75" t="s">
        <v>6503</v>
      </c>
      <c r="E6131" s="525">
        <v>16879</v>
      </c>
      <c r="F6131" s="506">
        <v>160</v>
      </c>
    </row>
    <row r="6132" spans="1:10">
      <c r="F6132" s="444"/>
    </row>
    <row r="6135" spans="1:10">
      <c r="A6135" s="60">
        <v>41632</v>
      </c>
    </row>
    <row r="6136" spans="1:10">
      <c r="A6136" s="203">
        <v>41624</v>
      </c>
      <c r="B6136" s="382"/>
      <c r="C6136" s="75" t="s">
        <v>5614</v>
      </c>
      <c r="D6136" s="75" t="s">
        <v>6353</v>
      </c>
      <c r="E6136" s="525">
        <v>16811</v>
      </c>
      <c r="F6136" s="184">
        <v>300</v>
      </c>
    </row>
    <row r="6137" spans="1:10">
      <c r="A6137" s="203">
        <v>41628</v>
      </c>
      <c r="B6137" s="382"/>
      <c r="C6137" s="75" t="s">
        <v>6479</v>
      </c>
      <c r="D6137" s="75" t="s">
        <v>6486</v>
      </c>
      <c r="E6137" s="525">
        <v>16867</v>
      </c>
      <c r="F6137" s="184">
        <v>740</v>
      </c>
    </row>
    <row r="6138" spans="1:10">
      <c r="A6138" s="203">
        <v>41624</v>
      </c>
      <c r="B6138" s="382"/>
      <c r="C6138" s="75" t="s">
        <v>130</v>
      </c>
      <c r="D6138" s="75" t="s">
        <v>6309</v>
      </c>
      <c r="E6138" s="525">
        <v>16740</v>
      </c>
      <c r="F6138" s="184">
        <v>975</v>
      </c>
    </row>
    <row r="6139" spans="1:10" s="444" customFormat="1">
      <c r="A6139" s="60">
        <v>41634</v>
      </c>
      <c r="B6139" s="382"/>
      <c r="C6139" s="309"/>
      <c r="D6139" s="309"/>
      <c r="E6139" s="309"/>
      <c r="F6139" s="309"/>
      <c r="G6139" s="309"/>
      <c r="H6139" s="309"/>
      <c r="I6139" s="24"/>
      <c r="J6139" s="2"/>
    </row>
    <row r="6140" spans="1:10">
      <c r="A6140" s="203">
        <v>41628</v>
      </c>
      <c r="B6140" s="382"/>
      <c r="C6140" s="75" t="s">
        <v>388</v>
      </c>
      <c r="D6140" s="75" t="s">
        <v>6480</v>
      </c>
      <c r="E6140" s="525">
        <v>16861</v>
      </c>
      <c r="F6140" s="184">
        <v>500</v>
      </c>
    </row>
    <row r="6141" spans="1:10">
      <c r="A6141" s="203">
        <v>41634</v>
      </c>
      <c r="B6141" s="382"/>
      <c r="C6141" s="75" t="s">
        <v>2897</v>
      </c>
      <c r="D6141" s="75" t="s">
        <v>6504</v>
      </c>
      <c r="E6141" s="525">
        <v>16880</v>
      </c>
      <c r="F6141" s="184">
        <v>1000</v>
      </c>
      <c r="I6141" s="444"/>
      <c r="J6141" s="444"/>
    </row>
    <row r="6142" spans="1:10">
      <c r="A6142" s="203">
        <v>41634</v>
      </c>
      <c r="B6142" s="382"/>
      <c r="C6142" s="75" t="s">
        <v>226</v>
      </c>
      <c r="D6142" s="75" t="s">
        <v>6509</v>
      </c>
      <c r="E6142" s="525">
        <v>16882</v>
      </c>
      <c r="F6142" s="184">
        <v>472.6</v>
      </c>
      <c r="I6142" s="444"/>
      <c r="J6142" s="444"/>
    </row>
    <row r="6143" spans="1:10">
      <c r="A6143" s="203">
        <v>41621</v>
      </c>
      <c r="B6143" s="382"/>
      <c r="C6143" s="75" t="s">
        <v>3418</v>
      </c>
      <c r="D6143" s="75" t="s">
        <v>6289</v>
      </c>
      <c r="E6143" s="525">
        <v>16720</v>
      </c>
      <c r="F6143" s="184">
        <v>552</v>
      </c>
      <c r="I6143" s="444"/>
      <c r="J6143" s="444"/>
    </row>
    <row r="6146" spans="1:6">
      <c r="A6146" s="60">
        <v>41635</v>
      </c>
    </row>
    <row r="6147" spans="1:6">
      <c r="A6147" s="203">
        <v>41631</v>
      </c>
      <c r="B6147" s="382"/>
      <c r="C6147" s="75" t="s">
        <v>6375</v>
      </c>
      <c r="D6147" s="75" t="s">
        <v>6499</v>
      </c>
      <c r="E6147" s="525">
        <v>16874</v>
      </c>
      <c r="F6147" s="184">
        <v>91.44</v>
      </c>
    </row>
    <row r="6148" spans="1:6">
      <c r="A6148" s="203">
        <v>41605</v>
      </c>
      <c r="B6148" s="382"/>
      <c r="C6148" s="75" t="s">
        <v>130</v>
      </c>
      <c r="D6148" s="75" t="s">
        <v>6478</v>
      </c>
      <c r="E6148" s="525">
        <v>16860</v>
      </c>
      <c r="F6148" s="184">
        <v>975</v>
      </c>
    </row>
    <row r="6149" spans="1:6">
      <c r="A6149" s="203">
        <v>41628</v>
      </c>
      <c r="B6149" s="382"/>
      <c r="C6149" s="75" t="s">
        <v>5403</v>
      </c>
      <c r="D6149" s="75" t="s">
        <v>6484</v>
      </c>
      <c r="E6149" s="525">
        <v>16865</v>
      </c>
      <c r="F6149" s="184">
        <v>320</v>
      </c>
    </row>
    <row r="6150" spans="1:6">
      <c r="A6150" s="203">
        <v>41635</v>
      </c>
      <c r="B6150" s="382"/>
      <c r="C6150" s="75" t="s">
        <v>6510</v>
      </c>
      <c r="D6150" s="75" t="s">
        <v>6512</v>
      </c>
      <c r="E6150" s="525">
        <v>16887</v>
      </c>
      <c r="F6150" s="184">
        <v>250</v>
      </c>
    </row>
    <row r="6151" spans="1:6">
      <c r="A6151" s="203">
        <v>41634</v>
      </c>
      <c r="B6151" s="382"/>
      <c r="C6151" s="75" t="s">
        <v>6505</v>
      </c>
      <c r="D6151" s="75" t="s">
        <v>6506</v>
      </c>
      <c r="E6151" s="525">
        <v>16881</v>
      </c>
      <c r="F6151" s="184">
        <v>2000</v>
      </c>
    </row>
    <row r="6154" spans="1:6">
      <c r="A6154" s="60">
        <v>41638</v>
      </c>
    </row>
    <row r="6155" spans="1:6">
      <c r="A6155" s="203">
        <v>41621</v>
      </c>
      <c r="B6155" s="382"/>
      <c r="C6155" s="75" t="s">
        <v>4667</v>
      </c>
      <c r="D6155" s="75" t="s">
        <v>6291</v>
      </c>
      <c r="E6155" s="525">
        <v>16723</v>
      </c>
      <c r="F6155" s="184">
        <v>552</v>
      </c>
    </row>
    <row r="6157" spans="1:6">
      <c r="A6157" s="60">
        <v>41641</v>
      </c>
    </row>
    <row r="6158" spans="1:6">
      <c r="A6158" s="203">
        <v>41631</v>
      </c>
      <c r="B6158" s="382"/>
      <c r="C6158" s="75" t="s">
        <v>6496</v>
      </c>
      <c r="D6158" s="75" t="s">
        <v>6497</v>
      </c>
      <c r="E6158" s="525">
        <v>16872</v>
      </c>
      <c r="F6158" s="184">
        <v>277.5</v>
      </c>
    </row>
    <row r="6159" spans="1:6">
      <c r="A6159" s="203">
        <v>41628</v>
      </c>
      <c r="B6159" s="382"/>
      <c r="C6159" s="75" t="s">
        <v>5751</v>
      </c>
      <c r="D6159" s="75" t="s">
        <v>6483</v>
      </c>
      <c r="E6159" s="525">
        <v>16864</v>
      </c>
      <c r="F6159" s="184">
        <v>4400</v>
      </c>
    </row>
    <row r="6161" spans="1:6">
      <c r="A6161" s="60">
        <v>41642</v>
      </c>
    </row>
    <row r="6162" spans="1:6">
      <c r="A6162" s="203">
        <v>41635</v>
      </c>
      <c r="B6162" s="382"/>
      <c r="C6162" s="75" t="s">
        <v>6086</v>
      </c>
      <c r="D6162" s="75" t="s">
        <v>6513</v>
      </c>
      <c r="E6162" s="525">
        <v>16886</v>
      </c>
      <c r="F6162" s="184">
        <v>406.14</v>
      </c>
    </row>
    <row r="6163" spans="1:6">
      <c r="A6163" s="203">
        <v>41635</v>
      </c>
      <c r="B6163" s="382"/>
      <c r="C6163" s="75" t="s">
        <v>130</v>
      </c>
      <c r="D6163" s="75" t="s">
        <v>6511</v>
      </c>
      <c r="E6163" s="525">
        <v>16883</v>
      </c>
      <c r="F6163" s="184">
        <v>975</v>
      </c>
    </row>
    <row r="6164" spans="1:6">
      <c r="A6164" s="203">
        <v>41642</v>
      </c>
      <c r="B6164" s="382"/>
      <c r="C6164" s="75" t="s">
        <v>226</v>
      </c>
      <c r="D6164" s="75" t="s">
        <v>6517</v>
      </c>
      <c r="E6164" s="525">
        <v>16889</v>
      </c>
      <c r="F6164" s="184">
        <v>435.7</v>
      </c>
    </row>
    <row r="6165" spans="1:6">
      <c r="A6165" s="203">
        <v>41624</v>
      </c>
      <c r="B6165" s="382"/>
      <c r="C6165" s="75" t="s">
        <v>1707</v>
      </c>
      <c r="D6165" s="75" t="s">
        <v>6342</v>
      </c>
      <c r="E6165" s="525">
        <v>16799</v>
      </c>
      <c r="F6165" s="184">
        <v>264</v>
      </c>
    </row>
    <row r="6166" spans="1:6">
      <c r="A6166" s="203">
        <v>41642</v>
      </c>
      <c r="B6166" s="382"/>
      <c r="C6166" s="75" t="s">
        <v>6516</v>
      </c>
      <c r="D6166" s="75" t="s">
        <v>6518</v>
      </c>
      <c r="E6166" s="525">
        <v>16890</v>
      </c>
      <c r="F6166" s="184">
        <v>100.55</v>
      </c>
    </row>
    <row r="6167" spans="1:6">
      <c r="A6167" s="203">
        <v>41642</v>
      </c>
      <c r="B6167" s="382"/>
      <c r="C6167" s="75" t="s">
        <v>3101</v>
      </c>
      <c r="D6167" s="75" t="s">
        <v>6519</v>
      </c>
      <c r="E6167" s="525">
        <v>16893</v>
      </c>
      <c r="F6167" s="184">
        <v>577</v>
      </c>
    </row>
    <row r="6169" spans="1:6">
      <c r="A6169" s="60">
        <v>41646</v>
      </c>
    </row>
    <row r="6170" spans="1:6">
      <c r="A6170" s="203">
        <v>41621</v>
      </c>
      <c r="B6170" s="382">
        <v>41626</v>
      </c>
      <c r="C6170" s="75" t="s">
        <v>3048</v>
      </c>
      <c r="D6170" s="75" t="s">
        <v>6299</v>
      </c>
      <c r="E6170" s="525">
        <v>16730</v>
      </c>
      <c r="F6170" s="184">
        <v>300</v>
      </c>
    </row>
    <row r="6171" spans="1:6">
      <c r="A6171" s="203">
        <v>41631</v>
      </c>
      <c r="B6171" s="382">
        <v>41645</v>
      </c>
      <c r="C6171" s="75" t="s">
        <v>5751</v>
      </c>
      <c r="D6171" s="75" t="s">
        <v>6502</v>
      </c>
      <c r="E6171" s="525">
        <v>16878</v>
      </c>
      <c r="F6171" s="184">
        <v>7425</v>
      </c>
    </row>
    <row r="6172" spans="1:6">
      <c r="A6172" s="203">
        <v>41614</v>
      </c>
      <c r="B6172" s="382">
        <v>41618</v>
      </c>
      <c r="C6172" s="75" t="s">
        <v>563</v>
      </c>
      <c r="D6172" s="75" t="s">
        <v>6236</v>
      </c>
      <c r="E6172" s="525">
        <v>16673</v>
      </c>
      <c r="F6172" s="184">
        <v>200</v>
      </c>
    </row>
    <row r="6175" spans="1:6">
      <c r="A6175" s="60">
        <v>41647</v>
      </c>
    </row>
    <row r="6176" spans="1:6">
      <c r="A6176" s="203">
        <v>41624</v>
      </c>
      <c r="B6176" s="382"/>
      <c r="C6176" s="75" t="s">
        <v>6376</v>
      </c>
      <c r="D6176" s="75" t="s">
        <v>6343</v>
      </c>
      <c r="E6176" s="525">
        <v>16800</v>
      </c>
      <c r="F6176" s="184">
        <v>300</v>
      </c>
    </row>
    <row r="6177" spans="1:6">
      <c r="A6177" s="203">
        <v>41631</v>
      </c>
      <c r="B6177" s="382"/>
      <c r="C6177" s="75" t="s">
        <v>4369</v>
      </c>
      <c r="D6177" s="75" t="s">
        <v>6498</v>
      </c>
      <c r="E6177" s="525">
        <v>16873</v>
      </c>
      <c r="F6177" s="184">
        <v>1835.11</v>
      </c>
    </row>
    <row r="6179" spans="1:6">
      <c r="A6179" s="60">
        <v>41648</v>
      </c>
    </row>
    <row r="6180" spans="1:6">
      <c r="A6180" s="203">
        <v>41621</v>
      </c>
      <c r="B6180" s="382">
        <v>41626</v>
      </c>
      <c r="C6180" s="75" t="s">
        <v>583</v>
      </c>
      <c r="D6180" s="75" t="s">
        <v>6303</v>
      </c>
      <c r="E6180" s="525">
        <v>16734</v>
      </c>
      <c r="F6180" s="184">
        <v>60</v>
      </c>
    </row>
    <row r="6181" spans="1:6">
      <c r="A6181" s="203">
        <v>41626</v>
      </c>
      <c r="B6181" s="382"/>
      <c r="C6181" s="75" t="s">
        <v>1871</v>
      </c>
      <c r="D6181" s="75" t="s">
        <v>6389</v>
      </c>
      <c r="E6181" s="525">
        <v>16897</v>
      </c>
      <c r="F6181" s="184">
        <v>347.47</v>
      </c>
    </row>
    <row r="6182" spans="1:6">
      <c r="A6182" s="203">
        <v>41614</v>
      </c>
      <c r="B6182" s="382">
        <v>41644</v>
      </c>
      <c r="C6182" s="75" t="s">
        <v>6234</v>
      </c>
      <c r="D6182" s="75" t="s">
        <v>6242</v>
      </c>
      <c r="E6182" s="525">
        <v>16678</v>
      </c>
      <c r="F6182" s="184">
        <v>1942.5</v>
      </c>
    </row>
    <row r="6184" spans="1:6">
      <c r="A6184" s="60">
        <v>41649</v>
      </c>
    </row>
    <row r="6185" spans="1:6">
      <c r="A6185" s="203">
        <v>41628</v>
      </c>
      <c r="B6185" s="382"/>
      <c r="C6185" s="75" t="s">
        <v>6492</v>
      </c>
      <c r="D6185" s="75" t="s">
        <v>6493</v>
      </c>
      <c r="E6185" s="525">
        <v>16871</v>
      </c>
      <c r="F6185" s="184">
        <v>121.15</v>
      </c>
    </row>
    <row r="6186" spans="1:6">
      <c r="A6186" s="203">
        <v>41631</v>
      </c>
      <c r="B6186" s="382">
        <v>41649</v>
      </c>
      <c r="C6186" s="75" t="s">
        <v>158</v>
      </c>
      <c r="D6186" s="75" t="s">
        <v>6500</v>
      </c>
      <c r="E6186" s="525">
        <v>16875</v>
      </c>
      <c r="F6186" s="184">
        <v>4729.57</v>
      </c>
    </row>
    <row r="6188" spans="1:6">
      <c r="A6188" s="60">
        <v>41652</v>
      </c>
    </row>
    <row r="6189" spans="1:6">
      <c r="A6189" s="203">
        <v>41570</v>
      </c>
      <c r="B6189" s="382"/>
      <c r="C6189" s="75" t="s">
        <v>166</v>
      </c>
      <c r="D6189" s="75" t="s">
        <v>5754</v>
      </c>
      <c r="E6189" s="525">
        <v>16290</v>
      </c>
      <c r="F6189" s="184">
        <v>784.35</v>
      </c>
    </row>
    <row r="6190" spans="1:6">
      <c r="A6190" s="203">
        <v>41652</v>
      </c>
      <c r="B6190" s="382"/>
      <c r="C6190" s="75" t="s">
        <v>226</v>
      </c>
      <c r="D6190" s="75" t="s">
        <v>6654</v>
      </c>
      <c r="E6190" s="525">
        <v>16894</v>
      </c>
      <c r="F6190" s="184">
        <v>150</v>
      </c>
    </row>
    <row r="6191" spans="1:6">
      <c r="A6191" s="203">
        <v>41652</v>
      </c>
      <c r="B6191" s="382"/>
      <c r="C6191" s="75" t="s">
        <v>372</v>
      </c>
      <c r="D6191" s="75" t="s">
        <v>6658</v>
      </c>
      <c r="E6191" s="525">
        <v>16903</v>
      </c>
      <c r="F6191" s="184">
        <v>300</v>
      </c>
    </row>
    <row r="6192" spans="1:6">
      <c r="A6192" s="203">
        <v>41652</v>
      </c>
      <c r="B6192" s="382"/>
      <c r="C6192" s="75" t="s">
        <v>6653</v>
      </c>
      <c r="D6192" s="75" t="s">
        <v>6656</v>
      </c>
      <c r="E6192" s="525">
        <v>16900</v>
      </c>
      <c r="F6192" s="184">
        <v>713.54</v>
      </c>
    </row>
    <row r="6194" spans="1:6">
      <c r="A6194" s="60">
        <v>41653</v>
      </c>
    </row>
    <row r="6195" spans="1:6">
      <c r="A6195" s="203">
        <v>41647</v>
      </c>
      <c r="B6195" s="382"/>
      <c r="C6195" s="75" t="s">
        <v>771</v>
      </c>
      <c r="D6195" s="75" t="s">
        <v>6625</v>
      </c>
      <c r="E6195" s="525">
        <v>16899</v>
      </c>
      <c r="F6195" s="184">
        <v>579.12</v>
      </c>
    </row>
    <row r="6196" spans="1:6">
      <c r="A6196" s="203">
        <v>41652</v>
      </c>
      <c r="B6196" s="382"/>
      <c r="C6196" s="75" t="s">
        <v>615</v>
      </c>
      <c r="D6196" s="75" t="s">
        <v>6655</v>
      </c>
      <c r="E6196" s="525">
        <v>16895</v>
      </c>
      <c r="F6196" s="184">
        <v>1500</v>
      </c>
    </row>
    <row r="6197" spans="1:6">
      <c r="A6197" s="203">
        <v>41652</v>
      </c>
      <c r="B6197" s="382"/>
      <c r="C6197" s="75" t="s">
        <v>615</v>
      </c>
      <c r="D6197" s="75" t="s">
        <v>6657</v>
      </c>
      <c r="E6197" s="525">
        <v>16901</v>
      </c>
      <c r="F6197" s="184">
        <v>2000</v>
      </c>
    </row>
    <row r="6199" spans="1:6">
      <c r="A6199" s="60">
        <v>41654</v>
      </c>
    </row>
    <row r="6200" spans="1:6">
      <c r="A6200" s="203">
        <v>41631</v>
      </c>
      <c r="B6200" s="382">
        <v>41648</v>
      </c>
      <c r="C6200" s="75" t="s">
        <v>4831</v>
      </c>
      <c r="D6200" s="75" t="s">
        <v>6501</v>
      </c>
      <c r="E6200" s="525">
        <v>16877</v>
      </c>
      <c r="F6200" s="184">
        <v>3311.68</v>
      </c>
    </row>
    <row r="6202" spans="1:6">
      <c r="A6202" s="60">
        <v>41655</v>
      </c>
    </row>
    <row r="6203" spans="1:6">
      <c r="A6203" s="203">
        <v>41647</v>
      </c>
      <c r="B6203" s="382"/>
      <c r="C6203" s="75" t="s">
        <v>6623</v>
      </c>
      <c r="D6203" s="75" t="s">
        <v>6624</v>
      </c>
      <c r="E6203" s="525">
        <v>16902</v>
      </c>
      <c r="F6203" s="184">
        <v>784.35</v>
      </c>
    </row>
    <row r="6204" spans="1:6">
      <c r="A6204" s="203">
        <v>41655</v>
      </c>
      <c r="B6204" s="382"/>
      <c r="C6204" s="75" t="s">
        <v>226</v>
      </c>
      <c r="D6204" s="75" t="s">
        <v>6768</v>
      </c>
      <c r="E6204" s="525">
        <v>16910</v>
      </c>
      <c r="F6204" s="184">
        <v>227</v>
      </c>
    </row>
    <row r="6206" spans="1:6">
      <c r="A6206" s="60">
        <v>41656</v>
      </c>
    </row>
    <row r="6207" spans="1:6">
      <c r="A6207" s="203">
        <v>41656</v>
      </c>
      <c r="B6207" s="382"/>
      <c r="C6207" s="75" t="s">
        <v>145</v>
      </c>
      <c r="D6207" s="75" t="s">
        <v>6786</v>
      </c>
      <c r="E6207" s="525">
        <v>16928</v>
      </c>
      <c r="F6207" s="184">
        <v>377</v>
      </c>
    </row>
    <row r="6208" spans="1:6">
      <c r="A6208" s="203">
        <v>41656</v>
      </c>
      <c r="B6208" s="382"/>
      <c r="C6208" s="75" t="s">
        <v>456</v>
      </c>
      <c r="D6208" s="75" t="s">
        <v>6793</v>
      </c>
      <c r="E6208" s="525">
        <v>16938</v>
      </c>
      <c r="F6208" s="184">
        <v>70</v>
      </c>
    </row>
    <row r="6209" spans="1:6">
      <c r="A6209" s="203">
        <v>41656</v>
      </c>
      <c r="B6209" s="382"/>
      <c r="C6209" s="75" t="s">
        <v>389</v>
      </c>
      <c r="D6209" s="75" t="s">
        <v>6781</v>
      </c>
      <c r="E6209" s="525">
        <v>16937</v>
      </c>
      <c r="F6209" s="184">
        <v>60</v>
      </c>
    </row>
    <row r="6210" spans="1:6">
      <c r="A6210" s="203">
        <v>41656</v>
      </c>
      <c r="B6210" s="382"/>
      <c r="C6210" s="75" t="s">
        <v>389</v>
      </c>
      <c r="D6210" s="75" t="s">
        <v>6781</v>
      </c>
      <c r="E6210" s="525">
        <v>16922</v>
      </c>
      <c r="F6210" s="184">
        <v>200</v>
      </c>
    </row>
    <row r="6211" spans="1:6">
      <c r="A6211" s="203">
        <v>41656</v>
      </c>
      <c r="B6211" s="382"/>
      <c r="C6211" s="75" t="s">
        <v>2897</v>
      </c>
      <c r="D6211" s="75" t="s">
        <v>6794</v>
      </c>
      <c r="E6211" s="525">
        <v>16939</v>
      </c>
      <c r="F6211" s="184">
        <v>3000</v>
      </c>
    </row>
    <row r="6212" spans="1:6">
      <c r="A6212" s="203">
        <v>41655</v>
      </c>
      <c r="B6212" s="382"/>
      <c r="C6212" s="75" t="s">
        <v>1727</v>
      </c>
      <c r="D6212" s="75" t="s">
        <v>6766</v>
      </c>
      <c r="E6212" s="525">
        <v>16908</v>
      </c>
      <c r="F6212" s="184">
        <v>30</v>
      </c>
    </row>
    <row r="6213" spans="1:6">
      <c r="A6213" s="203">
        <v>41656</v>
      </c>
      <c r="B6213" s="382"/>
      <c r="C6213" s="75" t="s">
        <v>3845</v>
      </c>
      <c r="D6213" s="75" t="s">
        <v>3445</v>
      </c>
      <c r="E6213" s="525">
        <v>16919</v>
      </c>
      <c r="F6213" s="184">
        <v>478.4</v>
      </c>
    </row>
    <row r="6215" spans="1:6">
      <c r="A6215" s="60">
        <v>41659</v>
      </c>
    </row>
    <row r="6216" spans="1:6">
      <c r="A6216" s="203">
        <v>41586</v>
      </c>
      <c r="B6216" s="382">
        <v>41656</v>
      </c>
      <c r="C6216" s="75" t="s">
        <v>1982</v>
      </c>
      <c r="D6216" s="75" t="s">
        <v>5897</v>
      </c>
      <c r="E6216" s="525">
        <v>16338</v>
      </c>
      <c r="F6216" s="184">
        <v>600</v>
      </c>
    </row>
    <row r="6217" spans="1:6">
      <c r="A6217" s="203">
        <v>41655</v>
      </c>
      <c r="B6217" s="382"/>
      <c r="C6217" s="75" t="s">
        <v>941</v>
      </c>
      <c r="D6217" s="75" t="s">
        <v>6770</v>
      </c>
      <c r="E6217" s="525">
        <v>16912</v>
      </c>
      <c r="F6217" s="184">
        <v>2000</v>
      </c>
    </row>
    <row r="6218" spans="1:6">
      <c r="A6218" s="203">
        <v>41655</v>
      </c>
      <c r="B6218" s="382">
        <v>41656</v>
      </c>
      <c r="C6218" s="75" t="s">
        <v>1982</v>
      </c>
      <c r="D6218" s="75" t="s">
        <v>6771</v>
      </c>
      <c r="E6218" s="525">
        <v>16913</v>
      </c>
      <c r="F6218" s="184">
        <v>5000</v>
      </c>
    </row>
    <row r="6219" spans="1:6">
      <c r="A6219" s="203">
        <v>41659</v>
      </c>
      <c r="B6219" s="382"/>
      <c r="C6219" s="75" t="s">
        <v>2897</v>
      </c>
      <c r="D6219" s="75" t="s">
        <v>6804</v>
      </c>
      <c r="E6219" s="525">
        <v>16949</v>
      </c>
      <c r="F6219" s="184">
        <v>400</v>
      </c>
    </row>
    <row r="6220" spans="1:6">
      <c r="A6220" s="203">
        <v>41626</v>
      </c>
      <c r="B6220" s="382">
        <v>41659</v>
      </c>
      <c r="C6220" s="75" t="s">
        <v>469</v>
      </c>
      <c r="D6220" s="75" t="s">
        <v>6387</v>
      </c>
      <c r="E6220" s="525">
        <v>16847</v>
      </c>
      <c r="F6220" s="184">
        <v>4892.16</v>
      </c>
    </row>
    <row r="6221" spans="1:6">
      <c r="A6221" s="203">
        <v>41626</v>
      </c>
      <c r="B6221" s="382">
        <v>41657</v>
      </c>
      <c r="C6221" s="75" t="s">
        <v>4271</v>
      </c>
      <c r="D6221" s="75" t="s">
        <v>6398</v>
      </c>
      <c r="E6221" s="525">
        <v>16856</v>
      </c>
      <c r="F6221" s="184">
        <v>598.53</v>
      </c>
    </row>
    <row r="6222" spans="1:6">
      <c r="A6222" s="203">
        <v>41621</v>
      </c>
      <c r="B6222" s="382">
        <v>41626</v>
      </c>
      <c r="C6222" s="75" t="s">
        <v>1409</v>
      </c>
      <c r="D6222" s="75" t="s">
        <v>6300</v>
      </c>
      <c r="E6222" s="525">
        <v>16731</v>
      </c>
      <c r="F6222" s="184">
        <v>150</v>
      </c>
    </row>
    <row r="6223" spans="1:6">
      <c r="A6223" s="203">
        <v>41659</v>
      </c>
      <c r="B6223" s="382"/>
      <c r="C6223" s="75" t="s">
        <v>410</v>
      </c>
      <c r="D6223" s="75" t="s">
        <v>6803</v>
      </c>
      <c r="E6223" s="525">
        <v>16947</v>
      </c>
      <c r="F6223" s="184">
        <v>5000</v>
      </c>
    </row>
    <row r="6224" spans="1:6">
      <c r="A6224" s="203">
        <v>41659</v>
      </c>
      <c r="B6224" s="382"/>
      <c r="C6224" s="75" t="s">
        <v>410</v>
      </c>
      <c r="D6224" s="75" t="s">
        <v>6799</v>
      </c>
      <c r="E6224" s="525">
        <v>16943</v>
      </c>
      <c r="F6224" s="184">
        <v>1050</v>
      </c>
    </row>
    <row r="6225" spans="1:10" s="444" customFormat="1">
      <c r="A6225" s="393"/>
      <c r="B6225" s="383"/>
      <c r="C6225" s="384"/>
      <c r="D6225" s="384"/>
      <c r="E6225" s="543"/>
      <c r="F6225" s="371"/>
      <c r="G6225" s="398"/>
      <c r="H6225" s="309"/>
      <c r="I6225" s="24"/>
      <c r="J6225" s="2"/>
    </row>
    <row r="6226" spans="1:10" s="444" customFormat="1">
      <c r="A6226" s="579">
        <v>41660</v>
      </c>
      <c r="B6226" s="580"/>
      <c r="C6226" s="581"/>
      <c r="D6226" s="581"/>
      <c r="E6226" s="582"/>
      <c r="F6226" s="371"/>
      <c r="G6226" s="695"/>
      <c r="H6226" s="398"/>
      <c r="I6226" s="24"/>
      <c r="J6226" s="2"/>
    </row>
    <row r="6227" spans="1:10" ht="12" customHeight="1">
      <c r="A6227" s="203">
        <v>41656</v>
      </c>
      <c r="B6227" s="382">
        <v>41661</v>
      </c>
      <c r="C6227" s="75" t="s">
        <v>226</v>
      </c>
      <c r="D6227" s="75" t="s">
        <v>6790</v>
      </c>
      <c r="E6227" s="525">
        <v>16932</v>
      </c>
      <c r="F6227" s="184">
        <v>93.38</v>
      </c>
      <c r="H6227" s="697"/>
    </row>
    <row r="6228" spans="1:10">
      <c r="A6228" s="203">
        <v>41621</v>
      </c>
      <c r="B6228" s="382">
        <v>41626</v>
      </c>
      <c r="C6228" s="75" t="s">
        <v>1402</v>
      </c>
      <c r="D6228" s="75" t="s">
        <v>6302</v>
      </c>
      <c r="E6228" s="525">
        <v>16733</v>
      </c>
      <c r="F6228" s="184">
        <v>150</v>
      </c>
    </row>
    <row r="6229" spans="1:10">
      <c r="A6229" s="203">
        <v>41656</v>
      </c>
      <c r="B6229" s="382"/>
      <c r="C6229" s="75" t="s">
        <v>2205</v>
      </c>
      <c r="D6229" s="75" t="s">
        <v>6380</v>
      </c>
      <c r="E6229" s="525">
        <v>16927</v>
      </c>
      <c r="F6229" s="184">
        <v>300</v>
      </c>
    </row>
    <row r="6230" spans="1:10">
      <c r="A6230" s="203">
        <v>41656</v>
      </c>
      <c r="B6230" s="382">
        <v>41661</v>
      </c>
      <c r="C6230" s="75" t="s">
        <v>438</v>
      </c>
      <c r="D6230" s="75" t="s">
        <v>6780</v>
      </c>
      <c r="E6230" s="525">
        <v>16921</v>
      </c>
      <c r="F6230" s="184">
        <v>450</v>
      </c>
    </row>
    <row r="6231" spans="1:10">
      <c r="A6231" s="203">
        <v>41656</v>
      </c>
      <c r="B6231" s="382"/>
      <c r="C6231" s="75" t="s">
        <v>6774</v>
      </c>
      <c r="D6231" s="75" t="s">
        <v>6778</v>
      </c>
      <c r="E6231" s="525">
        <v>16918</v>
      </c>
      <c r="F6231" s="184">
        <v>515.20000000000005</v>
      </c>
    </row>
    <row r="6232" spans="1:10">
      <c r="A6232" s="203">
        <v>41620</v>
      </c>
      <c r="B6232" s="382"/>
      <c r="C6232" s="75" t="s">
        <v>619</v>
      </c>
      <c r="D6232" s="75" t="s">
        <v>6284</v>
      </c>
      <c r="E6232" s="525">
        <v>16888</v>
      </c>
      <c r="F6232" s="184">
        <v>552</v>
      </c>
    </row>
    <row r="6233" spans="1:10">
      <c r="A6233" s="203">
        <v>41656</v>
      </c>
      <c r="B6233" s="382"/>
      <c r="C6233" s="75" t="s">
        <v>3419</v>
      </c>
      <c r="D6233" s="75" t="s">
        <v>6779</v>
      </c>
      <c r="E6233" s="525">
        <v>16920</v>
      </c>
      <c r="F6233" s="184">
        <v>478.4</v>
      </c>
    </row>
    <row r="6235" spans="1:10">
      <c r="A6235" s="60">
        <v>41661</v>
      </c>
    </row>
    <row r="6236" spans="1:10">
      <c r="A6236" s="203">
        <v>41659</v>
      </c>
      <c r="B6236" s="382"/>
      <c r="C6236" s="75" t="s">
        <v>388</v>
      </c>
      <c r="D6236" s="75" t="s">
        <v>6797</v>
      </c>
      <c r="E6236" s="525">
        <v>16941</v>
      </c>
      <c r="F6236" s="184">
        <v>500</v>
      </c>
    </row>
    <row r="6237" spans="1:10">
      <c r="A6237" s="203">
        <v>41659</v>
      </c>
      <c r="B6237" s="382"/>
      <c r="C6237" s="75" t="s">
        <v>767</v>
      </c>
      <c r="D6237" s="75" t="s">
        <v>6796</v>
      </c>
      <c r="E6237" s="525">
        <v>16940</v>
      </c>
      <c r="F6237" s="184">
        <v>550.54999999999995</v>
      </c>
    </row>
    <row r="6238" spans="1:10">
      <c r="A6238" s="203">
        <v>41661</v>
      </c>
      <c r="B6238" s="382"/>
      <c r="C6238" s="75" t="s">
        <v>2738</v>
      </c>
      <c r="D6238" s="75" t="s">
        <v>6824</v>
      </c>
      <c r="E6238" s="525">
        <v>16956</v>
      </c>
      <c r="F6238" s="184">
        <v>875</v>
      </c>
    </row>
    <row r="6239" spans="1:10">
      <c r="A6239" s="203">
        <v>41661</v>
      </c>
      <c r="B6239" s="382"/>
      <c r="C6239" s="75" t="s">
        <v>2897</v>
      </c>
      <c r="D6239" s="75" t="s">
        <v>6826</v>
      </c>
      <c r="E6239" s="525">
        <v>16958</v>
      </c>
      <c r="F6239" s="184">
        <v>2500</v>
      </c>
    </row>
    <row r="6240" spans="1:10">
      <c r="A6240" s="60">
        <v>41662</v>
      </c>
    </row>
    <row r="6241" spans="1:6">
      <c r="A6241" s="203">
        <v>41656</v>
      </c>
      <c r="B6241" s="382">
        <v>41661</v>
      </c>
      <c r="C6241" s="75" t="s">
        <v>6496</v>
      </c>
      <c r="D6241" s="75" t="s">
        <v>6789</v>
      </c>
      <c r="E6241" s="525">
        <v>16931</v>
      </c>
      <c r="F6241" s="184">
        <v>277.5</v>
      </c>
    </row>
    <row r="6242" spans="1:6">
      <c r="A6242" s="203">
        <v>41656</v>
      </c>
      <c r="B6242" s="382">
        <v>41661</v>
      </c>
      <c r="C6242" s="75" t="s">
        <v>1459</v>
      </c>
      <c r="D6242" s="75" t="s">
        <v>6787</v>
      </c>
      <c r="E6242" s="525">
        <v>16929</v>
      </c>
      <c r="F6242" s="184">
        <v>296.92</v>
      </c>
    </row>
    <row r="6243" spans="1:6">
      <c r="A6243" s="203">
        <v>41656</v>
      </c>
      <c r="B6243" s="382">
        <v>41661</v>
      </c>
      <c r="C6243" s="75" t="s">
        <v>896</v>
      </c>
      <c r="D6243" s="75" t="s">
        <v>6783</v>
      </c>
      <c r="E6243" s="525">
        <v>16924</v>
      </c>
      <c r="F6243" s="184">
        <v>350</v>
      </c>
    </row>
    <row r="6244" spans="1:6">
      <c r="A6244" s="203">
        <v>41656</v>
      </c>
      <c r="B6244" s="382">
        <v>41661</v>
      </c>
      <c r="C6244" s="75" t="s">
        <v>1797</v>
      </c>
      <c r="D6244" s="75" t="s">
        <v>6784</v>
      </c>
      <c r="E6244" s="525">
        <v>16925</v>
      </c>
      <c r="F6244" s="184">
        <v>650</v>
      </c>
    </row>
    <row r="6245" spans="1:6">
      <c r="A6245" s="203">
        <v>41655</v>
      </c>
      <c r="B6245" s="382"/>
      <c r="C6245" s="75" t="s">
        <v>130</v>
      </c>
      <c r="D6245" s="75" t="s">
        <v>6769</v>
      </c>
      <c r="E6245" s="525">
        <v>16917</v>
      </c>
      <c r="F6245" s="184">
        <v>975</v>
      </c>
    </row>
    <row r="6246" spans="1:6">
      <c r="A6246" s="203">
        <v>41659</v>
      </c>
      <c r="B6246" s="382"/>
      <c r="C6246" s="75" t="s">
        <v>5403</v>
      </c>
      <c r="D6246" s="75" t="s">
        <v>6798</v>
      </c>
      <c r="E6246" s="525">
        <v>16942</v>
      </c>
      <c r="F6246" s="184">
        <v>320</v>
      </c>
    </row>
    <row r="6248" spans="1:6">
      <c r="A6248" s="60">
        <v>41663</v>
      </c>
    </row>
    <row r="6249" spans="1:6">
      <c r="A6249" s="203">
        <v>41656</v>
      </c>
      <c r="B6249" s="382">
        <v>41661</v>
      </c>
      <c r="C6249" s="75" t="s">
        <v>6775</v>
      </c>
      <c r="D6249" s="75" t="s">
        <v>6782</v>
      </c>
      <c r="E6249" s="525">
        <v>16923</v>
      </c>
      <c r="F6249" s="184">
        <v>350</v>
      </c>
    </row>
    <row r="6250" spans="1:6">
      <c r="A6250" s="203">
        <v>41656</v>
      </c>
      <c r="B6250" s="382">
        <v>41661</v>
      </c>
      <c r="C6250" s="75" t="s">
        <v>6776</v>
      </c>
      <c r="D6250" s="75" t="s">
        <v>6791</v>
      </c>
      <c r="E6250" s="525">
        <v>16933</v>
      </c>
      <c r="F6250" s="184">
        <v>400</v>
      </c>
    </row>
    <row r="6251" spans="1:6">
      <c r="A6251" s="203">
        <v>41659</v>
      </c>
      <c r="B6251" s="382"/>
      <c r="C6251" s="75" t="s">
        <v>4957</v>
      </c>
      <c r="D6251" s="75" t="s">
        <v>6800</v>
      </c>
      <c r="E6251" s="525">
        <v>16944</v>
      </c>
      <c r="F6251" s="184">
        <v>690</v>
      </c>
    </row>
    <row r="6252" spans="1:6">
      <c r="A6252" s="203">
        <v>41660</v>
      </c>
      <c r="B6252" s="382"/>
      <c r="C6252" s="75" t="s">
        <v>6806</v>
      </c>
      <c r="D6252" s="75" t="s">
        <v>6813</v>
      </c>
      <c r="E6252" s="525">
        <v>16950</v>
      </c>
      <c r="F6252" s="184">
        <v>1103.8900000000001</v>
      </c>
    </row>
    <row r="6253" spans="1:6">
      <c r="A6253" s="203">
        <v>41659</v>
      </c>
      <c r="B6253" s="382"/>
      <c r="C6253" s="75" t="s">
        <v>2897</v>
      </c>
      <c r="D6253" s="75" t="s">
        <v>6805</v>
      </c>
      <c r="E6253" s="525">
        <v>16948</v>
      </c>
      <c r="F6253" s="184">
        <v>1305.4000000000001</v>
      </c>
    </row>
    <row r="6255" spans="1:6">
      <c r="A6255" s="60">
        <v>41666</v>
      </c>
    </row>
    <row r="6256" spans="1:6">
      <c r="A6256" s="203">
        <v>41656</v>
      </c>
      <c r="B6256" s="382">
        <v>41661</v>
      </c>
      <c r="C6256" s="75" t="s">
        <v>662</v>
      </c>
      <c r="D6256" s="75" t="s">
        <v>6788</v>
      </c>
      <c r="E6256" s="525">
        <v>16930</v>
      </c>
      <c r="F6256" s="184">
        <v>170.43</v>
      </c>
    </row>
    <row r="6257" spans="1:10">
      <c r="A6257" s="203">
        <v>41659</v>
      </c>
      <c r="B6257" s="382"/>
      <c r="C6257" s="75" t="s">
        <v>2299</v>
      </c>
      <c r="D6257" s="75" t="s">
        <v>6802</v>
      </c>
      <c r="E6257" s="525">
        <v>16946</v>
      </c>
      <c r="F6257" s="184">
        <v>552</v>
      </c>
    </row>
    <row r="6258" spans="1:10">
      <c r="A6258" s="203">
        <v>41666</v>
      </c>
      <c r="B6258" s="382"/>
      <c r="C6258" s="75" t="s">
        <v>2897</v>
      </c>
      <c r="D6258" s="75" t="s">
        <v>6858</v>
      </c>
      <c r="E6258" s="525">
        <v>16961</v>
      </c>
      <c r="F6258" s="184">
        <v>500</v>
      </c>
    </row>
    <row r="6259" spans="1:10">
      <c r="A6259" s="60">
        <v>41668</v>
      </c>
    </row>
    <row r="6260" spans="1:10">
      <c r="A6260" s="203">
        <v>41668</v>
      </c>
      <c r="B6260" s="382"/>
      <c r="C6260" s="75" t="s">
        <v>389</v>
      </c>
      <c r="D6260" s="75" t="s">
        <v>6865</v>
      </c>
      <c r="E6260" s="525">
        <v>16974</v>
      </c>
      <c r="F6260" s="184">
        <v>450.24</v>
      </c>
    </row>
    <row r="6261" spans="1:10">
      <c r="A6261" s="203">
        <v>41668</v>
      </c>
      <c r="B6261" s="382"/>
      <c r="C6261" s="75" t="s">
        <v>6866</v>
      </c>
      <c r="D6261" s="75" t="s">
        <v>6867</v>
      </c>
      <c r="E6261" s="525">
        <v>16977</v>
      </c>
      <c r="F6261" s="184">
        <v>200</v>
      </c>
    </row>
    <row r="6262" spans="1:10" s="444" customFormat="1">
      <c r="A6262" s="578">
        <v>41669</v>
      </c>
      <c r="B6262" s="108"/>
      <c r="C6262" s="109"/>
      <c r="D6262" s="109"/>
      <c r="E6262" s="531"/>
      <c r="F6262" s="125"/>
      <c r="G6262" s="398"/>
      <c r="H6262" s="309"/>
      <c r="I6262" s="24"/>
      <c r="J6262" s="2"/>
    </row>
    <row r="6263" spans="1:10">
      <c r="A6263" s="203">
        <v>41654</v>
      </c>
      <c r="B6263" s="382"/>
      <c r="C6263" s="75" t="s">
        <v>6764</v>
      </c>
      <c r="D6263" s="75" t="s">
        <v>6757</v>
      </c>
      <c r="E6263" s="525">
        <v>16967</v>
      </c>
      <c r="F6263" s="184">
        <v>327.05</v>
      </c>
      <c r="H6263" s="694"/>
    </row>
    <row r="6264" spans="1:10">
      <c r="A6264" s="203">
        <v>41669</v>
      </c>
      <c r="B6264" s="382"/>
      <c r="C6264" s="75" t="s">
        <v>354</v>
      </c>
      <c r="D6264" s="75" t="s">
        <v>6870</v>
      </c>
      <c r="E6264" s="525">
        <v>16985</v>
      </c>
      <c r="F6264" s="184">
        <v>120</v>
      </c>
    </row>
    <row r="6265" spans="1:10">
      <c r="A6265" s="203">
        <v>41669</v>
      </c>
      <c r="B6265" s="382"/>
      <c r="C6265" s="75" t="s">
        <v>2358</v>
      </c>
      <c r="D6265" s="75" t="s">
        <v>6871</v>
      </c>
      <c r="E6265" s="525">
        <v>16986</v>
      </c>
      <c r="F6265" s="184">
        <v>75</v>
      </c>
    </row>
    <row r="6266" spans="1:10">
      <c r="A6266" s="60">
        <v>41670</v>
      </c>
    </row>
    <row r="6267" spans="1:10">
      <c r="A6267" s="203">
        <v>41668</v>
      </c>
      <c r="B6267" s="382"/>
      <c r="C6267" s="75" t="s">
        <v>6863</v>
      </c>
      <c r="D6267" s="75" t="s">
        <v>6864</v>
      </c>
      <c r="E6267" s="525">
        <v>16981</v>
      </c>
      <c r="F6267" s="184">
        <v>200</v>
      </c>
    </row>
    <row r="6268" spans="1:10">
      <c r="A6268" s="203">
        <v>41668</v>
      </c>
      <c r="B6268" s="382"/>
      <c r="C6268" s="75" t="s">
        <v>1798</v>
      </c>
      <c r="D6268" s="75" t="s">
        <v>6868</v>
      </c>
      <c r="E6268" s="525">
        <v>16980</v>
      </c>
      <c r="F6268" s="184">
        <v>191.01</v>
      </c>
    </row>
    <row r="6269" spans="1:10">
      <c r="A6269" s="203">
        <v>41663</v>
      </c>
      <c r="B6269" s="382">
        <v>41669</v>
      </c>
      <c r="C6269" s="75" t="s">
        <v>1459</v>
      </c>
      <c r="D6269" s="75" t="s">
        <v>6842</v>
      </c>
      <c r="E6269" s="525">
        <v>16982</v>
      </c>
      <c r="F6269" s="184">
        <v>275.56</v>
      </c>
    </row>
    <row r="6270" spans="1:10">
      <c r="A6270" s="203">
        <v>41667</v>
      </c>
      <c r="B6270" s="382"/>
      <c r="C6270" s="75" t="s">
        <v>2295</v>
      </c>
      <c r="D6270" s="75" t="s">
        <v>6860</v>
      </c>
      <c r="E6270" s="525">
        <v>16984</v>
      </c>
      <c r="F6270" s="184">
        <v>552</v>
      </c>
    </row>
    <row r="6271" spans="1:10">
      <c r="A6271" s="203">
        <v>41659</v>
      </c>
      <c r="B6271" s="382"/>
      <c r="C6271" s="75" t="s">
        <v>4366</v>
      </c>
      <c r="D6271" s="75" t="s">
        <v>6801</v>
      </c>
      <c r="E6271" s="525">
        <v>16945</v>
      </c>
      <c r="F6271" s="184">
        <v>570.4</v>
      </c>
    </row>
    <row r="6272" spans="1:10">
      <c r="A6272" s="203">
        <v>41663</v>
      </c>
      <c r="B6272" s="382"/>
      <c r="C6272" s="75" t="s">
        <v>4345</v>
      </c>
      <c r="D6272" s="75" t="s">
        <v>6838</v>
      </c>
      <c r="E6272" s="525">
        <v>16976</v>
      </c>
      <c r="F6272" s="184">
        <v>3960</v>
      </c>
    </row>
    <row r="6273" spans="1:6">
      <c r="A6273" s="203">
        <v>41666</v>
      </c>
      <c r="B6273" s="382"/>
      <c r="C6273" s="75" t="s">
        <v>6855</v>
      </c>
      <c r="D6273" s="75" t="s">
        <v>6856</v>
      </c>
      <c r="E6273" s="525">
        <v>16959</v>
      </c>
      <c r="F6273" s="184">
        <v>4400</v>
      </c>
    </row>
    <row r="6274" spans="1:6">
      <c r="A6274" s="203">
        <v>41670</v>
      </c>
      <c r="B6274" s="382"/>
      <c r="C6274" s="75" t="s">
        <v>226</v>
      </c>
      <c r="D6274" s="75" t="s">
        <v>6889</v>
      </c>
      <c r="E6274" s="525">
        <v>17006</v>
      </c>
      <c r="F6274" s="184">
        <v>1050</v>
      </c>
    </row>
    <row r="6275" spans="1:6">
      <c r="A6275" s="203">
        <v>41670</v>
      </c>
      <c r="B6275" s="382"/>
      <c r="C6275" s="75" t="s">
        <v>226</v>
      </c>
      <c r="D6275" s="75" t="s">
        <v>6888</v>
      </c>
      <c r="E6275" s="525">
        <v>17005</v>
      </c>
      <c r="F6275" s="184">
        <v>200</v>
      </c>
    </row>
    <row r="6276" spans="1:6">
      <c r="A6276" s="203">
        <v>41670</v>
      </c>
      <c r="B6276" s="382"/>
      <c r="C6276" s="75" t="s">
        <v>1419</v>
      </c>
      <c r="D6276" s="75" t="s">
        <v>6873</v>
      </c>
      <c r="E6276" s="525">
        <v>16988</v>
      </c>
      <c r="F6276" s="184">
        <v>362.26</v>
      </c>
    </row>
    <row r="6277" spans="1:6">
      <c r="A6277" s="203">
        <v>41670</v>
      </c>
      <c r="B6277" s="382"/>
      <c r="C6277" s="75" t="s">
        <v>389</v>
      </c>
      <c r="D6277" s="75" t="s">
        <v>6882</v>
      </c>
      <c r="E6277" s="525">
        <v>16997</v>
      </c>
      <c r="F6277" s="184">
        <v>260</v>
      </c>
    </row>
    <row r="6278" spans="1:6">
      <c r="A6278" s="203">
        <v>41670</v>
      </c>
      <c r="B6278" s="382"/>
      <c r="C6278" s="75" t="s">
        <v>1419</v>
      </c>
      <c r="D6278" s="75" t="s">
        <v>6877</v>
      </c>
      <c r="E6278" s="525">
        <v>16992</v>
      </c>
      <c r="F6278" s="184">
        <v>124.24</v>
      </c>
    </row>
    <row r="6279" spans="1:6">
      <c r="A6279" s="203">
        <v>41670</v>
      </c>
      <c r="B6279" s="382"/>
      <c r="C6279" s="75" t="s">
        <v>1419</v>
      </c>
      <c r="D6279" s="75" t="s">
        <v>6876</v>
      </c>
      <c r="E6279" s="525">
        <v>16991</v>
      </c>
      <c r="F6279" s="184">
        <v>352.02</v>
      </c>
    </row>
    <row r="6280" spans="1:6">
      <c r="A6280" s="203">
        <v>41670</v>
      </c>
      <c r="B6280" s="382"/>
      <c r="C6280" s="75" t="s">
        <v>1419</v>
      </c>
      <c r="D6280" s="75" t="s">
        <v>6874</v>
      </c>
      <c r="E6280" s="525">
        <v>16989</v>
      </c>
      <c r="F6280" s="184">
        <v>803.2</v>
      </c>
    </row>
    <row r="6281" spans="1:6">
      <c r="A6281" s="203">
        <v>41670</v>
      </c>
      <c r="B6281" s="382"/>
      <c r="C6281" s="75" t="s">
        <v>1419</v>
      </c>
      <c r="D6281" s="75" t="s">
        <v>6875</v>
      </c>
      <c r="E6281" s="525">
        <v>16990</v>
      </c>
      <c r="F6281" s="184">
        <v>355.86</v>
      </c>
    </row>
    <row r="6282" spans="1:6">
      <c r="A6282" s="203">
        <v>41670</v>
      </c>
      <c r="B6282" s="382"/>
      <c r="C6282" s="75" t="s">
        <v>2897</v>
      </c>
      <c r="D6282" s="75" t="s">
        <v>4994</v>
      </c>
      <c r="E6282" s="525">
        <v>17008</v>
      </c>
      <c r="F6282" s="184">
        <v>1500</v>
      </c>
    </row>
    <row r="6283" spans="1:6">
      <c r="A6283" s="203">
        <v>41670</v>
      </c>
      <c r="B6283" s="382"/>
      <c r="C6283" s="75" t="s">
        <v>100</v>
      </c>
      <c r="D6283" s="75" t="s">
        <v>6890</v>
      </c>
      <c r="E6283" s="525">
        <v>17007</v>
      </c>
      <c r="F6283" s="184">
        <v>1000</v>
      </c>
    </row>
    <row r="6284" spans="1:6">
      <c r="A6284" s="203">
        <v>41670</v>
      </c>
      <c r="B6284" s="382"/>
      <c r="C6284" s="75" t="s">
        <v>145</v>
      </c>
      <c r="D6284" s="75" t="s">
        <v>6881</v>
      </c>
      <c r="E6284" s="525">
        <v>16996</v>
      </c>
      <c r="F6284" s="184">
        <v>585</v>
      </c>
    </row>
    <row r="6285" spans="1:6">
      <c r="A6285" s="203">
        <v>41669</v>
      </c>
      <c r="B6285" s="382"/>
      <c r="C6285" s="75" t="s">
        <v>2288</v>
      </c>
      <c r="D6285" s="75" t="s">
        <v>6872</v>
      </c>
      <c r="E6285" s="525">
        <v>17009</v>
      </c>
      <c r="F6285" s="184">
        <v>30</v>
      </c>
    </row>
    <row r="6287" spans="1:6">
      <c r="A6287" s="60">
        <v>41673</v>
      </c>
    </row>
    <row r="6288" spans="1:6">
      <c r="A6288" s="203">
        <v>41663</v>
      </c>
      <c r="B6288" s="382">
        <v>41669</v>
      </c>
      <c r="C6288" s="75" t="s">
        <v>348</v>
      </c>
      <c r="D6288" s="75" t="s">
        <v>6839</v>
      </c>
      <c r="E6288" s="525">
        <v>16983</v>
      </c>
      <c r="F6288" s="184">
        <v>154.47999999999999</v>
      </c>
    </row>
    <row r="6289" spans="1:6">
      <c r="A6289" s="203">
        <v>41670</v>
      </c>
      <c r="B6289" s="382">
        <v>41675</v>
      </c>
      <c r="C6289" s="75" t="s">
        <v>438</v>
      </c>
      <c r="D6289" s="75" t="s">
        <v>6880</v>
      </c>
      <c r="E6289" s="525">
        <v>16995</v>
      </c>
      <c r="F6289" s="184">
        <v>300</v>
      </c>
    </row>
    <row r="6290" spans="1:6">
      <c r="A6290" s="203">
        <v>41663</v>
      </c>
      <c r="B6290" s="382"/>
      <c r="C6290" s="75" t="s">
        <v>5003</v>
      </c>
      <c r="D6290" s="75" t="s">
        <v>6836</v>
      </c>
      <c r="E6290" s="525">
        <v>16966</v>
      </c>
      <c r="F6290" s="184">
        <v>524.4</v>
      </c>
    </row>
    <row r="6291" spans="1:6">
      <c r="A6291" s="203">
        <v>41667</v>
      </c>
      <c r="B6291" s="382"/>
      <c r="C6291" s="75" t="s">
        <v>1773</v>
      </c>
      <c r="D6291" s="75" t="s">
        <v>6862</v>
      </c>
      <c r="E6291" s="525">
        <v>16965</v>
      </c>
      <c r="F6291" s="184">
        <v>690</v>
      </c>
    </row>
    <row r="6292" spans="1:6">
      <c r="A6292" s="203">
        <v>41673</v>
      </c>
      <c r="B6292" s="382"/>
      <c r="C6292" s="75" t="s">
        <v>354</v>
      </c>
      <c r="D6292" s="75" t="s">
        <v>6892</v>
      </c>
      <c r="E6292" s="525">
        <v>17011</v>
      </c>
      <c r="F6292" s="184">
        <v>2111.2600000000002</v>
      </c>
    </row>
    <row r="6293" spans="1:6">
      <c r="A6293" s="203">
        <v>41673</v>
      </c>
      <c r="B6293" s="382"/>
      <c r="C6293" s="75" t="s">
        <v>354</v>
      </c>
      <c r="D6293" s="75" t="s">
        <v>6977</v>
      </c>
      <c r="E6293" s="525">
        <v>17104</v>
      </c>
      <c r="F6293" s="184">
        <v>676</v>
      </c>
    </row>
    <row r="6294" spans="1:6">
      <c r="A6294" s="203">
        <v>41308</v>
      </c>
      <c r="B6294" s="382"/>
      <c r="C6294" s="75" t="s">
        <v>468</v>
      </c>
      <c r="D6294" s="75" t="s">
        <v>6990</v>
      </c>
      <c r="E6294" s="525">
        <v>17010</v>
      </c>
      <c r="F6294" s="184">
        <v>797.97</v>
      </c>
    </row>
    <row r="6295" spans="1:6">
      <c r="A6295" s="203">
        <v>41673</v>
      </c>
      <c r="B6295" s="382"/>
      <c r="C6295" s="75" t="s">
        <v>468</v>
      </c>
      <c r="D6295" s="75" t="s">
        <v>6971</v>
      </c>
      <c r="E6295" s="525">
        <v>17095</v>
      </c>
      <c r="F6295" s="184">
        <v>4323.34</v>
      </c>
    </row>
    <row r="6296" spans="1:6">
      <c r="A6296" s="203">
        <v>41673</v>
      </c>
      <c r="B6296" s="382"/>
      <c r="C6296" s="75" t="s">
        <v>200</v>
      </c>
      <c r="D6296" s="75" t="s">
        <v>6905</v>
      </c>
      <c r="E6296" s="525">
        <v>17026</v>
      </c>
      <c r="F6296" s="184">
        <v>193.17</v>
      </c>
    </row>
    <row r="6297" spans="1:6">
      <c r="A6297" s="203">
        <v>41673</v>
      </c>
      <c r="B6297" s="382"/>
      <c r="C6297" s="75" t="s">
        <v>636</v>
      </c>
      <c r="D6297" s="75" t="s">
        <v>6913</v>
      </c>
      <c r="E6297" s="525">
        <v>17034</v>
      </c>
      <c r="F6297" s="184">
        <v>207.51</v>
      </c>
    </row>
    <row r="6298" spans="1:6">
      <c r="A6298" s="203">
        <v>41673</v>
      </c>
      <c r="B6298" s="382"/>
      <c r="C6298" s="75" t="s">
        <v>192</v>
      </c>
      <c r="D6298" s="75" t="s">
        <v>6969</v>
      </c>
      <c r="E6298" s="525">
        <v>17093</v>
      </c>
      <c r="F6298" s="184">
        <v>243.17</v>
      </c>
    </row>
    <row r="6299" spans="1:6">
      <c r="A6299" s="203">
        <v>41673</v>
      </c>
      <c r="B6299" s="382"/>
      <c r="C6299" s="75" t="s">
        <v>519</v>
      </c>
      <c r="D6299" s="75" t="s">
        <v>6919</v>
      </c>
      <c r="E6299" s="525">
        <v>17041</v>
      </c>
      <c r="F6299" s="184">
        <v>395.08</v>
      </c>
    </row>
    <row r="6300" spans="1:6">
      <c r="A6300" s="203">
        <v>41673</v>
      </c>
      <c r="B6300" s="382"/>
      <c r="C6300" s="75" t="s">
        <v>1480</v>
      </c>
      <c r="D6300" s="75" t="s">
        <v>6898</v>
      </c>
      <c r="E6300" s="525">
        <v>17017</v>
      </c>
      <c r="F6300" s="184">
        <v>816</v>
      </c>
    </row>
    <row r="6301" spans="1:6">
      <c r="A6301" s="203">
        <v>41673</v>
      </c>
      <c r="B6301" s="382"/>
      <c r="C6301" s="75" t="s">
        <v>2397</v>
      </c>
      <c r="D6301" s="75" t="s">
        <v>6906</v>
      </c>
      <c r="E6301" s="525">
        <v>17027</v>
      </c>
      <c r="F6301" s="184">
        <v>200.19</v>
      </c>
    </row>
    <row r="6302" spans="1:6">
      <c r="A6302" s="203">
        <v>41673</v>
      </c>
      <c r="B6302" s="382"/>
      <c r="C6302" s="75" t="s">
        <v>3662</v>
      </c>
      <c r="D6302" s="75" t="s">
        <v>6926</v>
      </c>
      <c r="E6302" s="525">
        <v>17048</v>
      </c>
      <c r="F6302" s="184">
        <v>176.93</v>
      </c>
    </row>
    <row r="6303" spans="1:6">
      <c r="A6303" s="203">
        <v>41673</v>
      </c>
      <c r="B6303" s="382"/>
      <c r="C6303" s="75" t="s">
        <v>5786</v>
      </c>
      <c r="D6303" s="75" t="s">
        <v>6951</v>
      </c>
      <c r="E6303" s="525">
        <v>17075</v>
      </c>
      <c r="F6303" s="184">
        <v>505.5</v>
      </c>
    </row>
    <row r="6304" spans="1:6">
      <c r="A6304" s="203">
        <v>41673</v>
      </c>
      <c r="B6304" s="382"/>
      <c r="C6304" s="75" t="s">
        <v>233</v>
      </c>
      <c r="D6304" s="75" t="s">
        <v>6941</v>
      </c>
      <c r="E6304" s="525">
        <v>17065</v>
      </c>
      <c r="F6304" s="184">
        <v>439.83</v>
      </c>
    </row>
    <row r="6305" spans="1:6">
      <c r="A6305" s="203">
        <v>41673</v>
      </c>
      <c r="B6305" s="382"/>
      <c r="C6305" s="75" t="s">
        <v>3775</v>
      </c>
      <c r="D6305" s="75" t="s">
        <v>6908</v>
      </c>
      <c r="E6305" s="525">
        <v>17029</v>
      </c>
      <c r="F6305" s="184">
        <v>171.87</v>
      </c>
    </row>
    <row r="6306" spans="1:6">
      <c r="A6306" s="203">
        <v>41673</v>
      </c>
      <c r="B6306" s="382"/>
      <c r="C6306" s="75" t="s">
        <v>681</v>
      </c>
      <c r="D6306" s="75" t="s">
        <v>6904</v>
      </c>
      <c r="E6306" s="525">
        <v>17025</v>
      </c>
      <c r="F6306" s="184">
        <v>282.33</v>
      </c>
    </row>
    <row r="6307" spans="1:6">
      <c r="A6307" s="203">
        <v>41673</v>
      </c>
      <c r="B6307" s="382"/>
      <c r="C6307" s="75" t="s">
        <v>635</v>
      </c>
      <c r="D6307" s="75" t="s">
        <v>6912</v>
      </c>
      <c r="E6307" s="525">
        <v>17033</v>
      </c>
      <c r="F6307" s="184">
        <v>157.51</v>
      </c>
    </row>
    <row r="6308" spans="1:6">
      <c r="A6308" s="203">
        <v>41673</v>
      </c>
      <c r="B6308" s="382"/>
      <c r="C6308" s="75" t="s">
        <v>196</v>
      </c>
      <c r="D6308" s="75" t="s">
        <v>6902</v>
      </c>
      <c r="E6308" s="525">
        <v>17023</v>
      </c>
      <c r="F6308" s="184">
        <v>171.87</v>
      </c>
    </row>
    <row r="6309" spans="1:6">
      <c r="A6309" s="203">
        <v>41673</v>
      </c>
      <c r="B6309" s="382"/>
      <c r="C6309" s="75" t="s">
        <v>799</v>
      </c>
      <c r="D6309" s="75" t="s">
        <v>6968</v>
      </c>
      <c r="E6309" s="525">
        <v>17092</v>
      </c>
      <c r="F6309" s="184">
        <v>320.89999999999998</v>
      </c>
    </row>
    <row r="6310" spans="1:6">
      <c r="A6310" s="203">
        <v>41673</v>
      </c>
      <c r="B6310" s="382"/>
      <c r="C6310" s="75" t="s">
        <v>6984</v>
      </c>
      <c r="D6310" s="75" t="s">
        <v>6916</v>
      </c>
      <c r="E6310" s="525">
        <v>17038</v>
      </c>
      <c r="F6310" s="184">
        <v>122.17</v>
      </c>
    </row>
    <row r="6311" spans="1:6">
      <c r="A6311" s="203">
        <v>41673</v>
      </c>
      <c r="B6311" s="382"/>
      <c r="C6311" s="75" t="s">
        <v>1703</v>
      </c>
      <c r="D6311" s="75" t="s">
        <v>6920</v>
      </c>
      <c r="E6311" s="525">
        <v>17042</v>
      </c>
      <c r="F6311" s="184">
        <v>270.55</v>
      </c>
    </row>
    <row r="6312" spans="1:6">
      <c r="A6312" s="203">
        <v>41673</v>
      </c>
      <c r="B6312" s="382"/>
      <c r="C6312" s="75" t="s">
        <v>173</v>
      </c>
      <c r="D6312" s="75" t="s">
        <v>6911</v>
      </c>
      <c r="E6312" s="525">
        <v>17032</v>
      </c>
      <c r="F6312" s="184">
        <v>364.26</v>
      </c>
    </row>
    <row r="6313" spans="1:6">
      <c r="A6313" s="203">
        <v>41673</v>
      </c>
      <c r="B6313" s="382"/>
      <c r="C6313" s="75" t="s">
        <v>537</v>
      </c>
      <c r="D6313" s="75" t="s">
        <v>6946</v>
      </c>
      <c r="E6313" s="525">
        <v>17070</v>
      </c>
      <c r="F6313" s="184">
        <v>706.56</v>
      </c>
    </row>
    <row r="6314" spans="1:6">
      <c r="A6314" s="203">
        <v>41673</v>
      </c>
      <c r="B6314" s="382"/>
      <c r="C6314" s="75" t="s">
        <v>562</v>
      </c>
      <c r="D6314" s="75" t="s">
        <v>6934</v>
      </c>
      <c r="E6314" s="525">
        <v>17057</v>
      </c>
      <c r="F6314" s="184">
        <v>256.13</v>
      </c>
    </row>
    <row r="6315" spans="1:6">
      <c r="A6315" s="203">
        <v>41673</v>
      </c>
      <c r="B6315" s="382"/>
      <c r="C6315" s="75" t="s">
        <v>497</v>
      </c>
      <c r="D6315" s="75" t="s">
        <v>6901</v>
      </c>
      <c r="E6315" s="525">
        <v>17022</v>
      </c>
      <c r="F6315" s="184">
        <v>200.19</v>
      </c>
    </row>
    <row r="6316" spans="1:6">
      <c r="A6316" s="203">
        <v>41673</v>
      </c>
      <c r="B6316" s="382"/>
      <c r="C6316" s="75" t="s">
        <v>6982</v>
      </c>
      <c r="D6316" s="75" t="s">
        <v>6899</v>
      </c>
      <c r="E6316" s="525">
        <v>17018</v>
      </c>
      <c r="F6316" s="184">
        <v>192.03</v>
      </c>
    </row>
    <row r="6317" spans="1:6">
      <c r="A6317" s="203">
        <v>41673</v>
      </c>
      <c r="B6317" s="382"/>
      <c r="C6317" s="75" t="s">
        <v>2013</v>
      </c>
      <c r="D6317" s="75" t="s">
        <v>6940</v>
      </c>
      <c r="E6317" s="525">
        <v>17064</v>
      </c>
      <c r="F6317" s="184">
        <v>226.61</v>
      </c>
    </row>
    <row r="6318" spans="1:6">
      <c r="A6318" s="203">
        <v>41673</v>
      </c>
      <c r="B6318" s="382"/>
      <c r="C6318" s="75" t="s">
        <v>518</v>
      </c>
      <c r="D6318" s="75" t="s">
        <v>6918</v>
      </c>
      <c r="E6318" s="525">
        <v>17040</v>
      </c>
      <c r="F6318" s="184">
        <v>353.28</v>
      </c>
    </row>
    <row r="6319" spans="1:6">
      <c r="A6319" s="203">
        <v>41673</v>
      </c>
      <c r="B6319" s="382"/>
      <c r="C6319" s="75" t="s">
        <v>678</v>
      </c>
      <c r="D6319" s="75" t="s">
        <v>6900</v>
      </c>
      <c r="E6319" s="525">
        <v>17019</v>
      </c>
      <c r="F6319" s="184">
        <v>293.52</v>
      </c>
    </row>
    <row r="6320" spans="1:6">
      <c r="A6320" s="203">
        <v>41673</v>
      </c>
      <c r="B6320" s="382"/>
      <c r="C6320" s="75" t="s">
        <v>468</v>
      </c>
      <c r="D6320" s="75" t="s">
        <v>6991</v>
      </c>
      <c r="E6320" s="525">
        <v>17096</v>
      </c>
      <c r="F6320" s="184">
        <v>3000</v>
      </c>
    </row>
    <row r="6321" spans="1:6">
      <c r="A6321" s="203">
        <v>41673</v>
      </c>
      <c r="B6321" s="382"/>
      <c r="C6321" s="75" t="s">
        <v>520</v>
      </c>
      <c r="D6321" s="75" t="s">
        <v>6921</v>
      </c>
      <c r="E6321" s="525">
        <v>17043</v>
      </c>
      <c r="F6321" s="184">
        <v>270.85000000000002</v>
      </c>
    </row>
    <row r="6322" spans="1:6">
      <c r="A6322" s="203">
        <v>41673</v>
      </c>
      <c r="B6322" s="382"/>
      <c r="C6322" s="75" t="s">
        <v>2520</v>
      </c>
      <c r="D6322" s="75" t="s">
        <v>6966</v>
      </c>
      <c r="E6322" s="525">
        <v>17090</v>
      </c>
      <c r="F6322" s="184">
        <v>121.87</v>
      </c>
    </row>
    <row r="6323" spans="1:6">
      <c r="A6323" s="203">
        <v>41673</v>
      </c>
      <c r="B6323" s="382"/>
      <c r="C6323" s="75" t="s">
        <v>558</v>
      </c>
      <c r="D6323" s="75" t="s">
        <v>6893</v>
      </c>
      <c r="E6323" s="525">
        <v>17012</v>
      </c>
      <c r="F6323" s="184">
        <v>1325.36</v>
      </c>
    </row>
    <row r="6324" spans="1:6">
      <c r="A6324" s="203">
        <v>41673</v>
      </c>
      <c r="B6324" s="382"/>
      <c r="C6324" s="75" t="s">
        <v>558</v>
      </c>
      <c r="D6324" s="75" t="s">
        <v>6976</v>
      </c>
      <c r="E6324" s="525">
        <v>17103</v>
      </c>
      <c r="F6324" s="184">
        <v>457.6</v>
      </c>
    </row>
    <row r="6325" spans="1:6">
      <c r="A6325" s="203">
        <v>41673</v>
      </c>
      <c r="B6325" s="382"/>
      <c r="C6325" s="75" t="s">
        <v>5609</v>
      </c>
      <c r="D6325" s="75" t="s">
        <v>6915</v>
      </c>
      <c r="E6325" s="525">
        <v>17037</v>
      </c>
      <c r="F6325" s="184">
        <v>197.2</v>
      </c>
    </row>
    <row r="6326" spans="1:6">
      <c r="A6326" s="203">
        <v>41673</v>
      </c>
      <c r="B6326" s="382"/>
      <c r="C6326" s="75" t="s">
        <v>5787</v>
      </c>
      <c r="D6326" s="75" t="s">
        <v>6963</v>
      </c>
      <c r="E6326" s="525">
        <v>17087</v>
      </c>
      <c r="F6326" s="184">
        <v>203</v>
      </c>
    </row>
    <row r="6327" spans="1:6">
      <c r="A6327" s="203">
        <v>41673</v>
      </c>
      <c r="B6327" s="382"/>
      <c r="C6327" s="75" t="s">
        <v>6121</v>
      </c>
      <c r="D6327" s="75" t="s">
        <v>6895</v>
      </c>
      <c r="E6327" s="525">
        <v>17014</v>
      </c>
      <c r="F6327" s="184">
        <v>718.53</v>
      </c>
    </row>
    <row r="6328" spans="1:6">
      <c r="A6328" s="203">
        <v>41673</v>
      </c>
      <c r="B6328" s="382"/>
      <c r="C6328" s="75" t="s">
        <v>6983</v>
      </c>
      <c r="D6328" s="75" t="s">
        <v>6914</v>
      </c>
      <c r="E6328" s="525">
        <v>17036</v>
      </c>
      <c r="F6328" s="184">
        <v>197.2</v>
      </c>
    </row>
    <row r="6329" spans="1:6">
      <c r="A6329" s="203">
        <v>41673</v>
      </c>
      <c r="B6329" s="382"/>
      <c r="C6329" s="75" t="s">
        <v>1734</v>
      </c>
      <c r="D6329" s="75" t="s">
        <v>6929</v>
      </c>
      <c r="E6329" s="525">
        <v>17051</v>
      </c>
      <c r="F6329" s="184">
        <v>270.85000000000002</v>
      </c>
    </row>
    <row r="6330" spans="1:6">
      <c r="A6330" s="203">
        <v>41673</v>
      </c>
      <c r="B6330" s="382"/>
      <c r="C6330" s="75" t="s">
        <v>1485</v>
      </c>
      <c r="D6330" s="75" t="s">
        <v>6953</v>
      </c>
      <c r="E6330" s="525">
        <v>17077</v>
      </c>
      <c r="F6330" s="184">
        <v>822.77</v>
      </c>
    </row>
    <row r="6331" spans="1:6">
      <c r="A6331" s="203">
        <v>41673</v>
      </c>
      <c r="B6331" s="382"/>
      <c r="C6331" s="75" t="s">
        <v>75</v>
      </c>
      <c r="D6331" s="75" t="s">
        <v>6981</v>
      </c>
      <c r="E6331" s="525">
        <v>17108</v>
      </c>
      <c r="F6331" s="184">
        <v>156</v>
      </c>
    </row>
    <row r="6332" spans="1:6">
      <c r="A6332" s="203">
        <v>41673</v>
      </c>
      <c r="B6332" s="382"/>
      <c r="C6332" s="75" t="s">
        <v>3778</v>
      </c>
      <c r="D6332" s="75" t="s">
        <v>6927</v>
      </c>
      <c r="E6332" s="525">
        <v>17049</v>
      </c>
      <c r="F6332" s="184">
        <v>202.2</v>
      </c>
    </row>
    <row r="6333" spans="1:6">
      <c r="A6333" s="203">
        <v>41673</v>
      </c>
      <c r="B6333" s="382"/>
      <c r="C6333" s="75" t="s">
        <v>5295</v>
      </c>
      <c r="D6333" s="75" t="s">
        <v>6965</v>
      </c>
      <c r="E6333" s="525">
        <v>17089</v>
      </c>
      <c r="F6333" s="184">
        <v>203</v>
      </c>
    </row>
    <row r="6334" spans="1:6">
      <c r="A6334" s="203">
        <v>41673</v>
      </c>
      <c r="B6334" s="382"/>
      <c r="C6334" s="75" t="s">
        <v>265</v>
      </c>
      <c r="D6334" s="75" t="s">
        <v>6935</v>
      </c>
      <c r="E6334" s="525">
        <v>17058</v>
      </c>
      <c r="F6334" s="184">
        <v>226.69</v>
      </c>
    </row>
    <row r="6335" spans="1:6">
      <c r="A6335" s="203">
        <v>41673</v>
      </c>
      <c r="B6335" s="382"/>
      <c r="C6335" s="75" t="s">
        <v>1483</v>
      </c>
      <c r="D6335" s="75" t="s">
        <v>6939</v>
      </c>
      <c r="E6335" s="525">
        <v>17063</v>
      </c>
      <c r="F6335" s="184">
        <v>331.62</v>
      </c>
    </row>
    <row r="6336" spans="1:6">
      <c r="A6336" s="203">
        <v>41673</v>
      </c>
      <c r="B6336" s="382"/>
      <c r="C6336" s="75" t="s">
        <v>731</v>
      </c>
      <c r="D6336" s="75" t="s">
        <v>6938</v>
      </c>
      <c r="E6336" s="525">
        <v>17062</v>
      </c>
      <c r="F6336" s="184">
        <v>617.28</v>
      </c>
    </row>
    <row r="6337" spans="1:6">
      <c r="A6337" s="203">
        <v>41673</v>
      </c>
      <c r="B6337" s="382"/>
      <c r="C6337" s="75" t="s">
        <v>563</v>
      </c>
      <c r="D6337" s="75" t="s">
        <v>6957</v>
      </c>
      <c r="E6337" s="525">
        <v>17081</v>
      </c>
      <c r="F6337" s="184">
        <v>679.31</v>
      </c>
    </row>
    <row r="6338" spans="1:6">
      <c r="A6338" s="203">
        <v>41673</v>
      </c>
      <c r="B6338" s="382"/>
      <c r="C6338" s="75" t="s">
        <v>6377</v>
      </c>
      <c r="D6338" s="75" t="s">
        <v>6947</v>
      </c>
      <c r="E6338" s="525">
        <v>17071</v>
      </c>
      <c r="F6338" s="184">
        <v>404.4</v>
      </c>
    </row>
    <row r="6339" spans="1:6">
      <c r="A6339" s="203">
        <v>41641</v>
      </c>
      <c r="B6339" s="382">
        <v>41672</v>
      </c>
      <c r="C6339" s="75" t="s">
        <v>6514</v>
      </c>
      <c r="D6339" s="75" t="s">
        <v>6515</v>
      </c>
      <c r="E6339" s="525">
        <v>16969</v>
      </c>
      <c r="F6339" s="184">
        <v>706.29</v>
      </c>
    </row>
    <row r="6341" spans="1:6">
      <c r="A6341" s="60">
        <v>41674</v>
      </c>
    </row>
    <row r="6342" spans="1:6">
      <c r="A6342" s="203">
        <v>41668</v>
      </c>
      <c r="B6342" s="382"/>
      <c r="C6342" s="75" t="s">
        <v>771</v>
      </c>
      <c r="D6342" s="75" t="s">
        <v>6869</v>
      </c>
      <c r="E6342" s="525">
        <v>16978</v>
      </c>
      <c r="F6342" s="184">
        <v>129.54</v>
      </c>
    </row>
    <row r="6343" spans="1:6">
      <c r="A6343" s="203">
        <v>41667</v>
      </c>
      <c r="B6343" s="382"/>
      <c r="C6343" s="75" t="s">
        <v>4291</v>
      </c>
      <c r="D6343" s="75" t="s">
        <v>6861</v>
      </c>
      <c r="E6343" s="525">
        <v>16963</v>
      </c>
      <c r="F6343" s="184">
        <v>552</v>
      </c>
    </row>
    <row r="6344" spans="1:6">
      <c r="A6344" s="203">
        <v>41666</v>
      </c>
      <c r="B6344" s="382"/>
      <c r="C6344" s="75" t="s">
        <v>130</v>
      </c>
      <c r="D6344" s="75" t="s">
        <v>6857</v>
      </c>
      <c r="E6344" s="525">
        <v>16960</v>
      </c>
      <c r="F6344" s="184">
        <v>975</v>
      </c>
    </row>
    <row r="6345" spans="1:6">
      <c r="A6345" s="203">
        <v>41662</v>
      </c>
      <c r="B6345" s="382">
        <v>41673</v>
      </c>
      <c r="C6345" s="75" t="s">
        <v>6832</v>
      </c>
      <c r="D6345" s="75" t="s">
        <v>6831</v>
      </c>
      <c r="E6345" s="525">
        <v>16972</v>
      </c>
      <c r="F6345" s="184">
        <v>1194.5899999999999</v>
      </c>
    </row>
    <row r="6346" spans="1:6">
      <c r="A6346" s="203">
        <v>41656</v>
      </c>
      <c r="B6346" s="382"/>
      <c r="C6346" s="75" t="s">
        <v>3129</v>
      </c>
      <c r="D6346" s="75" t="s">
        <v>6785</v>
      </c>
      <c r="E6346" s="525">
        <v>16926</v>
      </c>
      <c r="F6346" s="184">
        <v>2918.85</v>
      </c>
    </row>
    <row r="6347" spans="1:6">
      <c r="A6347" s="203">
        <v>41673</v>
      </c>
      <c r="B6347" s="382"/>
      <c r="C6347" s="75" t="s">
        <v>164</v>
      </c>
      <c r="D6347" s="75" t="s">
        <v>6954</v>
      </c>
      <c r="E6347" s="525">
        <v>17078</v>
      </c>
      <c r="F6347" s="184">
        <v>665.79</v>
      </c>
    </row>
    <row r="6348" spans="1:6">
      <c r="A6348" s="203">
        <v>41673</v>
      </c>
      <c r="B6348" s="382"/>
      <c r="C6348" s="75" t="s">
        <v>367</v>
      </c>
      <c r="D6348" s="75" t="s">
        <v>6894</v>
      </c>
      <c r="E6348" s="525">
        <v>17013</v>
      </c>
      <c r="F6348" s="184">
        <v>1325.36</v>
      </c>
    </row>
    <row r="6349" spans="1:6">
      <c r="A6349" s="203">
        <v>41673</v>
      </c>
      <c r="B6349" s="382"/>
      <c r="C6349" s="75" t="s">
        <v>5617</v>
      </c>
      <c r="D6349" s="75" t="s">
        <v>6975</v>
      </c>
      <c r="E6349" s="525">
        <v>17102</v>
      </c>
      <c r="F6349" s="184">
        <v>405.6</v>
      </c>
    </row>
    <row r="6350" spans="1:6">
      <c r="A6350" s="203">
        <v>41673</v>
      </c>
      <c r="B6350" s="382"/>
      <c r="C6350" s="75" t="s">
        <v>530</v>
      </c>
      <c r="D6350" s="75" t="s">
        <v>6936</v>
      </c>
      <c r="E6350" s="525">
        <v>17060</v>
      </c>
      <c r="F6350" s="184">
        <v>677.12</v>
      </c>
    </row>
    <row r="6351" spans="1:6">
      <c r="A6351" s="203">
        <v>41673</v>
      </c>
      <c r="B6351" s="382"/>
      <c r="C6351" s="75" t="s">
        <v>561</v>
      </c>
      <c r="D6351" s="75" t="s">
        <v>6932</v>
      </c>
      <c r="E6351" s="525">
        <v>17054</v>
      </c>
      <c r="F6351" s="184">
        <v>236.99</v>
      </c>
    </row>
    <row r="6352" spans="1:6">
      <c r="A6352" s="203">
        <v>41673</v>
      </c>
      <c r="B6352" s="382"/>
      <c r="C6352" s="75" t="s">
        <v>5294</v>
      </c>
      <c r="D6352" s="75" t="s">
        <v>6958</v>
      </c>
      <c r="E6352" s="525">
        <v>17082</v>
      </c>
      <c r="F6352" s="184">
        <v>1728</v>
      </c>
    </row>
    <row r="6353" spans="1:6">
      <c r="A6353" s="203">
        <v>41673</v>
      </c>
      <c r="B6353" s="382"/>
      <c r="C6353" s="75" t="s">
        <v>632</v>
      </c>
      <c r="D6353" s="75" t="s">
        <v>6907</v>
      </c>
      <c r="E6353" s="525">
        <v>17028</v>
      </c>
      <c r="F6353" s="184">
        <v>207.51</v>
      </c>
    </row>
    <row r="6354" spans="1:6">
      <c r="A6354" s="203">
        <v>41673</v>
      </c>
      <c r="B6354" s="382"/>
      <c r="C6354" s="75" t="s">
        <v>2147</v>
      </c>
      <c r="D6354" s="75" t="s">
        <v>6925</v>
      </c>
      <c r="E6354" s="525">
        <v>17047</v>
      </c>
      <c r="F6354" s="184">
        <v>236.37</v>
      </c>
    </row>
    <row r="6355" spans="1:6">
      <c r="A6355" s="203">
        <v>41673</v>
      </c>
      <c r="B6355" s="382"/>
      <c r="C6355" s="75" t="s">
        <v>559</v>
      </c>
      <c r="D6355" s="75" t="s">
        <v>6923</v>
      </c>
      <c r="E6355" s="525">
        <v>17045</v>
      </c>
      <c r="F6355" s="184">
        <v>232.53</v>
      </c>
    </row>
    <row r="6356" spans="1:6">
      <c r="A6356" s="203">
        <v>41673</v>
      </c>
      <c r="B6356" s="382"/>
      <c r="C6356" s="75" t="s">
        <v>633</v>
      </c>
      <c r="D6356" s="75" t="s">
        <v>6909</v>
      </c>
      <c r="E6356" s="525">
        <v>17030</v>
      </c>
      <c r="F6356" s="184">
        <v>223.45</v>
      </c>
    </row>
    <row r="6357" spans="1:6">
      <c r="A6357" s="203">
        <v>41673</v>
      </c>
      <c r="B6357" s="382"/>
      <c r="C6357" s="75" t="s">
        <v>531</v>
      </c>
      <c r="D6357" s="75" t="s">
        <v>6937</v>
      </c>
      <c r="E6357" s="525">
        <v>17061</v>
      </c>
      <c r="F6357" s="184">
        <v>695.54</v>
      </c>
    </row>
    <row r="6358" spans="1:6">
      <c r="A6358" s="203">
        <v>41673</v>
      </c>
      <c r="B6358" s="382"/>
      <c r="C6358" s="75" t="s">
        <v>2960</v>
      </c>
      <c r="D6358" s="75" t="s">
        <v>6970</v>
      </c>
      <c r="E6358" s="525">
        <v>17094</v>
      </c>
      <c r="F6358" s="184">
        <v>202.2</v>
      </c>
    </row>
    <row r="6359" spans="1:6">
      <c r="A6359" s="203">
        <v>41673</v>
      </c>
      <c r="B6359" s="382"/>
      <c r="C6359" s="75" t="s">
        <v>5788</v>
      </c>
      <c r="D6359" s="75" t="s">
        <v>6962</v>
      </c>
      <c r="E6359" s="525">
        <v>17086</v>
      </c>
      <c r="F6359" s="184">
        <v>312</v>
      </c>
    </row>
    <row r="6360" spans="1:6">
      <c r="A6360" s="203">
        <v>41673</v>
      </c>
      <c r="B6360" s="382"/>
      <c r="C6360" s="75" t="s">
        <v>1304</v>
      </c>
      <c r="D6360" s="75" t="s">
        <v>6931</v>
      </c>
      <c r="E6360" s="525">
        <v>17053</v>
      </c>
      <c r="F6360" s="184">
        <v>226.69</v>
      </c>
    </row>
    <row r="6361" spans="1:6">
      <c r="A6361" s="203">
        <v>41673</v>
      </c>
      <c r="B6361" s="382"/>
      <c r="C6361" s="75" t="s">
        <v>3368</v>
      </c>
      <c r="D6361" s="75" t="s">
        <v>6928</v>
      </c>
      <c r="E6361" s="525">
        <v>17050</v>
      </c>
      <c r="F6361" s="184">
        <v>176.93</v>
      </c>
    </row>
    <row r="6362" spans="1:6">
      <c r="A6362" s="203">
        <v>41673</v>
      </c>
      <c r="B6362" s="382"/>
      <c r="C6362" s="75" t="s">
        <v>3529</v>
      </c>
      <c r="D6362" s="75" t="s">
        <v>6955</v>
      </c>
      <c r="E6362" s="525">
        <v>17079</v>
      </c>
      <c r="F6362" s="184">
        <v>431.78</v>
      </c>
    </row>
    <row r="6363" spans="1:6">
      <c r="A6363" s="203">
        <v>41673</v>
      </c>
      <c r="B6363" s="382"/>
      <c r="C6363" s="75" t="s">
        <v>2644</v>
      </c>
      <c r="D6363" s="75" t="s">
        <v>6960</v>
      </c>
      <c r="E6363" s="525">
        <v>17084</v>
      </c>
      <c r="F6363" s="184">
        <v>312</v>
      </c>
    </row>
    <row r="6364" spans="1:6">
      <c r="A6364" s="203">
        <v>41673</v>
      </c>
      <c r="B6364" s="382"/>
      <c r="C6364" s="75" t="s">
        <v>457</v>
      </c>
      <c r="D6364" s="75" t="s">
        <v>6897</v>
      </c>
      <c r="E6364" s="525">
        <v>17016</v>
      </c>
      <c r="F6364" s="184">
        <v>1006.99</v>
      </c>
    </row>
    <row r="6365" spans="1:6">
      <c r="A6365" s="203">
        <v>41673</v>
      </c>
      <c r="B6365" s="382"/>
      <c r="C6365" s="75" t="s">
        <v>4500</v>
      </c>
      <c r="D6365" s="75" t="s">
        <v>6974</v>
      </c>
      <c r="E6365" s="525">
        <v>17101</v>
      </c>
      <c r="F6365" s="184">
        <v>460</v>
      </c>
    </row>
    <row r="6366" spans="1:6">
      <c r="A6366" s="203">
        <v>41673</v>
      </c>
      <c r="B6366" s="382"/>
      <c r="C6366" s="75" t="s">
        <v>6986</v>
      </c>
      <c r="D6366" s="75" t="s">
        <v>6944</v>
      </c>
      <c r="E6366" s="525">
        <v>17068</v>
      </c>
      <c r="F6366" s="184">
        <v>1420.64</v>
      </c>
    </row>
    <row r="6367" spans="1:6">
      <c r="A6367" s="203">
        <v>41673</v>
      </c>
      <c r="B6367" s="382"/>
      <c r="C6367" s="75" t="s">
        <v>5296</v>
      </c>
      <c r="D6367" s="75" t="s">
        <v>6922</v>
      </c>
      <c r="E6367" s="525">
        <v>17044</v>
      </c>
      <c r="F6367" s="184">
        <v>176.93</v>
      </c>
    </row>
    <row r="6368" spans="1:6">
      <c r="A6368" s="203">
        <v>41673</v>
      </c>
      <c r="B6368" s="382"/>
      <c r="C6368" s="75" t="s">
        <v>3380</v>
      </c>
      <c r="D6368" s="75" t="s">
        <v>6949</v>
      </c>
      <c r="E6368" s="525">
        <v>17073</v>
      </c>
      <c r="F6368" s="184">
        <v>643.29</v>
      </c>
    </row>
    <row r="6369" spans="1:10">
      <c r="A6369" s="203">
        <v>41673</v>
      </c>
      <c r="B6369" s="382"/>
      <c r="C6369" s="75" t="s">
        <v>525</v>
      </c>
      <c r="D6369" s="75" t="s">
        <v>6930</v>
      </c>
      <c r="E6369" s="525">
        <v>17052</v>
      </c>
      <c r="F6369" s="184">
        <v>323.83999999999997</v>
      </c>
    </row>
    <row r="6370" spans="1:10">
      <c r="A6370" s="203">
        <v>41673</v>
      </c>
      <c r="B6370" s="382"/>
      <c r="C6370" s="75" t="s">
        <v>5298</v>
      </c>
      <c r="D6370" s="75" t="s">
        <v>6978</v>
      </c>
      <c r="E6370" s="525">
        <v>17105</v>
      </c>
      <c r="F6370" s="184">
        <v>156</v>
      </c>
    </row>
    <row r="6371" spans="1:10">
      <c r="A6371" s="203">
        <v>41673</v>
      </c>
      <c r="B6371" s="382"/>
      <c r="C6371" s="75" t="s">
        <v>528</v>
      </c>
      <c r="D6371" s="75" t="s">
        <v>6933</v>
      </c>
      <c r="E6371" s="525">
        <v>17055</v>
      </c>
      <c r="F6371" s="184">
        <v>323.83999999999997</v>
      </c>
    </row>
    <row r="6372" spans="1:10">
      <c r="A6372" s="203">
        <v>41673</v>
      </c>
      <c r="B6372" s="382"/>
      <c r="C6372" s="75" t="s">
        <v>6988</v>
      </c>
      <c r="D6372" s="75" t="s">
        <v>6967</v>
      </c>
      <c r="E6372" s="525">
        <v>17091</v>
      </c>
      <c r="F6372" s="184">
        <v>206.05</v>
      </c>
    </row>
    <row r="6373" spans="1:10">
      <c r="A6373" s="203">
        <v>41673</v>
      </c>
      <c r="B6373" s="382"/>
      <c r="C6373" s="75" t="s">
        <v>6985</v>
      </c>
      <c r="D6373" s="75" t="s">
        <v>6917</v>
      </c>
      <c r="E6373" s="525">
        <v>17039</v>
      </c>
      <c r="F6373" s="184">
        <v>99.96</v>
      </c>
    </row>
    <row r="6374" spans="1:10">
      <c r="A6374" s="203">
        <v>41673</v>
      </c>
      <c r="B6374" s="382"/>
      <c r="C6374" s="75" t="s">
        <v>4349</v>
      </c>
      <c r="D6374" s="75" t="s">
        <v>6964</v>
      </c>
      <c r="E6374" s="525">
        <v>17088</v>
      </c>
      <c r="F6374" s="184">
        <v>232</v>
      </c>
    </row>
    <row r="6375" spans="1:10">
      <c r="A6375" s="203">
        <v>41673</v>
      </c>
      <c r="B6375" s="382"/>
      <c r="C6375" s="75" t="s">
        <v>369</v>
      </c>
      <c r="D6375" s="75" t="s">
        <v>6896</v>
      </c>
      <c r="E6375" s="525">
        <v>17015</v>
      </c>
      <c r="F6375" s="184">
        <v>1261.1600000000001</v>
      </c>
    </row>
    <row r="6376" spans="1:10">
      <c r="A6376" s="203">
        <v>41674</v>
      </c>
      <c r="B6376" s="382"/>
      <c r="C6376" s="75" t="s">
        <v>6525</v>
      </c>
      <c r="D6376" s="75" t="s">
        <v>6997</v>
      </c>
      <c r="E6376" s="525">
        <v>17110</v>
      </c>
      <c r="F6376" s="184">
        <v>500</v>
      </c>
    </row>
    <row r="6377" spans="1:10" s="444" customFormat="1" ht="15" customHeight="1">
      <c r="A6377" s="203">
        <v>41673</v>
      </c>
      <c r="B6377" s="382"/>
      <c r="C6377" s="75" t="s">
        <v>6992</v>
      </c>
      <c r="D6377" s="75" t="s">
        <v>6993</v>
      </c>
      <c r="E6377" s="525">
        <v>17097</v>
      </c>
      <c r="F6377" s="184">
        <v>452.23</v>
      </c>
      <c r="G6377" s="309"/>
      <c r="H6377" s="309"/>
      <c r="I6377" s="24"/>
      <c r="J6377" s="2"/>
    </row>
    <row r="6378" spans="1:10" s="444" customFormat="1" ht="15" customHeight="1">
      <c r="A6378" s="579">
        <v>41675</v>
      </c>
      <c r="B6378" s="583"/>
      <c r="C6378" s="386"/>
      <c r="D6378" s="386"/>
      <c r="E6378" s="537"/>
      <c r="F6378" s="125"/>
      <c r="G6378" s="309"/>
      <c r="H6378" s="309"/>
      <c r="I6378" s="24"/>
      <c r="J6378" s="2"/>
    </row>
    <row r="6379" spans="1:10">
      <c r="A6379" s="203">
        <v>41673</v>
      </c>
      <c r="B6379" s="382"/>
      <c r="C6379" s="75" t="s">
        <v>1640</v>
      </c>
      <c r="D6379" s="75" t="s">
        <v>6979</v>
      </c>
      <c r="E6379" s="525">
        <v>17106</v>
      </c>
      <c r="F6379" s="184">
        <v>156</v>
      </c>
      <c r="H6379" s="694"/>
    </row>
    <row r="6380" spans="1:10">
      <c r="A6380" s="203">
        <v>41673</v>
      </c>
      <c r="B6380" s="382"/>
      <c r="C6380" s="75" t="s">
        <v>4696</v>
      </c>
      <c r="D6380" s="75" t="s">
        <v>6956</v>
      </c>
      <c r="E6380" s="525">
        <v>17080</v>
      </c>
      <c r="F6380" s="184">
        <v>503.55</v>
      </c>
    </row>
    <row r="6381" spans="1:10">
      <c r="A6381" s="203">
        <v>41673</v>
      </c>
      <c r="B6381" s="382"/>
      <c r="C6381" s="75" t="s">
        <v>523</v>
      </c>
      <c r="D6381" s="75" t="s">
        <v>6924</v>
      </c>
      <c r="E6381" s="525">
        <v>17046</v>
      </c>
      <c r="F6381" s="184">
        <v>575.98</v>
      </c>
    </row>
    <row r="6382" spans="1:10">
      <c r="A6382" s="203">
        <v>41673</v>
      </c>
      <c r="B6382" s="382"/>
      <c r="C6382" s="75" t="s">
        <v>538</v>
      </c>
      <c r="D6382" s="75" t="s">
        <v>6948</v>
      </c>
      <c r="E6382" s="525">
        <v>17072</v>
      </c>
      <c r="F6382" s="184">
        <v>590.24</v>
      </c>
    </row>
    <row r="6383" spans="1:10">
      <c r="A6383" s="203">
        <v>41673</v>
      </c>
      <c r="B6383" s="382"/>
      <c r="C6383" s="75" t="s">
        <v>1633</v>
      </c>
      <c r="D6383" s="75" t="s">
        <v>6950</v>
      </c>
      <c r="E6383" s="525">
        <v>17074</v>
      </c>
      <c r="F6383" s="184">
        <v>728.75</v>
      </c>
    </row>
    <row r="6384" spans="1:10">
      <c r="A6384" s="203">
        <v>41670</v>
      </c>
      <c r="B6384" s="382"/>
      <c r="C6384" s="75" t="s">
        <v>2897</v>
      </c>
      <c r="D6384" s="75" t="s">
        <v>6884</v>
      </c>
      <c r="E6384" s="525">
        <v>16999</v>
      </c>
      <c r="F6384" s="184">
        <v>1262.5999999999999</v>
      </c>
    </row>
    <row r="6385" spans="1:10">
      <c r="A6385" s="203">
        <v>41673</v>
      </c>
      <c r="B6385" s="382"/>
      <c r="C6385" s="75" t="s">
        <v>626</v>
      </c>
      <c r="D6385" s="75" t="s">
        <v>6903</v>
      </c>
      <c r="E6385" s="525">
        <v>17024</v>
      </c>
      <c r="F6385" s="184">
        <v>207.51</v>
      </c>
    </row>
    <row r="6386" spans="1:10">
      <c r="A6386" s="203">
        <v>41674</v>
      </c>
      <c r="B6386" s="382"/>
      <c r="C6386" s="75" t="s">
        <v>32</v>
      </c>
      <c r="D6386" s="75" t="s">
        <v>6995</v>
      </c>
      <c r="E6386" s="525">
        <v>17109</v>
      </c>
      <c r="F6386" s="184">
        <v>200</v>
      </c>
    </row>
    <row r="6387" spans="1:10">
      <c r="A6387" s="203">
        <v>41675</v>
      </c>
      <c r="B6387" s="382"/>
      <c r="C6387" s="75" t="s">
        <v>226</v>
      </c>
      <c r="D6387" s="75" t="s">
        <v>7001</v>
      </c>
      <c r="E6387" s="525">
        <v>17114</v>
      </c>
      <c r="F6387" s="184">
        <v>547.04</v>
      </c>
    </row>
    <row r="6388" spans="1:10">
      <c r="A6388" s="203">
        <v>41673</v>
      </c>
      <c r="B6388" s="382"/>
      <c r="C6388" s="75" t="s">
        <v>5615</v>
      </c>
      <c r="D6388" s="75" t="s">
        <v>6961</v>
      </c>
      <c r="E6388" s="525">
        <v>17085</v>
      </c>
      <c r="F6388" s="184">
        <v>286</v>
      </c>
    </row>
    <row r="6389" spans="1:10">
      <c r="A6389" s="203">
        <v>41673</v>
      </c>
      <c r="B6389" s="382"/>
      <c r="C6389" s="75" t="s">
        <v>5613</v>
      </c>
      <c r="D6389" s="75" t="s">
        <v>6942</v>
      </c>
      <c r="E6389" s="525">
        <v>17066</v>
      </c>
      <c r="F6389" s="184">
        <v>379.13</v>
      </c>
    </row>
    <row r="6390" spans="1:10">
      <c r="A6390" s="203">
        <v>41673</v>
      </c>
      <c r="B6390" s="382"/>
      <c r="C6390" s="75" t="s">
        <v>1629</v>
      </c>
      <c r="D6390" s="75" t="s">
        <v>6943</v>
      </c>
      <c r="E6390" s="525">
        <v>17067</v>
      </c>
      <c r="F6390" s="184">
        <v>677.12</v>
      </c>
    </row>
    <row r="6391" spans="1:10">
      <c r="A6391" s="203">
        <v>41673</v>
      </c>
      <c r="B6391" s="382"/>
      <c r="C6391" s="75" t="s">
        <v>3925</v>
      </c>
      <c r="D6391" s="75" t="s">
        <v>6972</v>
      </c>
      <c r="E6391" s="525">
        <v>17099</v>
      </c>
      <c r="F6391" s="184">
        <v>196</v>
      </c>
    </row>
    <row r="6392" spans="1:10" s="444" customFormat="1">
      <c r="A6392" s="579">
        <v>41676</v>
      </c>
      <c r="B6392" s="2"/>
      <c r="C6392" s="2"/>
      <c r="D6392" s="2"/>
      <c r="E6392" s="309"/>
      <c r="F6392" s="309"/>
      <c r="G6392" s="309"/>
      <c r="H6392" s="309"/>
      <c r="I6392" s="24"/>
      <c r="J6392" s="2"/>
    </row>
    <row r="6393" spans="1:10">
      <c r="A6393" s="203">
        <v>41670</v>
      </c>
      <c r="B6393" s="382"/>
      <c r="C6393" s="75" t="s">
        <v>6891</v>
      </c>
      <c r="D6393" s="75" t="s">
        <v>6885</v>
      </c>
      <c r="E6393" s="525">
        <v>17001</v>
      </c>
      <c r="F6393" s="184">
        <v>357.38</v>
      </c>
      <c r="H6393" s="2"/>
    </row>
    <row r="6394" spans="1:10">
      <c r="A6394" s="203">
        <v>41675</v>
      </c>
      <c r="B6394" s="382"/>
      <c r="C6394" s="75" t="s">
        <v>166</v>
      </c>
      <c r="D6394" s="75" t="s">
        <v>7000</v>
      </c>
      <c r="E6394" s="525">
        <v>17113</v>
      </c>
      <c r="F6394" s="184">
        <v>587.25</v>
      </c>
    </row>
    <row r="6395" spans="1:10">
      <c r="A6395" s="203">
        <v>41676</v>
      </c>
      <c r="B6395" s="382"/>
      <c r="C6395" s="75" t="s">
        <v>4279</v>
      </c>
      <c r="D6395" s="75" t="s">
        <v>7004</v>
      </c>
      <c r="E6395" s="525">
        <v>17118</v>
      </c>
      <c r="F6395" s="184">
        <v>600</v>
      </c>
    </row>
    <row r="6396" spans="1:10">
      <c r="A6396" s="203">
        <v>41676</v>
      </c>
      <c r="B6396" s="382"/>
      <c r="C6396" s="75" t="s">
        <v>4278</v>
      </c>
      <c r="D6396" s="75" t="s">
        <v>7003</v>
      </c>
      <c r="E6396" s="525">
        <v>17117</v>
      </c>
      <c r="F6396" s="184">
        <v>450</v>
      </c>
    </row>
    <row r="6397" spans="1:10">
      <c r="A6397" s="203">
        <v>41676</v>
      </c>
      <c r="B6397" s="382"/>
      <c r="C6397" s="75" t="s">
        <v>120</v>
      </c>
      <c r="D6397" s="75" t="s">
        <v>7002</v>
      </c>
      <c r="E6397" s="525">
        <v>17115</v>
      </c>
      <c r="F6397" s="184">
        <v>2000</v>
      </c>
    </row>
    <row r="6398" spans="1:10">
      <c r="A6398" s="203">
        <v>41676</v>
      </c>
      <c r="B6398" s="382"/>
      <c r="C6398" s="75" t="s">
        <v>2897</v>
      </c>
      <c r="D6398" s="75" t="s">
        <v>6991</v>
      </c>
      <c r="E6398" s="525">
        <v>17120</v>
      </c>
      <c r="F6398" s="184">
        <v>6000</v>
      </c>
    </row>
    <row r="6399" spans="1:10">
      <c r="A6399" s="203">
        <v>41676</v>
      </c>
      <c r="B6399" s="382"/>
      <c r="C6399" s="75" t="s">
        <v>3157</v>
      </c>
      <c r="D6399" s="75" t="s">
        <v>7005</v>
      </c>
      <c r="E6399" s="525">
        <v>17119</v>
      </c>
      <c r="F6399" s="184">
        <v>2820.3</v>
      </c>
    </row>
    <row r="6400" spans="1:10">
      <c r="A6400" s="203">
        <v>41676</v>
      </c>
      <c r="B6400" s="382"/>
      <c r="C6400" s="75" t="s">
        <v>2482</v>
      </c>
      <c r="D6400" s="75" t="s">
        <v>7002</v>
      </c>
      <c r="E6400" s="525">
        <v>17116</v>
      </c>
      <c r="F6400" s="184">
        <v>1500</v>
      </c>
    </row>
    <row r="6402" spans="1:6">
      <c r="A6402" s="579">
        <v>41677</v>
      </c>
    </row>
    <row r="6403" spans="1:6">
      <c r="A6403" s="203">
        <v>41670</v>
      </c>
      <c r="B6403" s="382">
        <v>41675</v>
      </c>
      <c r="C6403" s="75" t="s">
        <v>896</v>
      </c>
      <c r="D6403" s="75" t="s">
        <v>6887</v>
      </c>
      <c r="E6403" s="525">
        <v>17003</v>
      </c>
      <c r="F6403" s="184">
        <v>350</v>
      </c>
    </row>
    <row r="6404" spans="1:6">
      <c r="A6404" s="203">
        <v>41677</v>
      </c>
      <c r="B6404" s="382"/>
      <c r="C6404" s="75" t="s">
        <v>2897</v>
      </c>
      <c r="D6404" s="75" t="s">
        <v>7009</v>
      </c>
      <c r="E6404" s="525">
        <v>17121</v>
      </c>
      <c r="F6404" s="184">
        <v>5000</v>
      </c>
    </row>
    <row r="6405" spans="1:6">
      <c r="A6405" s="203">
        <v>41677</v>
      </c>
      <c r="B6405" s="382"/>
      <c r="C6405" s="75" t="s">
        <v>2897</v>
      </c>
      <c r="D6405" s="75" t="s">
        <v>7018</v>
      </c>
      <c r="E6405" s="525">
        <v>17133</v>
      </c>
      <c r="F6405" s="184">
        <v>5000</v>
      </c>
    </row>
    <row r="6406" spans="1:6">
      <c r="A6406" s="203">
        <v>41673</v>
      </c>
      <c r="B6406" s="382"/>
      <c r="C6406" s="75" t="s">
        <v>1043</v>
      </c>
      <c r="D6406" s="75" t="s">
        <v>6980</v>
      </c>
      <c r="E6406" s="525">
        <v>17107</v>
      </c>
      <c r="F6406" s="184">
        <v>104</v>
      </c>
    </row>
    <row r="6407" spans="1:6">
      <c r="A6407" s="203">
        <v>41673</v>
      </c>
      <c r="B6407" s="382"/>
      <c r="C6407" s="75" t="s">
        <v>456</v>
      </c>
      <c r="D6407" s="75" t="s">
        <v>6952</v>
      </c>
      <c r="E6407" s="525">
        <v>17076</v>
      </c>
      <c r="F6407" s="184">
        <v>570.54999999999995</v>
      </c>
    </row>
    <row r="6408" spans="1:6">
      <c r="A6408" s="203">
        <v>41677</v>
      </c>
      <c r="B6408" s="382"/>
      <c r="C6408" s="75" t="s">
        <v>389</v>
      </c>
      <c r="D6408" s="75" t="s">
        <v>1964</v>
      </c>
      <c r="E6408" s="525">
        <v>17128</v>
      </c>
      <c r="F6408" s="184">
        <v>300</v>
      </c>
    </row>
    <row r="6409" spans="1:6">
      <c r="A6409" s="203">
        <v>41677</v>
      </c>
      <c r="B6409" s="382"/>
      <c r="C6409" s="75" t="s">
        <v>145</v>
      </c>
      <c r="D6409" s="75" t="s">
        <v>7015</v>
      </c>
      <c r="E6409" s="525">
        <v>17127</v>
      </c>
      <c r="F6409" s="184">
        <v>828</v>
      </c>
    </row>
    <row r="6410" spans="1:6">
      <c r="A6410" s="203">
        <v>41547</v>
      </c>
      <c r="B6410" s="382"/>
      <c r="C6410" s="75" t="s">
        <v>4348</v>
      </c>
      <c r="D6410" s="75" t="s">
        <v>5530</v>
      </c>
      <c r="E6410" s="525">
        <v>16065</v>
      </c>
      <c r="F6410" s="184">
        <v>30</v>
      </c>
    </row>
    <row r="6413" spans="1:6">
      <c r="A6413" s="579">
        <v>41680</v>
      </c>
    </row>
    <row r="6414" spans="1:6">
      <c r="A6414" s="203"/>
      <c r="B6414" s="382"/>
      <c r="C6414" s="75" t="s">
        <v>2897</v>
      </c>
      <c r="D6414" s="75" t="s">
        <v>7037</v>
      </c>
      <c r="E6414" s="525">
        <v>17155</v>
      </c>
      <c r="F6414" s="184">
        <v>5000</v>
      </c>
    </row>
    <row r="6415" spans="1:6">
      <c r="A6415" s="203"/>
      <c r="B6415" s="382"/>
      <c r="C6415" s="75" t="s">
        <v>456</v>
      </c>
      <c r="D6415" s="75" t="s">
        <v>7038</v>
      </c>
      <c r="E6415" s="525">
        <v>17156</v>
      </c>
      <c r="F6415" s="184">
        <v>550</v>
      </c>
    </row>
    <row r="6416" spans="1:6">
      <c r="A6416" s="203"/>
      <c r="B6416" s="382"/>
      <c r="C6416" s="75" t="s">
        <v>2897</v>
      </c>
      <c r="D6416" s="75" t="s">
        <v>7036</v>
      </c>
      <c r="E6416" s="525">
        <v>17153</v>
      </c>
      <c r="F6416" s="184">
        <v>5000</v>
      </c>
    </row>
    <row r="6417" spans="1:6">
      <c r="A6417" s="203"/>
      <c r="B6417" s="382"/>
      <c r="C6417" s="75" t="s">
        <v>2897</v>
      </c>
      <c r="D6417" s="75" t="s">
        <v>7037</v>
      </c>
      <c r="E6417" s="525">
        <v>17159</v>
      </c>
      <c r="F6417" s="184">
        <v>5000</v>
      </c>
    </row>
    <row r="6418" spans="1:6">
      <c r="A6418" s="203">
        <v>41680</v>
      </c>
      <c r="B6418" s="382"/>
      <c r="C6418" s="75" t="s">
        <v>7032</v>
      </c>
      <c r="D6418" s="75" t="s">
        <v>7039</v>
      </c>
      <c r="E6418" s="525">
        <v>17158</v>
      </c>
      <c r="F6418" s="184">
        <v>432</v>
      </c>
    </row>
    <row r="6419" spans="1:6">
      <c r="A6419" s="203">
        <v>41680</v>
      </c>
      <c r="B6419" s="382"/>
      <c r="C6419" s="75" t="s">
        <v>2897</v>
      </c>
      <c r="D6419" s="75" t="s">
        <v>6991</v>
      </c>
      <c r="E6419" s="525">
        <v>17160</v>
      </c>
      <c r="F6419" s="184">
        <v>2000</v>
      </c>
    </row>
    <row r="6420" spans="1:6">
      <c r="A6420" s="203">
        <v>41680</v>
      </c>
      <c r="B6420" s="382"/>
      <c r="C6420" s="75" t="s">
        <v>2897</v>
      </c>
      <c r="D6420" s="75" t="s">
        <v>6991</v>
      </c>
      <c r="E6420" s="525">
        <v>17161</v>
      </c>
      <c r="F6420" s="184">
        <v>1000</v>
      </c>
    </row>
    <row r="6421" spans="1:6">
      <c r="A6421" s="203">
        <v>41680</v>
      </c>
      <c r="B6421" s="382"/>
      <c r="C6421" s="75" t="s">
        <v>389</v>
      </c>
      <c r="D6421" s="75" t="s">
        <v>7040</v>
      </c>
      <c r="E6421" s="525">
        <v>17162</v>
      </c>
      <c r="F6421" s="184">
        <v>105</v>
      </c>
    </row>
    <row r="6422" spans="1:6">
      <c r="A6422" s="203">
        <v>41677</v>
      </c>
      <c r="B6422" s="382"/>
      <c r="C6422" s="75" t="s">
        <v>1409</v>
      </c>
      <c r="D6422" s="75" t="s">
        <v>7022</v>
      </c>
      <c r="E6422" s="525">
        <v>17137</v>
      </c>
      <c r="F6422" s="184">
        <v>400</v>
      </c>
    </row>
    <row r="6425" spans="1:6">
      <c r="A6425" s="579">
        <v>41681</v>
      </c>
    </row>
    <row r="6426" spans="1:6">
      <c r="A6426" s="203">
        <v>41673</v>
      </c>
      <c r="B6426" s="382"/>
      <c r="C6426" s="75" t="s">
        <v>6989</v>
      </c>
      <c r="D6426" s="75" t="s">
        <v>6973</v>
      </c>
      <c r="E6426" s="525">
        <v>17100</v>
      </c>
      <c r="F6426" s="184">
        <v>222.14</v>
      </c>
    </row>
    <row r="6427" spans="1:6">
      <c r="A6427" s="203">
        <v>41677</v>
      </c>
      <c r="B6427" s="382"/>
      <c r="C6427" s="75" t="s">
        <v>3157</v>
      </c>
      <c r="D6427" s="75" t="s">
        <v>6627</v>
      </c>
      <c r="E6427" s="525">
        <v>17148</v>
      </c>
      <c r="F6427" s="184">
        <v>267.87</v>
      </c>
    </row>
    <row r="6428" spans="1:6">
      <c r="A6428" s="203">
        <v>41670</v>
      </c>
      <c r="B6428" s="382">
        <v>41675</v>
      </c>
      <c r="C6428" s="75" t="s">
        <v>1288</v>
      </c>
      <c r="D6428" s="75" t="s">
        <v>6883</v>
      </c>
      <c r="E6428" s="525">
        <v>16998</v>
      </c>
      <c r="F6428" s="184">
        <v>350</v>
      </c>
    </row>
    <row r="6429" spans="1:6">
      <c r="A6429" s="203">
        <v>41677</v>
      </c>
      <c r="B6429" s="382">
        <v>41682</v>
      </c>
      <c r="C6429" s="75" t="s">
        <v>438</v>
      </c>
      <c r="D6429" s="75" t="s">
        <v>7013</v>
      </c>
      <c r="E6429" s="525">
        <v>17125</v>
      </c>
      <c r="F6429" s="184">
        <v>400</v>
      </c>
    </row>
    <row r="6430" spans="1:6">
      <c r="A6430" s="203">
        <v>41677</v>
      </c>
      <c r="B6430" s="382"/>
      <c r="C6430" s="75" t="s">
        <v>1462</v>
      </c>
      <c r="D6430" s="75" t="s">
        <v>7012</v>
      </c>
      <c r="E6430" s="525">
        <v>17124</v>
      </c>
      <c r="F6430" s="184">
        <v>552</v>
      </c>
    </row>
    <row r="6431" spans="1:6">
      <c r="A6431" s="203">
        <v>41677</v>
      </c>
      <c r="B6431" s="382"/>
      <c r="C6431" s="75" t="s">
        <v>7006</v>
      </c>
      <c r="D6431" s="75" t="s">
        <v>7010</v>
      </c>
      <c r="E6431" s="525">
        <v>17122</v>
      </c>
      <c r="F6431" s="184">
        <v>588.79999999999995</v>
      </c>
    </row>
    <row r="6432" spans="1:6">
      <c r="A6432" s="203">
        <v>41677</v>
      </c>
      <c r="B6432" s="382"/>
      <c r="C6432" s="75" t="s">
        <v>5751</v>
      </c>
      <c r="D6432" s="75" t="s">
        <v>7026</v>
      </c>
      <c r="E6432" s="525">
        <v>17141</v>
      </c>
      <c r="F6432" s="184">
        <v>1237.5</v>
      </c>
    </row>
    <row r="6433" spans="1:6">
      <c r="A6433" s="203">
        <v>41677</v>
      </c>
      <c r="B6433" s="382"/>
      <c r="C6433" s="75" t="s">
        <v>761</v>
      </c>
      <c r="D6433" s="75" t="s">
        <v>6633</v>
      </c>
      <c r="E6433" s="525">
        <v>17146</v>
      </c>
      <c r="F6433" s="184">
        <v>1383.95</v>
      </c>
    </row>
    <row r="6434" spans="1:6">
      <c r="A6434" s="203">
        <v>41675</v>
      </c>
      <c r="B6434" s="382"/>
      <c r="C6434" s="75" t="s">
        <v>872</v>
      </c>
      <c r="D6434" s="75" t="s">
        <v>6999</v>
      </c>
      <c r="E6434" s="525">
        <v>17112</v>
      </c>
      <c r="F6434" s="184">
        <v>7556.88</v>
      </c>
    </row>
    <row r="6435" spans="1:6">
      <c r="A6435" s="203">
        <v>41681</v>
      </c>
      <c r="B6435" s="382"/>
      <c r="C6435" s="75" t="s">
        <v>2897</v>
      </c>
      <c r="D6435" s="75" t="s">
        <v>7036</v>
      </c>
      <c r="E6435" s="525">
        <v>17164</v>
      </c>
      <c r="F6435" s="184">
        <v>5000</v>
      </c>
    </row>
    <row r="6436" spans="1:6">
      <c r="A6436" s="203">
        <v>41681</v>
      </c>
      <c r="B6436" s="382"/>
      <c r="C6436" s="75" t="s">
        <v>2897</v>
      </c>
      <c r="D6436" s="75" t="s">
        <v>7018</v>
      </c>
      <c r="E6436" s="525">
        <v>17163</v>
      </c>
      <c r="F6436" s="184">
        <v>5000</v>
      </c>
    </row>
    <row r="6437" spans="1:6">
      <c r="A6437" s="203">
        <v>41681</v>
      </c>
      <c r="B6437" s="382"/>
      <c r="C6437" s="75" t="s">
        <v>2897</v>
      </c>
      <c r="D6437" s="75" t="s">
        <v>7036</v>
      </c>
      <c r="E6437" s="525">
        <v>17170</v>
      </c>
      <c r="F6437" s="184">
        <v>2000</v>
      </c>
    </row>
    <row r="6438" spans="1:6">
      <c r="A6438" s="203">
        <v>41681</v>
      </c>
      <c r="B6438" s="382"/>
      <c r="C6438" s="75" t="s">
        <v>6765</v>
      </c>
      <c r="D6438" s="75" t="s">
        <v>7046</v>
      </c>
      <c r="E6438" s="525">
        <v>17168</v>
      </c>
      <c r="F6438" s="184">
        <v>2405</v>
      </c>
    </row>
    <row r="6439" spans="1:6">
      <c r="A6439" s="203">
        <v>41680</v>
      </c>
      <c r="B6439" s="382"/>
      <c r="C6439" s="75" t="s">
        <v>4958</v>
      </c>
      <c r="D6439" s="75" t="s">
        <v>7035</v>
      </c>
      <c r="E6439" s="525">
        <v>17151</v>
      </c>
      <c r="F6439" s="184">
        <v>690</v>
      </c>
    </row>
    <row r="6440" spans="1:6">
      <c r="A6440" s="203">
        <v>41652</v>
      </c>
      <c r="B6440" s="382">
        <v>41681</v>
      </c>
      <c r="C6440" s="75" t="s">
        <v>133</v>
      </c>
      <c r="D6440" s="75" t="s">
        <v>6659</v>
      </c>
      <c r="E6440" s="525">
        <v>16904</v>
      </c>
      <c r="F6440" s="184">
        <v>539.46</v>
      </c>
    </row>
    <row r="6442" spans="1:6">
      <c r="A6442" s="579">
        <v>41682</v>
      </c>
    </row>
    <row r="6443" spans="1:6">
      <c r="A6443" s="203">
        <v>41681</v>
      </c>
      <c r="B6443" s="382"/>
      <c r="C6443" s="75" t="s">
        <v>7042</v>
      </c>
      <c r="D6443" s="75" t="s">
        <v>7045</v>
      </c>
      <c r="E6443" s="525">
        <v>17167</v>
      </c>
      <c r="F6443" s="184">
        <v>247.35</v>
      </c>
    </row>
    <row r="6444" spans="1:6">
      <c r="A6444" s="203">
        <v>41682</v>
      </c>
      <c r="B6444" s="382"/>
      <c r="C6444" s="75" t="s">
        <v>226</v>
      </c>
      <c r="D6444" s="75" t="s">
        <v>7052</v>
      </c>
      <c r="E6444" s="525">
        <v>17180</v>
      </c>
      <c r="F6444" s="184">
        <v>563.73</v>
      </c>
    </row>
    <row r="6445" spans="1:6">
      <c r="A6445" s="203">
        <v>41682</v>
      </c>
      <c r="B6445" s="382"/>
      <c r="C6445" s="75" t="s">
        <v>389</v>
      </c>
      <c r="D6445" s="75" t="s">
        <v>7053</v>
      </c>
      <c r="E6445" s="525">
        <v>17181</v>
      </c>
      <c r="F6445" s="184">
        <v>200</v>
      </c>
    </row>
    <row r="6446" spans="1:6">
      <c r="A6446" s="203">
        <v>41682</v>
      </c>
      <c r="B6446" s="382"/>
      <c r="C6446" s="75" t="s">
        <v>2897</v>
      </c>
      <c r="D6446" s="75" t="s">
        <v>7037</v>
      </c>
      <c r="E6446" s="525">
        <v>17172</v>
      </c>
      <c r="F6446" s="184">
        <v>5000</v>
      </c>
    </row>
    <row r="6447" spans="1:6">
      <c r="A6447" s="203">
        <v>41682</v>
      </c>
      <c r="B6447" s="382"/>
      <c r="C6447" s="75" t="s">
        <v>2897</v>
      </c>
      <c r="D6447" s="75" t="s">
        <v>7048</v>
      </c>
      <c r="E6447" s="525">
        <v>17171</v>
      </c>
      <c r="F6447" s="184">
        <v>5000</v>
      </c>
    </row>
    <row r="6448" spans="1:6">
      <c r="A6448" s="4">
        <v>41677</v>
      </c>
      <c r="B6448" s="4"/>
      <c r="C6448" s="7" t="s">
        <v>5009</v>
      </c>
      <c r="D6448" s="7" t="s">
        <v>7028</v>
      </c>
      <c r="E6448" s="519">
        <v>17143</v>
      </c>
      <c r="F6448" s="184">
        <v>244.94</v>
      </c>
    </row>
    <row r="6449" spans="1:6">
      <c r="A6449" s="4">
        <v>41677</v>
      </c>
      <c r="B6449" s="4"/>
      <c r="C6449" s="7" t="s">
        <v>5009</v>
      </c>
      <c r="D6449" s="7" t="s">
        <v>7029</v>
      </c>
      <c r="E6449" s="519">
        <v>17144</v>
      </c>
      <c r="F6449" s="184">
        <v>347.47</v>
      </c>
    </row>
    <row r="6450" spans="1:6">
      <c r="A6450" s="444"/>
      <c r="B6450" s="444"/>
      <c r="C6450" s="444"/>
      <c r="D6450" s="444"/>
      <c r="F6450" s="444"/>
    </row>
    <row r="6451" spans="1:6">
      <c r="A6451" s="579">
        <v>41683</v>
      </c>
      <c r="B6451" s="444"/>
      <c r="C6451" s="444"/>
      <c r="D6451" s="444"/>
      <c r="F6451" s="444"/>
    </row>
    <row r="6452" spans="1:6">
      <c r="A6452" s="209">
        <v>41677</v>
      </c>
      <c r="B6452" s="209">
        <v>41682</v>
      </c>
      <c r="C6452" s="118" t="s">
        <v>7007</v>
      </c>
      <c r="D6452" s="118" t="s">
        <v>7024</v>
      </c>
      <c r="E6452" s="520">
        <v>17139</v>
      </c>
      <c r="F6452" s="184">
        <v>200</v>
      </c>
    </row>
    <row r="6453" spans="1:6">
      <c r="A6453" s="209">
        <v>41677</v>
      </c>
      <c r="B6453" s="209">
        <v>41682</v>
      </c>
      <c r="C6453" s="118" t="s">
        <v>1459</v>
      </c>
      <c r="D6453" s="118" t="s">
        <v>7019</v>
      </c>
      <c r="E6453" s="520">
        <v>17134</v>
      </c>
      <c r="F6453" s="184">
        <v>202.36</v>
      </c>
    </row>
    <row r="6454" spans="1:6">
      <c r="A6454" s="209">
        <v>41677</v>
      </c>
      <c r="B6454" s="209">
        <v>41682</v>
      </c>
      <c r="C6454" s="118" t="s">
        <v>662</v>
      </c>
      <c r="D6454" s="118" t="s">
        <v>7021</v>
      </c>
      <c r="E6454" s="520">
        <v>17136</v>
      </c>
      <c r="F6454" s="184">
        <v>209.54</v>
      </c>
    </row>
    <row r="6455" spans="1:6">
      <c r="A6455" s="4">
        <v>41680</v>
      </c>
      <c r="B6455" s="4"/>
      <c r="C6455" s="7" t="s">
        <v>3861</v>
      </c>
      <c r="D6455" s="7" t="s">
        <v>7033</v>
      </c>
      <c r="E6455" s="519">
        <v>17149</v>
      </c>
      <c r="F6455" s="184">
        <v>285.2</v>
      </c>
    </row>
    <row r="6456" spans="1:6">
      <c r="A6456" s="4">
        <v>41677</v>
      </c>
      <c r="B6456" s="4"/>
      <c r="C6456" s="7" t="s">
        <v>896</v>
      </c>
      <c r="D6456" s="7" t="s">
        <v>7025</v>
      </c>
      <c r="E6456" s="519">
        <v>17140</v>
      </c>
      <c r="F6456" s="184">
        <v>350</v>
      </c>
    </row>
    <row r="6457" spans="1:6">
      <c r="A6457" s="4">
        <v>41681</v>
      </c>
      <c r="B6457" s="4"/>
      <c r="C6457" s="7" t="s">
        <v>7041</v>
      </c>
      <c r="D6457" s="7" t="s">
        <v>7043</v>
      </c>
      <c r="E6457" s="519">
        <v>17165</v>
      </c>
      <c r="F6457" s="184">
        <v>508.8</v>
      </c>
    </row>
    <row r="6458" spans="1:6">
      <c r="A6458" s="4">
        <v>41681</v>
      </c>
      <c r="B6458" s="4"/>
      <c r="C6458" s="7" t="s">
        <v>2353</v>
      </c>
      <c r="D6458" s="7" t="s">
        <v>7044</v>
      </c>
      <c r="E6458" s="519">
        <v>17166</v>
      </c>
      <c r="F6458" s="184">
        <v>575.91999999999996</v>
      </c>
    </row>
    <row r="6459" spans="1:6">
      <c r="A6459" s="209">
        <v>41677</v>
      </c>
      <c r="B6459" s="209">
        <v>41682</v>
      </c>
      <c r="C6459" s="118" t="s">
        <v>1797</v>
      </c>
      <c r="D6459" s="118" t="s">
        <v>7023</v>
      </c>
      <c r="E6459" s="520">
        <v>17138</v>
      </c>
      <c r="F6459" s="184">
        <v>678.6</v>
      </c>
    </row>
    <row r="6460" spans="1:6">
      <c r="A6460" s="4">
        <v>41673</v>
      </c>
      <c r="B6460" s="4"/>
      <c r="C6460" s="7" t="s">
        <v>6987</v>
      </c>
      <c r="D6460" s="7" t="s">
        <v>6959</v>
      </c>
      <c r="E6460" s="519">
        <v>17083</v>
      </c>
      <c r="F6460" s="184">
        <v>280.8</v>
      </c>
    </row>
    <row r="6461" spans="1:6">
      <c r="A6461" s="4">
        <v>41682</v>
      </c>
      <c r="B6461" s="4"/>
      <c r="C6461" s="7" t="s">
        <v>2897</v>
      </c>
      <c r="D6461" s="7" t="s">
        <v>6991</v>
      </c>
      <c r="E6461" s="519">
        <v>17173</v>
      </c>
      <c r="F6461" s="184">
        <v>5000</v>
      </c>
    </row>
    <row r="6462" spans="1:6">
      <c r="A6462" s="4">
        <v>41682</v>
      </c>
      <c r="B6462" s="4"/>
      <c r="C6462" s="7" t="s">
        <v>2897</v>
      </c>
      <c r="D6462" s="7" t="s">
        <v>6991</v>
      </c>
      <c r="E6462" s="519">
        <v>17174</v>
      </c>
      <c r="F6462" s="184">
        <v>4000</v>
      </c>
    </row>
    <row r="6463" spans="1:6">
      <c r="A6463" s="4">
        <v>41683</v>
      </c>
      <c r="B6463" s="4"/>
      <c r="C6463" s="7" t="s">
        <v>1419</v>
      </c>
      <c r="D6463" s="7" t="s">
        <v>7056</v>
      </c>
      <c r="E6463" s="519">
        <v>17184</v>
      </c>
      <c r="F6463" s="184">
        <v>157.62</v>
      </c>
    </row>
    <row r="6464" spans="1:6">
      <c r="A6464" s="4">
        <v>41683</v>
      </c>
      <c r="B6464" s="4"/>
      <c r="C6464" s="7" t="s">
        <v>1419</v>
      </c>
      <c r="D6464" s="7" t="s">
        <v>7057</v>
      </c>
      <c r="E6464" s="519">
        <v>17185</v>
      </c>
      <c r="F6464" s="184">
        <v>339.04</v>
      </c>
    </row>
    <row r="6465" spans="1:6">
      <c r="A6465" s="4">
        <v>41683</v>
      </c>
      <c r="B6465" s="4"/>
      <c r="C6465" s="7" t="s">
        <v>1419</v>
      </c>
      <c r="D6465" s="7" t="s">
        <v>7058</v>
      </c>
      <c r="E6465" s="519">
        <v>17186</v>
      </c>
      <c r="F6465" s="184">
        <v>1238.05</v>
      </c>
    </row>
    <row r="6466" spans="1:6">
      <c r="A6466" s="4">
        <v>41683</v>
      </c>
      <c r="B6466" s="4"/>
      <c r="C6466" s="7" t="s">
        <v>1419</v>
      </c>
      <c r="D6466" s="7" t="s">
        <v>7059</v>
      </c>
      <c r="E6466" s="519">
        <v>17187</v>
      </c>
      <c r="F6466" s="184">
        <v>339.04</v>
      </c>
    </row>
    <row r="6467" spans="1:6">
      <c r="A6467" s="4">
        <v>41683</v>
      </c>
      <c r="B6467" s="4"/>
      <c r="C6467" s="7" t="s">
        <v>1419</v>
      </c>
      <c r="D6467" s="7" t="s">
        <v>7060</v>
      </c>
      <c r="E6467" s="519">
        <v>17188</v>
      </c>
      <c r="F6467" s="184">
        <v>369.23</v>
      </c>
    </row>
    <row r="6468" spans="1:6">
      <c r="A6468" s="4">
        <v>41683</v>
      </c>
      <c r="B6468" s="4"/>
      <c r="C6468" s="7" t="s">
        <v>1419</v>
      </c>
      <c r="D6468" s="7" t="s">
        <v>7061</v>
      </c>
      <c r="E6468" s="519">
        <v>17189</v>
      </c>
      <c r="F6468" s="184">
        <v>179.69</v>
      </c>
    </row>
    <row r="6469" spans="1:6">
      <c r="A6469" s="4">
        <v>41683</v>
      </c>
      <c r="B6469" s="4"/>
      <c r="C6469" s="7" t="s">
        <v>1419</v>
      </c>
      <c r="D6469" s="7" t="s">
        <v>7062</v>
      </c>
      <c r="E6469" s="519">
        <v>17190</v>
      </c>
      <c r="F6469" s="184">
        <v>188.5</v>
      </c>
    </row>
    <row r="6470" spans="1:6">
      <c r="A6470" s="4">
        <v>41683</v>
      </c>
      <c r="B6470" s="4"/>
      <c r="C6470" s="7" t="s">
        <v>1419</v>
      </c>
      <c r="D6470" s="7" t="s">
        <v>7063</v>
      </c>
      <c r="E6470" s="519">
        <v>17191</v>
      </c>
      <c r="F6470" s="184">
        <v>188.5</v>
      </c>
    </row>
    <row r="6471" spans="1:6">
      <c r="A6471" s="4">
        <v>41683</v>
      </c>
      <c r="B6471" s="4"/>
      <c r="C6471" s="7" t="s">
        <v>1419</v>
      </c>
      <c r="D6471" s="7" t="s">
        <v>7064</v>
      </c>
      <c r="E6471" s="519">
        <v>17192</v>
      </c>
      <c r="F6471" s="184">
        <v>344.85</v>
      </c>
    </row>
    <row r="6472" spans="1:6">
      <c r="A6472" s="4">
        <v>41683</v>
      </c>
      <c r="B6472" s="4"/>
      <c r="C6472" s="7" t="s">
        <v>1419</v>
      </c>
      <c r="D6472" s="7" t="s">
        <v>7065</v>
      </c>
      <c r="E6472" s="519">
        <v>17193</v>
      </c>
      <c r="F6472" s="184">
        <v>158.33000000000001</v>
      </c>
    </row>
    <row r="6473" spans="1:6">
      <c r="A6473" s="4">
        <v>41683</v>
      </c>
      <c r="B6473" s="4"/>
      <c r="C6473" s="7" t="s">
        <v>1419</v>
      </c>
      <c r="D6473" s="7" t="s">
        <v>7066</v>
      </c>
      <c r="E6473" s="519">
        <v>17194</v>
      </c>
      <c r="F6473" s="184">
        <v>620.79</v>
      </c>
    </row>
    <row r="6474" spans="1:6">
      <c r="A6474" s="4">
        <v>41677</v>
      </c>
      <c r="B6474" s="4"/>
      <c r="C6474" s="7" t="s">
        <v>5072</v>
      </c>
      <c r="D6474" s="7" t="s">
        <v>7011</v>
      </c>
      <c r="E6474" s="519">
        <v>17123</v>
      </c>
      <c r="F6474" s="184">
        <v>552</v>
      </c>
    </row>
    <row r="6476" spans="1:6">
      <c r="A6476" s="579">
        <v>41684</v>
      </c>
    </row>
    <row r="6477" spans="1:6">
      <c r="A6477" s="4">
        <v>41682</v>
      </c>
      <c r="B6477" s="4"/>
      <c r="C6477" s="7" t="s">
        <v>166</v>
      </c>
      <c r="D6477" s="7" t="s">
        <v>7051</v>
      </c>
      <c r="E6477" s="519">
        <v>17178</v>
      </c>
      <c r="F6477" s="184">
        <v>633.98</v>
      </c>
    </row>
    <row r="6478" spans="1:6">
      <c r="A6478" s="4">
        <v>41675</v>
      </c>
      <c r="B6478" s="4"/>
      <c r="C6478" s="7" t="s">
        <v>1871</v>
      </c>
      <c r="D6478" s="7" t="s">
        <v>6998</v>
      </c>
      <c r="E6478" s="519">
        <v>17111</v>
      </c>
      <c r="F6478" s="184">
        <v>707.14</v>
      </c>
    </row>
    <row r="6479" spans="1:6">
      <c r="A6479" s="4">
        <v>41682</v>
      </c>
      <c r="B6479" s="4"/>
      <c r="C6479" s="7" t="s">
        <v>1461</v>
      </c>
      <c r="D6479" s="7" t="s">
        <v>7049</v>
      </c>
      <c r="E6479" s="519">
        <v>17175</v>
      </c>
      <c r="F6479" s="184">
        <v>1000</v>
      </c>
    </row>
    <row r="6480" spans="1:6">
      <c r="A6480" s="4">
        <v>41684</v>
      </c>
      <c r="B6480" s="4"/>
      <c r="C6480" s="7" t="s">
        <v>145</v>
      </c>
      <c r="D6480" s="7" t="s">
        <v>7070</v>
      </c>
      <c r="E6480" s="519">
        <v>17201</v>
      </c>
      <c r="F6480" s="184">
        <v>486</v>
      </c>
    </row>
    <row r="6481" spans="1:6">
      <c r="A6481" s="4">
        <v>41684</v>
      </c>
      <c r="B6481" s="4"/>
      <c r="C6481" s="7" t="s">
        <v>7042</v>
      </c>
      <c r="D6481" s="7" t="s">
        <v>7075</v>
      </c>
      <c r="E6481" s="519">
        <v>17195</v>
      </c>
      <c r="F6481" s="184">
        <v>368.52</v>
      </c>
    </row>
    <row r="6482" spans="1:6">
      <c r="A6482" s="4">
        <v>41684</v>
      </c>
      <c r="B6482" s="4"/>
      <c r="C6482" s="7" t="s">
        <v>389</v>
      </c>
      <c r="D6482" s="7" t="s">
        <v>7074</v>
      </c>
      <c r="E6482" s="519">
        <v>17205</v>
      </c>
      <c r="F6482" s="184">
        <v>300</v>
      </c>
    </row>
    <row r="6483" spans="1:6">
      <c r="A6483" s="4">
        <v>41684</v>
      </c>
      <c r="B6483" s="4"/>
      <c r="C6483" s="7" t="s">
        <v>226</v>
      </c>
      <c r="D6483" s="7" t="s">
        <v>7072</v>
      </c>
      <c r="E6483" s="519">
        <v>17203</v>
      </c>
      <c r="F6483" s="184">
        <v>150</v>
      </c>
    </row>
    <row r="6484" spans="1:6">
      <c r="A6484" s="4">
        <v>41684</v>
      </c>
      <c r="B6484" s="4"/>
      <c r="C6484" s="7" t="s">
        <v>761</v>
      </c>
      <c r="D6484" s="7" t="s">
        <v>7077</v>
      </c>
      <c r="E6484" s="519">
        <v>17197</v>
      </c>
      <c r="F6484" s="184">
        <v>69.7</v>
      </c>
    </row>
    <row r="6487" spans="1:6">
      <c r="A6487" s="579">
        <v>41687</v>
      </c>
    </row>
    <row r="6488" spans="1:6">
      <c r="A6488" s="209">
        <v>41677</v>
      </c>
      <c r="B6488" s="209">
        <v>41682</v>
      </c>
      <c r="C6488" s="118" t="s">
        <v>7008</v>
      </c>
      <c r="D6488" s="118" t="s">
        <v>7030</v>
      </c>
      <c r="E6488" s="520">
        <v>17147</v>
      </c>
      <c r="F6488" s="184">
        <v>350</v>
      </c>
    </row>
    <row r="6489" spans="1:6">
      <c r="A6489" s="4">
        <v>41684</v>
      </c>
      <c r="B6489" s="4"/>
      <c r="C6489" s="7" t="s">
        <v>3157</v>
      </c>
      <c r="D6489" s="7" t="s">
        <v>7076</v>
      </c>
      <c r="E6489" s="519">
        <v>17196</v>
      </c>
      <c r="F6489" s="184">
        <v>591.48</v>
      </c>
    </row>
    <row r="6490" spans="1:6">
      <c r="A6490" s="4">
        <v>41683</v>
      </c>
      <c r="B6490" s="4"/>
      <c r="C6490" s="7" t="s">
        <v>615</v>
      </c>
      <c r="D6490" s="7" t="s">
        <v>7054</v>
      </c>
      <c r="E6490" s="519">
        <v>17182</v>
      </c>
      <c r="F6490" s="184">
        <v>1500</v>
      </c>
    </row>
    <row r="6491" spans="1:6">
      <c r="A6491" s="4">
        <v>41687</v>
      </c>
      <c r="B6491" s="4"/>
      <c r="C6491" s="7" t="s">
        <v>468</v>
      </c>
      <c r="D6491" s="7" t="s">
        <v>7162</v>
      </c>
      <c r="E6491" s="519">
        <v>17296</v>
      </c>
      <c r="F6491" s="184">
        <v>2882.23</v>
      </c>
    </row>
    <row r="6492" spans="1:6">
      <c r="A6492" s="4">
        <v>41687</v>
      </c>
      <c r="B6492" s="4"/>
      <c r="C6492" s="7" t="s">
        <v>681</v>
      </c>
      <c r="D6492" s="7" t="s">
        <v>7091</v>
      </c>
      <c r="E6492" s="519">
        <v>17221</v>
      </c>
      <c r="F6492" s="184">
        <v>191.8</v>
      </c>
    </row>
    <row r="6493" spans="1:6">
      <c r="A6493" s="4">
        <v>41687</v>
      </c>
      <c r="B6493" s="4"/>
      <c r="C6493" s="7" t="s">
        <v>456</v>
      </c>
      <c r="D6493" s="7" t="s">
        <v>7140</v>
      </c>
      <c r="E6493" s="519">
        <v>17272</v>
      </c>
      <c r="F6493" s="184">
        <v>388</v>
      </c>
    </row>
    <row r="6494" spans="1:6">
      <c r="A6494" s="4">
        <v>41687</v>
      </c>
      <c r="B6494" s="4"/>
      <c r="C6494" s="7" t="s">
        <v>354</v>
      </c>
      <c r="D6494" s="7" t="s">
        <v>7079</v>
      </c>
      <c r="E6494" s="519">
        <v>17207</v>
      </c>
      <c r="F6494" s="184">
        <v>1072.5</v>
      </c>
    </row>
    <row r="6495" spans="1:6">
      <c r="A6495" s="4">
        <v>41687</v>
      </c>
      <c r="B6495" s="4"/>
      <c r="C6495" s="7" t="s">
        <v>354</v>
      </c>
      <c r="D6495" s="7" t="s">
        <v>7157</v>
      </c>
      <c r="E6495" s="519">
        <v>17291</v>
      </c>
      <c r="F6495" s="184">
        <v>520</v>
      </c>
    </row>
    <row r="6496" spans="1:6">
      <c r="A6496" s="4">
        <v>41687</v>
      </c>
      <c r="B6496" s="4"/>
      <c r="C6496" s="7" t="s">
        <v>1419</v>
      </c>
      <c r="D6496" s="7" t="s">
        <v>7173</v>
      </c>
      <c r="E6496" s="519">
        <v>17307</v>
      </c>
      <c r="F6496" s="184">
        <v>126.07</v>
      </c>
    </row>
    <row r="6497" spans="1:6">
      <c r="A6497" s="4">
        <v>41687</v>
      </c>
      <c r="B6497" s="4"/>
      <c r="C6497" s="7" t="s">
        <v>633</v>
      </c>
      <c r="D6497" s="7" t="s">
        <v>7096</v>
      </c>
      <c r="E6497" s="519">
        <v>17226</v>
      </c>
      <c r="F6497" s="184">
        <v>151.80000000000001</v>
      </c>
    </row>
    <row r="6498" spans="1:6">
      <c r="A6498" s="4">
        <v>41687</v>
      </c>
      <c r="B6498" s="4"/>
      <c r="C6498" s="7" t="s">
        <v>468</v>
      </c>
      <c r="D6498" s="7" t="s">
        <v>7078</v>
      </c>
      <c r="E6498" s="519">
        <v>17206</v>
      </c>
      <c r="F6498" s="184">
        <v>1037.5</v>
      </c>
    </row>
    <row r="6499" spans="1:6">
      <c r="A6499" s="4">
        <v>41687</v>
      </c>
      <c r="B6499" s="4"/>
      <c r="C6499" s="7" t="s">
        <v>1992</v>
      </c>
      <c r="D6499" s="7" t="s">
        <v>7087</v>
      </c>
      <c r="E6499" s="519">
        <v>17215</v>
      </c>
      <c r="F6499" s="184">
        <v>199.4</v>
      </c>
    </row>
    <row r="6500" spans="1:6">
      <c r="A6500" s="4">
        <v>41687</v>
      </c>
      <c r="B6500" s="4"/>
      <c r="C6500" s="7" t="s">
        <v>226</v>
      </c>
      <c r="D6500" s="7" t="s">
        <v>7172</v>
      </c>
      <c r="E6500" s="519">
        <v>17306</v>
      </c>
      <c r="F6500" s="184">
        <v>350</v>
      </c>
    </row>
    <row r="6501" spans="1:6">
      <c r="A6501" s="4">
        <v>41687</v>
      </c>
      <c r="B6501" s="4"/>
      <c r="C6501" s="7" t="s">
        <v>1480</v>
      </c>
      <c r="D6501" s="7" t="s">
        <v>7085</v>
      </c>
      <c r="E6501" s="519">
        <v>17213</v>
      </c>
      <c r="F6501" s="184">
        <v>576</v>
      </c>
    </row>
    <row r="6502" spans="1:6">
      <c r="A6502" s="4">
        <v>41687</v>
      </c>
      <c r="B6502" s="4"/>
      <c r="C6502" s="7" t="s">
        <v>519</v>
      </c>
      <c r="D6502" s="7" t="s">
        <v>7106</v>
      </c>
      <c r="E6502" s="519">
        <v>17236</v>
      </c>
      <c r="F6502" s="184">
        <v>288.39999999999998</v>
      </c>
    </row>
    <row r="6503" spans="1:6">
      <c r="A6503" s="4">
        <v>41687</v>
      </c>
      <c r="B6503" s="4"/>
      <c r="C6503" s="7" t="s">
        <v>3775</v>
      </c>
      <c r="D6503" s="7" t="s">
        <v>7095</v>
      </c>
      <c r="E6503" s="519">
        <v>17225</v>
      </c>
      <c r="F6503" s="184">
        <v>137.84</v>
      </c>
    </row>
    <row r="6504" spans="1:6">
      <c r="A6504" s="4">
        <v>41687</v>
      </c>
      <c r="B6504" s="4"/>
      <c r="C6504" s="7" t="s">
        <v>2960</v>
      </c>
      <c r="D6504" s="7" t="s">
        <v>7088</v>
      </c>
      <c r="E6504" s="519">
        <v>17216</v>
      </c>
      <c r="F6504" s="184">
        <v>160</v>
      </c>
    </row>
    <row r="6505" spans="1:6">
      <c r="A6505" s="4">
        <v>41687</v>
      </c>
      <c r="B6505" s="4"/>
      <c r="C6505" s="7" t="s">
        <v>636</v>
      </c>
      <c r="D6505" s="7" t="s">
        <v>7099</v>
      </c>
      <c r="E6505" s="519">
        <v>17229</v>
      </c>
      <c r="F6505" s="184">
        <v>140.97</v>
      </c>
    </row>
    <row r="6506" spans="1:6">
      <c r="A6506" s="4">
        <v>41687</v>
      </c>
      <c r="B6506" s="4"/>
      <c r="C6506" s="7" t="s">
        <v>200</v>
      </c>
      <c r="D6506" s="7" t="s">
        <v>7092</v>
      </c>
      <c r="E6506" s="519">
        <v>17222</v>
      </c>
      <c r="F6506" s="184">
        <v>165.2</v>
      </c>
    </row>
    <row r="6507" spans="1:6">
      <c r="A6507" s="4">
        <v>41687</v>
      </c>
      <c r="B6507" s="4"/>
      <c r="C6507" s="7" t="s">
        <v>2013</v>
      </c>
      <c r="D6507" s="7" t="s">
        <v>7127</v>
      </c>
      <c r="E6507" s="519">
        <v>17259</v>
      </c>
      <c r="F6507" s="184">
        <v>460</v>
      </c>
    </row>
    <row r="6508" spans="1:6">
      <c r="A6508" s="4">
        <v>41687</v>
      </c>
      <c r="B6508" s="4"/>
      <c r="C6508" s="7" t="s">
        <v>389</v>
      </c>
      <c r="D6508" s="7" t="s">
        <v>7176</v>
      </c>
      <c r="E6508" s="519">
        <v>17310</v>
      </c>
      <c r="F6508" s="184">
        <v>375</v>
      </c>
    </row>
    <row r="6509" spans="1:6">
      <c r="A6509" s="4">
        <v>41687</v>
      </c>
      <c r="B6509" s="4"/>
      <c r="C6509" s="7" t="s">
        <v>632</v>
      </c>
      <c r="D6509" s="7" t="s">
        <v>7094</v>
      </c>
      <c r="E6509" s="519">
        <v>17224</v>
      </c>
      <c r="F6509" s="184">
        <v>140.97</v>
      </c>
    </row>
    <row r="6510" spans="1:6">
      <c r="A6510" s="4">
        <v>41687</v>
      </c>
      <c r="B6510" s="4"/>
      <c r="C6510" s="7" t="s">
        <v>3778</v>
      </c>
      <c r="D6510" s="7" t="s">
        <v>7114</v>
      </c>
      <c r="E6510" s="519">
        <v>17244</v>
      </c>
      <c r="F6510" s="184">
        <v>160</v>
      </c>
    </row>
    <row r="6511" spans="1:6">
      <c r="A6511" s="4">
        <v>41687</v>
      </c>
      <c r="B6511" s="4"/>
      <c r="C6511" s="7" t="s">
        <v>5609</v>
      </c>
      <c r="D6511" s="7" t="s">
        <v>7101</v>
      </c>
      <c r="E6511" s="519">
        <v>17231</v>
      </c>
      <c r="F6511" s="184">
        <v>136</v>
      </c>
    </row>
    <row r="6512" spans="1:6">
      <c r="A6512" s="4">
        <v>41687</v>
      </c>
      <c r="B6512" s="4"/>
      <c r="C6512" s="7" t="s">
        <v>635</v>
      </c>
      <c r="D6512" s="7" t="s">
        <v>7098</v>
      </c>
      <c r="E6512" s="519">
        <v>17228</v>
      </c>
      <c r="F6512" s="184">
        <v>140.97</v>
      </c>
    </row>
    <row r="6513" spans="1:6">
      <c r="A6513" s="4">
        <v>41687</v>
      </c>
      <c r="B6513" s="4"/>
      <c r="C6513" s="7" t="s">
        <v>1703</v>
      </c>
      <c r="D6513" s="7" t="s">
        <v>7107</v>
      </c>
      <c r="E6513" s="519">
        <v>17237</v>
      </c>
      <c r="F6513" s="184">
        <v>183.8</v>
      </c>
    </row>
    <row r="6514" spans="1:6">
      <c r="A6514" s="4">
        <v>41687</v>
      </c>
      <c r="B6514" s="4"/>
      <c r="C6514" s="7" t="s">
        <v>2272</v>
      </c>
      <c r="D6514" s="7" t="s">
        <v>7137</v>
      </c>
      <c r="E6514" s="519">
        <v>17269</v>
      </c>
      <c r="F6514" s="184">
        <v>480</v>
      </c>
    </row>
    <row r="6515" spans="1:6">
      <c r="A6515" s="4">
        <v>41687</v>
      </c>
      <c r="B6515" s="4"/>
      <c r="C6515" s="7" t="s">
        <v>3529</v>
      </c>
      <c r="D6515" s="7" t="s">
        <v>7142</v>
      </c>
      <c r="E6515" s="519">
        <v>17275</v>
      </c>
      <c r="F6515" s="184">
        <v>400</v>
      </c>
    </row>
    <row r="6516" spans="1:6">
      <c r="A6516" s="4">
        <v>41687</v>
      </c>
      <c r="B6516" s="4"/>
      <c r="C6516" s="7" t="s">
        <v>2397</v>
      </c>
      <c r="D6516" s="7" t="s">
        <v>7093</v>
      </c>
      <c r="E6516" s="519">
        <v>17223</v>
      </c>
      <c r="F6516" s="184">
        <v>137.84</v>
      </c>
    </row>
    <row r="6517" spans="1:6">
      <c r="A6517" s="4">
        <v>41687</v>
      </c>
      <c r="B6517" s="4"/>
      <c r="C6517" s="7" t="s">
        <v>233</v>
      </c>
      <c r="D6517" s="7" t="s">
        <v>7128</v>
      </c>
      <c r="E6517" s="519">
        <v>17260</v>
      </c>
      <c r="F6517" s="184">
        <v>298.8</v>
      </c>
    </row>
    <row r="6518" spans="1:6">
      <c r="A6518" s="4">
        <v>41687</v>
      </c>
      <c r="B6518" s="4"/>
      <c r="C6518" s="7" t="s">
        <v>520</v>
      </c>
      <c r="D6518" s="7" t="s">
        <v>7108</v>
      </c>
      <c r="E6518" s="519">
        <v>17238</v>
      </c>
      <c r="F6518" s="184">
        <v>184</v>
      </c>
    </row>
    <row r="6519" spans="1:6">
      <c r="A6519" s="4">
        <v>41687</v>
      </c>
      <c r="B6519" s="4"/>
      <c r="C6519" s="7" t="s">
        <v>173</v>
      </c>
      <c r="D6519" s="7" t="s">
        <v>7097</v>
      </c>
      <c r="E6519" s="519">
        <v>17227</v>
      </c>
      <c r="F6519" s="184">
        <v>247.46</v>
      </c>
    </row>
    <row r="6520" spans="1:6">
      <c r="A6520" s="4">
        <v>41687</v>
      </c>
      <c r="B6520" s="4"/>
      <c r="C6520" s="7" t="s">
        <v>2011</v>
      </c>
      <c r="D6520" s="7" t="s">
        <v>7121</v>
      </c>
      <c r="E6520" s="519">
        <v>17253</v>
      </c>
      <c r="F6520" s="184">
        <v>154</v>
      </c>
    </row>
    <row r="6521" spans="1:6">
      <c r="A6521" s="4">
        <v>41687</v>
      </c>
      <c r="B6521" s="4"/>
      <c r="C6521" s="7" t="s">
        <v>497</v>
      </c>
      <c r="D6521" s="7" t="s">
        <v>7089</v>
      </c>
      <c r="E6521" s="519">
        <v>17218</v>
      </c>
      <c r="F6521" s="184">
        <v>137.84</v>
      </c>
    </row>
    <row r="6522" spans="1:6">
      <c r="A6522" s="4">
        <v>41687</v>
      </c>
      <c r="B6522" s="4"/>
      <c r="C6522" s="7" t="s">
        <v>559</v>
      </c>
      <c r="D6522" s="7" t="s">
        <v>7111</v>
      </c>
      <c r="E6522" s="519">
        <v>17241</v>
      </c>
      <c r="F6522" s="184">
        <v>184</v>
      </c>
    </row>
    <row r="6523" spans="1:6">
      <c r="A6523" s="4">
        <v>41687</v>
      </c>
      <c r="B6523" s="4"/>
      <c r="C6523" s="7" t="s">
        <v>4052</v>
      </c>
      <c r="D6523" s="7" t="s">
        <v>7100</v>
      </c>
      <c r="E6523" s="519">
        <v>17230</v>
      </c>
      <c r="F6523" s="184">
        <v>137.84</v>
      </c>
    </row>
    <row r="6524" spans="1:6">
      <c r="A6524" s="4">
        <v>41687</v>
      </c>
      <c r="B6524" s="4"/>
      <c r="C6524" s="7" t="s">
        <v>2147</v>
      </c>
      <c r="D6524" s="7" t="s">
        <v>7112</v>
      </c>
      <c r="E6524" s="519">
        <v>17242</v>
      </c>
      <c r="F6524" s="184">
        <v>176</v>
      </c>
    </row>
    <row r="6525" spans="1:6">
      <c r="A6525" s="4">
        <v>41687</v>
      </c>
      <c r="B6525" s="4"/>
      <c r="C6525" s="7" t="s">
        <v>537</v>
      </c>
      <c r="D6525" s="7" t="s">
        <v>7134</v>
      </c>
      <c r="E6525" s="519">
        <v>17266</v>
      </c>
      <c r="F6525" s="184">
        <v>480</v>
      </c>
    </row>
    <row r="6526" spans="1:6">
      <c r="A6526" s="4">
        <v>41687</v>
      </c>
      <c r="B6526" s="4"/>
      <c r="C6526" s="7" t="s">
        <v>192</v>
      </c>
      <c r="D6526" s="7" t="s">
        <v>7163</v>
      </c>
      <c r="E6526" s="519">
        <v>17297</v>
      </c>
      <c r="F6526" s="184">
        <v>165.2</v>
      </c>
    </row>
    <row r="6527" spans="1:6">
      <c r="A6527" s="4">
        <v>41687</v>
      </c>
      <c r="B6527" s="4"/>
      <c r="C6527" s="7" t="s">
        <v>529</v>
      </c>
      <c r="D6527" s="7" t="s">
        <v>7122</v>
      </c>
      <c r="E6527" s="519">
        <v>17254</v>
      </c>
      <c r="F6527" s="184">
        <v>218</v>
      </c>
    </row>
    <row r="6528" spans="1:6">
      <c r="A6528" s="4">
        <v>41687</v>
      </c>
      <c r="B6528" s="4"/>
      <c r="C6528" s="7" t="s">
        <v>562</v>
      </c>
      <c r="D6528" s="7" t="s">
        <v>7120</v>
      </c>
      <c r="E6528" s="519">
        <v>17252</v>
      </c>
      <c r="F6528" s="184">
        <v>174</v>
      </c>
    </row>
    <row r="6529" spans="1:6">
      <c r="A6529" s="4">
        <v>41687</v>
      </c>
      <c r="B6529" s="4"/>
      <c r="C6529" s="7" t="s">
        <v>7168</v>
      </c>
      <c r="D6529" s="7" t="s">
        <v>7105</v>
      </c>
      <c r="E6529" s="519">
        <v>17235</v>
      </c>
      <c r="F6529" s="184">
        <v>240</v>
      </c>
    </row>
    <row r="6530" spans="1:6">
      <c r="A6530" s="4">
        <v>41687</v>
      </c>
      <c r="B6530" s="4"/>
      <c r="C6530" s="7" t="s">
        <v>5944</v>
      </c>
      <c r="D6530" s="7" t="s">
        <v>7145</v>
      </c>
      <c r="E6530" s="519">
        <v>17278</v>
      </c>
      <c r="F6530" s="184">
        <v>960</v>
      </c>
    </row>
    <row r="6532" spans="1:6">
      <c r="A6532" s="579">
        <v>41688</v>
      </c>
    </row>
    <row r="6533" spans="1:6">
      <c r="A6533" s="4">
        <v>41682</v>
      </c>
      <c r="B6533" s="4"/>
      <c r="C6533" s="7" t="s">
        <v>4430</v>
      </c>
      <c r="D6533" s="7" t="s">
        <v>7050</v>
      </c>
      <c r="E6533" s="519">
        <v>17176</v>
      </c>
      <c r="F6533" s="184">
        <v>94.34</v>
      </c>
    </row>
    <row r="6534" spans="1:6">
      <c r="A6534" s="209">
        <v>41677</v>
      </c>
      <c r="B6534" s="209">
        <v>41682</v>
      </c>
      <c r="C6534" s="118" t="s">
        <v>5074</v>
      </c>
      <c r="D6534" s="118" t="s">
        <v>7016</v>
      </c>
      <c r="E6534" s="520">
        <v>17131</v>
      </c>
      <c r="F6534" s="184">
        <v>160.87</v>
      </c>
    </row>
    <row r="6535" spans="1:6">
      <c r="A6535" s="209">
        <v>41677</v>
      </c>
      <c r="B6535" s="209">
        <v>41682</v>
      </c>
      <c r="C6535" s="118" t="s">
        <v>348</v>
      </c>
      <c r="D6535" s="118" t="s">
        <v>7014</v>
      </c>
      <c r="E6535" s="520">
        <v>17126</v>
      </c>
      <c r="F6535" s="184">
        <v>200</v>
      </c>
    </row>
    <row r="6536" spans="1:6">
      <c r="A6536" s="209">
        <v>41677</v>
      </c>
      <c r="B6536" s="209">
        <v>41682</v>
      </c>
      <c r="C6536" s="118" t="s">
        <v>6775</v>
      </c>
      <c r="D6536" s="118" t="s">
        <v>7027</v>
      </c>
      <c r="E6536" s="520">
        <v>17142</v>
      </c>
      <c r="F6536" s="184">
        <v>332</v>
      </c>
    </row>
    <row r="6537" spans="1:6">
      <c r="A6537" s="4">
        <v>41687</v>
      </c>
      <c r="B6537" s="4"/>
      <c r="C6537" s="7" t="s">
        <v>538</v>
      </c>
      <c r="D6537" s="7" t="s">
        <v>7136</v>
      </c>
      <c r="E6537" s="519">
        <v>17268</v>
      </c>
      <c r="F6537" s="184">
        <v>403.2</v>
      </c>
    </row>
    <row r="6538" spans="1:6">
      <c r="A6538" s="209">
        <v>41677</v>
      </c>
      <c r="B6538" s="209">
        <v>41682</v>
      </c>
      <c r="C6538" s="118" t="s">
        <v>1766</v>
      </c>
      <c r="D6538" s="118" t="s">
        <v>7020</v>
      </c>
      <c r="E6538" s="520">
        <v>17135</v>
      </c>
      <c r="F6538" s="184">
        <v>1210.4100000000001</v>
      </c>
    </row>
    <row r="6539" spans="1:6">
      <c r="A6539" s="209">
        <v>41653</v>
      </c>
      <c r="B6539" s="209">
        <v>41684</v>
      </c>
      <c r="C6539" s="118" t="s">
        <v>6234</v>
      </c>
      <c r="D6539" s="118" t="s">
        <v>6665</v>
      </c>
      <c r="E6539" s="520">
        <v>16975</v>
      </c>
      <c r="F6539" s="184">
        <v>1942.5</v>
      </c>
    </row>
    <row r="6540" spans="1:6">
      <c r="A6540" s="4">
        <v>41687</v>
      </c>
      <c r="B6540" s="4"/>
      <c r="C6540" s="7" t="s">
        <v>164</v>
      </c>
      <c r="D6540" s="7" t="s">
        <v>7166</v>
      </c>
      <c r="E6540" s="519">
        <v>17300</v>
      </c>
      <c r="F6540" s="184">
        <v>480</v>
      </c>
    </row>
    <row r="6541" spans="1:6">
      <c r="A6541" s="4">
        <v>41687</v>
      </c>
      <c r="B6541" s="4"/>
      <c r="C6541" s="7" t="s">
        <v>5617</v>
      </c>
      <c r="D6541" s="7" t="s">
        <v>7155</v>
      </c>
      <c r="E6541" s="519">
        <v>17289</v>
      </c>
      <c r="F6541" s="184">
        <v>312</v>
      </c>
    </row>
    <row r="6542" spans="1:6">
      <c r="A6542" s="4">
        <v>41687</v>
      </c>
      <c r="B6542" s="4"/>
      <c r="C6542" s="7" t="s">
        <v>367</v>
      </c>
      <c r="D6542" s="7" t="s">
        <v>7081</v>
      </c>
      <c r="E6542" s="519">
        <v>17209</v>
      </c>
      <c r="F6542" s="184">
        <v>332.5</v>
      </c>
    </row>
    <row r="6543" spans="1:6">
      <c r="A6543" s="4">
        <v>41687</v>
      </c>
      <c r="B6543" s="4"/>
      <c r="C6543" s="7" t="s">
        <v>6121</v>
      </c>
      <c r="D6543" s="7" t="s">
        <v>7082</v>
      </c>
      <c r="E6543" s="519">
        <v>17210</v>
      </c>
      <c r="F6543" s="184">
        <v>600</v>
      </c>
    </row>
    <row r="6544" spans="1:6">
      <c r="A6544" s="4">
        <v>41687</v>
      </c>
      <c r="B6544" s="4"/>
      <c r="C6544" s="7" t="s">
        <v>530</v>
      </c>
      <c r="D6544" s="7" t="s">
        <v>7123</v>
      </c>
      <c r="E6544" s="519">
        <v>17255</v>
      </c>
      <c r="F6544" s="184">
        <v>460</v>
      </c>
    </row>
    <row r="6545" spans="1:10">
      <c r="A6545" s="4">
        <v>41687</v>
      </c>
      <c r="B6545" s="4"/>
      <c r="C6545" s="7" t="s">
        <v>196</v>
      </c>
      <c r="D6545" s="7" t="s">
        <v>7090</v>
      </c>
      <c r="E6545" s="519">
        <v>17219</v>
      </c>
      <c r="F6545" s="184">
        <v>137.84</v>
      </c>
    </row>
    <row r="6546" spans="1:10">
      <c r="A6546" s="4">
        <v>41687</v>
      </c>
      <c r="B6546" s="4"/>
      <c r="C6546" s="7" t="s">
        <v>3662</v>
      </c>
      <c r="D6546" s="7" t="s">
        <v>7113</v>
      </c>
      <c r="E6546" s="519">
        <v>17243</v>
      </c>
      <c r="F6546" s="184">
        <v>140</v>
      </c>
    </row>
    <row r="6547" spans="1:10" s="444" customFormat="1" ht="15" customHeight="1">
      <c r="A6547" s="4">
        <v>41687</v>
      </c>
      <c r="B6547" s="4"/>
      <c r="C6547" s="7" t="s">
        <v>5296</v>
      </c>
      <c r="D6547" s="7" t="s">
        <v>7109</v>
      </c>
      <c r="E6547" s="519">
        <v>17239</v>
      </c>
      <c r="F6547" s="184">
        <v>140</v>
      </c>
      <c r="G6547" s="309"/>
      <c r="H6547" s="309"/>
      <c r="I6547" s="24"/>
      <c r="J6547" s="2"/>
    </row>
    <row r="6548" spans="1:10" s="444" customFormat="1" ht="15" customHeight="1">
      <c r="A6548" s="4">
        <v>41687</v>
      </c>
      <c r="B6548" s="4"/>
      <c r="C6548" s="7" t="s">
        <v>626</v>
      </c>
      <c r="D6548" s="7" t="s">
        <v>7164</v>
      </c>
      <c r="E6548" s="519">
        <v>17298</v>
      </c>
      <c r="F6548" s="184">
        <v>140.97</v>
      </c>
      <c r="G6548" s="309"/>
      <c r="H6548" s="309"/>
      <c r="I6548" s="24"/>
      <c r="J6548" s="2"/>
    </row>
    <row r="6549" spans="1:10" s="444" customFormat="1" ht="15" customHeight="1">
      <c r="A6549" s="4">
        <v>41687</v>
      </c>
      <c r="B6549" s="4"/>
      <c r="C6549" s="7" t="s">
        <v>531</v>
      </c>
      <c r="D6549" s="7" t="s">
        <v>7124</v>
      </c>
      <c r="E6549" s="519">
        <v>17256</v>
      </c>
      <c r="F6549" s="184">
        <v>480</v>
      </c>
      <c r="G6549" s="309"/>
      <c r="H6549" s="309"/>
      <c r="I6549" s="24"/>
      <c r="J6549" s="2"/>
    </row>
    <row r="6550" spans="1:10" s="444" customFormat="1" ht="15" customHeight="1">
      <c r="A6550" s="4">
        <v>41687</v>
      </c>
      <c r="B6550" s="4"/>
      <c r="C6550" s="7" t="s">
        <v>7167</v>
      </c>
      <c r="D6550" s="7" t="s">
        <v>7103</v>
      </c>
      <c r="E6550" s="519">
        <v>17233</v>
      </c>
      <c r="F6550" s="184">
        <v>136</v>
      </c>
      <c r="G6550" s="309"/>
      <c r="H6550" s="309"/>
      <c r="I6550" s="24"/>
      <c r="J6550" s="2"/>
    </row>
    <row r="6551" spans="1:10" s="444" customFormat="1" ht="15" customHeight="1">
      <c r="A6551" s="4">
        <v>41687</v>
      </c>
      <c r="B6551" s="4"/>
      <c r="C6551" s="7" t="s">
        <v>6983</v>
      </c>
      <c r="D6551" s="7" t="s">
        <v>7102</v>
      </c>
      <c r="E6551" s="519">
        <v>17232</v>
      </c>
      <c r="F6551" s="184">
        <v>136</v>
      </c>
      <c r="G6551" s="309"/>
      <c r="H6551" s="309"/>
      <c r="I6551" s="24"/>
      <c r="J6551" s="2"/>
    </row>
    <row r="6552" spans="1:10" s="444" customFormat="1" ht="15" customHeight="1">
      <c r="A6552" s="4">
        <v>41687</v>
      </c>
      <c r="B6552" s="4"/>
      <c r="C6552" s="7" t="s">
        <v>75</v>
      </c>
      <c r="D6552" s="7" t="s">
        <v>7161</v>
      </c>
      <c r="E6552" s="519">
        <v>17295</v>
      </c>
      <c r="F6552" s="184">
        <v>120</v>
      </c>
      <c r="G6552" s="309"/>
      <c r="H6552" s="309"/>
      <c r="I6552" s="24"/>
      <c r="J6552" s="2"/>
    </row>
    <row r="6553" spans="1:10" s="444" customFormat="1" ht="15" customHeight="1">
      <c r="A6553" s="4">
        <v>41687</v>
      </c>
      <c r="B6553" s="4"/>
      <c r="C6553" s="7" t="s">
        <v>1485</v>
      </c>
      <c r="D6553" s="7" t="s">
        <v>7141</v>
      </c>
      <c r="E6553" s="519">
        <v>17273</v>
      </c>
      <c r="F6553" s="184">
        <v>276</v>
      </c>
      <c r="G6553" s="309"/>
      <c r="H6553" s="309"/>
      <c r="I6553" s="24"/>
      <c r="J6553" s="2"/>
    </row>
    <row r="6554" spans="1:10">
      <c r="A6554" s="4">
        <v>41687</v>
      </c>
      <c r="B6554" s="4"/>
      <c r="C6554" s="7" t="s">
        <v>558</v>
      </c>
      <c r="D6554" s="7" t="s">
        <v>7156</v>
      </c>
      <c r="E6554" s="519">
        <v>17290</v>
      </c>
      <c r="F6554" s="184">
        <v>352</v>
      </c>
    </row>
    <row r="6555" spans="1:10">
      <c r="A6555" s="4">
        <v>41687</v>
      </c>
      <c r="B6555" s="4"/>
      <c r="C6555" s="7" t="s">
        <v>558</v>
      </c>
      <c r="D6555" s="7" t="s">
        <v>7080</v>
      </c>
      <c r="E6555" s="519">
        <v>17208</v>
      </c>
      <c r="F6555" s="184">
        <v>432.5</v>
      </c>
    </row>
    <row r="6556" spans="1:10">
      <c r="A6556" s="4">
        <v>41687</v>
      </c>
      <c r="B6556" s="4"/>
      <c r="C6556" s="7" t="s">
        <v>1727</v>
      </c>
      <c r="D6556" s="7" t="s">
        <v>7119</v>
      </c>
      <c r="E6556" s="519">
        <v>17251</v>
      </c>
      <c r="F6556" s="184">
        <v>154</v>
      </c>
    </row>
    <row r="6557" spans="1:10">
      <c r="A6557" s="4">
        <v>41687</v>
      </c>
      <c r="B6557" s="4"/>
      <c r="C6557" s="7" t="s">
        <v>1734</v>
      </c>
      <c r="D6557" s="7" t="s">
        <v>7116</v>
      </c>
      <c r="E6557" s="519">
        <v>17246</v>
      </c>
      <c r="F6557" s="184">
        <v>184</v>
      </c>
    </row>
    <row r="6558" spans="1:10">
      <c r="A6558" s="4">
        <v>41687</v>
      </c>
      <c r="B6558" s="4"/>
      <c r="C6558" s="7" t="s">
        <v>492</v>
      </c>
      <c r="D6558" s="7" t="s">
        <v>7086</v>
      </c>
      <c r="E6558" s="519">
        <v>17214</v>
      </c>
      <c r="F6558" s="184">
        <v>195.4</v>
      </c>
    </row>
    <row r="6559" spans="1:10">
      <c r="A6559" s="4">
        <v>41687</v>
      </c>
      <c r="B6559" s="4"/>
      <c r="C6559" s="7" t="s">
        <v>32</v>
      </c>
      <c r="D6559" s="7" t="s">
        <v>7125</v>
      </c>
      <c r="E6559" s="519">
        <v>17257</v>
      </c>
      <c r="F6559" s="184">
        <v>422.4</v>
      </c>
    </row>
    <row r="6560" spans="1:10">
      <c r="A6560" s="4">
        <v>41687</v>
      </c>
      <c r="B6560" s="4"/>
      <c r="C6560" s="7" t="s">
        <v>2010</v>
      </c>
      <c r="D6560" s="7" t="s">
        <v>7117</v>
      </c>
      <c r="E6560" s="519">
        <v>17248</v>
      </c>
      <c r="F6560" s="184">
        <v>154</v>
      </c>
    </row>
    <row r="6561" spans="1:6">
      <c r="A6561" s="4">
        <v>41687</v>
      </c>
      <c r="B6561" s="4"/>
      <c r="C6561" s="7" t="s">
        <v>6985</v>
      </c>
      <c r="D6561" s="7" t="s">
        <v>7104</v>
      </c>
      <c r="E6561" s="519">
        <v>17234</v>
      </c>
      <c r="F6561" s="184">
        <v>136</v>
      </c>
    </row>
    <row r="6562" spans="1:6">
      <c r="A6562" s="4">
        <v>41687</v>
      </c>
      <c r="B6562" s="4"/>
      <c r="C6562" s="7" t="s">
        <v>5295</v>
      </c>
      <c r="D6562" s="7" t="s">
        <v>7152</v>
      </c>
      <c r="E6562" s="519">
        <v>17285</v>
      </c>
      <c r="F6562" s="184">
        <v>140</v>
      </c>
    </row>
    <row r="6563" spans="1:6">
      <c r="A6563" s="4">
        <v>41687</v>
      </c>
      <c r="B6563" s="4"/>
      <c r="C6563" s="7" t="s">
        <v>528</v>
      </c>
      <c r="D6563" s="7" t="s">
        <v>7118</v>
      </c>
      <c r="E6563" s="519">
        <v>17250</v>
      </c>
      <c r="F6563" s="184">
        <v>220</v>
      </c>
    </row>
    <row r="6564" spans="1:6">
      <c r="A6564" s="4">
        <v>41687</v>
      </c>
      <c r="B6564" s="4"/>
      <c r="C6564" s="7" t="s">
        <v>523</v>
      </c>
      <c r="D6564" s="7" t="s">
        <v>7110</v>
      </c>
      <c r="E6564" s="519">
        <v>17240</v>
      </c>
      <c r="F6564" s="184">
        <v>392</v>
      </c>
    </row>
    <row r="6565" spans="1:6">
      <c r="A6565" s="4">
        <v>41687</v>
      </c>
      <c r="B6565" s="4"/>
      <c r="C6565" s="7" t="s">
        <v>5298</v>
      </c>
      <c r="D6565" s="7" t="s">
        <v>7158</v>
      </c>
      <c r="E6565" s="519">
        <v>17292</v>
      </c>
      <c r="F6565" s="184">
        <v>120</v>
      </c>
    </row>
    <row r="6566" spans="1:6">
      <c r="A6566" s="4">
        <v>41687</v>
      </c>
      <c r="B6566" s="4"/>
      <c r="C6566" s="7" t="s">
        <v>369</v>
      </c>
      <c r="D6566" s="7" t="s">
        <v>7083</v>
      </c>
      <c r="E6566" s="519">
        <v>17211</v>
      </c>
      <c r="F6566" s="184">
        <v>261.5</v>
      </c>
    </row>
    <row r="6567" spans="1:6">
      <c r="A6567" s="4">
        <v>41687</v>
      </c>
      <c r="B6567" s="4"/>
      <c r="C6567" s="7" t="s">
        <v>525</v>
      </c>
      <c r="D6567" s="7" t="s">
        <v>7165</v>
      </c>
      <c r="E6567" s="519">
        <v>17299</v>
      </c>
      <c r="F6567" s="184">
        <v>220</v>
      </c>
    </row>
    <row r="6568" spans="1:6">
      <c r="A6568" s="4">
        <v>41687</v>
      </c>
      <c r="B6568" s="4"/>
      <c r="C6568" s="7" t="s">
        <v>563</v>
      </c>
      <c r="D6568" s="7" t="s">
        <v>7144</v>
      </c>
      <c r="E6568" s="519">
        <v>17277</v>
      </c>
      <c r="F6568" s="184">
        <v>500</v>
      </c>
    </row>
    <row r="6569" spans="1:6">
      <c r="A6569" s="4">
        <v>41687</v>
      </c>
      <c r="B6569" s="4"/>
      <c r="C6569" s="7" t="s">
        <v>7169</v>
      </c>
      <c r="D6569" s="7" t="s">
        <v>7148</v>
      </c>
      <c r="E6569" s="519">
        <v>17281</v>
      </c>
      <c r="F6569" s="184">
        <v>220</v>
      </c>
    </row>
    <row r="6570" spans="1:6">
      <c r="A6570" s="4">
        <v>41687</v>
      </c>
      <c r="B6570" s="4"/>
      <c r="C6570" s="7" t="s">
        <v>5786</v>
      </c>
      <c r="D6570" s="7" t="s">
        <v>7139</v>
      </c>
      <c r="E6570" s="519">
        <v>17271</v>
      </c>
      <c r="F6570" s="184">
        <v>400</v>
      </c>
    </row>
    <row r="6571" spans="1:6">
      <c r="A6571" s="4">
        <v>41687</v>
      </c>
      <c r="B6571" s="4"/>
      <c r="C6571" s="7" t="s">
        <v>4367</v>
      </c>
      <c r="D6571" s="7" t="s">
        <v>7149</v>
      </c>
      <c r="E6571" s="519">
        <v>17282</v>
      </c>
      <c r="F6571" s="184">
        <v>240</v>
      </c>
    </row>
    <row r="6572" spans="1:6">
      <c r="A6572" s="4">
        <v>41687</v>
      </c>
      <c r="B6572" s="4"/>
      <c r="C6572" s="7" t="s">
        <v>941</v>
      </c>
      <c r="D6572" s="7" t="s">
        <v>7175</v>
      </c>
      <c r="E6572" s="519">
        <v>17309</v>
      </c>
      <c r="F6572" s="184">
        <v>2000</v>
      </c>
    </row>
    <row r="6574" spans="1:6">
      <c r="A6574" s="579">
        <v>41689</v>
      </c>
    </row>
    <row r="6575" spans="1:6">
      <c r="A6575" s="4">
        <v>41683</v>
      </c>
      <c r="B6575" s="4"/>
      <c r="C6575" s="7" t="s">
        <v>583</v>
      </c>
      <c r="D6575" s="7" t="s">
        <v>7055</v>
      </c>
      <c r="E6575" s="519">
        <v>17183</v>
      </c>
      <c r="F6575" s="184">
        <v>39.200000000000003</v>
      </c>
    </row>
    <row r="6576" spans="1:6">
      <c r="A6576" s="4">
        <v>41684</v>
      </c>
      <c r="B6576" s="4"/>
      <c r="C6576" s="7" t="s">
        <v>5948</v>
      </c>
      <c r="D6576" s="7" t="s">
        <v>7068</v>
      </c>
      <c r="E6576" s="519">
        <v>17199</v>
      </c>
      <c r="F6576" s="184">
        <v>88</v>
      </c>
    </row>
    <row r="6577" spans="1:6">
      <c r="A6577" s="4">
        <v>41687</v>
      </c>
      <c r="B6577" s="4"/>
      <c r="C6577" s="7" t="s">
        <v>5787</v>
      </c>
      <c r="D6577" s="7" t="s">
        <v>7150</v>
      </c>
      <c r="E6577" s="519">
        <v>17283</v>
      </c>
      <c r="F6577" s="184">
        <v>140</v>
      </c>
    </row>
    <row r="6578" spans="1:6">
      <c r="A6578" s="4">
        <v>41687</v>
      </c>
      <c r="B6578" s="4"/>
      <c r="C6578" s="7" t="s">
        <v>5613</v>
      </c>
      <c r="D6578" s="7" t="s">
        <v>7129</v>
      </c>
      <c r="E6578" s="519">
        <v>17261</v>
      </c>
      <c r="F6578" s="184">
        <v>300</v>
      </c>
    </row>
    <row r="6579" spans="1:6">
      <c r="A6579" s="4">
        <v>41684</v>
      </c>
      <c r="B6579" s="4">
        <v>41689</v>
      </c>
      <c r="C6579" s="7" t="s">
        <v>438</v>
      </c>
      <c r="D6579" s="7" t="s">
        <v>7069</v>
      </c>
      <c r="E6579" s="519">
        <v>17200</v>
      </c>
      <c r="F6579" s="184">
        <v>400</v>
      </c>
    </row>
    <row r="6580" spans="1:6">
      <c r="A6580" s="4">
        <v>41687</v>
      </c>
      <c r="B6580" s="4"/>
      <c r="C6580" s="7" t="s">
        <v>457</v>
      </c>
      <c r="D6580" s="7" t="s">
        <v>7177</v>
      </c>
      <c r="E6580" s="519">
        <v>17301</v>
      </c>
      <c r="F6580" s="184">
        <v>460</v>
      </c>
    </row>
    <row r="6581" spans="1:6">
      <c r="A6581" s="4">
        <v>41687</v>
      </c>
      <c r="B6581" s="4"/>
      <c r="C6581" s="7" t="s">
        <v>457</v>
      </c>
      <c r="D6581" s="7" t="s">
        <v>7084</v>
      </c>
      <c r="E6581" s="519">
        <v>17212</v>
      </c>
      <c r="F6581" s="184">
        <v>800</v>
      </c>
    </row>
    <row r="6582" spans="1:6">
      <c r="A6582" s="4">
        <v>41687</v>
      </c>
      <c r="B6582" s="4"/>
      <c r="C6582" s="7" t="s">
        <v>821</v>
      </c>
      <c r="D6582" s="7" t="s">
        <v>7170</v>
      </c>
      <c r="E6582" s="519">
        <v>17302</v>
      </c>
      <c r="F6582" s="184">
        <v>870.4</v>
      </c>
    </row>
    <row r="6583" spans="1:6">
      <c r="A6583" s="4">
        <v>41687</v>
      </c>
      <c r="B6583" s="4"/>
      <c r="C6583" s="7" t="s">
        <v>6986</v>
      </c>
      <c r="D6583" s="7" t="s">
        <v>7131</v>
      </c>
      <c r="E6583" s="519">
        <v>17263</v>
      </c>
      <c r="F6583" s="184">
        <v>1000</v>
      </c>
    </row>
    <row r="6584" spans="1:6">
      <c r="A6584" s="4">
        <v>41687</v>
      </c>
      <c r="B6584" s="4"/>
      <c r="C6584" s="7" t="s">
        <v>561</v>
      </c>
      <c r="D6584" s="7" t="s">
        <v>7178</v>
      </c>
      <c r="E6584" s="519">
        <v>17249</v>
      </c>
      <c r="F6584" s="184">
        <v>161</v>
      </c>
    </row>
    <row r="6585" spans="1:6">
      <c r="A6585" s="4">
        <v>41687</v>
      </c>
      <c r="B6585" s="4"/>
      <c r="C6585" s="7" t="s">
        <v>4349</v>
      </c>
      <c r="D6585" s="7" t="s">
        <v>7151</v>
      </c>
      <c r="E6585" s="519">
        <v>17284</v>
      </c>
      <c r="F6585" s="184">
        <v>160</v>
      </c>
    </row>
    <row r="6586" spans="1:6">
      <c r="A6586" s="4">
        <v>41687</v>
      </c>
      <c r="B6586" s="4"/>
      <c r="C6586" s="7" t="s">
        <v>1629</v>
      </c>
      <c r="D6586" s="7" t="s">
        <v>7130</v>
      </c>
      <c r="E6586" s="519">
        <v>17262</v>
      </c>
      <c r="F6586" s="184">
        <v>460</v>
      </c>
    </row>
    <row r="6587" spans="1:6">
      <c r="A6587" s="4">
        <v>41687</v>
      </c>
      <c r="B6587" s="4"/>
      <c r="C6587" s="7" t="s">
        <v>3368</v>
      </c>
      <c r="D6587" s="7" t="s">
        <v>7115</v>
      </c>
      <c r="E6587" s="519">
        <v>17245</v>
      </c>
      <c r="F6587" s="184">
        <v>140</v>
      </c>
    </row>
    <row r="6588" spans="1:6">
      <c r="A6588" s="4">
        <v>41687</v>
      </c>
      <c r="B6588" s="4"/>
      <c r="C6588" s="7" t="s">
        <v>2644</v>
      </c>
      <c r="D6588" s="7" t="s">
        <v>7147</v>
      </c>
      <c r="E6588" s="519">
        <v>17280</v>
      </c>
      <c r="F6588" s="184">
        <v>240</v>
      </c>
    </row>
    <row r="6589" spans="1:6">
      <c r="A6589" s="4">
        <v>41687</v>
      </c>
      <c r="B6589" s="4"/>
      <c r="C6589" s="7" t="s">
        <v>1707</v>
      </c>
      <c r="D6589" s="7" t="s">
        <v>7132</v>
      </c>
      <c r="E6589" s="519">
        <v>17264</v>
      </c>
      <c r="F6589" s="184">
        <v>300</v>
      </c>
    </row>
    <row r="6590" spans="1:6">
      <c r="A6590" s="4">
        <v>41673</v>
      </c>
      <c r="B6590" s="4"/>
      <c r="C6590" s="7" t="s">
        <v>1707</v>
      </c>
      <c r="D6590" s="7" t="s">
        <v>6945</v>
      </c>
      <c r="E6590" s="519">
        <v>17069</v>
      </c>
      <c r="F6590" s="184">
        <v>415.13</v>
      </c>
    </row>
    <row r="6591" spans="1:6">
      <c r="A6591" s="4">
        <v>41687</v>
      </c>
      <c r="B6591" s="4"/>
      <c r="C6591" s="7" t="s">
        <v>6987</v>
      </c>
      <c r="D6591" s="7" t="s">
        <v>7146</v>
      </c>
      <c r="E6591" s="519">
        <v>17279</v>
      </c>
      <c r="F6591" s="184">
        <v>360</v>
      </c>
    </row>
    <row r="6592" spans="1:6">
      <c r="A6592" s="4">
        <v>41689</v>
      </c>
      <c r="B6592" s="4"/>
      <c r="C6592" s="7" t="s">
        <v>2897</v>
      </c>
      <c r="D6592" s="7" t="s">
        <v>7185</v>
      </c>
      <c r="E6592" s="519">
        <v>17316</v>
      </c>
      <c r="F6592" s="184">
        <v>2000</v>
      </c>
    </row>
    <row r="6593" spans="1:6">
      <c r="A6593" s="4">
        <v>41687</v>
      </c>
      <c r="B6593" s="4"/>
      <c r="C6593" s="7" t="s">
        <v>3925</v>
      </c>
      <c r="D6593" s="7" t="s">
        <v>7153</v>
      </c>
      <c r="E6593" s="519">
        <v>17286</v>
      </c>
      <c r="F6593" s="184">
        <v>160</v>
      </c>
    </row>
    <row r="6595" spans="1:6">
      <c r="A6595" s="579">
        <v>41690</v>
      </c>
    </row>
    <row r="6596" spans="1:6">
      <c r="A6596" s="4">
        <v>41681</v>
      </c>
      <c r="B6596" s="4"/>
      <c r="C6596" s="7" t="s">
        <v>616</v>
      </c>
      <c r="D6596" s="7" t="s">
        <v>7047</v>
      </c>
      <c r="E6596" s="519">
        <v>17169</v>
      </c>
      <c r="F6596" s="184">
        <v>552</v>
      </c>
    </row>
    <row r="6597" spans="1:6">
      <c r="A6597" s="4">
        <v>41684</v>
      </c>
      <c r="B6597" s="4"/>
      <c r="C6597" s="7" t="s">
        <v>130</v>
      </c>
      <c r="D6597" s="7" t="s">
        <v>7067</v>
      </c>
      <c r="E6597" s="519">
        <v>17198</v>
      </c>
      <c r="F6597" s="184">
        <v>975</v>
      </c>
    </row>
    <row r="6598" spans="1:6">
      <c r="A6598" s="4">
        <v>41690</v>
      </c>
      <c r="B6598" s="4"/>
      <c r="C6598" s="7" t="s">
        <v>7192</v>
      </c>
      <c r="D6598" s="7" t="s">
        <v>7187</v>
      </c>
      <c r="E6598" s="519">
        <v>17318</v>
      </c>
      <c r="F6598" s="184">
        <v>500</v>
      </c>
    </row>
    <row r="6599" spans="1:6">
      <c r="A6599" s="4">
        <v>41690</v>
      </c>
      <c r="B6599" s="4"/>
      <c r="C6599" s="7" t="s">
        <v>2897</v>
      </c>
      <c r="D6599" s="7" t="s">
        <v>7195</v>
      </c>
      <c r="E6599" s="519">
        <v>17324</v>
      </c>
      <c r="F6599" s="184">
        <v>500</v>
      </c>
    </row>
    <row r="6600" spans="1:6">
      <c r="A6600" s="4">
        <v>41690</v>
      </c>
      <c r="B6600" s="4"/>
      <c r="C6600" s="7" t="s">
        <v>410</v>
      </c>
      <c r="D6600" s="7" t="s">
        <v>7189</v>
      </c>
      <c r="E6600" s="519">
        <v>17320</v>
      </c>
      <c r="F6600" s="184">
        <v>900</v>
      </c>
    </row>
    <row r="6601" spans="1:6">
      <c r="A6601" s="4">
        <v>41689</v>
      </c>
      <c r="B6601" s="4"/>
      <c r="C6601" s="7" t="s">
        <v>7183</v>
      </c>
      <c r="D6601" s="7" t="s">
        <v>7179</v>
      </c>
      <c r="E6601" s="519">
        <v>17311</v>
      </c>
      <c r="F6601" s="184">
        <v>644</v>
      </c>
    </row>
    <row r="6603" spans="1:6">
      <c r="A6603" s="579">
        <v>41691</v>
      </c>
    </row>
    <row r="6604" spans="1:6">
      <c r="A6604" s="4">
        <v>41687</v>
      </c>
      <c r="B6604" s="4"/>
      <c r="C6604" s="7" t="s">
        <v>1633</v>
      </c>
      <c r="D6604" s="7" t="s">
        <v>7138</v>
      </c>
      <c r="E6604" s="519">
        <v>17270</v>
      </c>
      <c r="F6604" s="184">
        <v>40.5</v>
      </c>
    </row>
    <row r="6605" spans="1:6">
      <c r="A6605" s="4">
        <v>41687</v>
      </c>
      <c r="B6605" s="4"/>
      <c r="C6605" s="7" t="s">
        <v>1640</v>
      </c>
      <c r="D6605" s="7" t="s">
        <v>7159</v>
      </c>
      <c r="E6605" s="519">
        <v>17293</v>
      </c>
      <c r="F6605" s="184">
        <v>120</v>
      </c>
    </row>
    <row r="6606" spans="1:6">
      <c r="A6606" s="4">
        <v>41684</v>
      </c>
      <c r="B6606" s="4">
        <v>41689</v>
      </c>
      <c r="C6606" s="7" t="s">
        <v>1124</v>
      </c>
      <c r="D6606" s="7" t="s">
        <v>7071</v>
      </c>
      <c r="E6606" s="519">
        <v>17202</v>
      </c>
      <c r="F6606" s="184">
        <v>350</v>
      </c>
    </row>
    <row r="6607" spans="1:6">
      <c r="A6607" s="4">
        <v>41687</v>
      </c>
      <c r="B6607" s="4"/>
      <c r="C6607" s="7" t="s">
        <v>6378</v>
      </c>
      <c r="D6607" s="7" t="s">
        <v>7143</v>
      </c>
      <c r="E6607" s="519">
        <v>17276</v>
      </c>
      <c r="F6607" s="184">
        <v>400</v>
      </c>
    </row>
    <row r="6608" spans="1:6">
      <c r="A6608" s="4">
        <v>41690</v>
      </c>
      <c r="B6608" s="4"/>
      <c r="C6608" s="7" t="s">
        <v>7193</v>
      </c>
      <c r="D6608" s="7" t="s">
        <v>7194</v>
      </c>
      <c r="E6608" s="519">
        <v>17323</v>
      </c>
      <c r="F6608" s="184">
        <v>550.54999999999995</v>
      </c>
    </row>
    <row r="6609" spans="1:6">
      <c r="A6609" s="4">
        <v>41689</v>
      </c>
      <c r="B6609" s="4"/>
      <c r="C6609" s="7" t="s">
        <v>166</v>
      </c>
      <c r="D6609" s="7" t="s">
        <v>7180</v>
      </c>
      <c r="E6609" s="519">
        <v>17313</v>
      </c>
      <c r="F6609" s="184">
        <v>790.45</v>
      </c>
    </row>
    <row r="6610" spans="1:6">
      <c r="A6610" s="4">
        <v>41690</v>
      </c>
      <c r="B6610" s="4"/>
      <c r="C6610" s="7" t="s">
        <v>2502</v>
      </c>
      <c r="D6610" s="7" t="s">
        <v>7196</v>
      </c>
      <c r="E6610" s="519">
        <v>17325</v>
      </c>
      <c r="F6610" s="184">
        <v>994.88</v>
      </c>
    </row>
    <row r="6611" spans="1:6">
      <c r="A6611" s="4">
        <v>41687</v>
      </c>
      <c r="B6611" s="4"/>
      <c r="C6611" s="7" t="s">
        <v>6377</v>
      </c>
      <c r="D6611" s="7" t="s">
        <v>7135</v>
      </c>
      <c r="E6611" s="519">
        <v>17267</v>
      </c>
      <c r="F6611" s="184">
        <v>320</v>
      </c>
    </row>
    <row r="6612" spans="1:6">
      <c r="A6612" s="4">
        <v>41691</v>
      </c>
      <c r="B6612" s="4"/>
      <c r="C6612" s="7" t="s">
        <v>7199</v>
      </c>
      <c r="D6612" s="7" t="s">
        <v>7201</v>
      </c>
      <c r="E6612" s="519">
        <v>17328</v>
      </c>
      <c r="F6612" s="184">
        <v>60</v>
      </c>
    </row>
    <row r="6613" spans="1:6">
      <c r="A6613" s="4">
        <v>41691</v>
      </c>
      <c r="B6613" s="4"/>
      <c r="C6613" s="7" t="s">
        <v>226</v>
      </c>
      <c r="D6613" s="7" t="s">
        <v>7203</v>
      </c>
      <c r="E6613" s="519">
        <v>17330</v>
      </c>
      <c r="F6613" s="184">
        <v>486.84</v>
      </c>
    </row>
    <row r="6614" spans="1:6">
      <c r="A6614" s="4">
        <v>41691</v>
      </c>
      <c r="B6614" s="4"/>
      <c r="C6614" s="7" t="s">
        <v>396</v>
      </c>
      <c r="D6614" s="7" t="s">
        <v>7204</v>
      </c>
      <c r="E6614" s="519">
        <v>17331</v>
      </c>
      <c r="F6614" s="184">
        <v>205</v>
      </c>
    </row>
    <row r="6615" spans="1:6">
      <c r="A6615" s="4">
        <v>41691</v>
      </c>
      <c r="B6615" s="4"/>
      <c r="C6615" s="7" t="s">
        <v>396</v>
      </c>
      <c r="D6615" s="7" t="s">
        <v>7205</v>
      </c>
      <c r="E6615" s="519">
        <v>17332</v>
      </c>
      <c r="F6615" s="184">
        <v>300</v>
      </c>
    </row>
    <row r="6616" spans="1:6">
      <c r="A6616" s="4">
        <v>41661</v>
      </c>
      <c r="B6616" s="4">
        <v>41691</v>
      </c>
      <c r="C6616" s="7" t="s">
        <v>6514</v>
      </c>
      <c r="D6616" s="7" t="s">
        <v>6817</v>
      </c>
      <c r="E6616" s="519">
        <v>16970</v>
      </c>
      <c r="F6616" s="184">
        <v>366.3</v>
      </c>
    </row>
    <row r="6618" spans="1:6">
      <c r="A6618" s="579">
        <v>41694</v>
      </c>
    </row>
    <row r="6619" spans="1:6">
      <c r="A6619" s="4">
        <v>41690</v>
      </c>
      <c r="B6619" s="4"/>
      <c r="C6619" s="7" t="s">
        <v>5886</v>
      </c>
      <c r="D6619" s="7" t="s">
        <v>7190</v>
      </c>
      <c r="E6619" s="519">
        <v>17321</v>
      </c>
      <c r="F6619" s="184">
        <v>607.20000000000005</v>
      </c>
    </row>
    <row r="6620" spans="1:6">
      <c r="A6620" s="4">
        <v>41690</v>
      </c>
      <c r="B6620" s="4"/>
      <c r="C6620" s="7" t="s">
        <v>6055</v>
      </c>
      <c r="D6620" s="7" t="s">
        <v>7191</v>
      </c>
      <c r="E6620" s="519">
        <v>17322</v>
      </c>
      <c r="F6620" s="184">
        <v>680.95</v>
      </c>
    </row>
    <row r="6621" spans="1:6">
      <c r="A6621" s="4">
        <v>41687</v>
      </c>
      <c r="B6621" s="4">
        <v>41690</v>
      </c>
      <c r="C6621" s="7" t="s">
        <v>6832</v>
      </c>
      <c r="D6621" s="7" t="s">
        <v>7174</v>
      </c>
      <c r="E6621" s="519">
        <v>17308</v>
      </c>
      <c r="F6621" s="184">
        <v>872.5</v>
      </c>
    </row>
    <row r="6622" spans="1:6">
      <c r="A6622" s="4">
        <v>41687</v>
      </c>
      <c r="B6622" s="4"/>
      <c r="C6622" s="7" t="s">
        <v>1043</v>
      </c>
      <c r="D6622" s="7" t="s">
        <v>7160</v>
      </c>
      <c r="E6622" s="519">
        <v>17294</v>
      </c>
      <c r="F6622" s="184">
        <v>80</v>
      </c>
    </row>
    <row r="6623" spans="1:6">
      <c r="A6623" s="4">
        <v>41694</v>
      </c>
      <c r="B6623" s="4"/>
      <c r="C6623" s="7" t="s">
        <v>354</v>
      </c>
      <c r="D6623" s="7" t="s">
        <v>7211</v>
      </c>
      <c r="E6623" s="519">
        <v>17339</v>
      </c>
      <c r="F6623" s="184">
        <v>676</v>
      </c>
    </row>
    <row r="6624" spans="1:6">
      <c r="A6624" s="4">
        <v>41694</v>
      </c>
      <c r="B6624" s="4"/>
      <c r="C6624" s="7" t="s">
        <v>3157</v>
      </c>
      <c r="D6624" s="7" t="s">
        <v>7219</v>
      </c>
      <c r="E6624" s="519">
        <v>17345</v>
      </c>
      <c r="F6624" s="184">
        <v>4276</v>
      </c>
    </row>
    <row r="6625" spans="1:6">
      <c r="A6625" s="4">
        <v>41694</v>
      </c>
      <c r="B6625" s="4"/>
      <c r="C6625" s="7" t="s">
        <v>3157</v>
      </c>
      <c r="D6625" s="7" t="s">
        <v>7219</v>
      </c>
      <c r="E6625" s="519">
        <v>17346</v>
      </c>
      <c r="F6625" s="184">
        <v>4276.17</v>
      </c>
    </row>
    <row r="6626" spans="1:6">
      <c r="A6626" s="4">
        <v>41694</v>
      </c>
      <c r="B6626" s="4"/>
      <c r="C6626" s="7" t="s">
        <v>389</v>
      </c>
      <c r="D6626" s="7" t="s">
        <v>7220</v>
      </c>
      <c r="E6626" s="519">
        <v>17347</v>
      </c>
      <c r="F6626" s="184">
        <v>200</v>
      </c>
    </row>
    <row r="6627" spans="1:6">
      <c r="A6627" s="4">
        <v>41656</v>
      </c>
      <c r="B6627" s="4">
        <v>41661</v>
      </c>
      <c r="C6627" s="7" t="s">
        <v>6777</v>
      </c>
      <c r="D6627" s="7" t="s">
        <v>6792</v>
      </c>
      <c r="E6627" s="519">
        <v>16935</v>
      </c>
      <c r="F6627" s="184">
        <v>132.08000000000001</v>
      </c>
    </row>
    <row r="6628" spans="1:6">
      <c r="A6628" s="4">
        <v>41661</v>
      </c>
      <c r="B6628" s="4">
        <v>41692</v>
      </c>
      <c r="C6628" s="7" t="s">
        <v>6514</v>
      </c>
      <c r="D6628" s="7" t="s">
        <v>6818</v>
      </c>
      <c r="E6628" s="519">
        <v>16971</v>
      </c>
      <c r="F6628" s="184">
        <v>661.01</v>
      </c>
    </row>
    <row r="6629" spans="1:6">
      <c r="A6629" s="4">
        <v>41694</v>
      </c>
      <c r="B6629" s="4"/>
      <c r="C6629" s="7" t="s">
        <v>369</v>
      </c>
      <c r="D6629" s="7" t="s">
        <v>7210</v>
      </c>
      <c r="E6629" s="519">
        <v>17338</v>
      </c>
      <c r="F6629" s="184">
        <v>1263.42</v>
      </c>
    </row>
    <row r="6630" spans="1:6">
      <c r="A6630" s="4">
        <v>41694</v>
      </c>
      <c r="B6630" s="4"/>
      <c r="C6630" s="7" t="s">
        <v>5298</v>
      </c>
      <c r="D6630" s="7" t="s">
        <v>7212</v>
      </c>
      <c r="E6630" s="519">
        <v>17340</v>
      </c>
      <c r="F6630" s="184">
        <v>156</v>
      </c>
    </row>
    <row r="6632" spans="1:6">
      <c r="A6632" s="579">
        <v>41695</v>
      </c>
    </row>
    <row r="6633" spans="1:6">
      <c r="A6633" s="4">
        <v>41687</v>
      </c>
      <c r="B6633" s="4"/>
      <c r="C6633" s="7" t="s">
        <v>6989</v>
      </c>
      <c r="D6633" s="7" t="s">
        <v>7154</v>
      </c>
      <c r="E6633" s="519">
        <v>17287</v>
      </c>
      <c r="F6633" s="184">
        <v>160</v>
      </c>
    </row>
    <row r="6634" spans="1:6">
      <c r="A6634" s="4">
        <v>41670</v>
      </c>
      <c r="B6634" s="4">
        <v>41675</v>
      </c>
      <c r="C6634" s="7" t="s">
        <v>5708</v>
      </c>
      <c r="D6634" s="7" t="s">
        <v>6879</v>
      </c>
      <c r="E6634" s="519">
        <v>16994</v>
      </c>
      <c r="F6634" s="184">
        <v>284.48</v>
      </c>
    </row>
    <row r="6635" spans="1:6">
      <c r="A6635" s="4">
        <v>41670</v>
      </c>
      <c r="B6635" s="4"/>
      <c r="C6635" s="7" t="s">
        <v>5708</v>
      </c>
      <c r="D6635" s="7" t="s">
        <v>6878</v>
      </c>
      <c r="E6635" s="519">
        <v>16993</v>
      </c>
      <c r="F6635" s="184">
        <v>355.6</v>
      </c>
    </row>
    <row r="6636" spans="1:6">
      <c r="A6636" s="4">
        <v>41689</v>
      </c>
      <c r="B6636" s="4"/>
      <c r="C6636" s="7" t="s">
        <v>1871</v>
      </c>
      <c r="D6636" s="7" t="s">
        <v>7181</v>
      </c>
      <c r="E6636" s="519">
        <v>17314</v>
      </c>
      <c r="F6636" s="184">
        <v>487.68</v>
      </c>
    </row>
    <row r="6637" spans="1:6">
      <c r="A6637" s="4">
        <v>41690</v>
      </c>
      <c r="B6637" s="4"/>
      <c r="C6637" s="7" t="s">
        <v>388</v>
      </c>
      <c r="D6637" s="7" t="s">
        <v>7188</v>
      </c>
      <c r="E6637" s="519">
        <v>17319</v>
      </c>
      <c r="F6637" s="184">
        <v>500</v>
      </c>
    </row>
    <row r="6638" spans="1:6">
      <c r="A6638" s="4">
        <v>41694</v>
      </c>
      <c r="B6638" s="4"/>
      <c r="C6638" s="7" t="s">
        <v>367</v>
      </c>
      <c r="D6638" s="7" t="s">
        <v>7225</v>
      </c>
      <c r="E6638" s="519">
        <v>17350</v>
      </c>
      <c r="F6638" s="184">
        <v>1327.76</v>
      </c>
    </row>
    <row r="6639" spans="1:6">
      <c r="A6639" s="4">
        <v>41694</v>
      </c>
      <c r="B6639" s="4"/>
      <c r="C6639" s="7" t="s">
        <v>5617</v>
      </c>
      <c r="D6639" s="7" t="s">
        <v>7229</v>
      </c>
      <c r="E6639" s="519">
        <v>17355</v>
      </c>
      <c r="F6639" s="184">
        <v>405.6</v>
      </c>
    </row>
    <row r="6640" spans="1:6">
      <c r="A6640" s="4">
        <v>41694</v>
      </c>
      <c r="B6640" s="4"/>
      <c r="C6640" s="7" t="s">
        <v>2149</v>
      </c>
      <c r="D6640" s="7" t="s">
        <v>7228</v>
      </c>
      <c r="E6640" s="519">
        <v>17354</v>
      </c>
      <c r="F6640" s="184">
        <v>848.15</v>
      </c>
    </row>
    <row r="6641" spans="1:6">
      <c r="A6641" s="4">
        <v>41694</v>
      </c>
      <c r="B6641" s="4"/>
      <c r="C6641" s="7" t="s">
        <v>75</v>
      </c>
      <c r="D6641" s="7" t="s">
        <v>7232</v>
      </c>
      <c r="E6641" s="519">
        <v>17358</v>
      </c>
      <c r="F6641" s="184">
        <v>156</v>
      </c>
    </row>
    <row r="6642" spans="1:6">
      <c r="A6642" s="4">
        <v>41694</v>
      </c>
      <c r="B6642" s="4"/>
      <c r="C6642" s="7" t="s">
        <v>1483</v>
      </c>
      <c r="D6642" s="7" t="s">
        <v>7226</v>
      </c>
      <c r="E6642" s="519">
        <v>17351</v>
      </c>
      <c r="F6642" s="184">
        <v>332.37</v>
      </c>
    </row>
    <row r="6643" spans="1:6">
      <c r="A6643" s="4">
        <v>41694</v>
      </c>
      <c r="B6643" s="4"/>
      <c r="C6643" s="7" t="s">
        <v>558</v>
      </c>
      <c r="D6643" s="7" t="s">
        <v>7224</v>
      </c>
      <c r="E6643" s="519">
        <v>17349</v>
      </c>
      <c r="F6643" s="184">
        <v>1327.76</v>
      </c>
    </row>
    <row r="6644" spans="1:6">
      <c r="A6644" s="4">
        <v>41694</v>
      </c>
      <c r="B6644" s="4"/>
      <c r="C6644" s="7" t="s">
        <v>558</v>
      </c>
      <c r="D6644" s="7" t="s">
        <v>7230</v>
      </c>
      <c r="E6644" s="519">
        <v>17356</v>
      </c>
      <c r="F6644" s="184">
        <v>457.6</v>
      </c>
    </row>
    <row r="6645" spans="1:6">
      <c r="A6645" s="4">
        <v>41694</v>
      </c>
      <c r="B6645" s="4"/>
      <c r="C6645" s="7" t="s">
        <v>1727</v>
      </c>
      <c r="D6645" s="7" t="s">
        <v>7235</v>
      </c>
      <c r="E6645" s="519">
        <v>17363</v>
      </c>
      <c r="F6645" s="184">
        <v>30</v>
      </c>
    </row>
    <row r="6646" spans="1:6">
      <c r="A6646" s="4">
        <v>41694</v>
      </c>
      <c r="B6646" s="4"/>
      <c r="C6646" s="7" t="s">
        <v>389</v>
      </c>
      <c r="D6646" s="7" t="s">
        <v>7239</v>
      </c>
      <c r="E6646" s="519">
        <v>17367</v>
      </c>
      <c r="F6646" s="184">
        <v>200</v>
      </c>
    </row>
    <row r="6647" spans="1:6">
      <c r="A6647" s="4">
        <v>41694</v>
      </c>
      <c r="B6647" s="4"/>
      <c r="C6647" s="7" t="s">
        <v>226</v>
      </c>
      <c r="D6647" s="7" t="s">
        <v>7240</v>
      </c>
      <c r="E6647" s="519">
        <v>17368</v>
      </c>
      <c r="F6647" s="184">
        <v>250</v>
      </c>
    </row>
    <row r="6648" spans="1:6">
      <c r="A6648" s="4">
        <v>41687</v>
      </c>
      <c r="B6648" s="4"/>
      <c r="C6648" s="7" t="s">
        <v>1483</v>
      </c>
      <c r="D6648" s="7" t="s">
        <v>7126</v>
      </c>
      <c r="E6648" s="519">
        <v>17364</v>
      </c>
      <c r="F6648" s="184">
        <v>109.98</v>
      </c>
    </row>
    <row r="6651" spans="1:6">
      <c r="A6651" s="579">
        <v>41696</v>
      </c>
    </row>
    <row r="6652" spans="1:6">
      <c r="A6652" s="4">
        <v>41689</v>
      </c>
      <c r="B6652" s="4"/>
      <c r="C6652" s="7" t="s">
        <v>7184</v>
      </c>
      <c r="D6652" s="7" t="s">
        <v>3444</v>
      </c>
      <c r="E6652" s="519">
        <v>17312</v>
      </c>
      <c r="F6652" s="184">
        <v>110.4</v>
      </c>
    </row>
    <row r="6653" spans="1:6">
      <c r="A6653" s="4">
        <v>41694</v>
      </c>
      <c r="B6653" s="4"/>
      <c r="C6653" s="7" t="s">
        <v>7216</v>
      </c>
      <c r="D6653" s="7" t="s">
        <v>7213</v>
      </c>
      <c r="E6653" s="519">
        <v>17344</v>
      </c>
      <c r="F6653" s="184">
        <v>130.63</v>
      </c>
    </row>
    <row r="6654" spans="1:6">
      <c r="A6654" s="4">
        <v>41689</v>
      </c>
      <c r="B6654" s="4"/>
      <c r="C6654" s="7" t="s">
        <v>4430</v>
      </c>
      <c r="D6654" s="7" t="s">
        <v>7182</v>
      </c>
      <c r="E6654" s="519">
        <v>17315</v>
      </c>
      <c r="F6654" s="184">
        <v>133.41999999999999</v>
      </c>
    </row>
    <row r="6655" spans="1:6">
      <c r="A6655" s="4">
        <v>41694</v>
      </c>
      <c r="B6655" s="4"/>
      <c r="C6655" s="7" t="s">
        <v>1640</v>
      </c>
      <c r="D6655" s="7" t="s">
        <v>7231</v>
      </c>
      <c r="E6655" s="519">
        <v>17357</v>
      </c>
      <c r="F6655" s="184">
        <v>156</v>
      </c>
    </row>
    <row r="6656" spans="1:6">
      <c r="A6656" s="4">
        <v>41677</v>
      </c>
      <c r="B6656" s="4">
        <v>41682</v>
      </c>
      <c r="C6656" s="7" t="s">
        <v>99</v>
      </c>
      <c r="D6656" s="7" t="s">
        <v>7017</v>
      </c>
      <c r="E6656" s="519">
        <v>17132</v>
      </c>
      <c r="F6656" s="184">
        <v>300</v>
      </c>
    </row>
    <row r="6657" spans="1:10">
      <c r="A6657" s="4">
        <v>41694</v>
      </c>
      <c r="B6657" s="4"/>
      <c r="C6657" s="7" t="s">
        <v>1633</v>
      </c>
      <c r="D6657" s="7" t="s">
        <v>7227</v>
      </c>
      <c r="E6657" s="519">
        <v>17353</v>
      </c>
      <c r="F6657" s="184">
        <v>778.54</v>
      </c>
    </row>
    <row r="6658" spans="1:10">
      <c r="A6658" s="4">
        <v>41694</v>
      </c>
      <c r="B6658" s="4"/>
      <c r="C6658" s="7" t="s">
        <v>354</v>
      </c>
      <c r="D6658" s="7" t="s">
        <v>7209</v>
      </c>
      <c r="E6658" s="519">
        <v>17337</v>
      </c>
      <c r="F6658" s="184">
        <v>2115.16</v>
      </c>
    </row>
    <row r="6659" spans="1:10">
      <c r="A6659" s="4">
        <v>41694</v>
      </c>
      <c r="B6659" s="4"/>
      <c r="C6659" s="7" t="s">
        <v>226</v>
      </c>
      <c r="D6659" s="7" t="s">
        <v>7241</v>
      </c>
      <c r="E6659" s="519">
        <v>17369</v>
      </c>
      <c r="F6659" s="184">
        <v>435.62</v>
      </c>
    </row>
    <row r="6660" spans="1:10">
      <c r="A6660" s="4">
        <v>41694</v>
      </c>
      <c r="B6660" s="4"/>
      <c r="C6660" s="7" t="s">
        <v>7242</v>
      </c>
      <c r="D6660" s="7" t="s">
        <v>7238</v>
      </c>
      <c r="E6660" s="519">
        <v>17366</v>
      </c>
      <c r="F6660" s="184">
        <v>328</v>
      </c>
    </row>
    <row r="6661" spans="1:10">
      <c r="A6661" s="4">
        <v>41694</v>
      </c>
      <c r="B6661" s="4"/>
      <c r="C6661" s="7" t="s">
        <v>7218</v>
      </c>
      <c r="D6661" s="7" t="s">
        <v>7215</v>
      </c>
      <c r="E6661" s="519">
        <v>17343</v>
      </c>
      <c r="F6661" s="184">
        <v>485.76</v>
      </c>
    </row>
    <row r="6663" spans="1:10">
      <c r="A6663" s="579">
        <v>41697</v>
      </c>
    </row>
    <row r="6664" spans="1:10">
      <c r="A6664" s="4">
        <v>41691</v>
      </c>
      <c r="B6664" s="4"/>
      <c r="C6664" s="7" t="s">
        <v>7208</v>
      </c>
      <c r="D6664" s="7" t="s">
        <v>7207</v>
      </c>
      <c r="E6664" s="519">
        <v>17335</v>
      </c>
      <c r="F6664" s="184">
        <v>78.400000000000006</v>
      </c>
    </row>
    <row r="6665" spans="1:10">
      <c r="A6665" s="4">
        <v>41684</v>
      </c>
      <c r="B6665" s="4">
        <v>41689</v>
      </c>
      <c r="C6665" s="7" t="s">
        <v>3881</v>
      </c>
      <c r="D6665" s="7" t="s">
        <v>7073</v>
      </c>
      <c r="E6665" s="519">
        <v>17204</v>
      </c>
      <c r="F6665" s="184">
        <v>163.07</v>
      </c>
    </row>
    <row r="6666" spans="1:10">
      <c r="A6666" s="4">
        <v>41690</v>
      </c>
      <c r="B6666" s="4"/>
      <c r="C6666" s="7" t="s">
        <v>5403</v>
      </c>
      <c r="D6666" s="7" t="s">
        <v>7186</v>
      </c>
      <c r="E6666" s="519">
        <v>17317</v>
      </c>
      <c r="F6666" s="184">
        <v>320</v>
      </c>
    </row>
    <row r="6667" spans="1:10">
      <c r="A6667" s="4">
        <v>41694</v>
      </c>
      <c r="B6667" s="4"/>
      <c r="C6667" s="7" t="s">
        <v>7217</v>
      </c>
      <c r="D6667" s="7" t="s">
        <v>7214</v>
      </c>
      <c r="E6667" s="519">
        <v>17342</v>
      </c>
      <c r="F6667" s="184">
        <v>496.8</v>
      </c>
    </row>
    <row r="6668" spans="1:10">
      <c r="A6668" s="4">
        <v>41696</v>
      </c>
      <c r="B6668" s="4"/>
      <c r="C6668" s="7" t="s">
        <v>7246</v>
      </c>
      <c r="D6668" s="7" t="s">
        <v>7247</v>
      </c>
      <c r="E6668" s="519">
        <v>17371</v>
      </c>
      <c r="F6668" s="184">
        <v>589.15</v>
      </c>
    </row>
    <row r="6669" spans="1:10">
      <c r="A6669" s="4">
        <v>41691</v>
      </c>
      <c r="B6669" s="4"/>
      <c r="C6669" s="7" t="s">
        <v>4345</v>
      </c>
      <c r="D6669" s="7" t="s">
        <v>7202</v>
      </c>
      <c r="E6669" s="519">
        <v>17329</v>
      </c>
      <c r="F6669" s="184">
        <v>3700</v>
      </c>
    </row>
    <row r="6670" spans="1:10" s="444" customFormat="1">
      <c r="A6670" s="4"/>
      <c r="B6670" s="4"/>
      <c r="C6670" s="7"/>
      <c r="D6670" s="7"/>
      <c r="E6670" s="519"/>
      <c r="F6670" s="184"/>
      <c r="G6670" s="309"/>
      <c r="H6670" s="309"/>
      <c r="I6670" s="24"/>
      <c r="J6670" s="2"/>
    </row>
    <row r="6671" spans="1:10" s="444" customFormat="1">
      <c r="A6671" s="579">
        <v>41698</v>
      </c>
      <c r="B6671" s="4"/>
      <c r="C6671" s="7"/>
      <c r="D6671" s="7"/>
      <c r="E6671" s="519"/>
      <c r="F6671" s="184"/>
      <c r="G6671" s="309"/>
      <c r="H6671" s="694"/>
      <c r="I6671" s="24"/>
      <c r="J6671" s="2"/>
    </row>
    <row r="6672" spans="1:10">
      <c r="A6672" s="4">
        <v>41696</v>
      </c>
      <c r="B6672" s="4"/>
      <c r="C6672" s="7" t="s">
        <v>7245</v>
      </c>
      <c r="D6672" s="7" t="s">
        <v>7244</v>
      </c>
      <c r="E6672" s="519">
        <v>17370</v>
      </c>
      <c r="F6672" s="184">
        <v>174.75</v>
      </c>
      <c r="H6672" s="694"/>
    </row>
    <row r="6673" spans="1:6">
      <c r="A6673" s="4">
        <v>41698</v>
      </c>
      <c r="B6673" s="4"/>
      <c r="C6673" s="7" t="s">
        <v>265</v>
      </c>
      <c r="D6673" s="7" t="s">
        <v>7288</v>
      </c>
      <c r="E6673" s="519">
        <v>17414</v>
      </c>
      <c r="F6673" s="184">
        <v>227.07</v>
      </c>
    </row>
    <row r="6674" spans="1:6">
      <c r="A6674" s="4">
        <v>41698</v>
      </c>
      <c r="B6674" s="4"/>
      <c r="C6674" s="7" t="s">
        <v>173</v>
      </c>
      <c r="D6674" s="7" t="s">
        <v>7265</v>
      </c>
      <c r="E6674" s="519">
        <v>17388</v>
      </c>
      <c r="F6674" s="184">
        <v>364.88</v>
      </c>
    </row>
    <row r="6675" spans="1:6">
      <c r="A6675" s="4">
        <v>41698</v>
      </c>
      <c r="B6675" s="4"/>
      <c r="C6675" s="7" t="s">
        <v>2147</v>
      </c>
      <c r="D6675" s="7" t="s">
        <v>7278</v>
      </c>
      <c r="E6675" s="519">
        <v>17403</v>
      </c>
      <c r="F6675" s="184">
        <v>259.51</v>
      </c>
    </row>
    <row r="6676" spans="1:6">
      <c r="A6676" s="4">
        <v>41698</v>
      </c>
      <c r="B6676" s="4"/>
      <c r="C6676" s="7" t="s">
        <v>244</v>
      </c>
      <c r="D6676" s="7" t="s">
        <v>7285</v>
      </c>
      <c r="E6676" s="519">
        <v>17411</v>
      </c>
      <c r="F6676" s="184">
        <v>324.39</v>
      </c>
    </row>
    <row r="6677" spans="1:6">
      <c r="A6677" s="4">
        <v>41698</v>
      </c>
      <c r="B6677" s="4"/>
      <c r="C6677" s="7" t="s">
        <v>5295</v>
      </c>
      <c r="D6677" s="7" t="s">
        <v>7316</v>
      </c>
      <c r="E6677" s="519">
        <v>17443</v>
      </c>
      <c r="F6677" s="184">
        <v>203</v>
      </c>
    </row>
    <row r="6678" spans="1:6">
      <c r="A6678" s="4">
        <v>41698</v>
      </c>
      <c r="B6678" s="4"/>
      <c r="C6678" s="7" t="s">
        <v>6985</v>
      </c>
      <c r="D6678" s="7" t="s">
        <v>7271</v>
      </c>
      <c r="E6678" s="519">
        <v>17395</v>
      </c>
      <c r="F6678" s="184">
        <v>197.2</v>
      </c>
    </row>
    <row r="6679" spans="1:6">
      <c r="A6679" s="4">
        <v>41698</v>
      </c>
      <c r="B6679" s="4"/>
      <c r="C6679" s="7" t="s">
        <v>7327</v>
      </c>
      <c r="D6679" s="7" t="s">
        <v>7267</v>
      </c>
      <c r="E6679" s="519">
        <v>17390</v>
      </c>
      <c r="F6679" s="184">
        <v>207.86</v>
      </c>
    </row>
    <row r="6680" spans="1:6">
      <c r="A6680" s="4">
        <v>41698</v>
      </c>
      <c r="B6680" s="4"/>
      <c r="C6680" s="7" t="s">
        <v>196</v>
      </c>
      <c r="D6680" s="7" t="s">
        <v>7257</v>
      </c>
      <c r="E6680" s="519">
        <v>17380</v>
      </c>
      <c r="F6680" s="184">
        <v>174.53</v>
      </c>
    </row>
    <row r="6681" spans="1:6">
      <c r="A6681" s="4">
        <v>41698</v>
      </c>
      <c r="B6681" s="4"/>
      <c r="C6681" s="7" t="s">
        <v>6989</v>
      </c>
      <c r="D6681" s="7" t="s">
        <v>7318</v>
      </c>
      <c r="E6681" s="519">
        <v>17445</v>
      </c>
      <c r="F6681" s="184">
        <v>232</v>
      </c>
    </row>
    <row r="6682" spans="1:6">
      <c r="A6682" s="4">
        <v>41698</v>
      </c>
      <c r="B6682" s="4"/>
      <c r="C6682" s="7" t="s">
        <v>256</v>
      </c>
      <c r="D6682" s="7" t="s">
        <v>7299</v>
      </c>
      <c r="E6682" s="519">
        <v>17425</v>
      </c>
      <c r="F6682" s="184">
        <v>707.76</v>
      </c>
    </row>
    <row r="6683" spans="1:6">
      <c r="A6683" s="4">
        <v>41698</v>
      </c>
      <c r="B6683" s="4"/>
      <c r="C6683" s="7" t="s">
        <v>531</v>
      </c>
      <c r="D6683" s="7" t="s">
        <v>7291</v>
      </c>
      <c r="E6683" s="519">
        <v>17417</v>
      </c>
      <c r="F6683" s="184">
        <v>696.74</v>
      </c>
    </row>
    <row r="6684" spans="1:6">
      <c r="A6684" s="4">
        <v>41698</v>
      </c>
      <c r="B6684" s="4"/>
      <c r="C6684" s="7" t="s">
        <v>372</v>
      </c>
      <c r="D6684" s="7" t="s">
        <v>7333</v>
      </c>
      <c r="E6684" s="519">
        <v>17454</v>
      </c>
      <c r="F6684" s="184">
        <v>2700</v>
      </c>
    </row>
    <row r="6685" spans="1:6">
      <c r="A6685" s="4">
        <v>41698</v>
      </c>
      <c r="B6685" s="4"/>
      <c r="C6685" s="7" t="s">
        <v>7328</v>
      </c>
      <c r="D6685" s="7" t="s">
        <v>7280</v>
      </c>
      <c r="E6685" s="519">
        <v>17405</v>
      </c>
      <c r="F6685" s="184">
        <v>202.6</v>
      </c>
    </row>
    <row r="6686" spans="1:6">
      <c r="A6686" s="4">
        <v>41698</v>
      </c>
      <c r="B6686" s="4"/>
      <c r="C6686" s="7" t="s">
        <v>678</v>
      </c>
      <c r="D6686" s="7" t="s">
        <v>7253</v>
      </c>
      <c r="E6686" s="519">
        <v>17376</v>
      </c>
      <c r="F6686" s="184">
        <v>294.02</v>
      </c>
    </row>
    <row r="6687" spans="1:6">
      <c r="A6687" s="4">
        <v>41698</v>
      </c>
      <c r="B6687" s="4"/>
      <c r="C6687" s="7" t="s">
        <v>7332</v>
      </c>
      <c r="D6687" s="7" t="s">
        <v>7313</v>
      </c>
      <c r="E6687" s="519">
        <v>17440</v>
      </c>
      <c r="F6687" s="184">
        <v>233.24</v>
      </c>
    </row>
    <row r="6688" spans="1:6">
      <c r="A6688" s="4">
        <v>41698</v>
      </c>
      <c r="B6688" s="4"/>
      <c r="C6688" s="7" t="s">
        <v>529</v>
      </c>
      <c r="D6688" s="7" t="s">
        <v>7289</v>
      </c>
      <c r="E6688" s="519">
        <v>17415</v>
      </c>
      <c r="F6688" s="184">
        <v>321.44</v>
      </c>
    </row>
    <row r="6689" spans="1:6">
      <c r="A6689" s="4">
        <v>41698</v>
      </c>
      <c r="B6689" s="4"/>
      <c r="C6689" s="7" t="s">
        <v>5752</v>
      </c>
      <c r="D6689" s="7" t="s">
        <v>7303</v>
      </c>
      <c r="E6689" s="519">
        <v>17429</v>
      </c>
      <c r="F6689" s="184">
        <v>506.5</v>
      </c>
    </row>
    <row r="6690" spans="1:6">
      <c r="A6690" s="4">
        <v>41698</v>
      </c>
      <c r="B6690" s="4"/>
      <c r="C6690" s="7" t="s">
        <v>2272</v>
      </c>
      <c r="D6690" s="7" t="s">
        <v>7302</v>
      </c>
      <c r="E6690" s="519">
        <v>17428</v>
      </c>
      <c r="F6690" s="184">
        <v>669.24</v>
      </c>
    </row>
    <row r="6691" spans="1:6">
      <c r="A6691" s="4">
        <v>41698</v>
      </c>
      <c r="B6691" s="4"/>
      <c r="C6691" s="7" t="s">
        <v>3662</v>
      </c>
      <c r="D6691" s="7" t="s">
        <v>7279</v>
      </c>
      <c r="E6691" s="519">
        <v>17404</v>
      </c>
      <c r="F6691" s="184">
        <v>177.28</v>
      </c>
    </row>
    <row r="6692" spans="1:6">
      <c r="A6692" s="4">
        <v>41698</v>
      </c>
      <c r="B6692" s="4"/>
      <c r="C6692" s="7" t="s">
        <v>5296</v>
      </c>
      <c r="D6692" s="7" t="s">
        <v>7275</v>
      </c>
      <c r="E6692" s="519">
        <v>17400</v>
      </c>
      <c r="F6692" s="184">
        <v>177.28</v>
      </c>
    </row>
    <row r="6693" spans="1:6">
      <c r="A6693" s="4">
        <v>41698</v>
      </c>
      <c r="B6693" s="4"/>
      <c r="C6693" s="7" t="s">
        <v>1727</v>
      </c>
      <c r="D6693" s="7" t="s">
        <v>7286</v>
      </c>
      <c r="E6693" s="519">
        <v>17412</v>
      </c>
      <c r="F6693" s="184">
        <v>227.07</v>
      </c>
    </row>
    <row r="6694" spans="1:6">
      <c r="A6694" s="4">
        <v>41698</v>
      </c>
      <c r="B6694" s="4"/>
      <c r="C6694" s="7" t="s">
        <v>1480</v>
      </c>
      <c r="D6694" s="7" t="s">
        <v>7251</v>
      </c>
      <c r="E6694" s="519">
        <v>17374</v>
      </c>
      <c r="F6694" s="184">
        <v>849.31</v>
      </c>
    </row>
    <row r="6695" spans="1:6">
      <c r="A6695" s="4">
        <v>41698</v>
      </c>
      <c r="B6695" s="4"/>
      <c r="C6695" s="7" t="s">
        <v>792</v>
      </c>
      <c r="D6695" s="7" t="s">
        <v>7273</v>
      </c>
      <c r="E6695" s="519">
        <v>17397</v>
      </c>
      <c r="F6695" s="184">
        <v>528.29</v>
      </c>
    </row>
    <row r="6696" spans="1:6">
      <c r="A6696" s="4">
        <v>41698</v>
      </c>
      <c r="B6696" s="4"/>
      <c r="C6696" s="7" t="s">
        <v>562</v>
      </c>
      <c r="D6696" s="7" t="s">
        <v>7287</v>
      </c>
      <c r="E6696" s="519">
        <v>17413</v>
      </c>
      <c r="F6696" s="184">
        <v>256.56</v>
      </c>
    </row>
    <row r="6697" spans="1:6">
      <c r="A6697" s="4">
        <v>41698</v>
      </c>
      <c r="B6697" s="4"/>
      <c r="C6697" s="7" t="s">
        <v>2397</v>
      </c>
      <c r="D6697" s="7" t="s">
        <v>7261</v>
      </c>
      <c r="E6697" s="519">
        <v>17384</v>
      </c>
      <c r="F6697" s="184">
        <v>203.24</v>
      </c>
    </row>
    <row r="6698" spans="1:6">
      <c r="A6698" s="4">
        <v>41698</v>
      </c>
      <c r="B6698" s="4"/>
      <c r="C6698" s="7" t="s">
        <v>4595</v>
      </c>
      <c r="D6698" s="7" t="s">
        <v>7254</v>
      </c>
      <c r="E6698" s="519">
        <v>17377</v>
      </c>
      <c r="F6698" s="184">
        <v>202.6</v>
      </c>
    </row>
    <row r="6699" spans="1:6">
      <c r="A6699" s="4">
        <v>41698</v>
      </c>
      <c r="B6699" s="4"/>
      <c r="C6699" s="7" t="s">
        <v>626</v>
      </c>
      <c r="D6699" s="7" t="s">
        <v>7258</v>
      </c>
      <c r="E6699" s="519">
        <v>17381</v>
      </c>
      <c r="F6699" s="184">
        <v>207.86</v>
      </c>
    </row>
    <row r="6700" spans="1:6">
      <c r="A6700" s="4">
        <v>41698</v>
      </c>
      <c r="B6700" s="4"/>
      <c r="C6700" s="7" t="s">
        <v>5787</v>
      </c>
      <c r="D6700" s="7" t="s">
        <v>7314</v>
      </c>
      <c r="E6700" s="519">
        <v>17441</v>
      </c>
      <c r="F6700" s="184">
        <v>203</v>
      </c>
    </row>
    <row r="6701" spans="1:6">
      <c r="A6701" s="4">
        <v>41699</v>
      </c>
      <c r="B6701" s="4"/>
      <c r="C6701" s="7" t="s">
        <v>7199</v>
      </c>
      <c r="D6701" s="7" t="s">
        <v>7325</v>
      </c>
      <c r="E6701" s="519">
        <v>17453</v>
      </c>
      <c r="F6701" s="184">
        <v>60</v>
      </c>
    </row>
    <row r="6702" spans="1:6">
      <c r="A6702" s="4">
        <v>41698</v>
      </c>
      <c r="B6702" s="4"/>
      <c r="C6702" s="7" t="s">
        <v>5294</v>
      </c>
      <c r="D6702" s="7" t="s">
        <v>7308</v>
      </c>
      <c r="E6702" s="519">
        <v>17435</v>
      </c>
      <c r="F6702" s="184">
        <v>1248</v>
      </c>
    </row>
    <row r="6703" spans="1:6">
      <c r="A6703" s="4">
        <v>41698</v>
      </c>
      <c r="B6703" s="4"/>
      <c r="C6703" s="7" t="s">
        <v>6983</v>
      </c>
      <c r="D6703" s="7" t="s">
        <v>7324</v>
      </c>
      <c r="E6703" s="519">
        <v>17452</v>
      </c>
      <c r="F6703" s="184">
        <v>197.2</v>
      </c>
    </row>
    <row r="6704" spans="1:6">
      <c r="A6704" s="4">
        <v>41698</v>
      </c>
      <c r="B6704" s="4"/>
      <c r="C6704" s="7" t="s">
        <v>731</v>
      </c>
      <c r="D6704" s="7" t="s">
        <v>7292</v>
      </c>
      <c r="E6704" s="519">
        <v>17418</v>
      </c>
      <c r="F6704" s="184">
        <v>618.34</v>
      </c>
    </row>
    <row r="6705" spans="1:6">
      <c r="A6705" s="4">
        <v>41698</v>
      </c>
      <c r="B6705" s="4"/>
      <c r="C6705" s="7" t="s">
        <v>2010</v>
      </c>
      <c r="D6705" s="7" t="s">
        <v>7322</v>
      </c>
      <c r="E6705" s="519">
        <v>17450</v>
      </c>
      <c r="F6705" s="184">
        <v>227.07</v>
      </c>
    </row>
    <row r="6706" spans="1:6">
      <c r="A6706" s="4">
        <v>41698</v>
      </c>
      <c r="B6706" s="4"/>
      <c r="C6706" s="7" t="s">
        <v>233</v>
      </c>
      <c r="D6706" s="7" t="s">
        <v>7294</v>
      </c>
      <c r="E6706" s="519">
        <v>17420</v>
      </c>
      <c r="F6706" s="184">
        <v>440.58</v>
      </c>
    </row>
    <row r="6707" spans="1:6">
      <c r="A6707" s="4">
        <v>41698</v>
      </c>
      <c r="B6707" s="4"/>
      <c r="C6707" s="7" t="s">
        <v>520</v>
      </c>
      <c r="D6707" s="7" t="s">
        <v>7321</v>
      </c>
      <c r="E6707" s="519">
        <v>17449</v>
      </c>
      <c r="F6707" s="184">
        <v>271.31</v>
      </c>
    </row>
    <row r="6708" spans="1:6">
      <c r="A6708" s="4">
        <v>41698</v>
      </c>
      <c r="B6708" s="4"/>
      <c r="C6708" s="7" t="s">
        <v>1703</v>
      </c>
      <c r="D6708" s="7" t="s">
        <v>7274</v>
      </c>
      <c r="E6708" s="519">
        <v>17398</v>
      </c>
      <c r="F6708" s="184">
        <v>271.01</v>
      </c>
    </row>
    <row r="6709" spans="1:6">
      <c r="A6709" s="4">
        <v>41698</v>
      </c>
      <c r="B6709" s="4"/>
      <c r="C6709" s="7" t="s">
        <v>4349</v>
      </c>
      <c r="D6709" s="7" t="s">
        <v>7315</v>
      </c>
      <c r="E6709" s="519">
        <v>17442</v>
      </c>
      <c r="F6709" s="184">
        <v>232</v>
      </c>
    </row>
    <row r="6710" spans="1:6">
      <c r="A6710" s="4">
        <v>41698</v>
      </c>
      <c r="B6710" s="4"/>
      <c r="C6710" s="7" t="s">
        <v>2013</v>
      </c>
      <c r="D6710" s="7" t="s">
        <v>7293</v>
      </c>
      <c r="E6710" s="519">
        <v>17419</v>
      </c>
      <c r="F6710" s="184">
        <v>183.93</v>
      </c>
    </row>
    <row r="6711" spans="1:6">
      <c r="A6711" s="4">
        <v>41698</v>
      </c>
      <c r="B6711" s="4"/>
      <c r="C6711" s="7" t="s">
        <v>192</v>
      </c>
      <c r="D6711" s="7" t="s">
        <v>7255</v>
      </c>
      <c r="E6711" s="519">
        <v>17378</v>
      </c>
      <c r="F6711" s="184">
        <v>243.59</v>
      </c>
    </row>
    <row r="6712" spans="1:6">
      <c r="A6712" s="4">
        <v>41698</v>
      </c>
      <c r="B6712" s="4"/>
      <c r="C6712" s="7" t="s">
        <v>3775</v>
      </c>
      <c r="D6712" s="7" t="s">
        <v>7263</v>
      </c>
      <c r="E6712" s="519">
        <v>17386</v>
      </c>
      <c r="F6712" s="184">
        <v>174.53</v>
      </c>
    </row>
    <row r="6713" spans="1:6">
      <c r="A6713" s="4">
        <v>41698</v>
      </c>
      <c r="B6713" s="4"/>
      <c r="C6713" s="7" t="s">
        <v>503</v>
      </c>
      <c r="D6713" s="7" t="s">
        <v>7262</v>
      </c>
      <c r="E6713" s="519">
        <v>17385</v>
      </c>
      <c r="F6713" s="184">
        <v>207.86</v>
      </c>
    </row>
    <row r="6714" spans="1:6">
      <c r="A6714" s="4">
        <v>41698</v>
      </c>
      <c r="B6714" s="4"/>
      <c r="C6714" s="7" t="s">
        <v>5609</v>
      </c>
      <c r="D6714" s="7" t="s">
        <v>7269</v>
      </c>
      <c r="E6714" s="519">
        <v>17393</v>
      </c>
      <c r="F6714" s="184">
        <v>197.2</v>
      </c>
    </row>
    <row r="6715" spans="1:6">
      <c r="A6715" s="4">
        <v>41698</v>
      </c>
      <c r="B6715" s="4"/>
      <c r="C6715" s="7" t="s">
        <v>681</v>
      </c>
      <c r="D6715" s="7" t="s">
        <v>7259</v>
      </c>
      <c r="E6715" s="519">
        <v>17382</v>
      </c>
      <c r="F6715" s="184">
        <v>282.81</v>
      </c>
    </row>
    <row r="6716" spans="1:6">
      <c r="A6716" s="4">
        <v>41698</v>
      </c>
      <c r="B6716" s="4"/>
      <c r="C6716" s="7" t="s">
        <v>635</v>
      </c>
      <c r="D6716" s="7" t="s">
        <v>7266</v>
      </c>
      <c r="E6716" s="519">
        <v>17389</v>
      </c>
      <c r="F6716" s="184">
        <v>157.86000000000001</v>
      </c>
    </row>
    <row r="6717" spans="1:6">
      <c r="A6717" s="4">
        <v>41698</v>
      </c>
      <c r="B6717" s="4"/>
      <c r="C6717" s="7" t="s">
        <v>200</v>
      </c>
      <c r="D6717" s="7" t="s">
        <v>7260</v>
      </c>
      <c r="E6717" s="519">
        <v>17383</v>
      </c>
      <c r="F6717" s="184">
        <v>243.59</v>
      </c>
    </row>
    <row r="6718" spans="1:6">
      <c r="A6718" s="4">
        <v>41698</v>
      </c>
      <c r="B6718" s="4"/>
      <c r="C6718" s="7" t="s">
        <v>492</v>
      </c>
      <c r="D6718" s="7" t="s">
        <v>7252</v>
      </c>
      <c r="E6718" s="519">
        <v>17375</v>
      </c>
      <c r="F6718" s="184">
        <v>192.52</v>
      </c>
    </row>
    <row r="6719" spans="1:6">
      <c r="A6719" s="4">
        <v>41698</v>
      </c>
      <c r="B6719" s="4"/>
      <c r="C6719" s="7" t="s">
        <v>497</v>
      </c>
      <c r="D6719" s="7" t="s">
        <v>7256</v>
      </c>
      <c r="E6719" s="519">
        <v>17379</v>
      </c>
      <c r="F6719" s="184">
        <v>203.24</v>
      </c>
    </row>
    <row r="6720" spans="1:6">
      <c r="A6720" s="4">
        <v>41698</v>
      </c>
      <c r="B6720" s="4"/>
      <c r="C6720" s="7" t="s">
        <v>518</v>
      </c>
      <c r="D6720" s="7" t="s">
        <v>7272</v>
      </c>
      <c r="E6720" s="519">
        <v>17396</v>
      </c>
      <c r="F6720" s="184">
        <v>353.88</v>
      </c>
    </row>
    <row r="6721" spans="1:10">
      <c r="A6721" s="4">
        <v>41698</v>
      </c>
      <c r="B6721" s="4"/>
      <c r="C6721" s="7" t="s">
        <v>4367</v>
      </c>
      <c r="D6721" s="7" t="s">
        <v>7312</v>
      </c>
      <c r="E6721" s="519">
        <v>17439</v>
      </c>
      <c r="F6721" s="184">
        <v>312</v>
      </c>
    </row>
    <row r="6722" spans="1:10">
      <c r="A6722" s="4">
        <v>41698</v>
      </c>
      <c r="B6722" s="4"/>
      <c r="C6722" s="7" t="s">
        <v>1734</v>
      </c>
      <c r="D6722" s="7" t="s">
        <v>7282</v>
      </c>
      <c r="E6722" s="519">
        <v>17407</v>
      </c>
      <c r="F6722" s="184">
        <v>271.31</v>
      </c>
    </row>
    <row r="6723" spans="1:10">
      <c r="A6723" s="4">
        <v>41698</v>
      </c>
      <c r="B6723" s="4"/>
      <c r="C6723" s="7" t="s">
        <v>530</v>
      </c>
      <c r="D6723" s="7" t="s">
        <v>7290</v>
      </c>
      <c r="E6723" s="519">
        <v>17416</v>
      </c>
      <c r="F6723" s="184">
        <v>678.27</v>
      </c>
    </row>
    <row r="6724" spans="1:10">
      <c r="A6724" s="4">
        <v>41698</v>
      </c>
      <c r="B6724" s="4"/>
      <c r="C6724" s="7" t="s">
        <v>5615</v>
      </c>
      <c r="D6724" s="7" t="s">
        <v>7311</v>
      </c>
      <c r="E6724" s="519">
        <v>17438</v>
      </c>
      <c r="F6724" s="184">
        <v>286</v>
      </c>
      <c r="J6724" s="309">
        <v>998242252</v>
      </c>
    </row>
    <row r="6725" spans="1:10">
      <c r="A6725" s="4">
        <v>41698</v>
      </c>
      <c r="B6725" s="4"/>
      <c r="C6725" s="7" t="s">
        <v>1629</v>
      </c>
      <c r="D6725" s="7" t="s">
        <v>7296</v>
      </c>
      <c r="E6725" s="519">
        <v>17422</v>
      </c>
      <c r="F6725" s="184">
        <v>678.27</v>
      </c>
      <c r="J6725" s="309">
        <v>1625540</v>
      </c>
    </row>
    <row r="6726" spans="1:10">
      <c r="J6726" s="444" t="s">
        <v>7334</v>
      </c>
    </row>
    <row r="6727" spans="1:10">
      <c r="J6727" s="309">
        <v>2500</v>
      </c>
    </row>
    <row r="6728" spans="1:10">
      <c r="A6728" s="579">
        <v>41703</v>
      </c>
    </row>
    <row r="6729" spans="1:10">
      <c r="A6729" s="4">
        <v>41698</v>
      </c>
      <c r="B6729" s="4"/>
      <c r="C6729" s="7" t="s">
        <v>4500</v>
      </c>
      <c r="D6729" s="7" t="s">
        <v>7319</v>
      </c>
      <c r="E6729" s="519">
        <v>17446</v>
      </c>
      <c r="F6729" s="184">
        <v>460</v>
      </c>
    </row>
    <row r="6730" spans="1:10">
      <c r="A6730" s="4">
        <v>41698</v>
      </c>
      <c r="B6730" s="4"/>
      <c r="C6730" s="7" t="s">
        <v>6378</v>
      </c>
      <c r="D6730" s="7" t="s">
        <v>7307</v>
      </c>
      <c r="E6730" s="519">
        <v>17433</v>
      </c>
      <c r="F6730" s="184">
        <v>506.5</v>
      </c>
    </row>
    <row r="6731" spans="1:10">
      <c r="A6731" s="4">
        <v>41698</v>
      </c>
      <c r="B6731" s="4"/>
      <c r="C6731" s="7" t="s">
        <v>7326</v>
      </c>
      <c r="D6731" s="7" t="s">
        <v>7250</v>
      </c>
      <c r="E6731" s="519">
        <v>17373</v>
      </c>
      <c r="F6731" s="184">
        <v>1008.99</v>
      </c>
    </row>
    <row r="6732" spans="1:10">
      <c r="A6732" s="4">
        <v>41698</v>
      </c>
      <c r="B6732" s="4"/>
      <c r="C6732" s="7" t="s">
        <v>2175</v>
      </c>
      <c r="D6732" s="7" t="s">
        <v>7335</v>
      </c>
      <c r="E6732" s="519">
        <v>17457</v>
      </c>
      <c r="F6732" s="184">
        <v>2000</v>
      </c>
    </row>
    <row r="6733" spans="1:10">
      <c r="A6733" s="4">
        <v>41698</v>
      </c>
      <c r="B6733" s="4"/>
      <c r="C6733" s="7" t="s">
        <v>559</v>
      </c>
      <c r="D6733" s="7" t="s">
        <v>7276</v>
      </c>
      <c r="E6733" s="519">
        <v>17401</v>
      </c>
      <c r="F6733" s="184">
        <v>232.99</v>
      </c>
    </row>
    <row r="6734" spans="1:10">
      <c r="A6734" s="4">
        <v>41698</v>
      </c>
      <c r="B6734" s="4"/>
      <c r="C6734" s="7" t="s">
        <v>2520</v>
      </c>
      <c r="D6734" s="7" t="s">
        <v>7268</v>
      </c>
      <c r="E6734" s="519">
        <v>17391</v>
      </c>
      <c r="F6734" s="184">
        <v>124.53</v>
      </c>
    </row>
    <row r="6735" spans="1:10">
      <c r="A6735" s="4">
        <v>41698</v>
      </c>
      <c r="B6735" s="4"/>
      <c r="C6735" s="7" t="s">
        <v>523</v>
      </c>
      <c r="D6735" s="7" t="s">
        <v>7277</v>
      </c>
      <c r="E6735" s="519">
        <v>17402</v>
      </c>
      <c r="F6735" s="184">
        <v>576.96</v>
      </c>
    </row>
    <row r="6736" spans="1:10">
      <c r="A6736" s="4">
        <v>41698</v>
      </c>
      <c r="B6736" s="4"/>
      <c r="C6736" s="7" t="s">
        <v>7329</v>
      </c>
      <c r="D6736" s="7" t="s">
        <v>7297</v>
      </c>
      <c r="E6736" s="519">
        <v>17423</v>
      </c>
      <c r="F6736" s="184">
        <v>1423.3</v>
      </c>
    </row>
    <row r="6737" spans="1:6">
      <c r="A6737" s="4">
        <v>41698</v>
      </c>
      <c r="B6737" s="4"/>
      <c r="C6737" s="7" t="s">
        <v>561</v>
      </c>
      <c r="D6737" s="7" t="s">
        <v>7284</v>
      </c>
      <c r="E6737" s="519">
        <v>17410</v>
      </c>
      <c r="F6737" s="184">
        <v>237.39</v>
      </c>
    </row>
    <row r="6738" spans="1:6">
      <c r="A6738" s="4">
        <v>41698</v>
      </c>
      <c r="B6738" s="4"/>
      <c r="C6738" s="7" t="s">
        <v>1043</v>
      </c>
      <c r="D6738" s="7" t="s">
        <v>7320</v>
      </c>
      <c r="E6738" s="519">
        <v>17447</v>
      </c>
      <c r="F6738" s="184">
        <v>104</v>
      </c>
    </row>
    <row r="6739" spans="1:6">
      <c r="A6739" s="4">
        <v>41698</v>
      </c>
      <c r="B6739" s="4"/>
      <c r="C6739" s="7" t="s">
        <v>456</v>
      </c>
      <c r="D6739" s="7" t="s">
        <v>7304</v>
      </c>
      <c r="E6739" s="519">
        <v>17430</v>
      </c>
      <c r="F6739" s="184">
        <v>571.52</v>
      </c>
    </row>
    <row r="6740" spans="1:6">
      <c r="A6740" s="4">
        <v>41698</v>
      </c>
      <c r="B6740" s="4"/>
      <c r="C6740" s="7" t="s">
        <v>3368</v>
      </c>
      <c r="D6740" s="7" t="s">
        <v>7281</v>
      </c>
      <c r="E6740" s="519">
        <v>17406</v>
      </c>
      <c r="F6740" s="184">
        <v>177.28</v>
      </c>
    </row>
    <row r="6741" spans="1:6">
      <c r="A6741" s="4">
        <v>41698</v>
      </c>
      <c r="B6741" s="4"/>
      <c r="C6741" s="7" t="s">
        <v>633</v>
      </c>
      <c r="D6741" s="7" t="s">
        <v>7264</v>
      </c>
      <c r="E6741" s="519">
        <v>17387</v>
      </c>
      <c r="F6741" s="184">
        <v>223.83</v>
      </c>
    </row>
    <row r="6742" spans="1:6">
      <c r="A6742" s="4">
        <v>41698</v>
      </c>
      <c r="B6742" s="4"/>
      <c r="C6742" s="7" t="s">
        <v>2644</v>
      </c>
      <c r="D6742" s="7" t="s">
        <v>7310</v>
      </c>
      <c r="E6742" s="519">
        <v>17437</v>
      </c>
      <c r="F6742" s="184">
        <v>312</v>
      </c>
    </row>
    <row r="6743" spans="1:6">
      <c r="A6743" s="4">
        <v>41698</v>
      </c>
      <c r="B6743" s="4"/>
      <c r="C6743" s="7" t="s">
        <v>6121</v>
      </c>
      <c r="D6743" s="7" t="s">
        <v>7249</v>
      </c>
      <c r="E6743" s="519">
        <v>17372</v>
      </c>
      <c r="F6743" s="184">
        <v>614.66999999999996</v>
      </c>
    </row>
    <row r="6744" spans="1:6">
      <c r="A6744" s="4">
        <v>41655</v>
      </c>
      <c r="B6744" s="4">
        <v>41703</v>
      </c>
      <c r="C6744" s="7" t="s">
        <v>6994</v>
      </c>
      <c r="D6744" s="7" t="s">
        <v>6767</v>
      </c>
      <c r="E6744" s="519">
        <v>16909</v>
      </c>
      <c r="F6744" s="184">
        <v>4892.16</v>
      </c>
    </row>
    <row r="6745" spans="1:6">
      <c r="A6745" s="4">
        <v>41670</v>
      </c>
      <c r="B6745" s="4">
        <v>41700</v>
      </c>
      <c r="C6745" s="7" t="s">
        <v>133</v>
      </c>
      <c r="D6745" s="7" t="s">
        <v>6886</v>
      </c>
      <c r="E6745" s="519">
        <v>17002</v>
      </c>
      <c r="F6745" s="184">
        <v>332.61</v>
      </c>
    </row>
    <row r="6746" spans="1:6">
      <c r="A6746" s="4"/>
      <c r="B6746" s="4"/>
      <c r="C6746" s="7"/>
      <c r="D6746" s="7"/>
      <c r="E6746" s="519"/>
      <c r="F6746" s="184"/>
    </row>
    <row r="6749" spans="1:6">
      <c r="A6749" s="579">
        <v>41704</v>
      </c>
    </row>
    <row r="6750" spans="1:6">
      <c r="A6750" s="4">
        <v>41680</v>
      </c>
      <c r="B6750" s="4"/>
      <c r="C6750" s="7" t="s">
        <v>7031</v>
      </c>
      <c r="D6750" s="7" t="s">
        <v>7034</v>
      </c>
      <c r="E6750" s="519">
        <v>17150</v>
      </c>
      <c r="F6750" s="184">
        <v>33.119999999999997</v>
      </c>
    </row>
    <row r="6751" spans="1:6">
      <c r="A6751" s="4">
        <v>41691</v>
      </c>
      <c r="B6751" s="4">
        <v>41703</v>
      </c>
      <c r="C6751" s="7" t="s">
        <v>896</v>
      </c>
      <c r="D6751" s="7" t="s">
        <v>7206</v>
      </c>
      <c r="E6751" s="519">
        <v>17334</v>
      </c>
      <c r="F6751" s="184">
        <v>300</v>
      </c>
    </row>
    <row r="6752" spans="1:6">
      <c r="A6752" s="4">
        <v>41620</v>
      </c>
      <c r="B6752" s="4"/>
      <c r="C6752" s="7" t="s">
        <v>4289</v>
      </c>
      <c r="D6752" s="7" t="s">
        <v>6285</v>
      </c>
      <c r="E6752" s="519">
        <v>16716</v>
      </c>
      <c r="F6752" s="184">
        <v>690</v>
      </c>
    </row>
    <row r="6753" spans="1:6">
      <c r="A6753" s="4">
        <v>41698</v>
      </c>
      <c r="B6753" s="4"/>
      <c r="C6753" s="7" t="s">
        <v>7331</v>
      </c>
      <c r="D6753" s="7" t="s">
        <v>7306</v>
      </c>
      <c r="E6753" s="519">
        <v>17432</v>
      </c>
      <c r="F6753" s="184">
        <v>4.55</v>
      </c>
    </row>
    <row r="6754" spans="1:6">
      <c r="A6754" s="4">
        <v>41593</v>
      </c>
      <c r="B6754" s="4"/>
      <c r="C6754" s="7" t="s">
        <v>468</v>
      </c>
      <c r="D6754" s="7" t="s">
        <v>5958</v>
      </c>
      <c r="E6754" s="519">
        <v>17460</v>
      </c>
      <c r="F6754" s="184">
        <v>2882.23</v>
      </c>
    </row>
    <row r="6755" spans="1:6">
      <c r="A6755" s="4">
        <v>41698</v>
      </c>
      <c r="B6755" s="4"/>
      <c r="C6755" s="7" t="s">
        <v>525</v>
      </c>
      <c r="D6755" s="7" t="s">
        <v>7283</v>
      </c>
      <c r="E6755" s="519">
        <v>17408</v>
      </c>
      <c r="F6755" s="184">
        <v>324.39</v>
      </c>
    </row>
    <row r="6756" spans="1:6">
      <c r="A6756" s="4">
        <v>41704</v>
      </c>
      <c r="B6756" s="4"/>
      <c r="C6756" s="7" t="s">
        <v>4220</v>
      </c>
      <c r="D6756" s="7" t="s">
        <v>7356</v>
      </c>
      <c r="E6756" s="519">
        <v>17467</v>
      </c>
      <c r="F6756" s="184">
        <v>400</v>
      </c>
    </row>
    <row r="6757" spans="1:6">
      <c r="A6757" s="4">
        <v>41704</v>
      </c>
      <c r="B6757" s="4"/>
      <c r="C6757" s="7" t="s">
        <v>7361</v>
      </c>
      <c r="D6757" s="7" t="s">
        <v>7359</v>
      </c>
      <c r="E6757" s="519">
        <v>17470</v>
      </c>
      <c r="F6757" s="184">
        <v>600</v>
      </c>
    </row>
    <row r="6758" spans="1:6">
      <c r="A6758" s="4">
        <v>41704</v>
      </c>
      <c r="B6758" s="4"/>
      <c r="C6758" s="7" t="s">
        <v>7360</v>
      </c>
      <c r="D6758" s="7" t="s">
        <v>7359</v>
      </c>
      <c r="E6758" s="519">
        <v>17468</v>
      </c>
      <c r="F6758" s="184">
        <v>450</v>
      </c>
    </row>
    <row r="6759" spans="1:6">
      <c r="A6759" s="4">
        <v>41698</v>
      </c>
      <c r="B6759" s="4"/>
      <c r="C6759" s="7" t="s">
        <v>568</v>
      </c>
      <c r="D6759" s="7" t="s">
        <v>7323</v>
      </c>
      <c r="E6759" s="519">
        <v>17451</v>
      </c>
      <c r="F6759" s="184">
        <v>707.76</v>
      </c>
    </row>
    <row r="6762" spans="1:6">
      <c r="A6762" s="579">
        <v>41705</v>
      </c>
    </row>
    <row r="6763" spans="1:6">
      <c r="A6763" s="4">
        <v>41698</v>
      </c>
      <c r="B6763" s="4"/>
      <c r="C6763" s="7" t="s">
        <v>7330</v>
      </c>
      <c r="D6763" s="7" t="s">
        <v>7300</v>
      </c>
      <c r="E6763" s="519">
        <v>17426</v>
      </c>
      <c r="F6763" s="184">
        <v>405.2</v>
      </c>
    </row>
    <row r="6764" spans="1:6">
      <c r="A6764" s="4">
        <v>41694</v>
      </c>
      <c r="B6764" s="4"/>
      <c r="C6764" s="7" t="s">
        <v>468</v>
      </c>
      <c r="D6764" s="7" t="s">
        <v>7233</v>
      </c>
      <c r="E6764" s="519">
        <v>17359</v>
      </c>
      <c r="F6764" s="184">
        <v>4323.34</v>
      </c>
    </row>
    <row r="6765" spans="1:6">
      <c r="A6765" s="4">
        <v>41610</v>
      </c>
      <c r="B6765" s="4"/>
      <c r="C6765" s="7" t="s">
        <v>468</v>
      </c>
      <c r="D6765" s="7" t="s">
        <v>6122</v>
      </c>
      <c r="E6765" s="519">
        <v>16522</v>
      </c>
      <c r="F6765" s="184">
        <v>746.88</v>
      </c>
    </row>
    <row r="6766" spans="1:6">
      <c r="A6766" s="4">
        <v>41694</v>
      </c>
      <c r="B6766" s="4"/>
      <c r="C6766" s="7" t="s">
        <v>468</v>
      </c>
      <c r="D6766" s="7" t="s">
        <v>7223</v>
      </c>
      <c r="E6766" s="519">
        <v>17348</v>
      </c>
      <c r="F6766" s="184">
        <v>797.66</v>
      </c>
    </row>
    <row r="6767" spans="1:6">
      <c r="A6767" s="4">
        <v>41705</v>
      </c>
      <c r="B6767" s="4"/>
      <c r="C6767" s="7" t="s">
        <v>7386</v>
      </c>
      <c r="D6767" s="7" t="s">
        <v>7367</v>
      </c>
      <c r="E6767" s="519">
        <v>17478</v>
      </c>
      <c r="F6767" s="184">
        <v>1619.92</v>
      </c>
    </row>
    <row r="6768" spans="1:6">
      <c r="A6768" s="4">
        <v>41698</v>
      </c>
      <c r="B6768" s="4"/>
      <c r="C6768" s="7" t="s">
        <v>1707</v>
      </c>
      <c r="D6768" s="7" t="s">
        <v>7298</v>
      </c>
      <c r="E6768" s="519">
        <v>17424</v>
      </c>
      <c r="F6768" s="184">
        <v>379.88</v>
      </c>
    </row>
    <row r="6769" spans="1:6">
      <c r="A6769" s="4">
        <v>41705</v>
      </c>
      <c r="B6769" s="4"/>
      <c r="C6769" s="7" t="s">
        <v>3101</v>
      </c>
      <c r="D6769" s="7" t="s">
        <v>7370</v>
      </c>
      <c r="E6769" s="519">
        <v>17487</v>
      </c>
      <c r="F6769" s="184">
        <v>518</v>
      </c>
    </row>
    <row r="6770" spans="1:6">
      <c r="A6770" s="4">
        <v>41705</v>
      </c>
      <c r="B6770" s="4"/>
      <c r="C6770" s="7" t="s">
        <v>145</v>
      </c>
      <c r="D6770" s="7" t="s">
        <v>7374</v>
      </c>
      <c r="E6770" s="519">
        <v>17491</v>
      </c>
      <c r="F6770" s="184">
        <v>120</v>
      </c>
    </row>
    <row r="6771" spans="1:6">
      <c r="A6771" s="4">
        <v>41705</v>
      </c>
      <c r="B6771" s="4"/>
      <c r="C6771" s="7" t="s">
        <v>2897</v>
      </c>
      <c r="D6771" s="7" t="s">
        <v>7376</v>
      </c>
      <c r="E6771" s="519">
        <v>17493</v>
      </c>
      <c r="F6771" s="184">
        <v>2500</v>
      </c>
    </row>
    <row r="6772" spans="1:6">
      <c r="A6772" s="4">
        <v>41705</v>
      </c>
      <c r="B6772" s="4"/>
      <c r="C6772" s="7" t="s">
        <v>226</v>
      </c>
      <c r="D6772" s="7" t="s">
        <v>7369</v>
      </c>
      <c r="E6772" s="519">
        <v>17486</v>
      </c>
      <c r="F6772" s="184">
        <v>384.7</v>
      </c>
    </row>
    <row r="6773" spans="1:6">
      <c r="A6773" s="4">
        <v>41705</v>
      </c>
      <c r="B6773" s="4"/>
      <c r="C6773" s="7" t="s">
        <v>4278</v>
      </c>
      <c r="D6773" s="7" t="s">
        <v>7368</v>
      </c>
      <c r="E6773" s="519">
        <v>17480</v>
      </c>
      <c r="F6773" s="184">
        <v>1000</v>
      </c>
    </row>
    <row r="6774" spans="1:6">
      <c r="A6774" s="4">
        <v>41698</v>
      </c>
      <c r="B6774" s="4"/>
      <c r="C6774" s="7" t="s">
        <v>5613</v>
      </c>
      <c r="D6774" s="7" t="s">
        <v>7295</v>
      </c>
      <c r="E6774" s="519">
        <v>17421</v>
      </c>
      <c r="F6774" s="184">
        <v>379.88</v>
      </c>
    </row>
    <row r="6775" spans="1:6">
      <c r="A6775" s="4">
        <v>41705</v>
      </c>
      <c r="B6775" s="4"/>
      <c r="C6775" s="7" t="s">
        <v>226</v>
      </c>
      <c r="D6775" s="7" t="s">
        <v>7380</v>
      </c>
      <c r="E6775" s="519">
        <v>17497</v>
      </c>
      <c r="F6775" s="184">
        <v>268.8</v>
      </c>
    </row>
    <row r="6776" spans="1:6">
      <c r="A6776" s="4">
        <v>41705</v>
      </c>
      <c r="B6776" s="4"/>
      <c r="C6776" s="7" t="s">
        <v>226</v>
      </c>
      <c r="D6776" s="7" t="s">
        <v>7388</v>
      </c>
      <c r="E6776" s="519">
        <v>17504</v>
      </c>
      <c r="F6776" s="184">
        <v>268.39999999999998</v>
      </c>
    </row>
    <row r="6777" spans="1:6">
      <c r="A6777" s="4">
        <v>41698</v>
      </c>
      <c r="B6777" s="4"/>
      <c r="C6777" s="7" t="s">
        <v>3925</v>
      </c>
      <c r="D6777" s="7" t="s">
        <v>7317</v>
      </c>
      <c r="E6777" s="519">
        <v>17444</v>
      </c>
      <c r="F6777" s="184">
        <v>232</v>
      </c>
    </row>
    <row r="6778" spans="1:6">
      <c r="A6778" s="4">
        <v>41703</v>
      </c>
      <c r="B6778" s="4">
        <v>41734</v>
      </c>
      <c r="C6778" s="7" t="s">
        <v>133</v>
      </c>
      <c r="D6778" s="7" t="s">
        <v>7349</v>
      </c>
      <c r="E6778" s="519">
        <v>17459</v>
      </c>
      <c r="F6778" s="184">
        <v>750.36</v>
      </c>
    </row>
    <row r="6779" spans="1:6">
      <c r="A6779" s="4">
        <v>41697</v>
      </c>
      <c r="B6779" s="4"/>
      <c r="C6779" s="7" t="s">
        <v>130</v>
      </c>
      <c r="D6779" s="7" t="s">
        <v>7248</v>
      </c>
      <c r="E6779" s="519">
        <v>17448</v>
      </c>
      <c r="F6779" s="184">
        <v>975</v>
      </c>
    </row>
    <row r="6781" spans="1:6">
      <c r="A6781" s="579">
        <v>41708</v>
      </c>
    </row>
    <row r="6782" spans="1:6">
      <c r="A6782" s="4">
        <v>41704</v>
      </c>
      <c r="B6782" s="4"/>
      <c r="C6782" s="7" t="s">
        <v>7358</v>
      </c>
      <c r="D6782" s="7" t="s">
        <v>7355</v>
      </c>
      <c r="E6782" s="519">
        <v>17466</v>
      </c>
      <c r="F6782" s="184">
        <v>180</v>
      </c>
    </row>
    <row r="6783" spans="1:6">
      <c r="A6783" s="4">
        <v>41704</v>
      </c>
      <c r="B6783" s="4"/>
      <c r="C6783" s="7" t="s">
        <v>6764</v>
      </c>
      <c r="D6783" s="7" t="s">
        <v>7351</v>
      </c>
      <c r="E6783" s="519">
        <v>17462</v>
      </c>
      <c r="F6783" s="184">
        <v>327.05</v>
      </c>
    </row>
    <row r="6784" spans="1:6">
      <c r="A6784" s="4">
        <v>41655</v>
      </c>
      <c r="B6784" s="4">
        <v>41687</v>
      </c>
      <c r="C6784" s="7" t="s">
        <v>1982</v>
      </c>
      <c r="D6784" s="7" t="s">
        <v>6772</v>
      </c>
      <c r="E6784" s="519">
        <v>16915</v>
      </c>
      <c r="F6784" s="184">
        <v>400</v>
      </c>
    </row>
    <row r="6785" spans="1:6">
      <c r="A6785" s="4">
        <v>41705</v>
      </c>
      <c r="B6785" s="4"/>
      <c r="C6785" s="7" t="s">
        <v>226</v>
      </c>
      <c r="D6785" s="7" t="s">
        <v>7389</v>
      </c>
      <c r="E6785" s="519">
        <v>17505</v>
      </c>
      <c r="F6785" s="184">
        <v>941.3</v>
      </c>
    </row>
    <row r="6786" spans="1:6">
      <c r="A6786" s="4">
        <v>41705</v>
      </c>
      <c r="B6786" s="4"/>
      <c r="C6786" s="7" t="s">
        <v>23</v>
      </c>
      <c r="D6786" s="7" t="s">
        <v>7365</v>
      </c>
      <c r="E6786" s="519">
        <v>17476</v>
      </c>
      <c r="F6786" s="184">
        <v>400</v>
      </c>
    </row>
    <row r="6787" spans="1:6">
      <c r="A6787" s="4">
        <v>41705</v>
      </c>
      <c r="B6787" s="4"/>
      <c r="C6787" s="7" t="s">
        <v>7387</v>
      </c>
      <c r="D6787" s="7" t="s">
        <v>5903</v>
      </c>
      <c r="E6787" s="519">
        <v>17479</v>
      </c>
      <c r="F6787" s="184">
        <v>552</v>
      </c>
    </row>
    <row r="6788" spans="1:6">
      <c r="A6788" s="4">
        <v>41708</v>
      </c>
      <c r="B6788" s="4"/>
      <c r="C6788" s="7" t="s">
        <v>2897</v>
      </c>
      <c r="D6788" s="7" t="s">
        <v>7390</v>
      </c>
      <c r="E6788" s="519">
        <v>17506</v>
      </c>
      <c r="F6788" s="184">
        <v>3000</v>
      </c>
    </row>
    <row r="6789" spans="1:6">
      <c r="A6789" s="4">
        <v>41698</v>
      </c>
      <c r="B6789" s="4"/>
      <c r="C6789" s="7" t="s">
        <v>7167</v>
      </c>
      <c r="D6789" s="7" t="s">
        <v>7270</v>
      </c>
      <c r="E6789" s="519">
        <v>17394</v>
      </c>
      <c r="F6789" s="184">
        <v>30.6</v>
      </c>
    </row>
    <row r="6792" spans="1:6">
      <c r="A6792" s="579">
        <v>41709</v>
      </c>
    </row>
    <row r="6793" spans="1:6">
      <c r="A6793" s="4">
        <v>41687</v>
      </c>
      <c r="B6793" s="4"/>
      <c r="C6793" s="7" t="s">
        <v>6376</v>
      </c>
      <c r="D6793" s="7" t="s">
        <v>7133</v>
      </c>
      <c r="E6793" s="519">
        <v>17265</v>
      </c>
      <c r="F6793" s="184">
        <v>224.72</v>
      </c>
    </row>
    <row r="6794" spans="1:6">
      <c r="A6794" s="4">
        <v>41694</v>
      </c>
      <c r="B6794" s="4"/>
      <c r="C6794" s="7" t="s">
        <v>7222</v>
      </c>
      <c r="D6794" s="7" t="s">
        <v>7234</v>
      </c>
      <c r="E6794" s="519">
        <v>17360</v>
      </c>
      <c r="F6794" s="184">
        <v>379.88</v>
      </c>
    </row>
    <row r="6795" spans="1:6">
      <c r="A6795" s="4">
        <v>41705</v>
      </c>
      <c r="B6795" s="4"/>
      <c r="C6795" s="7" t="s">
        <v>23</v>
      </c>
      <c r="D6795" s="7" t="s">
        <v>7364</v>
      </c>
      <c r="E6795" s="519">
        <v>17475</v>
      </c>
      <c r="F6795" s="184">
        <v>400</v>
      </c>
    </row>
    <row r="6796" spans="1:6">
      <c r="A6796" s="4">
        <v>41705</v>
      </c>
      <c r="B6796" s="4"/>
      <c r="C6796" s="7" t="s">
        <v>4345</v>
      </c>
      <c r="D6796" s="7" t="s">
        <v>7362</v>
      </c>
      <c r="E6796" s="519">
        <v>17473</v>
      </c>
      <c r="F6796" s="184">
        <v>3515</v>
      </c>
    </row>
    <row r="6797" spans="1:6">
      <c r="A6797" s="4">
        <v>41709</v>
      </c>
      <c r="B6797" s="4"/>
      <c r="C6797" s="7" t="s">
        <v>3721</v>
      </c>
      <c r="D6797" s="7" t="s">
        <v>7395</v>
      </c>
      <c r="E6797" s="519">
        <v>17511</v>
      </c>
      <c r="F6797" s="184">
        <v>300</v>
      </c>
    </row>
    <row r="6798" spans="1:6">
      <c r="A6798" s="4">
        <v>41691</v>
      </c>
      <c r="B6798" s="4"/>
      <c r="C6798" s="7" t="s">
        <v>7197</v>
      </c>
      <c r="D6798" s="7" t="s">
        <v>3445</v>
      </c>
      <c r="E6798" s="519">
        <v>17326</v>
      </c>
      <c r="F6798" s="184">
        <v>368</v>
      </c>
    </row>
    <row r="6799" spans="1:6">
      <c r="A6799" s="4">
        <v>41709</v>
      </c>
      <c r="B6799" s="4"/>
      <c r="C6799" s="7" t="s">
        <v>1727</v>
      </c>
      <c r="D6799" s="7" t="s">
        <v>7396</v>
      </c>
      <c r="E6799" s="519">
        <v>17512</v>
      </c>
      <c r="F6799" s="184">
        <v>30</v>
      </c>
    </row>
    <row r="6800" spans="1:6">
      <c r="A6800" s="4">
        <v>41708</v>
      </c>
      <c r="B6800" s="4"/>
      <c r="C6800" s="7" t="s">
        <v>5221</v>
      </c>
      <c r="D6800" s="7" t="s">
        <v>3464</v>
      </c>
      <c r="E6800" s="519">
        <v>17508</v>
      </c>
      <c r="F6800" s="184">
        <v>596.16</v>
      </c>
    </row>
    <row r="6802" spans="1:16381">
      <c r="A6802" s="579">
        <v>41710</v>
      </c>
    </row>
    <row r="6803" spans="1:16381">
      <c r="A6803" s="4">
        <v>41705</v>
      </c>
      <c r="B6803" s="4"/>
      <c r="C6803" s="7" t="s">
        <v>23</v>
      </c>
      <c r="D6803" s="7" t="s">
        <v>7363</v>
      </c>
      <c r="E6803" s="519">
        <v>17474</v>
      </c>
      <c r="F6803" s="184">
        <v>350</v>
      </c>
    </row>
    <row r="6804" spans="1:16381">
      <c r="A6804" s="4">
        <v>41705</v>
      </c>
      <c r="B6804" s="4"/>
      <c r="C6804" s="7" t="s">
        <v>1124</v>
      </c>
      <c r="D6804" s="7" t="s">
        <v>7382</v>
      </c>
      <c r="E6804" s="519">
        <v>17499</v>
      </c>
      <c r="F6804" s="184">
        <v>350</v>
      </c>
    </row>
    <row r="6805" spans="1:16381">
      <c r="A6805" s="4">
        <v>41705</v>
      </c>
      <c r="B6805" s="4"/>
      <c r="C6805" s="7" t="s">
        <v>438</v>
      </c>
      <c r="D6805" s="7" t="s">
        <v>7375</v>
      </c>
      <c r="E6805" s="519">
        <v>17492</v>
      </c>
      <c r="F6805" s="184">
        <v>400</v>
      </c>
    </row>
    <row r="6806" spans="1:16381">
      <c r="A6806" s="4">
        <v>41709</v>
      </c>
      <c r="B6806" s="4"/>
      <c r="C6806" s="7" t="s">
        <v>5001</v>
      </c>
      <c r="D6806" s="7" t="s">
        <v>7397</v>
      </c>
      <c r="E6806" s="519">
        <v>17513</v>
      </c>
      <c r="F6806" s="184">
        <v>618.72</v>
      </c>
    </row>
    <row r="6807" spans="1:16381" s="736" customFormat="1">
      <c r="A6807" s="4">
        <v>41710</v>
      </c>
      <c r="B6807" s="4"/>
      <c r="C6807" s="735" t="s">
        <v>372</v>
      </c>
      <c r="D6807" s="735" t="s">
        <v>7404</v>
      </c>
      <c r="E6807" s="519">
        <v>17522</v>
      </c>
      <c r="F6807" s="184">
        <v>2850</v>
      </c>
      <c r="G6807" s="309"/>
      <c r="H6807" s="309"/>
      <c r="I6807" s="737"/>
      <c r="J6807" s="738"/>
      <c r="K6807"/>
      <c r="L6807"/>
      <c r="M6807"/>
      <c r="N6807"/>
      <c r="O6807"/>
      <c r="P6807"/>
      <c r="Q6807"/>
      <c r="R6807"/>
      <c r="S6807"/>
      <c r="T6807"/>
      <c r="U6807"/>
      <c r="V6807"/>
      <c r="W6807"/>
      <c r="X6807"/>
      <c r="Y6807"/>
      <c r="Z6807"/>
      <c r="AA6807"/>
      <c r="AB6807"/>
      <c r="AC6807"/>
      <c r="AD6807"/>
      <c r="AE6807"/>
      <c r="AF6807"/>
      <c r="AG6807"/>
      <c r="AH6807"/>
      <c r="AI6807"/>
      <c r="AJ6807"/>
      <c r="AK6807"/>
      <c r="AL6807"/>
      <c r="AM6807"/>
      <c r="AN6807"/>
      <c r="AO6807"/>
      <c r="AP6807"/>
      <c r="AQ6807"/>
      <c r="AR6807"/>
      <c r="AS6807"/>
      <c r="AT6807"/>
      <c r="AU6807"/>
      <c r="AV6807"/>
      <c r="AW6807"/>
      <c r="AX6807"/>
      <c r="AY6807"/>
      <c r="AZ6807"/>
      <c r="BA6807"/>
      <c r="BB6807"/>
      <c r="BC6807"/>
      <c r="BD6807"/>
      <c r="BE6807"/>
      <c r="BF6807"/>
      <c r="BG6807"/>
      <c r="BH6807"/>
      <c r="BI6807"/>
      <c r="BJ6807"/>
      <c r="BK6807"/>
      <c r="BL6807"/>
      <c r="BM6807"/>
      <c r="BN6807"/>
      <c r="BO6807"/>
      <c r="BP6807"/>
      <c r="BQ6807"/>
      <c r="BR6807"/>
      <c r="BS6807"/>
      <c r="BT6807"/>
      <c r="BU6807"/>
      <c r="BV6807"/>
      <c r="BW6807"/>
      <c r="BX6807"/>
      <c r="BY6807"/>
      <c r="BZ6807"/>
      <c r="CA6807"/>
      <c r="CB6807"/>
      <c r="CC6807"/>
      <c r="CD6807"/>
      <c r="CE6807"/>
      <c r="CF6807"/>
      <c r="CG6807"/>
      <c r="CH6807"/>
      <c r="CI6807"/>
      <c r="CJ6807"/>
      <c r="CK6807"/>
      <c r="CL6807"/>
      <c r="CM6807"/>
      <c r="CN6807"/>
      <c r="CO6807"/>
      <c r="CP6807"/>
      <c r="CQ6807"/>
      <c r="CR6807"/>
      <c r="CS6807"/>
      <c r="CT6807"/>
      <c r="CU6807"/>
      <c r="CV6807"/>
      <c r="CW6807"/>
      <c r="CX6807"/>
      <c r="CY6807"/>
      <c r="CZ6807"/>
      <c r="DA6807"/>
      <c r="DB6807"/>
      <c r="DC6807"/>
      <c r="DD6807"/>
      <c r="DE6807"/>
      <c r="DF6807"/>
      <c r="DG6807"/>
      <c r="DH6807"/>
      <c r="DI6807"/>
      <c r="DJ6807"/>
      <c r="DK6807"/>
      <c r="DL6807"/>
      <c r="DM6807"/>
      <c r="DN6807"/>
      <c r="DO6807"/>
      <c r="DP6807"/>
      <c r="DQ6807"/>
      <c r="DR6807"/>
      <c r="DS6807"/>
      <c r="DT6807"/>
      <c r="DU6807"/>
      <c r="DV6807"/>
      <c r="DW6807"/>
      <c r="DX6807"/>
      <c r="DY6807"/>
      <c r="DZ6807"/>
      <c r="EA6807"/>
      <c r="EB6807"/>
      <c r="EC6807"/>
      <c r="ED6807"/>
      <c r="EE6807"/>
      <c r="EF6807"/>
      <c r="EG6807"/>
      <c r="EH6807"/>
      <c r="EI6807"/>
      <c r="EJ6807"/>
      <c r="EK6807"/>
      <c r="EL6807"/>
      <c r="EM6807"/>
      <c r="EN6807"/>
      <c r="EO6807"/>
      <c r="EP6807"/>
      <c r="EQ6807"/>
      <c r="ER6807"/>
      <c r="ES6807"/>
      <c r="ET6807"/>
      <c r="EU6807"/>
      <c r="EV6807"/>
      <c r="EW6807"/>
      <c r="EX6807"/>
      <c r="EY6807"/>
      <c r="EZ6807"/>
      <c r="FA6807"/>
      <c r="FB6807"/>
      <c r="FC6807"/>
      <c r="FD6807"/>
      <c r="FE6807"/>
      <c r="FF6807"/>
      <c r="FG6807"/>
      <c r="FH6807"/>
      <c r="FI6807"/>
      <c r="FJ6807"/>
      <c r="FK6807"/>
      <c r="FL6807"/>
      <c r="FM6807"/>
      <c r="FN6807"/>
      <c r="FO6807"/>
      <c r="FP6807"/>
      <c r="FQ6807"/>
      <c r="FR6807"/>
      <c r="FS6807"/>
      <c r="FT6807"/>
      <c r="FU6807"/>
      <c r="FV6807"/>
      <c r="FW6807"/>
      <c r="FX6807"/>
      <c r="FY6807"/>
      <c r="FZ6807"/>
      <c r="GA6807"/>
      <c r="GB6807"/>
      <c r="GC6807"/>
      <c r="GD6807"/>
      <c r="GE6807"/>
      <c r="GF6807"/>
      <c r="GG6807"/>
      <c r="GH6807"/>
      <c r="GI6807"/>
      <c r="GJ6807"/>
      <c r="GK6807"/>
      <c r="GL6807"/>
      <c r="GM6807"/>
      <c r="GN6807"/>
      <c r="GO6807"/>
      <c r="GP6807"/>
      <c r="GQ6807"/>
      <c r="GR6807"/>
      <c r="GS6807"/>
      <c r="GT6807"/>
      <c r="GU6807"/>
      <c r="GV6807"/>
      <c r="GW6807"/>
      <c r="GX6807"/>
      <c r="GY6807"/>
      <c r="GZ6807"/>
      <c r="HA6807"/>
      <c r="HB6807"/>
      <c r="HC6807"/>
      <c r="HD6807"/>
      <c r="HE6807"/>
      <c r="HF6807"/>
      <c r="HG6807"/>
      <c r="HH6807"/>
      <c r="HI6807"/>
      <c r="HJ6807"/>
      <c r="HK6807"/>
      <c r="HL6807"/>
      <c r="HM6807"/>
      <c r="HN6807"/>
      <c r="HO6807"/>
      <c r="HP6807"/>
      <c r="HQ6807"/>
      <c r="HR6807"/>
      <c r="HS6807"/>
      <c r="HT6807"/>
      <c r="HU6807"/>
      <c r="HV6807"/>
      <c r="HW6807"/>
      <c r="HX6807"/>
      <c r="HY6807"/>
      <c r="HZ6807"/>
      <c r="IA6807"/>
      <c r="IB6807"/>
      <c r="IC6807"/>
      <c r="ID6807"/>
      <c r="IE6807"/>
      <c r="IF6807"/>
      <c r="IG6807"/>
      <c r="IH6807"/>
      <c r="II6807"/>
      <c r="IJ6807"/>
      <c r="IK6807"/>
      <c r="IL6807"/>
      <c r="IM6807"/>
      <c r="IN6807"/>
      <c r="IO6807"/>
      <c r="IP6807"/>
      <c r="IQ6807"/>
      <c r="IR6807"/>
      <c r="IS6807"/>
      <c r="IT6807"/>
      <c r="IU6807"/>
      <c r="IV6807"/>
      <c r="IW6807"/>
      <c r="IX6807"/>
      <c r="IY6807"/>
      <c r="IZ6807"/>
      <c r="JA6807"/>
      <c r="JB6807"/>
      <c r="JC6807"/>
      <c r="JD6807"/>
      <c r="JE6807"/>
      <c r="JF6807"/>
      <c r="JG6807"/>
      <c r="JH6807"/>
      <c r="JI6807"/>
      <c r="JJ6807"/>
      <c r="JK6807"/>
      <c r="JL6807"/>
      <c r="JM6807"/>
      <c r="JN6807"/>
      <c r="JO6807"/>
      <c r="JP6807"/>
      <c r="JQ6807"/>
      <c r="JR6807"/>
      <c r="JS6807"/>
      <c r="JT6807"/>
      <c r="JU6807"/>
      <c r="JV6807"/>
      <c r="JW6807"/>
      <c r="JX6807"/>
      <c r="JY6807"/>
      <c r="JZ6807"/>
      <c r="KA6807"/>
      <c r="KB6807"/>
      <c r="KC6807"/>
      <c r="KD6807"/>
      <c r="KE6807"/>
      <c r="KF6807"/>
      <c r="KG6807"/>
      <c r="KH6807"/>
      <c r="KI6807"/>
      <c r="KJ6807"/>
      <c r="KK6807"/>
      <c r="KL6807"/>
      <c r="KM6807"/>
      <c r="KN6807"/>
      <c r="KO6807"/>
      <c r="KP6807"/>
      <c r="KQ6807"/>
      <c r="KR6807"/>
      <c r="KS6807"/>
      <c r="KT6807"/>
      <c r="KU6807"/>
      <c r="KV6807"/>
      <c r="KW6807"/>
      <c r="KX6807"/>
      <c r="KY6807"/>
      <c r="KZ6807"/>
      <c r="LA6807"/>
      <c r="LB6807"/>
      <c r="LC6807"/>
      <c r="LD6807"/>
      <c r="LE6807"/>
      <c r="LF6807"/>
      <c r="LG6807"/>
      <c r="LH6807"/>
      <c r="LI6807"/>
      <c r="LJ6807"/>
      <c r="LK6807"/>
      <c r="LL6807"/>
      <c r="LM6807"/>
      <c r="LN6807"/>
      <c r="LO6807"/>
      <c r="LP6807"/>
      <c r="LQ6807"/>
      <c r="LR6807"/>
      <c r="LS6807"/>
      <c r="LT6807"/>
      <c r="LU6807"/>
      <c r="LV6807"/>
      <c r="LW6807"/>
      <c r="LX6807"/>
      <c r="LY6807"/>
      <c r="LZ6807"/>
      <c r="MA6807"/>
      <c r="MB6807"/>
      <c r="MC6807"/>
      <c r="MD6807"/>
      <c r="ME6807"/>
      <c r="MF6807"/>
      <c r="MG6807"/>
      <c r="MH6807"/>
      <c r="MI6807"/>
      <c r="MJ6807"/>
      <c r="MK6807"/>
      <c r="ML6807"/>
      <c r="MM6807"/>
      <c r="MN6807"/>
      <c r="MO6807"/>
      <c r="MP6807"/>
      <c r="MQ6807"/>
      <c r="MR6807"/>
      <c r="MS6807"/>
      <c r="MT6807"/>
      <c r="MU6807"/>
      <c r="MV6807"/>
      <c r="MW6807"/>
      <c r="MX6807"/>
      <c r="MY6807"/>
      <c r="MZ6807"/>
      <c r="NA6807"/>
      <c r="NB6807"/>
      <c r="NC6807"/>
      <c r="ND6807"/>
      <c r="NE6807"/>
      <c r="NF6807"/>
      <c r="NG6807"/>
      <c r="NH6807"/>
      <c r="NI6807"/>
      <c r="NJ6807"/>
      <c r="NK6807"/>
      <c r="NL6807"/>
      <c r="NM6807"/>
      <c r="NN6807"/>
      <c r="NO6807"/>
      <c r="NP6807"/>
      <c r="NQ6807"/>
      <c r="NR6807"/>
      <c r="NS6807"/>
      <c r="NT6807"/>
      <c r="NU6807"/>
      <c r="NV6807"/>
      <c r="NW6807"/>
      <c r="NX6807"/>
      <c r="NY6807"/>
      <c r="NZ6807"/>
      <c r="OA6807"/>
      <c r="OB6807"/>
      <c r="OC6807"/>
      <c r="OD6807"/>
      <c r="OE6807"/>
      <c r="OF6807"/>
      <c r="OG6807"/>
      <c r="OH6807"/>
      <c r="OI6807"/>
      <c r="OJ6807"/>
      <c r="OK6807"/>
      <c r="OL6807"/>
      <c r="OM6807"/>
      <c r="ON6807"/>
      <c r="OO6807"/>
      <c r="OP6807"/>
      <c r="OQ6807"/>
      <c r="OR6807"/>
      <c r="OS6807"/>
      <c r="OT6807"/>
      <c r="OU6807"/>
      <c r="OV6807"/>
      <c r="OW6807"/>
      <c r="OX6807"/>
      <c r="OY6807"/>
      <c r="OZ6807"/>
      <c r="PA6807"/>
      <c r="PB6807"/>
      <c r="PC6807"/>
      <c r="PD6807"/>
      <c r="PE6807"/>
      <c r="PF6807"/>
      <c r="PG6807"/>
      <c r="PH6807"/>
      <c r="PI6807"/>
      <c r="PJ6807"/>
      <c r="PK6807"/>
      <c r="PL6807"/>
      <c r="PM6807"/>
      <c r="PN6807"/>
      <c r="PO6807"/>
      <c r="PP6807"/>
      <c r="PQ6807"/>
      <c r="PR6807"/>
      <c r="PS6807"/>
      <c r="PT6807"/>
      <c r="PU6807"/>
      <c r="PV6807"/>
      <c r="PW6807"/>
      <c r="PX6807"/>
      <c r="PY6807"/>
      <c r="PZ6807"/>
      <c r="QA6807"/>
      <c r="QB6807"/>
      <c r="QC6807"/>
      <c r="QD6807"/>
      <c r="QE6807"/>
      <c r="QF6807"/>
      <c r="QG6807"/>
      <c r="QH6807"/>
      <c r="QI6807"/>
      <c r="QJ6807"/>
      <c r="QK6807"/>
      <c r="QL6807"/>
      <c r="QM6807"/>
      <c r="QN6807"/>
      <c r="QO6807"/>
      <c r="QP6807"/>
      <c r="QQ6807"/>
      <c r="QR6807"/>
      <c r="QS6807"/>
      <c r="QT6807"/>
      <c r="QU6807"/>
      <c r="QV6807"/>
      <c r="QW6807"/>
      <c r="QX6807"/>
      <c r="QY6807"/>
      <c r="QZ6807"/>
      <c r="RA6807"/>
      <c r="RB6807"/>
      <c r="RC6807"/>
      <c r="RD6807"/>
      <c r="RE6807"/>
      <c r="RF6807"/>
      <c r="RG6807"/>
      <c r="RH6807"/>
      <c r="RI6807"/>
      <c r="RJ6807"/>
      <c r="RK6807"/>
      <c r="RL6807"/>
      <c r="RM6807"/>
      <c r="RN6807"/>
      <c r="RO6807"/>
      <c r="RP6807"/>
      <c r="RQ6807"/>
      <c r="RR6807"/>
      <c r="RS6807"/>
      <c r="RT6807"/>
      <c r="RU6807"/>
      <c r="RV6807"/>
      <c r="RW6807"/>
      <c r="RX6807"/>
      <c r="RY6807"/>
      <c r="RZ6807"/>
      <c r="SA6807"/>
      <c r="SB6807"/>
      <c r="SC6807"/>
      <c r="SD6807"/>
      <c r="SE6807"/>
      <c r="SF6807"/>
      <c r="SG6807"/>
      <c r="SH6807"/>
      <c r="SI6807"/>
      <c r="SJ6807"/>
      <c r="SK6807"/>
      <c r="SL6807"/>
      <c r="SM6807"/>
      <c r="SN6807"/>
      <c r="SO6807"/>
      <c r="SP6807"/>
      <c r="SQ6807"/>
      <c r="SR6807"/>
      <c r="SS6807"/>
      <c r="ST6807"/>
      <c r="SU6807"/>
      <c r="SV6807"/>
      <c r="SW6807"/>
      <c r="SX6807"/>
      <c r="SY6807"/>
      <c r="SZ6807"/>
      <c r="TA6807"/>
      <c r="TB6807"/>
      <c r="TC6807"/>
      <c r="TD6807"/>
      <c r="TE6807"/>
      <c r="TF6807"/>
      <c r="TG6807"/>
      <c r="TH6807"/>
      <c r="TI6807"/>
      <c r="TJ6807"/>
      <c r="TK6807"/>
      <c r="TL6807"/>
      <c r="TM6807"/>
      <c r="TN6807"/>
      <c r="TO6807"/>
      <c r="TP6807"/>
      <c r="TQ6807"/>
      <c r="TR6807"/>
      <c r="TS6807"/>
      <c r="TT6807"/>
      <c r="TU6807"/>
      <c r="TV6807"/>
      <c r="TW6807"/>
      <c r="TX6807"/>
      <c r="TY6807"/>
      <c r="TZ6807"/>
      <c r="UA6807"/>
      <c r="UB6807"/>
      <c r="UC6807"/>
      <c r="UD6807"/>
      <c r="UE6807"/>
      <c r="UF6807"/>
      <c r="UG6807"/>
      <c r="UH6807"/>
      <c r="UI6807"/>
      <c r="UJ6807"/>
      <c r="UK6807"/>
      <c r="UL6807"/>
      <c r="UM6807"/>
      <c r="UN6807"/>
      <c r="UO6807"/>
      <c r="UP6807"/>
      <c r="UQ6807"/>
      <c r="UR6807"/>
      <c r="US6807"/>
      <c r="UT6807"/>
      <c r="UU6807"/>
      <c r="UV6807"/>
      <c r="UW6807"/>
      <c r="UX6807"/>
      <c r="UY6807"/>
      <c r="UZ6807"/>
      <c r="VA6807"/>
      <c r="VB6807"/>
      <c r="VC6807"/>
      <c r="VD6807"/>
      <c r="VE6807"/>
      <c r="VF6807"/>
      <c r="VG6807"/>
      <c r="VH6807"/>
      <c r="VI6807"/>
      <c r="VJ6807"/>
      <c r="VK6807"/>
      <c r="VL6807"/>
      <c r="VM6807"/>
      <c r="VN6807"/>
      <c r="VO6807"/>
      <c r="VP6807"/>
      <c r="VQ6807"/>
      <c r="VR6807"/>
      <c r="VS6807"/>
      <c r="VT6807"/>
      <c r="VU6807"/>
      <c r="VV6807"/>
      <c r="VW6807"/>
      <c r="VX6807"/>
      <c r="VY6807"/>
      <c r="VZ6807"/>
      <c r="WA6807"/>
      <c r="WB6807"/>
      <c r="WC6807"/>
      <c r="WD6807"/>
      <c r="WE6807"/>
      <c r="WF6807"/>
      <c r="WG6807"/>
      <c r="WH6807"/>
      <c r="WI6807"/>
      <c r="WJ6807"/>
      <c r="WK6807"/>
      <c r="WL6807"/>
      <c r="WM6807"/>
      <c r="WN6807"/>
      <c r="WO6807"/>
      <c r="WP6807"/>
      <c r="WQ6807"/>
      <c r="WR6807"/>
      <c r="WS6807"/>
      <c r="WT6807"/>
      <c r="WU6807"/>
      <c r="WV6807"/>
      <c r="WW6807"/>
      <c r="WX6807"/>
      <c r="WY6807"/>
      <c r="WZ6807"/>
      <c r="XA6807"/>
      <c r="XB6807"/>
      <c r="XC6807"/>
      <c r="XD6807"/>
      <c r="XE6807"/>
      <c r="XF6807"/>
      <c r="XG6807"/>
      <c r="XH6807"/>
      <c r="XI6807"/>
      <c r="XJ6807"/>
      <c r="XK6807"/>
      <c r="XL6807"/>
      <c r="XM6807"/>
      <c r="XN6807"/>
      <c r="XO6807"/>
      <c r="XP6807"/>
      <c r="XQ6807"/>
      <c r="XR6807"/>
      <c r="XS6807"/>
      <c r="XT6807"/>
      <c r="XU6807"/>
      <c r="XV6807"/>
      <c r="XW6807"/>
      <c r="XX6807"/>
      <c r="XY6807"/>
      <c r="XZ6807"/>
      <c r="YA6807"/>
      <c r="YB6807"/>
      <c r="YC6807"/>
      <c r="YD6807"/>
      <c r="YE6807"/>
      <c r="YF6807"/>
      <c r="YG6807"/>
      <c r="YH6807"/>
      <c r="YI6807"/>
      <c r="YJ6807"/>
      <c r="YK6807"/>
      <c r="YL6807"/>
      <c r="YM6807"/>
      <c r="YN6807"/>
      <c r="YO6807"/>
      <c r="YP6807"/>
      <c r="YQ6807"/>
      <c r="YR6807"/>
      <c r="YS6807"/>
      <c r="YT6807"/>
      <c r="YU6807"/>
      <c r="YV6807"/>
      <c r="YW6807"/>
      <c r="YX6807"/>
      <c r="YY6807"/>
      <c r="YZ6807"/>
      <c r="ZA6807"/>
      <c r="ZB6807"/>
      <c r="ZC6807"/>
      <c r="ZD6807"/>
      <c r="ZE6807"/>
      <c r="ZF6807"/>
      <c r="ZG6807"/>
      <c r="ZH6807"/>
      <c r="ZI6807"/>
      <c r="ZJ6807"/>
      <c r="ZK6807"/>
      <c r="ZL6807"/>
      <c r="ZM6807"/>
      <c r="ZN6807"/>
      <c r="ZO6807"/>
      <c r="ZP6807"/>
      <c r="ZQ6807"/>
      <c r="ZR6807"/>
      <c r="ZS6807"/>
      <c r="ZT6807"/>
      <c r="ZU6807"/>
      <c r="ZV6807"/>
      <c r="ZW6807"/>
      <c r="ZX6807"/>
      <c r="ZY6807"/>
      <c r="ZZ6807"/>
      <c r="AAA6807"/>
      <c r="AAB6807"/>
      <c r="AAC6807"/>
      <c r="AAD6807"/>
      <c r="AAE6807"/>
      <c r="AAF6807"/>
      <c r="AAG6807"/>
      <c r="AAH6807"/>
      <c r="AAI6807"/>
      <c r="AAJ6807"/>
      <c r="AAK6807"/>
      <c r="AAL6807"/>
      <c r="AAM6807"/>
      <c r="AAN6807"/>
      <c r="AAO6807"/>
      <c r="AAP6807"/>
      <c r="AAQ6807"/>
      <c r="AAR6807"/>
      <c r="AAS6807"/>
      <c r="AAT6807"/>
      <c r="AAU6807"/>
      <c r="AAV6807"/>
      <c r="AAW6807"/>
      <c r="AAX6807"/>
      <c r="AAY6807"/>
      <c r="AAZ6807"/>
      <c r="ABA6807"/>
      <c r="ABB6807"/>
      <c r="ABC6807"/>
      <c r="ABD6807"/>
      <c r="ABE6807"/>
      <c r="ABF6807"/>
      <c r="ABG6807"/>
      <c r="ABH6807"/>
      <c r="ABI6807"/>
      <c r="ABJ6807"/>
      <c r="ABK6807"/>
      <c r="ABL6807"/>
      <c r="ABM6807"/>
      <c r="ABN6807"/>
      <c r="ABO6807"/>
      <c r="ABP6807"/>
      <c r="ABQ6807"/>
      <c r="ABR6807"/>
      <c r="ABS6807"/>
      <c r="ABT6807"/>
      <c r="ABU6807"/>
      <c r="ABV6807"/>
      <c r="ABW6807"/>
      <c r="ABX6807"/>
      <c r="ABY6807"/>
      <c r="ABZ6807"/>
      <c r="ACA6807"/>
      <c r="ACB6807"/>
      <c r="ACC6807"/>
      <c r="ACD6807"/>
      <c r="ACE6807"/>
      <c r="ACF6807"/>
      <c r="ACG6807"/>
      <c r="ACH6807"/>
      <c r="ACI6807"/>
      <c r="ACJ6807"/>
      <c r="ACK6807"/>
      <c r="ACL6807"/>
      <c r="ACM6807"/>
      <c r="ACN6807"/>
      <c r="ACO6807"/>
      <c r="ACP6807"/>
      <c r="ACQ6807"/>
      <c r="ACR6807"/>
      <c r="ACS6807"/>
      <c r="ACT6807"/>
      <c r="ACU6807"/>
      <c r="ACV6807"/>
      <c r="ACW6807"/>
      <c r="ACX6807"/>
      <c r="ACY6807"/>
      <c r="ACZ6807"/>
      <c r="ADA6807"/>
      <c r="ADB6807"/>
      <c r="ADC6807"/>
      <c r="ADD6807"/>
      <c r="ADE6807"/>
      <c r="ADF6807"/>
      <c r="ADG6807"/>
      <c r="ADH6807"/>
      <c r="ADI6807"/>
      <c r="ADJ6807"/>
      <c r="ADK6807"/>
      <c r="ADL6807"/>
      <c r="ADM6807"/>
      <c r="ADN6807"/>
      <c r="ADO6807"/>
      <c r="ADP6807"/>
      <c r="ADQ6807"/>
      <c r="ADR6807"/>
      <c r="ADS6807"/>
      <c r="ADT6807"/>
      <c r="ADU6807"/>
      <c r="ADV6807"/>
      <c r="ADW6807"/>
      <c r="ADX6807"/>
      <c r="ADY6807"/>
      <c r="ADZ6807"/>
      <c r="AEA6807"/>
      <c r="AEB6807"/>
      <c r="AEC6807"/>
      <c r="AED6807"/>
      <c r="AEE6807"/>
      <c r="AEF6807"/>
      <c r="AEG6807"/>
      <c r="AEH6807"/>
      <c r="AEI6807"/>
      <c r="AEJ6807"/>
      <c r="AEK6807"/>
      <c r="AEL6807"/>
      <c r="AEM6807"/>
      <c r="AEN6807"/>
      <c r="AEO6807"/>
      <c r="AEP6807"/>
      <c r="AEQ6807"/>
      <c r="AER6807"/>
      <c r="AES6807"/>
      <c r="AET6807"/>
      <c r="AEU6807"/>
      <c r="AEV6807"/>
      <c r="AEW6807"/>
      <c r="AEX6807"/>
      <c r="AEY6807"/>
      <c r="AEZ6807"/>
      <c r="AFA6807"/>
      <c r="AFB6807"/>
      <c r="AFC6807"/>
      <c r="AFD6807"/>
      <c r="AFE6807"/>
      <c r="AFF6807"/>
      <c r="AFG6807"/>
      <c r="AFH6807"/>
      <c r="AFI6807"/>
      <c r="AFJ6807"/>
      <c r="AFK6807"/>
      <c r="AFL6807"/>
      <c r="AFM6807"/>
      <c r="AFN6807"/>
      <c r="AFO6807"/>
      <c r="AFP6807"/>
      <c r="AFQ6807"/>
      <c r="AFR6807"/>
      <c r="AFS6807"/>
      <c r="AFT6807"/>
      <c r="AFU6807"/>
      <c r="AFV6807"/>
      <c r="AFW6807"/>
      <c r="AFX6807"/>
      <c r="AFY6807"/>
      <c r="AFZ6807"/>
      <c r="AGA6807"/>
      <c r="AGB6807"/>
      <c r="AGC6807"/>
      <c r="AGD6807"/>
      <c r="AGE6807"/>
      <c r="AGF6807"/>
      <c r="AGG6807"/>
      <c r="AGH6807"/>
      <c r="AGI6807"/>
      <c r="AGJ6807"/>
      <c r="AGK6807"/>
      <c r="AGL6807"/>
      <c r="AGM6807"/>
      <c r="AGN6807"/>
      <c r="AGO6807"/>
      <c r="AGP6807"/>
      <c r="AGQ6807"/>
      <c r="AGR6807"/>
      <c r="AGS6807"/>
      <c r="AGT6807"/>
      <c r="AGU6807"/>
      <c r="AGV6807"/>
      <c r="AGW6807"/>
      <c r="AGX6807"/>
      <c r="AGY6807"/>
      <c r="AGZ6807"/>
      <c r="AHA6807"/>
      <c r="AHB6807"/>
      <c r="AHC6807"/>
      <c r="AHD6807"/>
      <c r="AHE6807"/>
      <c r="AHF6807"/>
      <c r="AHG6807"/>
      <c r="AHH6807"/>
      <c r="AHI6807"/>
      <c r="AHJ6807"/>
      <c r="AHK6807"/>
      <c r="AHL6807"/>
      <c r="AHM6807"/>
      <c r="AHN6807"/>
      <c r="AHO6807"/>
      <c r="AHP6807"/>
      <c r="AHQ6807"/>
      <c r="AHR6807"/>
      <c r="AHS6807"/>
      <c r="AHT6807"/>
      <c r="AHU6807"/>
      <c r="AHV6807"/>
      <c r="AHW6807"/>
      <c r="AHX6807"/>
      <c r="AHY6807"/>
      <c r="AHZ6807"/>
      <c r="AIA6807"/>
      <c r="AIB6807"/>
      <c r="AIC6807"/>
      <c r="AID6807"/>
      <c r="AIE6807"/>
      <c r="AIF6807"/>
      <c r="AIG6807"/>
      <c r="AIH6807"/>
      <c r="AII6807"/>
      <c r="AIJ6807"/>
      <c r="AIK6807"/>
      <c r="AIL6807"/>
      <c r="AIM6807"/>
      <c r="AIN6807"/>
      <c r="AIO6807"/>
      <c r="AIP6807"/>
      <c r="AIQ6807"/>
      <c r="AIR6807"/>
      <c r="AIS6807"/>
      <c r="AIT6807"/>
      <c r="AIU6807"/>
      <c r="AIV6807"/>
      <c r="AIW6807"/>
      <c r="AIX6807"/>
      <c r="AIY6807"/>
      <c r="AIZ6807"/>
      <c r="AJA6807"/>
      <c r="AJB6807"/>
      <c r="AJC6807"/>
      <c r="AJD6807"/>
      <c r="AJE6807"/>
      <c r="AJF6807"/>
      <c r="AJG6807"/>
      <c r="AJH6807"/>
      <c r="AJI6807"/>
      <c r="AJJ6807"/>
      <c r="AJK6807"/>
      <c r="AJL6807"/>
      <c r="AJM6807"/>
      <c r="AJN6807"/>
      <c r="AJO6807"/>
      <c r="AJP6807"/>
      <c r="AJQ6807"/>
      <c r="AJR6807"/>
      <c r="AJS6807"/>
      <c r="AJT6807"/>
      <c r="AJU6807"/>
      <c r="AJV6807"/>
      <c r="AJW6807"/>
      <c r="AJX6807"/>
      <c r="AJY6807"/>
      <c r="AJZ6807"/>
      <c r="AKA6807"/>
      <c r="AKB6807"/>
      <c r="AKC6807"/>
      <c r="AKD6807"/>
      <c r="AKE6807"/>
      <c r="AKF6807"/>
      <c r="AKG6807"/>
      <c r="AKH6807"/>
      <c r="AKI6807"/>
      <c r="AKJ6807"/>
      <c r="AKK6807"/>
      <c r="AKL6807"/>
      <c r="AKM6807"/>
      <c r="AKN6807"/>
      <c r="AKO6807"/>
      <c r="AKP6807"/>
      <c r="AKQ6807"/>
      <c r="AKR6807"/>
      <c r="AKS6807"/>
      <c r="AKT6807"/>
      <c r="AKU6807"/>
      <c r="AKV6807"/>
      <c r="AKW6807"/>
      <c r="AKX6807"/>
      <c r="AKY6807"/>
      <c r="AKZ6807"/>
      <c r="ALA6807"/>
      <c r="ALB6807"/>
      <c r="ALC6807"/>
      <c r="ALD6807"/>
      <c r="ALE6807"/>
      <c r="ALF6807"/>
      <c r="ALG6807"/>
      <c r="ALH6807"/>
      <c r="ALI6807"/>
      <c r="ALJ6807"/>
      <c r="ALK6807"/>
      <c r="ALL6807"/>
      <c r="ALM6807"/>
      <c r="ALN6807"/>
      <c r="ALO6807"/>
      <c r="ALP6807"/>
      <c r="ALQ6807"/>
      <c r="ALR6807"/>
      <c r="ALS6807"/>
      <c r="ALT6807"/>
      <c r="ALU6807"/>
      <c r="ALV6807"/>
      <c r="ALW6807"/>
      <c r="ALX6807"/>
      <c r="ALY6807"/>
      <c r="ALZ6807"/>
      <c r="AMA6807"/>
      <c r="AMB6807"/>
      <c r="AMC6807"/>
      <c r="AMD6807"/>
      <c r="AME6807"/>
      <c r="AMF6807"/>
      <c r="AMG6807"/>
      <c r="AMH6807"/>
      <c r="AMI6807"/>
      <c r="AMJ6807"/>
      <c r="AMK6807"/>
      <c r="AML6807"/>
      <c r="AMM6807"/>
      <c r="AMN6807"/>
      <c r="AMO6807"/>
      <c r="AMP6807"/>
      <c r="AMQ6807"/>
      <c r="AMR6807"/>
      <c r="AMS6807"/>
      <c r="AMT6807"/>
      <c r="AMU6807"/>
      <c r="AMV6807"/>
      <c r="AMW6807"/>
      <c r="AMX6807"/>
      <c r="AMY6807"/>
      <c r="AMZ6807"/>
      <c r="ANA6807"/>
      <c r="ANB6807"/>
      <c r="ANC6807"/>
      <c r="AND6807"/>
      <c r="ANE6807"/>
      <c r="ANF6807"/>
      <c r="ANG6807"/>
      <c r="ANH6807"/>
      <c r="ANI6807"/>
      <c r="ANJ6807"/>
      <c r="ANK6807"/>
      <c r="ANL6807"/>
      <c r="ANM6807"/>
      <c r="ANN6807"/>
      <c r="ANO6807"/>
      <c r="ANP6807"/>
      <c r="ANQ6807"/>
      <c r="ANR6807"/>
      <c r="ANS6807"/>
      <c r="ANT6807"/>
      <c r="ANU6807"/>
      <c r="ANV6807"/>
      <c r="ANW6807"/>
      <c r="ANX6807"/>
      <c r="ANY6807"/>
      <c r="ANZ6807"/>
      <c r="AOA6807"/>
      <c r="AOB6807"/>
      <c r="AOC6807"/>
      <c r="AOD6807"/>
      <c r="AOE6807"/>
      <c r="AOF6807"/>
      <c r="AOG6807"/>
      <c r="AOH6807"/>
      <c r="AOI6807"/>
      <c r="AOJ6807"/>
      <c r="AOK6807"/>
      <c r="AOL6807"/>
      <c r="AOM6807"/>
      <c r="AON6807"/>
      <c r="AOO6807"/>
      <c r="AOP6807"/>
      <c r="AOQ6807"/>
      <c r="AOR6807"/>
      <c r="AOS6807"/>
      <c r="AOT6807"/>
      <c r="AOU6807"/>
      <c r="AOV6807"/>
      <c r="AOW6807"/>
      <c r="AOX6807"/>
      <c r="AOY6807"/>
      <c r="AOZ6807"/>
      <c r="APA6807"/>
      <c r="APB6807"/>
      <c r="APC6807"/>
      <c r="APD6807"/>
      <c r="APE6807"/>
      <c r="APF6807"/>
      <c r="APG6807"/>
      <c r="APH6807"/>
      <c r="API6807"/>
      <c r="APJ6807"/>
      <c r="APK6807"/>
      <c r="APL6807"/>
      <c r="APM6807"/>
      <c r="APN6807"/>
      <c r="APO6807"/>
      <c r="APP6807"/>
      <c r="APQ6807"/>
      <c r="APR6807"/>
      <c r="APS6807"/>
      <c r="APT6807"/>
      <c r="APU6807"/>
      <c r="APV6807"/>
      <c r="APW6807"/>
      <c r="APX6807"/>
      <c r="APY6807"/>
      <c r="APZ6807"/>
      <c r="AQA6807"/>
      <c r="AQB6807"/>
      <c r="AQC6807"/>
      <c r="AQD6807"/>
      <c r="AQE6807"/>
      <c r="AQF6807"/>
      <c r="AQG6807"/>
      <c r="AQH6807"/>
      <c r="AQI6807"/>
      <c r="AQJ6807"/>
      <c r="AQK6807"/>
      <c r="AQL6807"/>
      <c r="AQM6807"/>
      <c r="AQN6807"/>
      <c r="AQO6807"/>
      <c r="AQP6807"/>
      <c r="AQQ6807"/>
      <c r="AQR6807"/>
      <c r="AQS6807"/>
      <c r="AQT6807"/>
      <c r="AQU6807"/>
      <c r="AQV6807"/>
      <c r="AQW6807"/>
      <c r="AQX6807"/>
      <c r="AQY6807"/>
      <c r="AQZ6807"/>
      <c r="ARA6807"/>
      <c r="ARB6807"/>
      <c r="ARC6807"/>
      <c r="ARD6807"/>
      <c r="ARE6807"/>
      <c r="ARF6807"/>
      <c r="ARG6807"/>
      <c r="ARH6807"/>
      <c r="ARI6807"/>
      <c r="ARJ6807"/>
      <c r="ARK6807"/>
      <c r="ARL6807"/>
      <c r="ARM6807"/>
      <c r="ARN6807"/>
      <c r="ARO6807"/>
      <c r="ARP6807"/>
      <c r="ARQ6807"/>
      <c r="ARR6807"/>
      <c r="ARS6807"/>
      <c r="ART6807"/>
      <c r="ARU6807"/>
      <c r="ARV6807"/>
      <c r="ARW6807"/>
      <c r="ARX6807"/>
      <c r="ARY6807"/>
      <c r="ARZ6807"/>
      <c r="ASA6807"/>
      <c r="ASB6807"/>
      <c r="ASC6807"/>
      <c r="ASD6807"/>
      <c r="ASE6807"/>
      <c r="ASF6807"/>
      <c r="ASG6807"/>
      <c r="ASH6807"/>
      <c r="ASI6807"/>
      <c r="ASJ6807"/>
      <c r="ASK6807"/>
      <c r="ASL6807"/>
      <c r="ASM6807"/>
      <c r="ASN6807"/>
      <c r="ASO6807"/>
      <c r="ASP6807"/>
      <c r="ASQ6807"/>
      <c r="ASR6807"/>
      <c r="ASS6807"/>
      <c r="AST6807"/>
      <c r="ASU6807"/>
      <c r="ASV6807"/>
      <c r="ASW6807"/>
      <c r="ASX6807"/>
      <c r="ASY6807"/>
      <c r="ASZ6807"/>
      <c r="ATA6807"/>
      <c r="ATB6807"/>
      <c r="ATC6807"/>
      <c r="ATD6807"/>
      <c r="ATE6807"/>
      <c r="ATF6807"/>
      <c r="ATG6807"/>
      <c r="ATH6807"/>
      <c r="ATI6807"/>
      <c r="ATJ6807"/>
      <c r="ATK6807"/>
      <c r="ATL6807"/>
      <c r="ATM6807"/>
      <c r="ATN6807"/>
      <c r="ATO6807"/>
      <c r="ATP6807"/>
      <c r="ATQ6807"/>
      <c r="ATR6807"/>
      <c r="ATS6807"/>
      <c r="ATT6807"/>
      <c r="ATU6807"/>
      <c r="ATV6807"/>
      <c r="ATW6807"/>
      <c r="ATX6807"/>
      <c r="ATY6807"/>
      <c r="ATZ6807"/>
      <c r="AUA6807"/>
      <c r="AUB6807"/>
      <c r="AUC6807"/>
      <c r="AUD6807"/>
      <c r="AUE6807"/>
      <c r="AUF6807"/>
      <c r="AUG6807"/>
      <c r="AUH6807"/>
      <c r="AUI6807"/>
      <c r="AUJ6807"/>
      <c r="AUK6807"/>
      <c r="AUL6807"/>
      <c r="AUM6807"/>
      <c r="AUN6807"/>
      <c r="AUO6807"/>
      <c r="AUP6807"/>
      <c r="AUQ6807"/>
      <c r="AUR6807"/>
      <c r="AUS6807"/>
      <c r="AUT6807"/>
      <c r="AUU6807"/>
      <c r="AUV6807"/>
      <c r="AUW6807"/>
      <c r="AUX6807"/>
      <c r="AUY6807"/>
      <c r="AUZ6807"/>
      <c r="AVA6807"/>
      <c r="AVB6807"/>
      <c r="AVC6807"/>
      <c r="AVD6807"/>
      <c r="AVE6807"/>
      <c r="AVF6807"/>
      <c r="AVG6807"/>
      <c r="AVH6807"/>
      <c r="AVI6807"/>
      <c r="AVJ6807"/>
      <c r="AVK6807"/>
      <c r="AVL6807"/>
      <c r="AVM6807"/>
      <c r="AVN6807"/>
      <c r="AVO6807"/>
      <c r="AVP6807"/>
      <c r="AVQ6807"/>
      <c r="AVR6807"/>
      <c r="AVS6807"/>
      <c r="AVT6807"/>
      <c r="AVU6807"/>
      <c r="AVV6807"/>
      <c r="AVW6807"/>
      <c r="AVX6807"/>
      <c r="AVY6807"/>
      <c r="AVZ6807"/>
      <c r="AWA6807"/>
      <c r="AWB6807"/>
      <c r="AWC6807"/>
      <c r="AWD6807"/>
      <c r="AWE6807"/>
      <c r="AWF6807"/>
      <c r="AWG6807"/>
      <c r="AWH6807"/>
      <c r="AWI6807"/>
      <c r="AWJ6807"/>
      <c r="AWK6807"/>
      <c r="AWL6807"/>
      <c r="AWM6807"/>
      <c r="AWN6807"/>
      <c r="AWO6807"/>
      <c r="AWP6807"/>
      <c r="AWQ6807"/>
      <c r="AWR6807"/>
      <c r="AWS6807"/>
      <c r="AWT6807"/>
      <c r="AWU6807"/>
      <c r="AWV6807"/>
      <c r="AWW6807"/>
      <c r="AWX6807"/>
      <c r="AWY6807"/>
      <c r="AWZ6807"/>
      <c r="AXA6807"/>
      <c r="AXB6807"/>
      <c r="AXC6807"/>
      <c r="AXD6807"/>
      <c r="AXE6807"/>
      <c r="AXF6807"/>
      <c r="AXG6807"/>
      <c r="AXH6807"/>
      <c r="AXI6807"/>
      <c r="AXJ6807"/>
      <c r="AXK6807"/>
      <c r="AXL6807"/>
      <c r="AXM6807"/>
      <c r="AXN6807"/>
      <c r="AXO6807"/>
      <c r="AXP6807"/>
      <c r="AXQ6807"/>
      <c r="AXR6807"/>
      <c r="AXS6807"/>
      <c r="AXT6807"/>
      <c r="AXU6807"/>
      <c r="AXV6807"/>
      <c r="AXW6807"/>
      <c r="AXX6807"/>
      <c r="AXY6807"/>
      <c r="AXZ6807"/>
      <c r="AYA6807"/>
      <c r="AYB6807"/>
      <c r="AYC6807"/>
      <c r="AYD6807"/>
      <c r="AYE6807"/>
      <c r="AYF6807"/>
      <c r="AYG6807"/>
      <c r="AYH6807"/>
      <c r="AYI6807"/>
      <c r="AYJ6807"/>
      <c r="AYK6807"/>
      <c r="AYL6807"/>
      <c r="AYM6807"/>
      <c r="AYN6807"/>
      <c r="AYO6807"/>
      <c r="AYP6807"/>
      <c r="AYQ6807"/>
      <c r="AYR6807"/>
      <c r="AYS6807"/>
      <c r="AYT6807"/>
      <c r="AYU6807"/>
      <c r="AYV6807"/>
      <c r="AYW6807"/>
      <c r="AYX6807"/>
      <c r="AYY6807"/>
      <c r="AYZ6807"/>
      <c r="AZA6807"/>
      <c r="AZB6807"/>
      <c r="AZC6807"/>
      <c r="AZD6807"/>
      <c r="AZE6807"/>
      <c r="AZF6807"/>
      <c r="AZG6807"/>
      <c r="AZH6807"/>
      <c r="AZI6807"/>
      <c r="AZJ6807"/>
      <c r="AZK6807"/>
      <c r="AZL6807"/>
      <c r="AZM6807"/>
      <c r="AZN6807"/>
      <c r="AZO6807"/>
      <c r="AZP6807"/>
      <c r="AZQ6807"/>
      <c r="AZR6807"/>
      <c r="AZS6807"/>
      <c r="AZT6807"/>
      <c r="AZU6807"/>
      <c r="AZV6807"/>
      <c r="AZW6807"/>
      <c r="AZX6807"/>
      <c r="AZY6807"/>
      <c r="AZZ6807"/>
      <c r="BAA6807"/>
      <c r="BAB6807"/>
      <c r="BAC6807"/>
      <c r="BAD6807"/>
      <c r="BAE6807"/>
      <c r="BAF6807"/>
      <c r="BAG6807"/>
      <c r="BAH6807"/>
      <c r="BAI6807"/>
      <c r="BAJ6807"/>
      <c r="BAK6807"/>
      <c r="BAL6807"/>
      <c r="BAM6807"/>
      <c r="BAN6807"/>
      <c r="BAO6807"/>
      <c r="BAP6807"/>
      <c r="BAQ6807"/>
      <c r="BAR6807"/>
      <c r="BAS6807"/>
      <c r="BAT6807"/>
      <c r="BAU6807"/>
      <c r="BAV6807"/>
      <c r="BAW6807"/>
      <c r="BAX6807"/>
      <c r="BAY6807"/>
      <c r="BAZ6807"/>
      <c r="BBA6807"/>
      <c r="BBB6807"/>
      <c r="BBC6807"/>
      <c r="BBD6807"/>
      <c r="BBE6807"/>
      <c r="BBF6807"/>
      <c r="BBG6807"/>
      <c r="BBH6807"/>
      <c r="BBI6807"/>
      <c r="BBJ6807"/>
      <c r="BBK6807"/>
      <c r="BBL6807"/>
      <c r="BBM6807"/>
      <c r="BBN6807"/>
      <c r="BBO6807"/>
      <c r="BBP6807"/>
      <c r="BBQ6807"/>
      <c r="BBR6807"/>
      <c r="BBS6807"/>
      <c r="BBT6807"/>
      <c r="BBU6807"/>
      <c r="BBV6807"/>
      <c r="BBW6807"/>
      <c r="BBX6807"/>
      <c r="BBY6807"/>
      <c r="BBZ6807"/>
      <c r="BCA6807"/>
      <c r="BCB6807"/>
      <c r="BCC6807"/>
      <c r="BCD6807"/>
      <c r="BCE6807"/>
      <c r="BCF6807"/>
      <c r="BCG6807"/>
      <c r="BCH6807"/>
      <c r="BCI6807"/>
      <c r="BCJ6807"/>
      <c r="BCK6807"/>
      <c r="BCL6807"/>
      <c r="BCM6807"/>
      <c r="BCN6807"/>
      <c r="BCO6807"/>
      <c r="BCP6807"/>
      <c r="BCQ6807"/>
      <c r="BCR6807"/>
      <c r="BCS6807"/>
      <c r="BCT6807"/>
      <c r="BCU6807"/>
      <c r="BCV6807"/>
      <c r="BCW6807"/>
      <c r="BCX6807"/>
      <c r="BCY6807"/>
      <c r="BCZ6807"/>
      <c r="BDA6807"/>
      <c r="BDB6807"/>
      <c r="BDC6807"/>
      <c r="BDD6807"/>
      <c r="BDE6807"/>
      <c r="BDF6807"/>
      <c r="BDG6807"/>
      <c r="BDH6807"/>
      <c r="BDI6807"/>
      <c r="BDJ6807"/>
      <c r="BDK6807"/>
      <c r="BDL6807"/>
      <c r="BDM6807"/>
      <c r="BDN6807"/>
      <c r="BDO6807"/>
      <c r="BDP6807"/>
      <c r="BDQ6807"/>
      <c r="BDR6807"/>
      <c r="BDS6807"/>
      <c r="BDT6807"/>
      <c r="BDU6807"/>
      <c r="BDV6807"/>
      <c r="BDW6807"/>
      <c r="BDX6807"/>
      <c r="BDY6807"/>
      <c r="BDZ6807"/>
      <c r="BEA6807"/>
      <c r="BEB6807"/>
      <c r="BEC6807"/>
      <c r="BED6807"/>
      <c r="BEE6807"/>
      <c r="BEF6807"/>
      <c r="BEG6807"/>
      <c r="BEH6807"/>
      <c r="BEI6807"/>
      <c r="BEJ6807"/>
      <c r="BEK6807"/>
      <c r="BEL6807"/>
      <c r="BEM6807"/>
      <c r="BEN6807"/>
      <c r="BEO6807"/>
      <c r="BEP6807"/>
      <c r="BEQ6807"/>
      <c r="BER6807"/>
      <c r="BES6807"/>
      <c r="BET6807"/>
      <c r="BEU6807"/>
      <c r="BEV6807"/>
      <c r="BEW6807"/>
      <c r="BEX6807"/>
      <c r="BEY6807"/>
      <c r="BEZ6807"/>
      <c r="BFA6807"/>
      <c r="BFB6807"/>
      <c r="BFC6807"/>
      <c r="BFD6807"/>
      <c r="BFE6807"/>
      <c r="BFF6807"/>
      <c r="BFG6807"/>
      <c r="BFH6807"/>
      <c r="BFI6807"/>
      <c r="BFJ6807"/>
      <c r="BFK6807"/>
      <c r="BFL6807"/>
      <c r="BFM6807"/>
      <c r="BFN6807"/>
      <c r="BFO6807"/>
      <c r="BFP6807"/>
      <c r="BFQ6807"/>
      <c r="BFR6807"/>
      <c r="BFS6807"/>
      <c r="BFT6807"/>
      <c r="BFU6807"/>
      <c r="BFV6807"/>
      <c r="BFW6807"/>
      <c r="BFX6807"/>
      <c r="BFY6807"/>
      <c r="BFZ6807"/>
      <c r="BGA6807"/>
      <c r="BGB6807"/>
      <c r="BGC6807"/>
      <c r="BGD6807"/>
      <c r="BGE6807"/>
      <c r="BGF6807"/>
      <c r="BGG6807"/>
      <c r="BGH6807"/>
      <c r="BGI6807"/>
      <c r="BGJ6807"/>
      <c r="BGK6807"/>
      <c r="BGL6807"/>
      <c r="BGM6807"/>
      <c r="BGN6807"/>
      <c r="BGO6807"/>
      <c r="BGP6807"/>
      <c r="BGQ6807"/>
      <c r="BGR6807"/>
      <c r="BGS6807"/>
      <c r="BGT6807"/>
      <c r="BGU6807"/>
      <c r="BGV6807"/>
      <c r="BGW6807"/>
      <c r="BGX6807"/>
      <c r="BGY6807"/>
      <c r="BGZ6807"/>
      <c r="BHA6807"/>
      <c r="BHB6807"/>
      <c r="BHC6807"/>
      <c r="BHD6807"/>
      <c r="BHE6807"/>
      <c r="BHF6807"/>
      <c r="BHG6807"/>
      <c r="BHH6807"/>
      <c r="BHI6807"/>
      <c r="BHJ6807"/>
      <c r="BHK6807"/>
      <c r="BHL6807"/>
      <c r="BHM6807"/>
      <c r="BHN6807"/>
      <c r="BHO6807"/>
      <c r="BHP6807"/>
      <c r="BHQ6807"/>
      <c r="BHR6807"/>
      <c r="BHS6807"/>
      <c r="BHT6807"/>
      <c r="BHU6807"/>
      <c r="BHV6807"/>
      <c r="BHW6807"/>
      <c r="BHX6807"/>
      <c r="BHY6807"/>
      <c r="BHZ6807"/>
      <c r="BIA6807"/>
      <c r="BIB6807"/>
      <c r="BIC6807"/>
      <c r="BID6807"/>
      <c r="BIE6807"/>
      <c r="BIF6807"/>
      <c r="BIG6807"/>
      <c r="BIH6807"/>
      <c r="BII6807"/>
      <c r="BIJ6807"/>
      <c r="BIK6807"/>
      <c r="BIL6807"/>
      <c r="BIM6807"/>
      <c r="BIN6807"/>
      <c r="BIO6807"/>
      <c r="BIP6807"/>
      <c r="BIQ6807"/>
      <c r="BIR6807"/>
      <c r="BIS6807"/>
      <c r="BIT6807"/>
      <c r="BIU6807"/>
      <c r="BIV6807"/>
      <c r="BIW6807"/>
      <c r="BIX6807"/>
      <c r="BIY6807"/>
      <c r="BIZ6807"/>
      <c r="BJA6807"/>
      <c r="BJB6807"/>
      <c r="BJC6807"/>
      <c r="BJD6807"/>
      <c r="BJE6807"/>
      <c r="BJF6807"/>
      <c r="BJG6807"/>
      <c r="BJH6807"/>
      <c r="BJI6807"/>
      <c r="BJJ6807"/>
      <c r="BJK6807"/>
      <c r="BJL6807"/>
      <c r="BJM6807"/>
      <c r="BJN6807"/>
      <c r="BJO6807"/>
      <c r="BJP6807"/>
      <c r="BJQ6807"/>
      <c r="BJR6807"/>
      <c r="BJS6807"/>
      <c r="BJT6807"/>
      <c r="BJU6807"/>
      <c r="BJV6807"/>
      <c r="BJW6807"/>
      <c r="BJX6807"/>
      <c r="BJY6807"/>
      <c r="BJZ6807"/>
      <c r="BKA6807"/>
      <c r="BKB6807"/>
      <c r="BKC6807"/>
      <c r="BKD6807"/>
      <c r="BKE6807"/>
      <c r="BKF6807"/>
      <c r="BKG6807"/>
      <c r="BKH6807"/>
      <c r="BKI6807"/>
      <c r="BKJ6807"/>
      <c r="BKK6807"/>
      <c r="BKL6807"/>
      <c r="BKM6807"/>
      <c r="BKN6807"/>
      <c r="BKO6807"/>
      <c r="BKP6807"/>
      <c r="BKQ6807"/>
      <c r="BKR6807"/>
      <c r="BKS6807"/>
      <c r="BKT6807"/>
      <c r="BKU6807"/>
      <c r="BKV6807"/>
      <c r="BKW6807"/>
      <c r="BKX6807"/>
      <c r="BKY6807"/>
      <c r="BKZ6807"/>
      <c r="BLA6807"/>
      <c r="BLB6807"/>
      <c r="BLC6807"/>
      <c r="BLD6807"/>
      <c r="BLE6807"/>
      <c r="BLF6807"/>
      <c r="BLG6807"/>
      <c r="BLH6807"/>
      <c r="BLI6807"/>
      <c r="BLJ6807"/>
      <c r="BLK6807"/>
      <c r="BLL6807"/>
      <c r="BLM6807"/>
      <c r="BLN6807"/>
      <c r="BLO6807"/>
      <c r="BLP6807"/>
      <c r="BLQ6807"/>
      <c r="BLR6807"/>
      <c r="BLS6807"/>
      <c r="BLT6807"/>
      <c r="BLU6807"/>
      <c r="BLV6807"/>
      <c r="BLW6807"/>
      <c r="BLX6807"/>
      <c r="BLY6807"/>
      <c r="BLZ6807"/>
      <c r="BMA6807"/>
      <c r="BMB6807"/>
      <c r="BMC6807"/>
      <c r="BMD6807"/>
      <c r="BME6807"/>
      <c r="BMF6807"/>
      <c r="BMG6807"/>
      <c r="BMH6807"/>
      <c r="BMI6807"/>
      <c r="BMJ6807"/>
      <c r="BMK6807"/>
      <c r="BML6807"/>
      <c r="BMM6807"/>
      <c r="BMN6807"/>
      <c r="BMO6807"/>
      <c r="BMP6807"/>
      <c r="BMQ6807"/>
      <c r="BMR6807"/>
      <c r="BMS6807"/>
      <c r="BMT6807"/>
      <c r="BMU6807"/>
      <c r="BMV6807"/>
      <c r="BMW6807"/>
      <c r="BMX6807"/>
      <c r="BMY6807"/>
      <c r="BMZ6807"/>
      <c r="BNA6807"/>
      <c r="BNB6807"/>
      <c r="BNC6807"/>
      <c r="BND6807"/>
      <c r="BNE6807"/>
      <c r="BNF6807"/>
      <c r="BNG6807"/>
      <c r="BNH6807"/>
      <c r="BNI6807"/>
      <c r="BNJ6807"/>
      <c r="BNK6807"/>
      <c r="BNL6807"/>
      <c r="BNM6807"/>
      <c r="BNN6807"/>
      <c r="BNO6807"/>
      <c r="BNP6807"/>
      <c r="BNQ6807"/>
      <c r="BNR6807"/>
      <c r="BNS6807"/>
      <c r="BNT6807"/>
      <c r="BNU6807"/>
      <c r="BNV6807"/>
      <c r="BNW6807"/>
      <c r="BNX6807"/>
      <c r="BNY6807"/>
      <c r="BNZ6807"/>
      <c r="BOA6807"/>
      <c r="BOB6807"/>
      <c r="BOC6807"/>
      <c r="BOD6807"/>
      <c r="BOE6807"/>
      <c r="BOF6807"/>
      <c r="BOG6807"/>
      <c r="BOH6807"/>
      <c r="BOI6807"/>
      <c r="BOJ6807"/>
      <c r="BOK6807"/>
      <c r="BOL6807"/>
      <c r="BOM6807"/>
      <c r="BON6807"/>
      <c r="BOO6807"/>
      <c r="BOP6807"/>
      <c r="BOQ6807"/>
      <c r="BOR6807"/>
      <c r="BOS6807"/>
      <c r="BOT6807"/>
      <c r="BOU6807"/>
      <c r="BOV6807"/>
      <c r="BOW6807"/>
      <c r="BOX6807"/>
      <c r="BOY6807"/>
      <c r="BOZ6807"/>
      <c r="BPA6807"/>
      <c r="BPB6807"/>
      <c r="BPC6807"/>
      <c r="BPD6807"/>
      <c r="BPE6807"/>
      <c r="BPF6807"/>
      <c r="BPG6807"/>
      <c r="BPH6807"/>
      <c r="BPI6807"/>
      <c r="BPJ6807"/>
      <c r="BPK6807"/>
      <c r="BPL6807"/>
      <c r="BPM6807"/>
      <c r="BPN6807"/>
      <c r="BPO6807"/>
      <c r="BPP6807"/>
      <c r="BPQ6807"/>
      <c r="BPR6807"/>
      <c r="BPS6807"/>
      <c r="BPT6807"/>
      <c r="BPU6807"/>
      <c r="BPV6807"/>
      <c r="BPW6807"/>
      <c r="BPX6807"/>
      <c r="BPY6807"/>
      <c r="BPZ6807"/>
      <c r="BQA6807"/>
      <c r="BQB6807"/>
      <c r="BQC6807"/>
      <c r="BQD6807"/>
      <c r="BQE6807"/>
      <c r="BQF6807"/>
      <c r="BQG6807"/>
      <c r="BQH6807"/>
      <c r="BQI6807"/>
      <c r="BQJ6807"/>
      <c r="BQK6807"/>
      <c r="BQL6807"/>
      <c r="BQM6807"/>
      <c r="BQN6807"/>
      <c r="BQO6807"/>
      <c r="BQP6807"/>
      <c r="BQQ6807"/>
      <c r="BQR6807"/>
      <c r="BQS6807"/>
      <c r="BQT6807"/>
      <c r="BQU6807"/>
      <c r="BQV6807"/>
      <c r="BQW6807"/>
      <c r="BQX6807"/>
      <c r="BQY6807"/>
      <c r="BQZ6807"/>
      <c r="BRA6807"/>
      <c r="BRB6807"/>
      <c r="BRC6807"/>
      <c r="BRD6807"/>
      <c r="BRE6807"/>
      <c r="BRF6807"/>
      <c r="BRG6807"/>
      <c r="BRH6807"/>
      <c r="BRI6807"/>
      <c r="BRJ6807"/>
      <c r="BRK6807"/>
      <c r="BRL6807"/>
      <c r="BRM6807"/>
      <c r="BRN6807"/>
      <c r="BRO6807"/>
      <c r="BRP6807"/>
      <c r="BRQ6807"/>
      <c r="BRR6807"/>
      <c r="BRS6807"/>
      <c r="BRT6807"/>
      <c r="BRU6807"/>
      <c r="BRV6807"/>
      <c r="BRW6807"/>
      <c r="BRX6807"/>
      <c r="BRY6807"/>
      <c r="BRZ6807"/>
      <c r="BSA6807"/>
      <c r="BSB6807"/>
      <c r="BSC6807"/>
      <c r="BSD6807"/>
      <c r="BSE6807"/>
      <c r="BSF6807"/>
      <c r="BSG6807"/>
      <c r="BSH6807"/>
      <c r="BSI6807"/>
      <c r="BSJ6807"/>
      <c r="BSK6807"/>
      <c r="BSL6807"/>
      <c r="BSM6807"/>
      <c r="BSN6807"/>
      <c r="BSO6807"/>
      <c r="BSP6807"/>
      <c r="BSQ6807"/>
      <c r="BSR6807"/>
      <c r="BSS6807"/>
      <c r="BST6807"/>
      <c r="BSU6807"/>
      <c r="BSV6807"/>
      <c r="BSW6807"/>
      <c r="BSX6807"/>
      <c r="BSY6807"/>
      <c r="BSZ6807"/>
      <c r="BTA6807"/>
      <c r="BTB6807"/>
      <c r="BTC6807"/>
      <c r="BTD6807"/>
      <c r="BTE6807"/>
      <c r="BTF6807"/>
      <c r="BTG6807"/>
      <c r="BTH6807"/>
      <c r="BTI6807"/>
      <c r="BTJ6807"/>
      <c r="BTK6807"/>
      <c r="BTL6807"/>
      <c r="BTM6807"/>
      <c r="BTN6807"/>
      <c r="BTO6807"/>
      <c r="BTP6807"/>
      <c r="BTQ6807"/>
      <c r="BTR6807"/>
      <c r="BTS6807"/>
      <c r="BTT6807"/>
      <c r="BTU6807"/>
      <c r="BTV6807"/>
      <c r="BTW6807"/>
      <c r="BTX6807"/>
      <c r="BTY6807"/>
      <c r="BTZ6807"/>
      <c r="BUA6807"/>
      <c r="BUB6807"/>
      <c r="BUC6807"/>
      <c r="BUD6807"/>
      <c r="BUE6807"/>
      <c r="BUF6807"/>
      <c r="BUG6807"/>
      <c r="BUH6807"/>
      <c r="BUI6807"/>
      <c r="BUJ6807"/>
      <c r="BUK6807"/>
      <c r="BUL6807"/>
      <c r="BUM6807"/>
      <c r="BUN6807"/>
      <c r="BUO6807"/>
      <c r="BUP6807"/>
      <c r="BUQ6807"/>
      <c r="BUR6807"/>
      <c r="BUS6807"/>
      <c r="BUT6807"/>
      <c r="BUU6807"/>
      <c r="BUV6807"/>
      <c r="BUW6807"/>
      <c r="BUX6807"/>
      <c r="BUY6807"/>
      <c r="BUZ6807"/>
      <c r="BVA6807"/>
      <c r="BVB6807"/>
      <c r="BVC6807"/>
      <c r="BVD6807"/>
      <c r="BVE6807"/>
      <c r="BVF6807"/>
      <c r="BVG6807"/>
      <c r="BVH6807"/>
      <c r="BVI6807"/>
      <c r="BVJ6807"/>
      <c r="BVK6807"/>
      <c r="BVL6807"/>
      <c r="BVM6807"/>
      <c r="BVN6807"/>
      <c r="BVO6807"/>
      <c r="BVP6807"/>
      <c r="BVQ6807"/>
      <c r="BVR6807"/>
      <c r="BVS6807"/>
      <c r="BVT6807"/>
      <c r="BVU6807"/>
      <c r="BVV6807"/>
      <c r="BVW6807"/>
      <c r="BVX6807"/>
      <c r="BVY6807"/>
      <c r="BVZ6807"/>
      <c r="BWA6807"/>
      <c r="BWB6807"/>
      <c r="BWC6807"/>
      <c r="BWD6807"/>
      <c r="BWE6807"/>
      <c r="BWF6807"/>
      <c r="BWG6807"/>
      <c r="BWH6807"/>
      <c r="BWI6807"/>
      <c r="BWJ6807"/>
      <c r="BWK6807"/>
      <c r="BWL6807"/>
      <c r="BWM6807"/>
      <c r="BWN6807"/>
      <c r="BWO6807"/>
      <c r="BWP6807"/>
      <c r="BWQ6807"/>
      <c r="BWR6807"/>
      <c r="BWS6807"/>
      <c r="BWT6807"/>
      <c r="BWU6807"/>
      <c r="BWV6807"/>
      <c r="BWW6807"/>
      <c r="BWX6807"/>
      <c r="BWY6807"/>
      <c r="BWZ6807"/>
      <c r="BXA6807"/>
      <c r="BXB6807"/>
      <c r="BXC6807"/>
      <c r="BXD6807"/>
      <c r="BXE6807"/>
      <c r="BXF6807"/>
      <c r="BXG6807"/>
      <c r="BXH6807"/>
      <c r="BXI6807"/>
      <c r="BXJ6807"/>
      <c r="BXK6807"/>
      <c r="BXL6807"/>
      <c r="BXM6807"/>
      <c r="BXN6807"/>
      <c r="BXO6807"/>
      <c r="BXP6807"/>
      <c r="BXQ6807"/>
      <c r="BXR6807"/>
      <c r="BXS6807"/>
      <c r="BXT6807"/>
      <c r="BXU6807"/>
      <c r="BXV6807"/>
      <c r="BXW6807"/>
      <c r="BXX6807"/>
      <c r="BXY6807"/>
      <c r="BXZ6807"/>
      <c r="BYA6807"/>
      <c r="BYB6807"/>
      <c r="BYC6807"/>
      <c r="BYD6807"/>
      <c r="BYE6807"/>
      <c r="BYF6807"/>
      <c r="BYG6807"/>
      <c r="BYH6807"/>
      <c r="BYI6807"/>
      <c r="BYJ6807"/>
      <c r="BYK6807"/>
      <c r="BYL6807"/>
      <c r="BYM6807"/>
      <c r="BYN6807"/>
      <c r="BYO6807"/>
      <c r="BYP6807"/>
      <c r="BYQ6807"/>
      <c r="BYR6807"/>
      <c r="BYS6807"/>
      <c r="BYT6807"/>
      <c r="BYU6807"/>
      <c r="BYV6807"/>
      <c r="BYW6807"/>
      <c r="BYX6807"/>
      <c r="BYY6807"/>
      <c r="BYZ6807"/>
      <c r="BZA6807"/>
      <c r="BZB6807"/>
      <c r="BZC6807"/>
      <c r="BZD6807"/>
      <c r="BZE6807"/>
      <c r="BZF6807"/>
      <c r="BZG6807"/>
      <c r="BZH6807"/>
      <c r="BZI6807"/>
      <c r="BZJ6807"/>
      <c r="BZK6807"/>
      <c r="BZL6807"/>
      <c r="BZM6807"/>
      <c r="BZN6807"/>
      <c r="BZO6807"/>
      <c r="BZP6807"/>
      <c r="BZQ6807"/>
      <c r="BZR6807"/>
      <c r="BZS6807"/>
      <c r="BZT6807"/>
      <c r="BZU6807"/>
      <c r="BZV6807"/>
      <c r="BZW6807"/>
      <c r="BZX6807"/>
      <c r="BZY6807"/>
      <c r="BZZ6807"/>
      <c r="CAA6807"/>
      <c r="CAB6807"/>
      <c r="CAC6807"/>
      <c r="CAD6807"/>
      <c r="CAE6807"/>
      <c r="CAF6807"/>
      <c r="CAG6807"/>
      <c r="CAH6807"/>
      <c r="CAI6807"/>
      <c r="CAJ6807"/>
      <c r="CAK6807"/>
      <c r="CAL6807"/>
      <c r="CAM6807"/>
      <c r="CAN6807"/>
      <c r="CAO6807"/>
      <c r="CAP6807"/>
      <c r="CAQ6807"/>
      <c r="CAR6807"/>
      <c r="CAS6807"/>
      <c r="CAT6807"/>
      <c r="CAU6807"/>
      <c r="CAV6807"/>
      <c r="CAW6807"/>
      <c r="CAX6807"/>
      <c r="CAY6807"/>
      <c r="CAZ6807"/>
      <c r="CBA6807"/>
      <c r="CBB6807"/>
      <c r="CBC6807"/>
      <c r="CBD6807"/>
      <c r="CBE6807"/>
      <c r="CBF6807"/>
      <c r="CBG6807"/>
      <c r="CBH6807"/>
      <c r="CBI6807"/>
      <c r="CBJ6807"/>
      <c r="CBK6807"/>
      <c r="CBL6807"/>
      <c r="CBM6807"/>
      <c r="CBN6807"/>
      <c r="CBO6807"/>
      <c r="CBP6807"/>
      <c r="CBQ6807"/>
      <c r="CBR6807"/>
      <c r="CBS6807"/>
      <c r="CBT6807"/>
      <c r="CBU6807"/>
      <c r="CBV6807"/>
      <c r="CBW6807"/>
      <c r="CBX6807"/>
      <c r="CBY6807"/>
      <c r="CBZ6807"/>
      <c r="CCA6807"/>
      <c r="CCB6807"/>
      <c r="CCC6807"/>
      <c r="CCD6807"/>
      <c r="CCE6807"/>
      <c r="CCF6807"/>
      <c r="CCG6807"/>
      <c r="CCH6807"/>
      <c r="CCI6807"/>
      <c r="CCJ6807"/>
      <c r="CCK6807"/>
      <c r="CCL6807"/>
      <c r="CCM6807"/>
      <c r="CCN6807"/>
      <c r="CCO6807"/>
      <c r="CCP6807"/>
      <c r="CCQ6807"/>
      <c r="CCR6807"/>
      <c r="CCS6807"/>
      <c r="CCT6807"/>
      <c r="CCU6807"/>
      <c r="CCV6807"/>
      <c r="CCW6807"/>
      <c r="CCX6807"/>
      <c r="CCY6807"/>
      <c r="CCZ6807"/>
      <c r="CDA6807"/>
      <c r="CDB6807"/>
      <c r="CDC6807"/>
      <c r="CDD6807"/>
      <c r="CDE6807"/>
      <c r="CDF6807"/>
      <c r="CDG6807"/>
      <c r="CDH6807"/>
      <c r="CDI6807"/>
      <c r="CDJ6807"/>
      <c r="CDK6807"/>
      <c r="CDL6807"/>
      <c r="CDM6807"/>
      <c r="CDN6807"/>
      <c r="CDO6807"/>
      <c r="CDP6807"/>
      <c r="CDQ6807"/>
      <c r="CDR6807"/>
      <c r="CDS6807"/>
      <c r="CDT6807"/>
      <c r="CDU6807"/>
      <c r="CDV6807"/>
      <c r="CDW6807"/>
      <c r="CDX6807"/>
      <c r="CDY6807"/>
      <c r="CDZ6807"/>
      <c r="CEA6807"/>
      <c r="CEB6807"/>
      <c r="CEC6807"/>
      <c r="CED6807"/>
      <c r="CEE6807"/>
      <c r="CEF6807"/>
      <c r="CEG6807"/>
      <c r="CEH6807"/>
      <c r="CEI6807"/>
      <c r="CEJ6807"/>
      <c r="CEK6807"/>
      <c r="CEL6807"/>
      <c r="CEM6807"/>
      <c r="CEN6807"/>
      <c r="CEO6807"/>
      <c r="CEP6807"/>
      <c r="CEQ6807"/>
      <c r="CER6807"/>
      <c r="CES6807"/>
      <c r="CET6807"/>
      <c r="CEU6807"/>
      <c r="CEV6807"/>
      <c r="CEW6807"/>
      <c r="CEX6807"/>
      <c r="CEY6807"/>
      <c r="CEZ6807"/>
      <c r="CFA6807"/>
      <c r="CFB6807"/>
      <c r="CFC6807"/>
      <c r="CFD6807"/>
      <c r="CFE6807"/>
      <c r="CFF6807"/>
      <c r="CFG6807"/>
      <c r="CFH6807"/>
      <c r="CFI6807"/>
      <c r="CFJ6807"/>
      <c r="CFK6807"/>
      <c r="CFL6807"/>
      <c r="CFM6807"/>
      <c r="CFN6807"/>
      <c r="CFO6807"/>
      <c r="CFP6807"/>
      <c r="CFQ6807"/>
      <c r="CFR6807"/>
      <c r="CFS6807"/>
      <c r="CFT6807"/>
      <c r="CFU6807"/>
      <c r="CFV6807"/>
      <c r="CFW6807"/>
      <c r="CFX6807"/>
      <c r="CFY6807"/>
      <c r="CFZ6807"/>
      <c r="CGA6807"/>
      <c r="CGB6807"/>
      <c r="CGC6807"/>
      <c r="CGD6807"/>
      <c r="CGE6807"/>
      <c r="CGF6807"/>
      <c r="CGG6807"/>
      <c r="CGH6807"/>
      <c r="CGI6807"/>
      <c r="CGJ6807"/>
      <c r="CGK6807"/>
      <c r="CGL6807"/>
      <c r="CGM6807"/>
      <c r="CGN6807"/>
      <c r="CGO6807"/>
      <c r="CGP6807"/>
      <c r="CGQ6807"/>
      <c r="CGR6807"/>
      <c r="CGS6807"/>
      <c r="CGT6807"/>
      <c r="CGU6807"/>
      <c r="CGV6807"/>
      <c r="CGW6807"/>
      <c r="CGX6807"/>
      <c r="CGY6807"/>
      <c r="CGZ6807"/>
      <c r="CHA6807"/>
      <c r="CHB6807"/>
      <c r="CHC6807"/>
      <c r="CHD6807"/>
      <c r="CHE6807"/>
      <c r="CHF6807"/>
      <c r="CHG6807"/>
      <c r="CHH6807"/>
      <c r="CHI6807"/>
      <c r="CHJ6807"/>
      <c r="CHK6807"/>
      <c r="CHL6807"/>
      <c r="CHM6807"/>
      <c r="CHN6807"/>
      <c r="CHO6807"/>
      <c r="CHP6807"/>
      <c r="CHQ6807"/>
      <c r="CHR6807"/>
      <c r="CHS6807"/>
      <c r="CHT6807"/>
      <c r="CHU6807"/>
      <c r="CHV6807"/>
      <c r="CHW6807"/>
      <c r="CHX6807"/>
      <c r="CHY6807"/>
      <c r="CHZ6807"/>
      <c r="CIA6807"/>
      <c r="CIB6807"/>
      <c r="CIC6807"/>
      <c r="CID6807"/>
      <c r="CIE6807"/>
      <c r="CIF6807"/>
      <c r="CIG6807"/>
      <c r="CIH6807"/>
      <c r="CII6807"/>
      <c r="CIJ6807"/>
      <c r="CIK6807"/>
      <c r="CIL6807"/>
      <c r="CIM6807"/>
      <c r="CIN6807"/>
      <c r="CIO6807"/>
      <c r="CIP6807"/>
      <c r="CIQ6807"/>
      <c r="CIR6807"/>
      <c r="CIS6807"/>
      <c r="CIT6807"/>
      <c r="CIU6807"/>
      <c r="CIV6807"/>
      <c r="CIW6807"/>
      <c r="CIX6807"/>
      <c r="CIY6807"/>
      <c r="CIZ6807"/>
      <c r="CJA6807"/>
      <c r="CJB6807"/>
      <c r="CJC6807"/>
      <c r="CJD6807"/>
      <c r="CJE6807"/>
      <c r="CJF6807"/>
      <c r="CJG6807"/>
      <c r="CJH6807"/>
      <c r="CJI6807"/>
      <c r="CJJ6807"/>
      <c r="CJK6807"/>
      <c r="CJL6807"/>
      <c r="CJM6807"/>
      <c r="CJN6807"/>
      <c r="CJO6807"/>
      <c r="CJP6807"/>
      <c r="CJQ6807"/>
      <c r="CJR6807"/>
      <c r="CJS6807"/>
      <c r="CJT6807"/>
      <c r="CJU6807"/>
      <c r="CJV6807"/>
      <c r="CJW6807"/>
      <c r="CJX6807"/>
      <c r="CJY6807"/>
      <c r="CJZ6807"/>
      <c r="CKA6807"/>
      <c r="CKB6807"/>
      <c r="CKC6807"/>
      <c r="CKD6807"/>
      <c r="CKE6807"/>
      <c r="CKF6807"/>
      <c r="CKG6807"/>
      <c r="CKH6807"/>
      <c r="CKI6807"/>
      <c r="CKJ6807"/>
      <c r="CKK6807"/>
      <c r="CKL6807"/>
      <c r="CKM6807"/>
      <c r="CKN6807"/>
      <c r="CKO6807"/>
      <c r="CKP6807"/>
      <c r="CKQ6807"/>
      <c r="CKR6807"/>
      <c r="CKS6807"/>
      <c r="CKT6807"/>
      <c r="CKU6807"/>
      <c r="CKV6807"/>
      <c r="CKW6807"/>
      <c r="CKX6807"/>
      <c r="CKY6807"/>
      <c r="CKZ6807"/>
      <c r="CLA6807"/>
      <c r="CLB6807"/>
      <c r="CLC6807"/>
      <c r="CLD6807"/>
      <c r="CLE6807"/>
      <c r="CLF6807"/>
      <c r="CLG6807"/>
      <c r="CLH6807"/>
      <c r="CLI6807"/>
      <c r="CLJ6807"/>
      <c r="CLK6807"/>
      <c r="CLL6807"/>
      <c r="CLM6807"/>
      <c r="CLN6807"/>
      <c r="CLO6807"/>
      <c r="CLP6807"/>
      <c r="CLQ6807"/>
      <c r="CLR6807"/>
      <c r="CLS6807"/>
      <c r="CLT6807"/>
      <c r="CLU6807"/>
      <c r="CLV6807"/>
      <c r="CLW6807"/>
      <c r="CLX6807"/>
      <c r="CLY6807"/>
      <c r="CLZ6807"/>
      <c r="CMA6807"/>
      <c r="CMB6807"/>
      <c r="CMC6807"/>
      <c r="CMD6807"/>
      <c r="CME6807"/>
      <c r="CMF6807"/>
      <c r="CMG6807"/>
      <c r="CMH6807"/>
      <c r="CMI6807"/>
      <c r="CMJ6807"/>
      <c r="CMK6807"/>
      <c r="CML6807"/>
      <c r="CMM6807"/>
      <c r="CMN6807"/>
      <c r="CMO6807"/>
      <c r="CMP6807"/>
      <c r="CMQ6807"/>
      <c r="CMR6807"/>
      <c r="CMS6807"/>
      <c r="CMT6807"/>
      <c r="CMU6807"/>
      <c r="CMV6807"/>
      <c r="CMW6807"/>
      <c r="CMX6807"/>
      <c r="CMY6807"/>
      <c r="CMZ6807"/>
      <c r="CNA6807"/>
      <c r="CNB6807"/>
      <c r="CNC6807"/>
      <c r="CND6807"/>
      <c r="CNE6807"/>
      <c r="CNF6807"/>
      <c r="CNG6807"/>
      <c r="CNH6807"/>
      <c r="CNI6807"/>
      <c r="CNJ6807"/>
      <c r="CNK6807"/>
      <c r="CNL6807"/>
      <c r="CNM6807"/>
      <c r="CNN6807"/>
      <c r="CNO6807"/>
      <c r="CNP6807"/>
      <c r="CNQ6807"/>
      <c r="CNR6807"/>
      <c r="CNS6807"/>
      <c r="CNT6807"/>
      <c r="CNU6807"/>
      <c r="CNV6807"/>
      <c r="CNW6807"/>
      <c r="CNX6807"/>
      <c r="CNY6807"/>
      <c r="CNZ6807"/>
      <c r="COA6807"/>
      <c r="COB6807"/>
      <c r="COC6807"/>
      <c r="COD6807"/>
      <c r="COE6807"/>
      <c r="COF6807"/>
      <c r="COG6807"/>
      <c r="COH6807"/>
      <c r="COI6807"/>
      <c r="COJ6807"/>
      <c r="COK6807"/>
      <c r="COL6807"/>
      <c r="COM6807"/>
      <c r="CON6807"/>
      <c r="COO6807"/>
      <c r="COP6807"/>
      <c r="COQ6807"/>
      <c r="COR6807"/>
      <c r="COS6807"/>
      <c r="COT6807"/>
      <c r="COU6807"/>
      <c r="COV6807"/>
      <c r="COW6807"/>
      <c r="COX6807"/>
      <c r="COY6807"/>
      <c r="COZ6807"/>
      <c r="CPA6807"/>
      <c r="CPB6807"/>
      <c r="CPC6807"/>
      <c r="CPD6807"/>
      <c r="CPE6807"/>
      <c r="CPF6807"/>
      <c r="CPG6807"/>
      <c r="CPH6807"/>
      <c r="CPI6807"/>
      <c r="CPJ6807"/>
      <c r="CPK6807"/>
      <c r="CPL6807"/>
      <c r="CPM6807"/>
      <c r="CPN6807"/>
      <c r="CPO6807"/>
      <c r="CPP6807"/>
      <c r="CPQ6807"/>
      <c r="CPR6807"/>
      <c r="CPS6807"/>
      <c r="CPT6807"/>
      <c r="CPU6807"/>
      <c r="CPV6807"/>
      <c r="CPW6807"/>
      <c r="CPX6807"/>
      <c r="CPY6807"/>
      <c r="CPZ6807"/>
      <c r="CQA6807"/>
      <c r="CQB6807"/>
      <c r="CQC6807"/>
      <c r="CQD6807"/>
      <c r="CQE6807"/>
      <c r="CQF6807"/>
      <c r="CQG6807"/>
      <c r="CQH6807"/>
      <c r="CQI6807"/>
      <c r="CQJ6807"/>
      <c r="CQK6807"/>
      <c r="CQL6807"/>
      <c r="CQM6807"/>
      <c r="CQN6807"/>
      <c r="CQO6807"/>
      <c r="CQP6807"/>
      <c r="CQQ6807"/>
      <c r="CQR6807"/>
      <c r="CQS6807"/>
      <c r="CQT6807"/>
      <c r="CQU6807"/>
      <c r="CQV6807"/>
      <c r="CQW6807"/>
      <c r="CQX6807"/>
      <c r="CQY6807"/>
      <c r="CQZ6807"/>
      <c r="CRA6807"/>
      <c r="CRB6807"/>
      <c r="CRC6807"/>
      <c r="CRD6807"/>
      <c r="CRE6807"/>
      <c r="CRF6807"/>
      <c r="CRG6807"/>
      <c r="CRH6807"/>
      <c r="CRI6807"/>
      <c r="CRJ6807"/>
      <c r="CRK6807"/>
      <c r="CRL6807"/>
      <c r="CRM6807"/>
      <c r="CRN6807"/>
      <c r="CRO6807"/>
      <c r="CRP6807"/>
      <c r="CRQ6807"/>
      <c r="CRR6807"/>
      <c r="CRS6807"/>
      <c r="CRT6807"/>
      <c r="CRU6807"/>
      <c r="CRV6807"/>
      <c r="CRW6807"/>
      <c r="CRX6807"/>
      <c r="CRY6807"/>
      <c r="CRZ6807"/>
      <c r="CSA6807"/>
      <c r="CSB6807"/>
      <c r="CSC6807"/>
      <c r="CSD6807"/>
      <c r="CSE6807"/>
      <c r="CSF6807"/>
      <c r="CSG6807"/>
      <c r="CSH6807"/>
      <c r="CSI6807"/>
      <c r="CSJ6807"/>
      <c r="CSK6807"/>
      <c r="CSL6807"/>
      <c r="CSM6807"/>
      <c r="CSN6807"/>
      <c r="CSO6807"/>
      <c r="CSP6807"/>
      <c r="CSQ6807"/>
      <c r="CSR6807"/>
      <c r="CSS6807"/>
      <c r="CST6807"/>
      <c r="CSU6807"/>
      <c r="CSV6807"/>
      <c r="CSW6807"/>
      <c r="CSX6807"/>
      <c r="CSY6807"/>
      <c r="CSZ6807"/>
      <c r="CTA6807"/>
      <c r="CTB6807"/>
      <c r="CTC6807"/>
      <c r="CTD6807"/>
      <c r="CTE6807"/>
      <c r="CTF6807"/>
      <c r="CTG6807"/>
      <c r="CTH6807"/>
      <c r="CTI6807"/>
      <c r="CTJ6807"/>
      <c r="CTK6807"/>
      <c r="CTL6807"/>
      <c r="CTM6807"/>
      <c r="CTN6807"/>
      <c r="CTO6807"/>
      <c r="CTP6807"/>
      <c r="CTQ6807"/>
      <c r="CTR6807"/>
      <c r="CTS6807"/>
      <c r="CTT6807"/>
      <c r="CTU6807"/>
      <c r="CTV6807"/>
      <c r="CTW6807"/>
      <c r="CTX6807"/>
      <c r="CTY6807"/>
      <c r="CTZ6807"/>
      <c r="CUA6807"/>
      <c r="CUB6807"/>
      <c r="CUC6807"/>
      <c r="CUD6807"/>
      <c r="CUE6807"/>
      <c r="CUF6807"/>
      <c r="CUG6807"/>
      <c r="CUH6807"/>
      <c r="CUI6807"/>
      <c r="CUJ6807"/>
      <c r="CUK6807"/>
      <c r="CUL6807"/>
      <c r="CUM6807"/>
      <c r="CUN6807"/>
      <c r="CUO6807"/>
      <c r="CUP6807"/>
      <c r="CUQ6807"/>
      <c r="CUR6807"/>
      <c r="CUS6807"/>
      <c r="CUT6807"/>
      <c r="CUU6807"/>
      <c r="CUV6807"/>
      <c r="CUW6807"/>
      <c r="CUX6807"/>
      <c r="CUY6807"/>
      <c r="CUZ6807"/>
      <c r="CVA6807"/>
      <c r="CVB6807"/>
      <c r="CVC6807"/>
      <c r="CVD6807"/>
      <c r="CVE6807"/>
      <c r="CVF6807"/>
      <c r="CVG6807"/>
      <c r="CVH6807"/>
      <c r="CVI6807"/>
      <c r="CVJ6807"/>
      <c r="CVK6807"/>
      <c r="CVL6807"/>
      <c r="CVM6807"/>
      <c r="CVN6807"/>
      <c r="CVO6807"/>
      <c r="CVP6807"/>
      <c r="CVQ6807"/>
      <c r="CVR6807"/>
      <c r="CVS6807"/>
      <c r="CVT6807"/>
      <c r="CVU6807"/>
      <c r="CVV6807"/>
      <c r="CVW6807"/>
      <c r="CVX6807"/>
      <c r="CVY6807"/>
      <c r="CVZ6807"/>
      <c r="CWA6807"/>
      <c r="CWB6807"/>
      <c r="CWC6807"/>
      <c r="CWD6807"/>
      <c r="CWE6807"/>
      <c r="CWF6807"/>
      <c r="CWG6807"/>
      <c r="CWH6807"/>
      <c r="CWI6807"/>
      <c r="CWJ6807"/>
      <c r="CWK6807"/>
      <c r="CWL6807"/>
      <c r="CWM6807"/>
      <c r="CWN6807"/>
      <c r="CWO6807"/>
      <c r="CWP6807"/>
      <c r="CWQ6807"/>
      <c r="CWR6807"/>
      <c r="CWS6807"/>
      <c r="CWT6807"/>
      <c r="CWU6807"/>
      <c r="CWV6807"/>
      <c r="CWW6807"/>
      <c r="CWX6807"/>
      <c r="CWY6807"/>
      <c r="CWZ6807"/>
      <c r="CXA6807"/>
      <c r="CXB6807"/>
      <c r="CXC6807"/>
      <c r="CXD6807"/>
      <c r="CXE6807"/>
      <c r="CXF6807"/>
      <c r="CXG6807"/>
      <c r="CXH6807"/>
      <c r="CXI6807"/>
      <c r="CXJ6807"/>
      <c r="CXK6807"/>
      <c r="CXL6807"/>
      <c r="CXM6807"/>
      <c r="CXN6807"/>
      <c r="CXO6807"/>
      <c r="CXP6807"/>
      <c r="CXQ6807"/>
      <c r="CXR6807"/>
      <c r="CXS6807"/>
      <c r="CXT6807"/>
      <c r="CXU6807"/>
      <c r="CXV6807"/>
      <c r="CXW6807"/>
      <c r="CXX6807"/>
      <c r="CXY6807"/>
      <c r="CXZ6807"/>
      <c r="CYA6807"/>
      <c r="CYB6807"/>
      <c r="CYC6807"/>
      <c r="CYD6807"/>
      <c r="CYE6807"/>
      <c r="CYF6807"/>
      <c r="CYG6807"/>
      <c r="CYH6807"/>
      <c r="CYI6807"/>
      <c r="CYJ6807"/>
      <c r="CYK6807"/>
      <c r="CYL6807"/>
      <c r="CYM6807"/>
      <c r="CYN6807"/>
      <c r="CYO6807"/>
      <c r="CYP6807"/>
      <c r="CYQ6807"/>
      <c r="CYR6807"/>
      <c r="CYS6807"/>
      <c r="CYT6807"/>
      <c r="CYU6807"/>
      <c r="CYV6807"/>
      <c r="CYW6807"/>
      <c r="CYX6807"/>
      <c r="CYY6807"/>
      <c r="CYZ6807"/>
      <c r="CZA6807"/>
      <c r="CZB6807"/>
      <c r="CZC6807"/>
      <c r="CZD6807"/>
      <c r="CZE6807"/>
      <c r="CZF6807"/>
      <c r="CZG6807"/>
      <c r="CZH6807"/>
      <c r="CZI6807"/>
      <c r="CZJ6807"/>
      <c r="CZK6807"/>
      <c r="CZL6807"/>
      <c r="CZM6807"/>
      <c r="CZN6807"/>
      <c r="CZO6807"/>
      <c r="CZP6807"/>
      <c r="CZQ6807"/>
      <c r="CZR6807"/>
      <c r="CZS6807"/>
      <c r="CZT6807"/>
      <c r="CZU6807"/>
      <c r="CZV6807"/>
      <c r="CZW6807"/>
      <c r="CZX6807"/>
      <c r="CZY6807"/>
      <c r="CZZ6807"/>
      <c r="DAA6807"/>
      <c r="DAB6807"/>
      <c r="DAC6807"/>
      <c r="DAD6807"/>
      <c r="DAE6807"/>
      <c r="DAF6807"/>
      <c r="DAG6807"/>
      <c r="DAH6807"/>
      <c r="DAI6807"/>
      <c r="DAJ6807"/>
      <c r="DAK6807"/>
      <c r="DAL6807"/>
      <c r="DAM6807"/>
      <c r="DAN6807"/>
      <c r="DAO6807"/>
      <c r="DAP6807"/>
      <c r="DAQ6807"/>
      <c r="DAR6807"/>
      <c r="DAS6807"/>
      <c r="DAT6807"/>
      <c r="DAU6807"/>
      <c r="DAV6807"/>
      <c r="DAW6807"/>
      <c r="DAX6807"/>
      <c r="DAY6807"/>
      <c r="DAZ6807"/>
      <c r="DBA6807"/>
      <c r="DBB6807"/>
      <c r="DBC6807"/>
      <c r="DBD6807"/>
      <c r="DBE6807"/>
      <c r="DBF6807"/>
      <c r="DBG6807"/>
      <c r="DBH6807"/>
      <c r="DBI6807"/>
      <c r="DBJ6807"/>
      <c r="DBK6807"/>
      <c r="DBL6807"/>
      <c r="DBM6807"/>
      <c r="DBN6807"/>
      <c r="DBO6807"/>
      <c r="DBP6807"/>
      <c r="DBQ6807"/>
      <c r="DBR6807"/>
      <c r="DBS6807"/>
      <c r="DBT6807"/>
      <c r="DBU6807"/>
      <c r="DBV6807"/>
      <c r="DBW6807"/>
      <c r="DBX6807"/>
      <c r="DBY6807"/>
      <c r="DBZ6807"/>
      <c r="DCA6807"/>
      <c r="DCB6807"/>
      <c r="DCC6807"/>
      <c r="DCD6807"/>
      <c r="DCE6807"/>
      <c r="DCF6807"/>
      <c r="DCG6807"/>
      <c r="DCH6807"/>
      <c r="DCI6807"/>
      <c r="DCJ6807"/>
      <c r="DCK6807"/>
      <c r="DCL6807"/>
      <c r="DCM6807"/>
      <c r="DCN6807"/>
      <c r="DCO6807"/>
      <c r="DCP6807"/>
      <c r="DCQ6807"/>
      <c r="DCR6807"/>
      <c r="DCS6807"/>
      <c r="DCT6807"/>
      <c r="DCU6807"/>
      <c r="DCV6807"/>
      <c r="DCW6807"/>
      <c r="DCX6807"/>
      <c r="DCY6807"/>
      <c r="DCZ6807"/>
      <c r="DDA6807"/>
      <c r="DDB6807"/>
      <c r="DDC6807"/>
      <c r="DDD6807"/>
      <c r="DDE6807"/>
      <c r="DDF6807"/>
      <c r="DDG6807"/>
      <c r="DDH6807"/>
      <c r="DDI6807"/>
      <c r="DDJ6807"/>
      <c r="DDK6807"/>
      <c r="DDL6807"/>
      <c r="DDM6807"/>
      <c r="DDN6807"/>
      <c r="DDO6807"/>
      <c r="DDP6807"/>
      <c r="DDQ6807"/>
      <c r="DDR6807"/>
      <c r="DDS6807"/>
      <c r="DDT6807"/>
      <c r="DDU6807"/>
      <c r="DDV6807"/>
      <c r="DDW6807"/>
      <c r="DDX6807"/>
      <c r="DDY6807"/>
      <c r="DDZ6807"/>
      <c r="DEA6807"/>
      <c r="DEB6807"/>
      <c r="DEC6807"/>
      <c r="DED6807"/>
      <c r="DEE6807"/>
      <c r="DEF6807"/>
      <c r="DEG6807"/>
      <c r="DEH6807"/>
      <c r="DEI6807"/>
      <c r="DEJ6807"/>
      <c r="DEK6807"/>
      <c r="DEL6807"/>
      <c r="DEM6807"/>
      <c r="DEN6807"/>
      <c r="DEO6807"/>
      <c r="DEP6807"/>
      <c r="DEQ6807"/>
      <c r="DER6807"/>
      <c r="DES6807"/>
      <c r="DET6807"/>
      <c r="DEU6807"/>
      <c r="DEV6807"/>
      <c r="DEW6807"/>
      <c r="DEX6807"/>
      <c r="DEY6807"/>
      <c r="DEZ6807"/>
      <c r="DFA6807"/>
      <c r="DFB6807"/>
      <c r="DFC6807"/>
      <c r="DFD6807"/>
      <c r="DFE6807"/>
      <c r="DFF6807"/>
      <c r="DFG6807"/>
      <c r="DFH6807"/>
      <c r="DFI6807"/>
      <c r="DFJ6807"/>
      <c r="DFK6807"/>
      <c r="DFL6807"/>
      <c r="DFM6807"/>
      <c r="DFN6807"/>
      <c r="DFO6807"/>
      <c r="DFP6807"/>
      <c r="DFQ6807"/>
      <c r="DFR6807"/>
      <c r="DFS6807"/>
      <c r="DFT6807"/>
      <c r="DFU6807"/>
      <c r="DFV6807"/>
      <c r="DFW6807"/>
      <c r="DFX6807"/>
      <c r="DFY6807"/>
      <c r="DFZ6807"/>
      <c r="DGA6807"/>
      <c r="DGB6807"/>
      <c r="DGC6807"/>
      <c r="DGD6807"/>
      <c r="DGE6807"/>
      <c r="DGF6807"/>
      <c r="DGG6807"/>
      <c r="DGH6807"/>
      <c r="DGI6807"/>
      <c r="DGJ6807"/>
      <c r="DGK6807"/>
      <c r="DGL6807"/>
      <c r="DGM6807"/>
      <c r="DGN6807"/>
      <c r="DGO6807"/>
      <c r="DGP6807"/>
      <c r="DGQ6807"/>
      <c r="DGR6807"/>
      <c r="DGS6807"/>
      <c r="DGT6807"/>
      <c r="DGU6807"/>
      <c r="DGV6807"/>
      <c r="DGW6807"/>
      <c r="DGX6807"/>
      <c r="DGY6807"/>
      <c r="DGZ6807"/>
      <c r="DHA6807"/>
      <c r="DHB6807"/>
      <c r="DHC6807"/>
      <c r="DHD6807"/>
      <c r="DHE6807"/>
      <c r="DHF6807"/>
      <c r="DHG6807"/>
      <c r="DHH6807"/>
      <c r="DHI6807"/>
      <c r="DHJ6807"/>
      <c r="DHK6807"/>
      <c r="DHL6807"/>
      <c r="DHM6807"/>
      <c r="DHN6807"/>
      <c r="DHO6807"/>
      <c r="DHP6807"/>
      <c r="DHQ6807"/>
      <c r="DHR6807"/>
      <c r="DHS6807"/>
      <c r="DHT6807"/>
      <c r="DHU6807"/>
      <c r="DHV6807"/>
      <c r="DHW6807"/>
      <c r="DHX6807"/>
      <c r="DHY6807"/>
      <c r="DHZ6807"/>
      <c r="DIA6807"/>
      <c r="DIB6807"/>
      <c r="DIC6807"/>
      <c r="DID6807"/>
      <c r="DIE6807"/>
      <c r="DIF6807"/>
      <c r="DIG6807"/>
      <c r="DIH6807"/>
      <c r="DII6807"/>
      <c r="DIJ6807"/>
      <c r="DIK6807"/>
      <c r="DIL6807"/>
      <c r="DIM6807"/>
      <c r="DIN6807"/>
      <c r="DIO6807"/>
      <c r="DIP6807"/>
      <c r="DIQ6807"/>
      <c r="DIR6807"/>
      <c r="DIS6807"/>
      <c r="DIT6807"/>
      <c r="DIU6807"/>
      <c r="DIV6807"/>
      <c r="DIW6807"/>
      <c r="DIX6807"/>
      <c r="DIY6807"/>
      <c r="DIZ6807"/>
      <c r="DJA6807"/>
      <c r="DJB6807"/>
      <c r="DJC6807"/>
      <c r="DJD6807"/>
      <c r="DJE6807"/>
      <c r="DJF6807"/>
      <c r="DJG6807"/>
      <c r="DJH6807"/>
      <c r="DJI6807"/>
      <c r="DJJ6807"/>
      <c r="DJK6807"/>
      <c r="DJL6807"/>
      <c r="DJM6807"/>
      <c r="DJN6807"/>
      <c r="DJO6807"/>
      <c r="DJP6807"/>
      <c r="DJQ6807"/>
      <c r="DJR6807"/>
      <c r="DJS6807"/>
      <c r="DJT6807"/>
      <c r="DJU6807"/>
      <c r="DJV6807"/>
      <c r="DJW6807"/>
      <c r="DJX6807"/>
      <c r="DJY6807"/>
      <c r="DJZ6807"/>
      <c r="DKA6807"/>
      <c r="DKB6807"/>
      <c r="DKC6807"/>
      <c r="DKD6807"/>
      <c r="DKE6807"/>
      <c r="DKF6807"/>
      <c r="DKG6807"/>
      <c r="DKH6807"/>
      <c r="DKI6807"/>
      <c r="DKJ6807"/>
      <c r="DKK6807"/>
      <c r="DKL6807"/>
      <c r="DKM6807"/>
      <c r="DKN6807"/>
      <c r="DKO6807"/>
      <c r="DKP6807"/>
      <c r="DKQ6807"/>
      <c r="DKR6807"/>
      <c r="DKS6807"/>
      <c r="DKT6807"/>
      <c r="DKU6807"/>
      <c r="DKV6807"/>
      <c r="DKW6807"/>
      <c r="DKX6807"/>
      <c r="DKY6807"/>
      <c r="DKZ6807"/>
      <c r="DLA6807"/>
      <c r="DLB6807"/>
      <c r="DLC6807"/>
      <c r="DLD6807"/>
      <c r="DLE6807"/>
      <c r="DLF6807"/>
      <c r="DLG6807"/>
      <c r="DLH6807"/>
      <c r="DLI6807"/>
      <c r="DLJ6807"/>
      <c r="DLK6807"/>
      <c r="DLL6807"/>
      <c r="DLM6807"/>
      <c r="DLN6807"/>
      <c r="DLO6807"/>
      <c r="DLP6807"/>
      <c r="DLQ6807"/>
      <c r="DLR6807"/>
      <c r="DLS6807"/>
      <c r="DLT6807"/>
      <c r="DLU6807"/>
      <c r="DLV6807"/>
      <c r="DLW6807"/>
      <c r="DLX6807"/>
      <c r="DLY6807"/>
      <c r="DLZ6807"/>
      <c r="DMA6807"/>
      <c r="DMB6807"/>
      <c r="DMC6807"/>
      <c r="DMD6807"/>
      <c r="DME6807"/>
      <c r="DMF6807"/>
      <c r="DMG6807"/>
      <c r="DMH6807"/>
      <c r="DMI6807"/>
      <c r="DMJ6807"/>
      <c r="DMK6807"/>
      <c r="DML6807"/>
      <c r="DMM6807"/>
      <c r="DMN6807"/>
      <c r="DMO6807"/>
      <c r="DMP6807"/>
      <c r="DMQ6807"/>
      <c r="DMR6807"/>
      <c r="DMS6807"/>
      <c r="DMT6807"/>
      <c r="DMU6807"/>
      <c r="DMV6807"/>
      <c r="DMW6807"/>
      <c r="DMX6807"/>
      <c r="DMY6807"/>
      <c r="DMZ6807"/>
      <c r="DNA6807"/>
      <c r="DNB6807"/>
      <c r="DNC6807"/>
      <c r="DND6807"/>
      <c r="DNE6807"/>
      <c r="DNF6807"/>
      <c r="DNG6807"/>
      <c r="DNH6807"/>
      <c r="DNI6807"/>
      <c r="DNJ6807"/>
      <c r="DNK6807"/>
      <c r="DNL6807"/>
      <c r="DNM6807"/>
      <c r="DNN6807"/>
      <c r="DNO6807"/>
      <c r="DNP6807"/>
      <c r="DNQ6807"/>
      <c r="DNR6807"/>
      <c r="DNS6807"/>
      <c r="DNT6807"/>
      <c r="DNU6807"/>
      <c r="DNV6807"/>
      <c r="DNW6807"/>
      <c r="DNX6807"/>
      <c r="DNY6807"/>
      <c r="DNZ6807"/>
      <c r="DOA6807"/>
      <c r="DOB6807"/>
      <c r="DOC6807"/>
      <c r="DOD6807"/>
      <c r="DOE6807"/>
      <c r="DOF6807"/>
      <c r="DOG6807"/>
      <c r="DOH6807"/>
      <c r="DOI6807"/>
      <c r="DOJ6807"/>
      <c r="DOK6807"/>
      <c r="DOL6807"/>
      <c r="DOM6807"/>
      <c r="DON6807"/>
      <c r="DOO6807"/>
      <c r="DOP6807"/>
      <c r="DOQ6807"/>
      <c r="DOR6807"/>
      <c r="DOS6807"/>
      <c r="DOT6807"/>
      <c r="DOU6807"/>
      <c r="DOV6807"/>
      <c r="DOW6807"/>
      <c r="DOX6807"/>
      <c r="DOY6807"/>
      <c r="DOZ6807"/>
      <c r="DPA6807"/>
      <c r="DPB6807"/>
      <c r="DPC6807"/>
      <c r="DPD6807"/>
      <c r="DPE6807"/>
      <c r="DPF6807"/>
      <c r="DPG6807"/>
      <c r="DPH6807"/>
      <c r="DPI6807"/>
      <c r="DPJ6807"/>
      <c r="DPK6807"/>
      <c r="DPL6807"/>
      <c r="DPM6807"/>
      <c r="DPN6807"/>
      <c r="DPO6807"/>
      <c r="DPP6807"/>
      <c r="DPQ6807"/>
      <c r="DPR6807"/>
      <c r="DPS6807"/>
      <c r="DPT6807"/>
      <c r="DPU6807"/>
      <c r="DPV6807"/>
      <c r="DPW6807"/>
      <c r="DPX6807"/>
      <c r="DPY6807"/>
      <c r="DPZ6807"/>
      <c r="DQA6807"/>
      <c r="DQB6807"/>
      <c r="DQC6807"/>
      <c r="DQD6807"/>
      <c r="DQE6807"/>
      <c r="DQF6807"/>
      <c r="DQG6807"/>
      <c r="DQH6807"/>
      <c r="DQI6807"/>
      <c r="DQJ6807"/>
      <c r="DQK6807"/>
      <c r="DQL6807"/>
      <c r="DQM6807"/>
      <c r="DQN6807"/>
      <c r="DQO6807"/>
      <c r="DQP6807"/>
      <c r="DQQ6807"/>
      <c r="DQR6807"/>
      <c r="DQS6807"/>
      <c r="DQT6807"/>
      <c r="DQU6807"/>
      <c r="DQV6807"/>
      <c r="DQW6807"/>
      <c r="DQX6807"/>
      <c r="DQY6807"/>
      <c r="DQZ6807"/>
      <c r="DRA6807"/>
      <c r="DRB6807"/>
      <c r="DRC6807"/>
      <c r="DRD6807"/>
      <c r="DRE6807"/>
      <c r="DRF6807"/>
      <c r="DRG6807"/>
      <c r="DRH6807"/>
      <c r="DRI6807"/>
      <c r="DRJ6807"/>
      <c r="DRK6807"/>
      <c r="DRL6807"/>
      <c r="DRM6807"/>
      <c r="DRN6807"/>
      <c r="DRO6807"/>
      <c r="DRP6807"/>
      <c r="DRQ6807"/>
      <c r="DRR6807"/>
      <c r="DRS6807"/>
      <c r="DRT6807"/>
      <c r="DRU6807"/>
      <c r="DRV6807"/>
      <c r="DRW6807"/>
      <c r="DRX6807"/>
      <c r="DRY6807"/>
      <c r="DRZ6807"/>
      <c r="DSA6807"/>
      <c r="DSB6807"/>
      <c r="DSC6807"/>
      <c r="DSD6807"/>
      <c r="DSE6807"/>
      <c r="DSF6807"/>
      <c r="DSG6807"/>
      <c r="DSH6807"/>
      <c r="DSI6807"/>
      <c r="DSJ6807"/>
      <c r="DSK6807"/>
      <c r="DSL6807"/>
      <c r="DSM6807"/>
      <c r="DSN6807"/>
      <c r="DSO6807"/>
      <c r="DSP6807"/>
      <c r="DSQ6807"/>
      <c r="DSR6807"/>
      <c r="DSS6807"/>
      <c r="DST6807"/>
      <c r="DSU6807"/>
      <c r="DSV6807"/>
      <c r="DSW6807"/>
      <c r="DSX6807"/>
      <c r="DSY6807"/>
      <c r="DSZ6807"/>
      <c r="DTA6807"/>
      <c r="DTB6807"/>
      <c r="DTC6807"/>
      <c r="DTD6807"/>
      <c r="DTE6807"/>
      <c r="DTF6807"/>
      <c r="DTG6807"/>
      <c r="DTH6807"/>
      <c r="DTI6807"/>
      <c r="DTJ6807"/>
      <c r="DTK6807"/>
      <c r="DTL6807"/>
      <c r="DTM6807"/>
      <c r="DTN6807"/>
      <c r="DTO6807"/>
      <c r="DTP6807"/>
      <c r="DTQ6807"/>
      <c r="DTR6807"/>
      <c r="DTS6807"/>
      <c r="DTT6807"/>
      <c r="DTU6807"/>
      <c r="DTV6807"/>
      <c r="DTW6807"/>
      <c r="DTX6807"/>
      <c r="DTY6807"/>
      <c r="DTZ6807"/>
      <c r="DUA6807"/>
      <c r="DUB6807"/>
      <c r="DUC6807"/>
      <c r="DUD6807"/>
      <c r="DUE6807"/>
      <c r="DUF6807"/>
      <c r="DUG6807"/>
      <c r="DUH6807"/>
      <c r="DUI6807"/>
      <c r="DUJ6807"/>
      <c r="DUK6807"/>
      <c r="DUL6807"/>
      <c r="DUM6807"/>
      <c r="DUN6807"/>
      <c r="DUO6807"/>
      <c r="DUP6807"/>
      <c r="DUQ6807"/>
      <c r="DUR6807"/>
      <c r="DUS6807"/>
      <c r="DUT6807"/>
      <c r="DUU6807"/>
      <c r="DUV6807"/>
      <c r="DUW6807"/>
      <c r="DUX6807"/>
      <c r="DUY6807"/>
      <c r="DUZ6807"/>
      <c r="DVA6807"/>
      <c r="DVB6807"/>
      <c r="DVC6807"/>
      <c r="DVD6807"/>
      <c r="DVE6807"/>
      <c r="DVF6807"/>
      <c r="DVG6807"/>
      <c r="DVH6807"/>
      <c r="DVI6807"/>
      <c r="DVJ6807"/>
      <c r="DVK6807"/>
      <c r="DVL6807"/>
      <c r="DVM6807"/>
      <c r="DVN6807"/>
      <c r="DVO6807"/>
      <c r="DVP6807"/>
      <c r="DVQ6807"/>
      <c r="DVR6807"/>
      <c r="DVS6807"/>
      <c r="DVT6807"/>
      <c r="DVU6807"/>
      <c r="DVV6807"/>
      <c r="DVW6807"/>
      <c r="DVX6807"/>
      <c r="DVY6807"/>
      <c r="DVZ6807"/>
      <c r="DWA6807"/>
      <c r="DWB6807"/>
      <c r="DWC6807"/>
      <c r="DWD6807"/>
      <c r="DWE6807"/>
      <c r="DWF6807"/>
      <c r="DWG6807"/>
      <c r="DWH6807"/>
      <c r="DWI6807"/>
      <c r="DWJ6807"/>
      <c r="DWK6807"/>
      <c r="DWL6807"/>
      <c r="DWM6807"/>
      <c r="DWN6807"/>
      <c r="DWO6807"/>
      <c r="DWP6807"/>
      <c r="DWQ6807"/>
      <c r="DWR6807"/>
      <c r="DWS6807"/>
      <c r="DWT6807"/>
      <c r="DWU6807"/>
      <c r="DWV6807"/>
      <c r="DWW6807"/>
      <c r="DWX6807"/>
      <c r="DWY6807"/>
      <c r="DWZ6807"/>
      <c r="DXA6807"/>
      <c r="DXB6807"/>
      <c r="DXC6807"/>
      <c r="DXD6807"/>
      <c r="DXE6807"/>
      <c r="DXF6807"/>
      <c r="DXG6807"/>
      <c r="DXH6807"/>
      <c r="DXI6807"/>
      <c r="DXJ6807"/>
      <c r="DXK6807"/>
      <c r="DXL6807"/>
      <c r="DXM6807"/>
      <c r="DXN6807"/>
      <c r="DXO6807"/>
      <c r="DXP6807"/>
      <c r="DXQ6807"/>
      <c r="DXR6807"/>
      <c r="DXS6807"/>
      <c r="DXT6807"/>
      <c r="DXU6807"/>
      <c r="DXV6807"/>
      <c r="DXW6807"/>
      <c r="DXX6807"/>
      <c r="DXY6807"/>
      <c r="DXZ6807"/>
      <c r="DYA6807"/>
      <c r="DYB6807"/>
      <c r="DYC6807"/>
      <c r="DYD6807"/>
      <c r="DYE6807"/>
      <c r="DYF6807"/>
      <c r="DYG6807"/>
      <c r="DYH6807"/>
      <c r="DYI6807"/>
      <c r="DYJ6807"/>
      <c r="DYK6807"/>
      <c r="DYL6807"/>
      <c r="DYM6807"/>
      <c r="DYN6807"/>
      <c r="DYO6807"/>
      <c r="DYP6807"/>
      <c r="DYQ6807"/>
      <c r="DYR6807"/>
      <c r="DYS6807"/>
      <c r="DYT6807"/>
      <c r="DYU6807"/>
      <c r="DYV6807"/>
      <c r="DYW6807"/>
      <c r="DYX6807"/>
      <c r="DYY6807"/>
      <c r="DYZ6807"/>
      <c r="DZA6807"/>
      <c r="DZB6807"/>
      <c r="DZC6807"/>
      <c r="DZD6807"/>
      <c r="DZE6807"/>
      <c r="DZF6807"/>
      <c r="DZG6807"/>
      <c r="DZH6807"/>
      <c r="DZI6807"/>
      <c r="DZJ6807"/>
      <c r="DZK6807"/>
      <c r="DZL6807"/>
      <c r="DZM6807"/>
      <c r="DZN6807"/>
      <c r="DZO6807"/>
      <c r="DZP6807"/>
      <c r="DZQ6807"/>
      <c r="DZR6807"/>
      <c r="DZS6807"/>
      <c r="DZT6807"/>
      <c r="DZU6807"/>
      <c r="DZV6807"/>
      <c r="DZW6807"/>
      <c r="DZX6807"/>
      <c r="DZY6807"/>
      <c r="DZZ6807"/>
      <c r="EAA6807"/>
      <c r="EAB6807"/>
      <c r="EAC6807"/>
      <c r="EAD6807"/>
      <c r="EAE6807"/>
      <c r="EAF6807"/>
      <c r="EAG6807"/>
      <c r="EAH6807"/>
      <c r="EAI6807"/>
      <c r="EAJ6807"/>
      <c r="EAK6807"/>
      <c r="EAL6807"/>
      <c r="EAM6807"/>
      <c r="EAN6807"/>
      <c r="EAO6807"/>
      <c r="EAP6807"/>
      <c r="EAQ6807"/>
      <c r="EAR6807"/>
      <c r="EAS6807"/>
      <c r="EAT6807"/>
      <c r="EAU6807"/>
      <c r="EAV6807"/>
      <c r="EAW6807"/>
      <c r="EAX6807"/>
      <c r="EAY6807"/>
      <c r="EAZ6807"/>
      <c r="EBA6807"/>
      <c r="EBB6807"/>
      <c r="EBC6807"/>
      <c r="EBD6807"/>
      <c r="EBE6807"/>
      <c r="EBF6807"/>
      <c r="EBG6807"/>
      <c r="EBH6807"/>
      <c r="EBI6807"/>
      <c r="EBJ6807"/>
      <c r="EBK6807"/>
      <c r="EBL6807"/>
      <c r="EBM6807"/>
      <c r="EBN6807"/>
      <c r="EBO6807"/>
      <c r="EBP6807"/>
      <c r="EBQ6807"/>
      <c r="EBR6807"/>
      <c r="EBS6807"/>
      <c r="EBT6807"/>
      <c r="EBU6807"/>
      <c r="EBV6807"/>
      <c r="EBW6807"/>
      <c r="EBX6807"/>
      <c r="EBY6807"/>
      <c r="EBZ6807"/>
      <c r="ECA6807"/>
      <c r="ECB6807"/>
      <c r="ECC6807"/>
      <c r="ECD6807"/>
      <c r="ECE6807"/>
      <c r="ECF6807"/>
      <c r="ECG6807"/>
      <c r="ECH6807"/>
      <c r="ECI6807"/>
      <c r="ECJ6807"/>
      <c r="ECK6807"/>
      <c r="ECL6807"/>
      <c r="ECM6807"/>
      <c r="ECN6807"/>
      <c r="ECO6807"/>
      <c r="ECP6807"/>
      <c r="ECQ6807"/>
      <c r="ECR6807"/>
      <c r="ECS6807"/>
      <c r="ECT6807"/>
      <c r="ECU6807"/>
      <c r="ECV6807"/>
      <c r="ECW6807"/>
      <c r="ECX6807"/>
      <c r="ECY6807"/>
      <c r="ECZ6807"/>
      <c r="EDA6807"/>
      <c r="EDB6807"/>
      <c r="EDC6807"/>
      <c r="EDD6807"/>
      <c r="EDE6807"/>
      <c r="EDF6807"/>
      <c r="EDG6807"/>
      <c r="EDH6807"/>
      <c r="EDI6807"/>
      <c r="EDJ6807"/>
      <c r="EDK6807"/>
      <c r="EDL6807"/>
      <c r="EDM6807"/>
      <c r="EDN6807"/>
      <c r="EDO6807"/>
      <c r="EDP6807"/>
      <c r="EDQ6807"/>
      <c r="EDR6807"/>
      <c r="EDS6807"/>
      <c r="EDT6807"/>
      <c r="EDU6807"/>
      <c r="EDV6807"/>
      <c r="EDW6807"/>
      <c r="EDX6807"/>
      <c r="EDY6807"/>
      <c r="EDZ6807"/>
      <c r="EEA6807"/>
      <c r="EEB6807"/>
      <c r="EEC6807"/>
      <c r="EED6807"/>
      <c r="EEE6807"/>
      <c r="EEF6807"/>
      <c r="EEG6807"/>
      <c r="EEH6807"/>
      <c r="EEI6807"/>
      <c r="EEJ6807"/>
      <c r="EEK6807"/>
      <c r="EEL6807"/>
      <c r="EEM6807"/>
      <c r="EEN6807"/>
      <c r="EEO6807"/>
      <c r="EEP6807"/>
      <c r="EEQ6807"/>
      <c r="EER6807"/>
      <c r="EES6807"/>
      <c r="EET6807"/>
      <c r="EEU6807"/>
      <c r="EEV6807"/>
      <c r="EEW6807"/>
      <c r="EEX6807"/>
      <c r="EEY6807"/>
      <c r="EEZ6807"/>
      <c r="EFA6807"/>
      <c r="EFB6807"/>
      <c r="EFC6807"/>
      <c r="EFD6807"/>
      <c r="EFE6807"/>
      <c r="EFF6807"/>
      <c r="EFG6807"/>
      <c r="EFH6807"/>
      <c r="EFI6807"/>
      <c r="EFJ6807"/>
      <c r="EFK6807"/>
      <c r="EFL6807"/>
      <c r="EFM6807"/>
      <c r="EFN6807"/>
      <c r="EFO6807"/>
      <c r="EFP6807"/>
      <c r="EFQ6807"/>
      <c r="EFR6807"/>
      <c r="EFS6807"/>
      <c r="EFT6807"/>
      <c r="EFU6807"/>
      <c r="EFV6807"/>
      <c r="EFW6807"/>
      <c r="EFX6807"/>
      <c r="EFY6807"/>
      <c r="EFZ6807"/>
      <c r="EGA6807"/>
      <c r="EGB6807"/>
      <c r="EGC6807"/>
      <c r="EGD6807"/>
      <c r="EGE6807"/>
      <c r="EGF6807"/>
      <c r="EGG6807"/>
      <c r="EGH6807"/>
      <c r="EGI6807"/>
      <c r="EGJ6807"/>
      <c r="EGK6807"/>
      <c r="EGL6807"/>
      <c r="EGM6807"/>
      <c r="EGN6807"/>
      <c r="EGO6807"/>
      <c r="EGP6807"/>
      <c r="EGQ6807"/>
      <c r="EGR6807"/>
      <c r="EGS6807"/>
      <c r="EGT6807"/>
      <c r="EGU6807"/>
      <c r="EGV6807"/>
      <c r="EGW6807"/>
      <c r="EGX6807"/>
      <c r="EGY6807"/>
      <c r="EGZ6807"/>
      <c r="EHA6807"/>
      <c r="EHB6807"/>
      <c r="EHC6807"/>
      <c r="EHD6807"/>
      <c r="EHE6807"/>
      <c r="EHF6807"/>
      <c r="EHG6807"/>
      <c r="EHH6807"/>
      <c r="EHI6807"/>
      <c r="EHJ6807"/>
      <c r="EHK6807"/>
      <c r="EHL6807"/>
      <c r="EHM6807"/>
      <c r="EHN6807"/>
      <c r="EHO6807"/>
      <c r="EHP6807"/>
      <c r="EHQ6807"/>
      <c r="EHR6807"/>
      <c r="EHS6807"/>
      <c r="EHT6807"/>
      <c r="EHU6807"/>
      <c r="EHV6807"/>
      <c r="EHW6807"/>
      <c r="EHX6807"/>
      <c r="EHY6807"/>
      <c r="EHZ6807"/>
      <c r="EIA6807"/>
      <c r="EIB6807"/>
      <c r="EIC6807"/>
      <c r="EID6807"/>
      <c r="EIE6807"/>
      <c r="EIF6807"/>
      <c r="EIG6807"/>
      <c r="EIH6807"/>
      <c r="EII6807"/>
      <c r="EIJ6807"/>
      <c r="EIK6807"/>
      <c r="EIL6807"/>
      <c r="EIM6807"/>
      <c r="EIN6807"/>
      <c r="EIO6807"/>
      <c r="EIP6807"/>
      <c r="EIQ6807"/>
      <c r="EIR6807"/>
      <c r="EIS6807"/>
      <c r="EIT6807"/>
      <c r="EIU6807"/>
      <c r="EIV6807"/>
      <c r="EIW6807"/>
      <c r="EIX6807"/>
      <c r="EIY6807"/>
      <c r="EIZ6807"/>
      <c r="EJA6807"/>
      <c r="EJB6807"/>
      <c r="EJC6807"/>
      <c r="EJD6807"/>
      <c r="EJE6807"/>
      <c r="EJF6807"/>
      <c r="EJG6807"/>
      <c r="EJH6807"/>
      <c r="EJI6807"/>
      <c r="EJJ6807"/>
      <c r="EJK6807"/>
      <c r="EJL6807"/>
      <c r="EJM6807"/>
      <c r="EJN6807"/>
      <c r="EJO6807"/>
      <c r="EJP6807"/>
      <c r="EJQ6807"/>
      <c r="EJR6807"/>
      <c r="EJS6807"/>
      <c r="EJT6807"/>
      <c r="EJU6807"/>
      <c r="EJV6807"/>
      <c r="EJW6807"/>
      <c r="EJX6807"/>
      <c r="EJY6807"/>
      <c r="EJZ6807"/>
      <c r="EKA6807"/>
      <c r="EKB6807"/>
      <c r="EKC6807"/>
      <c r="EKD6807"/>
      <c r="EKE6807"/>
      <c r="EKF6807"/>
      <c r="EKG6807"/>
      <c r="EKH6807"/>
      <c r="EKI6807"/>
      <c r="EKJ6807"/>
      <c r="EKK6807"/>
      <c r="EKL6807"/>
      <c r="EKM6807"/>
      <c r="EKN6807"/>
      <c r="EKO6807"/>
      <c r="EKP6807"/>
      <c r="EKQ6807"/>
      <c r="EKR6807"/>
      <c r="EKS6807"/>
      <c r="EKT6807"/>
      <c r="EKU6807"/>
      <c r="EKV6807"/>
      <c r="EKW6807"/>
      <c r="EKX6807"/>
      <c r="EKY6807"/>
      <c r="EKZ6807"/>
      <c r="ELA6807"/>
      <c r="ELB6807"/>
      <c r="ELC6807"/>
      <c r="ELD6807"/>
      <c r="ELE6807"/>
      <c r="ELF6807"/>
      <c r="ELG6807"/>
      <c r="ELH6807"/>
      <c r="ELI6807"/>
      <c r="ELJ6807"/>
      <c r="ELK6807"/>
      <c r="ELL6807"/>
      <c r="ELM6807"/>
      <c r="ELN6807"/>
      <c r="ELO6807"/>
      <c r="ELP6807"/>
      <c r="ELQ6807"/>
      <c r="ELR6807"/>
      <c r="ELS6807"/>
      <c r="ELT6807"/>
      <c r="ELU6807"/>
      <c r="ELV6807"/>
      <c r="ELW6807"/>
      <c r="ELX6807"/>
      <c r="ELY6807"/>
      <c r="ELZ6807"/>
      <c r="EMA6807"/>
      <c r="EMB6807"/>
      <c r="EMC6807"/>
      <c r="EMD6807"/>
      <c r="EME6807"/>
      <c r="EMF6807"/>
      <c r="EMG6807"/>
      <c r="EMH6807"/>
      <c r="EMI6807"/>
      <c r="EMJ6807"/>
      <c r="EMK6807"/>
      <c r="EML6807"/>
      <c r="EMM6807"/>
      <c r="EMN6807"/>
      <c r="EMO6807"/>
      <c r="EMP6807"/>
      <c r="EMQ6807"/>
      <c r="EMR6807"/>
      <c r="EMS6807"/>
      <c r="EMT6807"/>
      <c r="EMU6807"/>
      <c r="EMV6807"/>
      <c r="EMW6807"/>
      <c r="EMX6807"/>
      <c r="EMY6807"/>
      <c r="EMZ6807"/>
      <c r="ENA6807"/>
      <c r="ENB6807"/>
      <c r="ENC6807"/>
      <c r="END6807"/>
      <c r="ENE6807"/>
      <c r="ENF6807"/>
      <c r="ENG6807"/>
      <c r="ENH6807"/>
      <c r="ENI6807"/>
      <c r="ENJ6807"/>
      <c r="ENK6807"/>
      <c r="ENL6807"/>
      <c r="ENM6807"/>
      <c r="ENN6807"/>
      <c r="ENO6807"/>
      <c r="ENP6807"/>
      <c r="ENQ6807"/>
      <c r="ENR6807"/>
      <c r="ENS6807"/>
      <c r="ENT6807"/>
      <c r="ENU6807"/>
      <c r="ENV6807"/>
      <c r="ENW6807"/>
      <c r="ENX6807"/>
      <c r="ENY6807"/>
      <c r="ENZ6807"/>
      <c r="EOA6807"/>
      <c r="EOB6807"/>
      <c r="EOC6807"/>
      <c r="EOD6807"/>
      <c r="EOE6807"/>
      <c r="EOF6807"/>
      <c r="EOG6807"/>
      <c r="EOH6807"/>
      <c r="EOI6807"/>
      <c r="EOJ6807"/>
      <c r="EOK6807"/>
      <c r="EOL6807"/>
      <c r="EOM6807"/>
      <c r="EON6807"/>
      <c r="EOO6807"/>
      <c r="EOP6807"/>
      <c r="EOQ6807"/>
      <c r="EOR6807"/>
      <c r="EOS6807"/>
      <c r="EOT6807"/>
      <c r="EOU6807"/>
      <c r="EOV6807"/>
      <c r="EOW6807"/>
      <c r="EOX6807"/>
      <c r="EOY6807"/>
      <c r="EOZ6807"/>
      <c r="EPA6807"/>
      <c r="EPB6807"/>
      <c r="EPC6807"/>
      <c r="EPD6807"/>
      <c r="EPE6807"/>
      <c r="EPF6807"/>
      <c r="EPG6807"/>
      <c r="EPH6807"/>
      <c r="EPI6807"/>
      <c r="EPJ6807"/>
      <c r="EPK6807"/>
      <c r="EPL6807"/>
      <c r="EPM6807"/>
      <c r="EPN6807"/>
      <c r="EPO6807"/>
      <c r="EPP6807"/>
      <c r="EPQ6807"/>
      <c r="EPR6807"/>
      <c r="EPS6807"/>
      <c r="EPT6807"/>
      <c r="EPU6807"/>
      <c r="EPV6807"/>
      <c r="EPW6807"/>
      <c r="EPX6807"/>
      <c r="EPY6807"/>
      <c r="EPZ6807"/>
      <c r="EQA6807"/>
      <c r="EQB6807"/>
      <c r="EQC6807"/>
      <c r="EQD6807"/>
      <c r="EQE6807"/>
      <c r="EQF6807"/>
      <c r="EQG6807"/>
      <c r="EQH6807"/>
      <c r="EQI6807"/>
      <c r="EQJ6807"/>
      <c r="EQK6807"/>
      <c r="EQL6807"/>
      <c r="EQM6807"/>
      <c r="EQN6807"/>
      <c r="EQO6807"/>
      <c r="EQP6807"/>
      <c r="EQQ6807"/>
      <c r="EQR6807"/>
      <c r="EQS6807"/>
      <c r="EQT6807"/>
      <c r="EQU6807"/>
      <c r="EQV6807"/>
      <c r="EQW6807"/>
      <c r="EQX6807"/>
      <c r="EQY6807"/>
      <c r="EQZ6807"/>
      <c r="ERA6807"/>
      <c r="ERB6807"/>
      <c r="ERC6807"/>
      <c r="ERD6807"/>
      <c r="ERE6807"/>
      <c r="ERF6807"/>
      <c r="ERG6807"/>
      <c r="ERH6807"/>
      <c r="ERI6807"/>
      <c r="ERJ6807"/>
      <c r="ERK6807"/>
      <c r="ERL6807"/>
      <c r="ERM6807"/>
      <c r="ERN6807"/>
      <c r="ERO6807"/>
      <c r="ERP6807"/>
      <c r="ERQ6807"/>
      <c r="ERR6807"/>
      <c r="ERS6807"/>
      <c r="ERT6807"/>
      <c r="ERU6807"/>
      <c r="ERV6807"/>
      <c r="ERW6807"/>
      <c r="ERX6807"/>
      <c r="ERY6807"/>
      <c r="ERZ6807"/>
      <c r="ESA6807"/>
      <c r="ESB6807"/>
      <c r="ESC6807"/>
      <c r="ESD6807"/>
      <c r="ESE6807"/>
      <c r="ESF6807"/>
      <c r="ESG6807"/>
      <c r="ESH6807"/>
      <c r="ESI6807"/>
      <c r="ESJ6807"/>
      <c r="ESK6807"/>
      <c r="ESL6807"/>
      <c r="ESM6807"/>
      <c r="ESN6807"/>
      <c r="ESO6807"/>
      <c r="ESP6807"/>
      <c r="ESQ6807"/>
      <c r="ESR6807"/>
      <c r="ESS6807"/>
      <c r="EST6807"/>
      <c r="ESU6807"/>
      <c r="ESV6807"/>
      <c r="ESW6807"/>
      <c r="ESX6807"/>
      <c r="ESY6807"/>
      <c r="ESZ6807"/>
      <c r="ETA6807"/>
      <c r="ETB6807"/>
      <c r="ETC6807"/>
      <c r="ETD6807"/>
      <c r="ETE6807"/>
      <c r="ETF6807"/>
      <c r="ETG6807"/>
      <c r="ETH6807"/>
      <c r="ETI6807"/>
      <c r="ETJ6807"/>
      <c r="ETK6807"/>
      <c r="ETL6807"/>
      <c r="ETM6807"/>
      <c r="ETN6807"/>
      <c r="ETO6807"/>
      <c r="ETP6807"/>
      <c r="ETQ6807"/>
      <c r="ETR6807"/>
      <c r="ETS6807"/>
      <c r="ETT6807"/>
      <c r="ETU6807"/>
      <c r="ETV6807"/>
      <c r="ETW6807"/>
      <c r="ETX6807"/>
      <c r="ETY6807"/>
      <c r="ETZ6807"/>
      <c r="EUA6807"/>
      <c r="EUB6807"/>
      <c r="EUC6807"/>
      <c r="EUD6807"/>
      <c r="EUE6807"/>
      <c r="EUF6807"/>
      <c r="EUG6807"/>
      <c r="EUH6807"/>
      <c r="EUI6807"/>
      <c r="EUJ6807"/>
      <c r="EUK6807"/>
      <c r="EUL6807"/>
      <c r="EUM6807"/>
      <c r="EUN6807"/>
      <c r="EUO6807"/>
      <c r="EUP6807"/>
      <c r="EUQ6807"/>
      <c r="EUR6807"/>
      <c r="EUS6807"/>
      <c r="EUT6807"/>
      <c r="EUU6807"/>
      <c r="EUV6807"/>
      <c r="EUW6807"/>
      <c r="EUX6807"/>
      <c r="EUY6807"/>
      <c r="EUZ6807"/>
      <c r="EVA6807"/>
      <c r="EVB6807"/>
      <c r="EVC6807"/>
      <c r="EVD6807"/>
      <c r="EVE6807"/>
      <c r="EVF6807"/>
      <c r="EVG6807"/>
      <c r="EVH6807"/>
      <c r="EVI6807"/>
      <c r="EVJ6807"/>
      <c r="EVK6807"/>
      <c r="EVL6807"/>
      <c r="EVM6807"/>
      <c r="EVN6807"/>
      <c r="EVO6807"/>
      <c r="EVP6807"/>
      <c r="EVQ6807"/>
      <c r="EVR6807"/>
      <c r="EVS6807"/>
      <c r="EVT6807"/>
      <c r="EVU6807"/>
      <c r="EVV6807"/>
      <c r="EVW6807"/>
      <c r="EVX6807"/>
      <c r="EVY6807"/>
      <c r="EVZ6807"/>
      <c r="EWA6807"/>
      <c r="EWB6807"/>
      <c r="EWC6807"/>
      <c r="EWD6807"/>
      <c r="EWE6807"/>
      <c r="EWF6807"/>
      <c r="EWG6807"/>
      <c r="EWH6807"/>
      <c r="EWI6807"/>
      <c r="EWJ6807"/>
      <c r="EWK6807"/>
      <c r="EWL6807"/>
      <c r="EWM6807"/>
      <c r="EWN6807"/>
      <c r="EWO6807"/>
      <c r="EWP6807"/>
      <c r="EWQ6807"/>
      <c r="EWR6807"/>
      <c r="EWS6807"/>
      <c r="EWT6807"/>
      <c r="EWU6807"/>
      <c r="EWV6807"/>
      <c r="EWW6807"/>
      <c r="EWX6807"/>
      <c r="EWY6807"/>
      <c r="EWZ6807"/>
      <c r="EXA6807"/>
      <c r="EXB6807"/>
      <c r="EXC6807"/>
      <c r="EXD6807"/>
      <c r="EXE6807"/>
      <c r="EXF6807"/>
      <c r="EXG6807"/>
      <c r="EXH6807"/>
      <c r="EXI6807"/>
      <c r="EXJ6807"/>
      <c r="EXK6807"/>
      <c r="EXL6807"/>
      <c r="EXM6807"/>
      <c r="EXN6807"/>
      <c r="EXO6807"/>
      <c r="EXP6807"/>
      <c r="EXQ6807"/>
      <c r="EXR6807"/>
      <c r="EXS6807"/>
      <c r="EXT6807"/>
      <c r="EXU6807"/>
      <c r="EXV6807"/>
      <c r="EXW6807"/>
      <c r="EXX6807"/>
      <c r="EXY6807"/>
      <c r="EXZ6807"/>
      <c r="EYA6807"/>
      <c r="EYB6807"/>
      <c r="EYC6807"/>
      <c r="EYD6807"/>
      <c r="EYE6807"/>
      <c r="EYF6807"/>
      <c r="EYG6807"/>
      <c r="EYH6807"/>
      <c r="EYI6807"/>
      <c r="EYJ6807"/>
      <c r="EYK6807"/>
      <c r="EYL6807"/>
      <c r="EYM6807"/>
      <c r="EYN6807"/>
      <c r="EYO6807"/>
      <c r="EYP6807"/>
      <c r="EYQ6807"/>
      <c r="EYR6807"/>
      <c r="EYS6807"/>
      <c r="EYT6807"/>
      <c r="EYU6807"/>
      <c r="EYV6807"/>
      <c r="EYW6807"/>
      <c r="EYX6807"/>
      <c r="EYY6807"/>
      <c r="EYZ6807"/>
      <c r="EZA6807"/>
      <c r="EZB6807"/>
      <c r="EZC6807"/>
      <c r="EZD6807"/>
      <c r="EZE6807"/>
      <c r="EZF6807"/>
      <c r="EZG6807"/>
      <c r="EZH6807"/>
      <c r="EZI6807"/>
      <c r="EZJ6807"/>
      <c r="EZK6807"/>
      <c r="EZL6807"/>
      <c r="EZM6807"/>
      <c r="EZN6807"/>
      <c r="EZO6807"/>
      <c r="EZP6807"/>
      <c r="EZQ6807"/>
      <c r="EZR6807"/>
      <c r="EZS6807"/>
      <c r="EZT6807"/>
      <c r="EZU6807"/>
      <c r="EZV6807"/>
      <c r="EZW6807"/>
      <c r="EZX6807"/>
      <c r="EZY6807"/>
      <c r="EZZ6807"/>
      <c r="FAA6807"/>
      <c r="FAB6807"/>
      <c r="FAC6807"/>
      <c r="FAD6807"/>
      <c r="FAE6807"/>
      <c r="FAF6807"/>
      <c r="FAG6807"/>
      <c r="FAH6807"/>
      <c r="FAI6807"/>
      <c r="FAJ6807"/>
      <c r="FAK6807"/>
      <c r="FAL6807"/>
      <c r="FAM6807"/>
      <c r="FAN6807"/>
      <c r="FAO6807"/>
      <c r="FAP6807"/>
      <c r="FAQ6807"/>
      <c r="FAR6807"/>
      <c r="FAS6807"/>
      <c r="FAT6807"/>
      <c r="FAU6807"/>
      <c r="FAV6807"/>
      <c r="FAW6807"/>
      <c r="FAX6807"/>
      <c r="FAY6807"/>
      <c r="FAZ6807"/>
      <c r="FBA6807"/>
      <c r="FBB6807"/>
      <c r="FBC6807"/>
      <c r="FBD6807"/>
      <c r="FBE6807"/>
      <c r="FBF6807"/>
      <c r="FBG6807"/>
      <c r="FBH6807"/>
      <c r="FBI6807"/>
      <c r="FBJ6807"/>
      <c r="FBK6807"/>
      <c r="FBL6807"/>
      <c r="FBM6807"/>
      <c r="FBN6807"/>
      <c r="FBO6807"/>
      <c r="FBP6807"/>
      <c r="FBQ6807"/>
      <c r="FBR6807"/>
      <c r="FBS6807"/>
      <c r="FBT6807"/>
      <c r="FBU6807"/>
      <c r="FBV6807"/>
      <c r="FBW6807"/>
      <c r="FBX6807"/>
      <c r="FBY6807"/>
      <c r="FBZ6807"/>
      <c r="FCA6807"/>
      <c r="FCB6807"/>
      <c r="FCC6807"/>
      <c r="FCD6807"/>
      <c r="FCE6807"/>
      <c r="FCF6807"/>
      <c r="FCG6807"/>
      <c r="FCH6807"/>
      <c r="FCI6807"/>
      <c r="FCJ6807"/>
      <c r="FCK6807"/>
      <c r="FCL6807"/>
      <c r="FCM6807"/>
      <c r="FCN6807"/>
      <c r="FCO6807"/>
      <c r="FCP6807"/>
      <c r="FCQ6807"/>
      <c r="FCR6807"/>
      <c r="FCS6807"/>
      <c r="FCT6807"/>
      <c r="FCU6807"/>
      <c r="FCV6807"/>
      <c r="FCW6807"/>
      <c r="FCX6807"/>
      <c r="FCY6807"/>
      <c r="FCZ6807"/>
      <c r="FDA6807"/>
      <c r="FDB6807"/>
      <c r="FDC6807"/>
      <c r="FDD6807"/>
      <c r="FDE6807"/>
      <c r="FDF6807"/>
      <c r="FDG6807"/>
      <c r="FDH6807"/>
      <c r="FDI6807"/>
      <c r="FDJ6807"/>
      <c r="FDK6807"/>
      <c r="FDL6807"/>
      <c r="FDM6807"/>
      <c r="FDN6807"/>
      <c r="FDO6807"/>
      <c r="FDP6807"/>
      <c r="FDQ6807"/>
      <c r="FDR6807"/>
      <c r="FDS6807"/>
      <c r="FDT6807"/>
      <c r="FDU6807"/>
      <c r="FDV6807"/>
      <c r="FDW6807"/>
      <c r="FDX6807"/>
      <c r="FDY6807"/>
      <c r="FDZ6807"/>
      <c r="FEA6807"/>
      <c r="FEB6807"/>
      <c r="FEC6807"/>
      <c r="FED6807"/>
      <c r="FEE6807"/>
      <c r="FEF6807"/>
      <c r="FEG6807"/>
      <c r="FEH6807"/>
      <c r="FEI6807"/>
      <c r="FEJ6807"/>
      <c r="FEK6807"/>
      <c r="FEL6807"/>
      <c r="FEM6807"/>
      <c r="FEN6807"/>
      <c r="FEO6807"/>
      <c r="FEP6807"/>
      <c r="FEQ6807"/>
      <c r="FER6807"/>
      <c r="FES6807"/>
      <c r="FET6807"/>
      <c r="FEU6807"/>
      <c r="FEV6807"/>
      <c r="FEW6807"/>
      <c r="FEX6807"/>
      <c r="FEY6807"/>
      <c r="FEZ6807"/>
      <c r="FFA6807"/>
      <c r="FFB6807"/>
      <c r="FFC6807"/>
      <c r="FFD6807"/>
      <c r="FFE6807"/>
      <c r="FFF6807"/>
      <c r="FFG6807"/>
      <c r="FFH6807"/>
      <c r="FFI6807"/>
      <c r="FFJ6807"/>
      <c r="FFK6807"/>
      <c r="FFL6807"/>
      <c r="FFM6807"/>
      <c r="FFN6807"/>
      <c r="FFO6807"/>
      <c r="FFP6807"/>
      <c r="FFQ6807"/>
      <c r="FFR6807"/>
      <c r="FFS6807"/>
      <c r="FFT6807"/>
      <c r="FFU6807"/>
      <c r="FFV6807"/>
      <c r="FFW6807"/>
      <c r="FFX6807"/>
      <c r="FFY6807"/>
      <c r="FFZ6807"/>
      <c r="FGA6807"/>
      <c r="FGB6807"/>
      <c r="FGC6807"/>
      <c r="FGD6807"/>
      <c r="FGE6807"/>
      <c r="FGF6807"/>
      <c r="FGG6807"/>
      <c r="FGH6807"/>
      <c r="FGI6807"/>
      <c r="FGJ6807"/>
      <c r="FGK6807"/>
      <c r="FGL6807"/>
      <c r="FGM6807"/>
      <c r="FGN6807"/>
      <c r="FGO6807"/>
      <c r="FGP6807"/>
      <c r="FGQ6807"/>
      <c r="FGR6807"/>
      <c r="FGS6807"/>
      <c r="FGT6807"/>
      <c r="FGU6807"/>
      <c r="FGV6807"/>
      <c r="FGW6807"/>
      <c r="FGX6807"/>
      <c r="FGY6807"/>
      <c r="FGZ6807"/>
      <c r="FHA6807"/>
      <c r="FHB6807"/>
      <c r="FHC6807"/>
      <c r="FHD6807"/>
      <c r="FHE6807"/>
      <c r="FHF6807"/>
      <c r="FHG6807"/>
      <c r="FHH6807"/>
      <c r="FHI6807"/>
      <c r="FHJ6807"/>
      <c r="FHK6807"/>
      <c r="FHL6807"/>
      <c r="FHM6807"/>
      <c r="FHN6807"/>
      <c r="FHO6807"/>
      <c r="FHP6807"/>
      <c r="FHQ6807"/>
      <c r="FHR6807"/>
      <c r="FHS6807"/>
      <c r="FHT6807"/>
      <c r="FHU6807"/>
      <c r="FHV6807"/>
      <c r="FHW6807"/>
      <c r="FHX6807"/>
      <c r="FHY6807"/>
      <c r="FHZ6807"/>
      <c r="FIA6807"/>
      <c r="FIB6807"/>
      <c r="FIC6807"/>
      <c r="FID6807"/>
      <c r="FIE6807"/>
      <c r="FIF6807"/>
      <c r="FIG6807"/>
      <c r="FIH6807"/>
      <c r="FII6807"/>
      <c r="FIJ6807"/>
      <c r="FIK6807"/>
      <c r="FIL6807"/>
      <c r="FIM6807"/>
      <c r="FIN6807"/>
      <c r="FIO6807"/>
      <c r="FIP6807"/>
      <c r="FIQ6807"/>
      <c r="FIR6807"/>
      <c r="FIS6807"/>
      <c r="FIT6807"/>
      <c r="FIU6807"/>
      <c r="FIV6807"/>
      <c r="FIW6807"/>
      <c r="FIX6807"/>
      <c r="FIY6807"/>
      <c r="FIZ6807"/>
      <c r="FJA6807"/>
      <c r="FJB6807"/>
      <c r="FJC6807"/>
      <c r="FJD6807"/>
      <c r="FJE6807"/>
      <c r="FJF6807"/>
      <c r="FJG6807"/>
      <c r="FJH6807"/>
      <c r="FJI6807"/>
      <c r="FJJ6807"/>
      <c r="FJK6807"/>
      <c r="FJL6807"/>
      <c r="FJM6807"/>
      <c r="FJN6807"/>
      <c r="FJO6807"/>
      <c r="FJP6807"/>
      <c r="FJQ6807"/>
      <c r="FJR6807"/>
      <c r="FJS6807"/>
      <c r="FJT6807"/>
      <c r="FJU6807"/>
      <c r="FJV6807"/>
      <c r="FJW6807"/>
      <c r="FJX6807"/>
      <c r="FJY6807"/>
      <c r="FJZ6807"/>
      <c r="FKA6807"/>
      <c r="FKB6807"/>
      <c r="FKC6807"/>
      <c r="FKD6807"/>
      <c r="FKE6807"/>
      <c r="FKF6807"/>
      <c r="FKG6807"/>
      <c r="FKH6807"/>
      <c r="FKI6807"/>
      <c r="FKJ6807"/>
      <c r="FKK6807"/>
      <c r="FKL6807"/>
      <c r="FKM6807"/>
      <c r="FKN6807"/>
      <c r="FKO6807"/>
      <c r="FKP6807"/>
      <c r="FKQ6807"/>
      <c r="FKR6807"/>
      <c r="FKS6807"/>
      <c r="FKT6807"/>
      <c r="FKU6807"/>
      <c r="FKV6807"/>
      <c r="FKW6807"/>
      <c r="FKX6807"/>
      <c r="FKY6807"/>
      <c r="FKZ6807"/>
      <c r="FLA6807"/>
      <c r="FLB6807"/>
      <c r="FLC6807"/>
      <c r="FLD6807"/>
      <c r="FLE6807"/>
      <c r="FLF6807"/>
      <c r="FLG6807"/>
      <c r="FLH6807"/>
      <c r="FLI6807"/>
      <c r="FLJ6807"/>
      <c r="FLK6807"/>
      <c r="FLL6807"/>
      <c r="FLM6807"/>
      <c r="FLN6807"/>
      <c r="FLO6807"/>
      <c r="FLP6807"/>
      <c r="FLQ6807"/>
      <c r="FLR6807"/>
      <c r="FLS6807"/>
      <c r="FLT6807"/>
      <c r="FLU6807"/>
      <c r="FLV6807"/>
      <c r="FLW6807"/>
      <c r="FLX6807"/>
      <c r="FLY6807"/>
      <c r="FLZ6807"/>
      <c r="FMA6807"/>
      <c r="FMB6807"/>
      <c r="FMC6807"/>
      <c r="FMD6807"/>
      <c r="FME6807"/>
      <c r="FMF6807"/>
      <c r="FMG6807"/>
      <c r="FMH6807"/>
      <c r="FMI6807"/>
      <c r="FMJ6807"/>
      <c r="FMK6807"/>
      <c r="FML6807"/>
      <c r="FMM6807"/>
      <c r="FMN6807"/>
      <c r="FMO6807"/>
      <c r="FMP6807"/>
      <c r="FMQ6807"/>
      <c r="FMR6807"/>
      <c r="FMS6807"/>
      <c r="FMT6807"/>
      <c r="FMU6807"/>
      <c r="FMV6807"/>
      <c r="FMW6807"/>
      <c r="FMX6807"/>
      <c r="FMY6807"/>
      <c r="FMZ6807"/>
      <c r="FNA6807"/>
      <c r="FNB6807"/>
      <c r="FNC6807"/>
      <c r="FND6807"/>
      <c r="FNE6807"/>
      <c r="FNF6807"/>
      <c r="FNG6807"/>
      <c r="FNH6807"/>
      <c r="FNI6807"/>
      <c r="FNJ6807"/>
      <c r="FNK6807"/>
      <c r="FNL6807"/>
      <c r="FNM6807"/>
      <c r="FNN6807"/>
      <c r="FNO6807"/>
      <c r="FNP6807"/>
      <c r="FNQ6807"/>
      <c r="FNR6807"/>
      <c r="FNS6807"/>
      <c r="FNT6807"/>
      <c r="FNU6807"/>
      <c r="FNV6807"/>
      <c r="FNW6807"/>
      <c r="FNX6807"/>
      <c r="FNY6807"/>
      <c r="FNZ6807"/>
      <c r="FOA6807"/>
      <c r="FOB6807"/>
      <c r="FOC6807"/>
      <c r="FOD6807"/>
      <c r="FOE6807"/>
      <c r="FOF6807"/>
      <c r="FOG6807"/>
      <c r="FOH6807"/>
      <c r="FOI6807"/>
      <c r="FOJ6807"/>
      <c r="FOK6807"/>
      <c r="FOL6807"/>
      <c r="FOM6807"/>
      <c r="FON6807"/>
      <c r="FOO6807"/>
      <c r="FOP6807"/>
      <c r="FOQ6807"/>
      <c r="FOR6807"/>
      <c r="FOS6807"/>
      <c r="FOT6807"/>
      <c r="FOU6807"/>
      <c r="FOV6807"/>
      <c r="FOW6807"/>
      <c r="FOX6807"/>
      <c r="FOY6807"/>
      <c r="FOZ6807"/>
      <c r="FPA6807"/>
      <c r="FPB6807"/>
      <c r="FPC6807"/>
      <c r="FPD6807"/>
      <c r="FPE6807"/>
      <c r="FPF6807"/>
      <c r="FPG6807"/>
      <c r="FPH6807"/>
      <c r="FPI6807"/>
      <c r="FPJ6807"/>
      <c r="FPK6807"/>
      <c r="FPL6807"/>
      <c r="FPM6807"/>
      <c r="FPN6807"/>
      <c r="FPO6807"/>
      <c r="FPP6807"/>
      <c r="FPQ6807"/>
      <c r="FPR6807"/>
      <c r="FPS6807"/>
      <c r="FPT6807"/>
      <c r="FPU6807"/>
      <c r="FPV6807"/>
      <c r="FPW6807"/>
      <c r="FPX6807"/>
      <c r="FPY6807"/>
      <c r="FPZ6807"/>
      <c r="FQA6807"/>
      <c r="FQB6807"/>
      <c r="FQC6807"/>
      <c r="FQD6807"/>
      <c r="FQE6807"/>
      <c r="FQF6807"/>
      <c r="FQG6807"/>
      <c r="FQH6807"/>
      <c r="FQI6807"/>
      <c r="FQJ6807"/>
      <c r="FQK6807"/>
      <c r="FQL6807"/>
      <c r="FQM6807"/>
      <c r="FQN6807"/>
      <c r="FQO6807"/>
      <c r="FQP6807"/>
      <c r="FQQ6807"/>
      <c r="FQR6807"/>
      <c r="FQS6807"/>
      <c r="FQT6807"/>
      <c r="FQU6807"/>
      <c r="FQV6807"/>
      <c r="FQW6807"/>
      <c r="FQX6807"/>
      <c r="FQY6807"/>
      <c r="FQZ6807"/>
      <c r="FRA6807"/>
      <c r="FRB6807"/>
      <c r="FRC6807"/>
      <c r="FRD6807"/>
      <c r="FRE6807"/>
      <c r="FRF6807"/>
      <c r="FRG6807"/>
      <c r="FRH6807"/>
      <c r="FRI6807"/>
      <c r="FRJ6807"/>
      <c r="FRK6807"/>
      <c r="FRL6807"/>
      <c r="FRM6807"/>
      <c r="FRN6807"/>
      <c r="FRO6807"/>
      <c r="FRP6807"/>
      <c r="FRQ6807"/>
      <c r="FRR6807"/>
      <c r="FRS6807"/>
      <c r="FRT6807"/>
      <c r="FRU6807"/>
      <c r="FRV6807"/>
      <c r="FRW6807"/>
      <c r="FRX6807"/>
      <c r="FRY6807"/>
      <c r="FRZ6807"/>
      <c r="FSA6807"/>
      <c r="FSB6807"/>
      <c r="FSC6807"/>
      <c r="FSD6807"/>
      <c r="FSE6807"/>
      <c r="FSF6807"/>
      <c r="FSG6807"/>
      <c r="FSH6807"/>
      <c r="FSI6807"/>
      <c r="FSJ6807"/>
      <c r="FSK6807"/>
      <c r="FSL6807"/>
      <c r="FSM6807"/>
      <c r="FSN6807"/>
      <c r="FSO6807"/>
      <c r="FSP6807"/>
      <c r="FSQ6807"/>
      <c r="FSR6807"/>
      <c r="FSS6807"/>
      <c r="FST6807"/>
      <c r="FSU6807"/>
      <c r="FSV6807"/>
      <c r="FSW6807"/>
      <c r="FSX6807"/>
      <c r="FSY6807"/>
      <c r="FSZ6807"/>
      <c r="FTA6807"/>
      <c r="FTB6807"/>
      <c r="FTC6807"/>
      <c r="FTD6807"/>
      <c r="FTE6807"/>
      <c r="FTF6807"/>
      <c r="FTG6807"/>
      <c r="FTH6807"/>
      <c r="FTI6807"/>
      <c r="FTJ6807"/>
      <c r="FTK6807"/>
      <c r="FTL6807"/>
      <c r="FTM6807"/>
      <c r="FTN6807"/>
      <c r="FTO6807"/>
      <c r="FTP6807"/>
      <c r="FTQ6807"/>
      <c r="FTR6807"/>
      <c r="FTS6807"/>
      <c r="FTT6807"/>
      <c r="FTU6807"/>
      <c r="FTV6807"/>
      <c r="FTW6807"/>
      <c r="FTX6807"/>
      <c r="FTY6807"/>
      <c r="FTZ6807"/>
      <c r="FUA6807"/>
      <c r="FUB6807"/>
      <c r="FUC6807"/>
      <c r="FUD6807"/>
      <c r="FUE6807"/>
      <c r="FUF6807"/>
      <c r="FUG6807"/>
      <c r="FUH6807"/>
      <c r="FUI6807"/>
      <c r="FUJ6807"/>
      <c r="FUK6807"/>
      <c r="FUL6807"/>
      <c r="FUM6807"/>
      <c r="FUN6807"/>
      <c r="FUO6807"/>
      <c r="FUP6807"/>
      <c r="FUQ6807"/>
      <c r="FUR6807"/>
      <c r="FUS6807"/>
      <c r="FUT6807"/>
      <c r="FUU6807"/>
      <c r="FUV6807"/>
      <c r="FUW6807"/>
      <c r="FUX6807"/>
      <c r="FUY6807"/>
      <c r="FUZ6807"/>
      <c r="FVA6807"/>
      <c r="FVB6807"/>
      <c r="FVC6807"/>
      <c r="FVD6807"/>
      <c r="FVE6807"/>
      <c r="FVF6807"/>
      <c r="FVG6807"/>
      <c r="FVH6807"/>
      <c r="FVI6807"/>
      <c r="FVJ6807"/>
      <c r="FVK6807"/>
      <c r="FVL6807"/>
      <c r="FVM6807"/>
      <c r="FVN6807"/>
      <c r="FVO6807"/>
      <c r="FVP6807"/>
      <c r="FVQ6807"/>
      <c r="FVR6807"/>
      <c r="FVS6807"/>
      <c r="FVT6807"/>
      <c r="FVU6807"/>
      <c r="FVV6807"/>
      <c r="FVW6807"/>
      <c r="FVX6807"/>
      <c r="FVY6807"/>
      <c r="FVZ6807"/>
      <c r="FWA6807"/>
      <c r="FWB6807"/>
      <c r="FWC6807"/>
      <c r="FWD6807"/>
      <c r="FWE6807"/>
      <c r="FWF6807"/>
      <c r="FWG6807"/>
      <c r="FWH6807"/>
      <c r="FWI6807"/>
      <c r="FWJ6807"/>
      <c r="FWK6807"/>
      <c r="FWL6807"/>
      <c r="FWM6807"/>
      <c r="FWN6807"/>
      <c r="FWO6807"/>
      <c r="FWP6807"/>
      <c r="FWQ6807"/>
      <c r="FWR6807"/>
      <c r="FWS6807"/>
      <c r="FWT6807"/>
      <c r="FWU6807"/>
      <c r="FWV6807"/>
      <c r="FWW6807"/>
      <c r="FWX6807"/>
      <c r="FWY6807"/>
      <c r="FWZ6807"/>
      <c r="FXA6807"/>
      <c r="FXB6807"/>
      <c r="FXC6807"/>
      <c r="FXD6807"/>
      <c r="FXE6807"/>
      <c r="FXF6807"/>
      <c r="FXG6807"/>
      <c r="FXH6807"/>
      <c r="FXI6807"/>
      <c r="FXJ6807"/>
      <c r="FXK6807"/>
      <c r="FXL6807"/>
      <c r="FXM6807"/>
      <c r="FXN6807"/>
      <c r="FXO6807"/>
      <c r="FXP6807"/>
      <c r="FXQ6807"/>
      <c r="FXR6807"/>
      <c r="FXS6807"/>
      <c r="FXT6807"/>
      <c r="FXU6807"/>
      <c r="FXV6807"/>
      <c r="FXW6807"/>
      <c r="FXX6807"/>
      <c r="FXY6807"/>
      <c r="FXZ6807"/>
      <c r="FYA6807"/>
      <c r="FYB6807"/>
      <c r="FYC6807"/>
      <c r="FYD6807"/>
      <c r="FYE6807"/>
      <c r="FYF6807"/>
      <c r="FYG6807"/>
      <c r="FYH6807"/>
      <c r="FYI6807"/>
      <c r="FYJ6807"/>
      <c r="FYK6807"/>
      <c r="FYL6807"/>
      <c r="FYM6807"/>
      <c r="FYN6807"/>
      <c r="FYO6807"/>
      <c r="FYP6807"/>
      <c r="FYQ6807"/>
      <c r="FYR6807"/>
      <c r="FYS6807"/>
      <c r="FYT6807"/>
      <c r="FYU6807"/>
      <c r="FYV6807"/>
      <c r="FYW6807"/>
      <c r="FYX6807"/>
      <c r="FYY6807"/>
      <c r="FYZ6807"/>
      <c r="FZA6807"/>
      <c r="FZB6807"/>
      <c r="FZC6807"/>
      <c r="FZD6807"/>
      <c r="FZE6807"/>
      <c r="FZF6807"/>
      <c r="FZG6807"/>
      <c r="FZH6807"/>
      <c r="FZI6807"/>
      <c r="FZJ6807"/>
      <c r="FZK6807"/>
      <c r="FZL6807"/>
      <c r="FZM6807"/>
      <c r="FZN6807"/>
      <c r="FZO6807"/>
      <c r="FZP6807"/>
      <c r="FZQ6807"/>
      <c r="FZR6807"/>
      <c r="FZS6807"/>
      <c r="FZT6807"/>
      <c r="FZU6807"/>
      <c r="FZV6807"/>
      <c r="FZW6807"/>
      <c r="FZX6807"/>
      <c r="FZY6807"/>
      <c r="FZZ6807"/>
      <c r="GAA6807"/>
      <c r="GAB6807"/>
      <c r="GAC6807"/>
      <c r="GAD6807"/>
      <c r="GAE6807"/>
      <c r="GAF6807"/>
      <c r="GAG6807"/>
      <c r="GAH6807"/>
      <c r="GAI6807"/>
      <c r="GAJ6807"/>
      <c r="GAK6807"/>
      <c r="GAL6807"/>
      <c r="GAM6807"/>
      <c r="GAN6807"/>
      <c r="GAO6807"/>
      <c r="GAP6807"/>
      <c r="GAQ6807"/>
      <c r="GAR6807"/>
      <c r="GAS6807"/>
      <c r="GAT6807"/>
      <c r="GAU6807"/>
      <c r="GAV6807"/>
      <c r="GAW6807"/>
      <c r="GAX6807"/>
      <c r="GAY6807"/>
      <c r="GAZ6807"/>
      <c r="GBA6807"/>
      <c r="GBB6807"/>
      <c r="GBC6807"/>
      <c r="GBD6807"/>
      <c r="GBE6807"/>
      <c r="GBF6807"/>
      <c r="GBG6807"/>
      <c r="GBH6807"/>
      <c r="GBI6807"/>
      <c r="GBJ6807"/>
      <c r="GBK6807"/>
      <c r="GBL6807"/>
      <c r="GBM6807"/>
      <c r="GBN6807"/>
      <c r="GBO6807"/>
      <c r="GBP6807"/>
      <c r="GBQ6807"/>
      <c r="GBR6807"/>
      <c r="GBS6807"/>
      <c r="GBT6807"/>
      <c r="GBU6807"/>
      <c r="GBV6807"/>
      <c r="GBW6807"/>
      <c r="GBX6807"/>
      <c r="GBY6807"/>
      <c r="GBZ6807"/>
      <c r="GCA6807"/>
      <c r="GCB6807"/>
      <c r="GCC6807"/>
      <c r="GCD6807"/>
      <c r="GCE6807"/>
      <c r="GCF6807"/>
      <c r="GCG6807"/>
      <c r="GCH6807"/>
      <c r="GCI6807"/>
      <c r="GCJ6807"/>
      <c r="GCK6807"/>
      <c r="GCL6807"/>
      <c r="GCM6807"/>
      <c r="GCN6807"/>
      <c r="GCO6807"/>
      <c r="GCP6807"/>
      <c r="GCQ6807"/>
      <c r="GCR6807"/>
      <c r="GCS6807"/>
      <c r="GCT6807"/>
      <c r="GCU6807"/>
      <c r="GCV6807"/>
      <c r="GCW6807"/>
      <c r="GCX6807"/>
      <c r="GCY6807"/>
      <c r="GCZ6807"/>
      <c r="GDA6807"/>
      <c r="GDB6807"/>
      <c r="GDC6807"/>
      <c r="GDD6807"/>
      <c r="GDE6807"/>
      <c r="GDF6807"/>
      <c r="GDG6807"/>
      <c r="GDH6807"/>
      <c r="GDI6807"/>
      <c r="GDJ6807"/>
      <c r="GDK6807"/>
      <c r="GDL6807"/>
      <c r="GDM6807"/>
      <c r="GDN6807"/>
      <c r="GDO6807"/>
      <c r="GDP6807"/>
      <c r="GDQ6807"/>
      <c r="GDR6807"/>
      <c r="GDS6807"/>
      <c r="GDT6807"/>
      <c r="GDU6807"/>
      <c r="GDV6807"/>
      <c r="GDW6807"/>
      <c r="GDX6807"/>
      <c r="GDY6807"/>
      <c r="GDZ6807"/>
      <c r="GEA6807"/>
      <c r="GEB6807"/>
      <c r="GEC6807"/>
      <c r="GED6807"/>
      <c r="GEE6807"/>
      <c r="GEF6807"/>
      <c r="GEG6807"/>
      <c r="GEH6807"/>
      <c r="GEI6807"/>
      <c r="GEJ6807"/>
      <c r="GEK6807"/>
      <c r="GEL6807"/>
      <c r="GEM6807"/>
      <c r="GEN6807"/>
      <c r="GEO6807"/>
      <c r="GEP6807"/>
      <c r="GEQ6807"/>
      <c r="GER6807"/>
      <c r="GES6807"/>
      <c r="GET6807"/>
      <c r="GEU6807"/>
      <c r="GEV6807"/>
      <c r="GEW6807"/>
      <c r="GEX6807"/>
      <c r="GEY6807"/>
      <c r="GEZ6807"/>
      <c r="GFA6807"/>
      <c r="GFB6807"/>
      <c r="GFC6807"/>
      <c r="GFD6807"/>
      <c r="GFE6807"/>
      <c r="GFF6807"/>
      <c r="GFG6807"/>
      <c r="GFH6807"/>
      <c r="GFI6807"/>
      <c r="GFJ6807"/>
      <c r="GFK6807"/>
      <c r="GFL6807"/>
      <c r="GFM6807"/>
      <c r="GFN6807"/>
      <c r="GFO6807"/>
      <c r="GFP6807"/>
      <c r="GFQ6807"/>
      <c r="GFR6807"/>
      <c r="GFS6807"/>
      <c r="GFT6807"/>
      <c r="GFU6807"/>
      <c r="GFV6807"/>
      <c r="GFW6807"/>
      <c r="GFX6807"/>
      <c r="GFY6807"/>
      <c r="GFZ6807"/>
      <c r="GGA6807"/>
      <c r="GGB6807"/>
      <c r="GGC6807"/>
      <c r="GGD6807"/>
      <c r="GGE6807"/>
      <c r="GGF6807"/>
      <c r="GGG6807"/>
      <c r="GGH6807"/>
      <c r="GGI6807"/>
      <c r="GGJ6807"/>
      <c r="GGK6807"/>
      <c r="GGL6807"/>
      <c r="GGM6807"/>
      <c r="GGN6807"/>
      <c r="GGO6807"/>
      <c r="GGP6807"/>
      <c r="GGQ6807"/>
      <c r="GGR6807"/>
      <c r="GGS6807"/>
      <c r="GGT6807"/>
      <c r="GGU6807"/>
      <c r="GGV6807"/>
      <c r="GGW6807"/>
      <c r="GGX6807"/>
      <c r="GGY6807"/>
      <c r="GGZ6807"/>
      <c r="GHA6807"/>
      <c r="GHB6807"/>
      <c r="GHC6807"/>
      <c r="GHD6807"/>
      <c r="GHE6807"/>
      <c r="GHF6807"/>
      <c r="GHG6807"/>
      <c r="GHH6807"/>
      <c r="GHI6807"/>
      <c r="GHJ6807"/>
      <c r="GHK6807"/>
      <c r="GHL6807"/>
      <c r="GHM6807"/>
      <c r="GHN6807"/>
      <c r="GHO6807"/>
      <c r="GHP6807"/>
      <c r="GHQ6807"/>
      <c r="GHR6807"/>
      <c r="GHS6807"/>
      <c r="GHT6807"/>
      <c r="GHU6807"/>
      <c r="GHV6807"/>
      <c r="GHW6807"/>
      <c r="GHX6807"/>
      <c r="GHY6807"/>
      <c r="GHZ6807"/>
      <c r="GIA6807"/>
      <c r="GIB6807"/>
      <c r="GIC6807"/>
      <c r="GID6807"/>
      <c r="GIE6807"/>
      <c r="GIF6807"/>
      <c r="GIG6807"/>
      <c r="GIH6807"/>
      <c r="GII6807"/>
      <c r="GIJ6807"/>
      <c r="GIK6807"/>
      <c r="GIL6807"/>
      <c r="GIM6807"/>
      <c r="GIN6807"/>
      <c r="GIO6807"/>
      <c r="GIP6807"/>
      <c r="GIQ6807"/>
      <c r="GIR6807"/>
      <c r="GIS6807"/>
      <c r="GIT6807"/>
      <c r="GIU6807"/>
      <c r="GIV6807"/>
      <c r="GIW6807"/>
      <c r="GIX6807"/>
      <c r="GIY6807"/>
      <c r="GIZ6807"/>
      <c r="GJA6807"/>
      <c r="GJB6807"/>
      <c r="GJC6807"/>
      <c r="GJD6807"/>
      <c r="GJE6807"/>
      <c r="GJF6807"/>
      <c r="GJG6807"/>
      <c r="GJH6807"/>
      <c r="GJI6807"/>
      <c r="GJJ6807"/>
      <c r="GJK6807"/>
      <c r="GJL6807"/>
      <c r="GJM6807"/>
      <c r="GJN6807"/>
      <c r="GJO6807"/>
      <c r="GJP6807"/>
      <c r="GJQ6807"/>
      <c r="GJR6807"/>
      <c r="GJS6807"/>
      <c r="GJT6807"/>
      <c r="GJU6807"/>
      <c r="GJV6807"/>
      <c r="GJW6807"/>
      <c r="GJX6807"/>
      <c r="GJY6807"/>
      <c r="GJZ6807"/>
      <c r="GKA6807"/>
      <c r="GKB6807"/>
      <c r="GKC6807"/>
      <c r="GKD6807"/>
      <c r="GKE6807"/>
      <c r="GKF6807"/>
      <c r="GKG6807"/>
      <c r="GKH6807"/>
      <c r="GKI6807"/>
      <c r="GKJ6807"/>
      <c r="GKK6807"/>
      <c r="GKL6807"/>
      <c r="GKM6807"/>
      <c r="GKN6807"/>
      <c r="GKO6807"/>
      <c r="GKP6807"/>
      <c r="GKQ6807"/>
      <c r="GKR6807"/>
      <c r="GKS6807"/>
      <c r="GKT6807"/>
      <c r="GKU6807"/>
      <c r="GKV6807"/>
      <c r="GKW6807"/>
      <c r="GKX6807"/>
      <c r="GKY6807"/>
      <c r="GKZ6807"/>
      <c r="GLA6807"/>
      <c r="GLB6807"/>
      <c r="GLC6807"/>
      <c r="GLD6807"/>
      <c r="GLE6807"/>
      <c r="GLF6807"/>
      <c r="GLG6807"/>
      <c r="GLH6807"/>
      <c r="GLI6807"/>
      <c r="GLJ6807"/>
      <c r="GLK6807"/>
      <c r="GLL6807"/>
      <c r="GLM6807"/>
      <c r="GLN6807"/>
      <c r="GLO6807"/>
      <c r="GLP6807"/>
      <c r="GLQ6807"/>
      <c r="GLR6807"/>
      <c r="GLS6807"/>
      <c r="GLT6807"/>
      <c r="GLU6807"/>
      <c r="GLV6807"/>
      <c r="GLW6807"/>
      <c r="GLX6807"/>
      <c r="GLY6807"/>
      <c r="GLZ6807"/>
      <c r="GMA6807"/>
      <c r="GMB6807"/>
      <c r="GMC6807"/>
      <c r="GMD6807"/>
      <c r="GME6807"/>
      <c r="GMF6807"/>
      <c r="GMG6807"/>
      <c r="GMH6807"/>
      <c r="GMI6807"/>
      <c r="GMJ6807"/>
      <c r="GMK6807"/>
      <c r="GML6807"/>
      <c r="GMM6807"/>
      <c r="GMN6807"/>
      <c r="GMO6807"/>
      <c r="GMP6807"/>
      <c r="GMQ6807"/>
      <c r="GMR6807"/>
      <c r="GMS6807"/>
      <c r="GMT6807"/>
      <c r="GMU6807"/>
      <c r="GMV6807"/>
      <c r="GMW6807"/>
      <c r="GMX6807"/>
      <c r="GMY6807"/>
      <c r="GMZ6807"/>
      <c r="GNA6807"/>
      <c r="GNB6807"/>
      <c r="GNC6807"/>
      <c r="GND6807"/>
      <c r="GNE6807"/>
      <c r="GNF6807"/>
      <c r="GNG6807"/>
      <c r="GNH6807"/>
      <c r="GNI6807"/>
      <c r="GNJ6807"/>
      <c r="GNK6807"/>
      <c r="GNL6807"/>
      <c r="GNM6807"/>
      <c r="GNN6807"/>
      <c r="GNO6807"/>
      <c r="GNP6807"/>
      <c r="GNQ6807"/>
      <c r="GNR6807"/>
      <c r="GNS6807"/>
      <c r="GNT6807"/>
      <c r="GNU6807"/>
      <c r="GNV6807"/>
      <c r="GNW6807"/>
      <c r="GNX6807"/>
      <c r="GNY6807"/>
      <c r="GNZ6807"/>
      <c r="GOA6807"/>
      <c r="GOB6807"/>
      <c r="GOC6807"/>
      <c r="GOD6807"/>
      <c r="GOE6807"/>
      <c r="GOF6807"/>
      <c r="GOG6807"/>
      <c r="GOH6807"/>
      <c r="GOI6807"/>
      <c r="GOJ6807"/>
      <c r="GOK6807"/>
      <c r="GOL6807"/>
      <c r="GOM6807"/>
      <c r="GON6807"/>
      <c r="GOO6807"/>
      <c r="GOP6807"/>
      <c r="GOQ6807"/>
      <c r="GOR6807"/>
      <c r="GOS6807"/>
      <c r="GOT6807"/>
      <c r="GOU6807"/>
      <c r="GOV6807"/>
      <c r="GOW6807"/>
      <c r="GOX6807"/>
      <c r="GOY6807"/>
      <c r="GOZ6807"/>
      <c r="GPA6807"/>
      <c r="GPB6807"/>
      <c r="GPC6807"/>
      <c r="GPD6807"/>
      <c r="GPE6807"/>
      <c r="GPF6807"/>
      <c r="GPG6807"/>
      <c r="GPH6807"/>
      <c r="GPI6807"/>
      <c r="GPJ6807"/>
      <c r="GPK6807"/>
      <c r="GPL6807"/>
      <c r="GPM6807"/>
      <c r="GPN6807"/>
      <c r="GPO6807"/>
      <c r="GPP6807"/>
      <c r="GPQ6807"/>
      <c r="GPR6807"/>
      <c r="GPS6807"/>
      <c r="GPT6807"/>
      <c r="GPU6807"/>
      <c r="GPV6807"/>
      <c r="GPW6807"/>
      <c r="GPX6807"/>
      <c r="GPY6807"/>
      <c r="GPZ6807"/>
      <c r="GQA6807"/>
      <c r="GQB6807"/>
      <c r="GQC6807"/>
      <c r="GQD6807"/>
      <c r="GQE6807"/>
      <c r="GQF6807"/>
      <c r="GQG6807"/>
      <c r="GQH6807"/>
      <c r="GQI6807"/>
      <c r="GQJ6807"/>
      <c r="GQK6807"/>
      <c r="GQL6807"/>
      <c r="GQM6807"/>
      <c r="GQN6807"/>
      <c r="GQO6807"/>
      <c r="GQP6807"/>
      <c r="GQQ6807"/>
      <c r="GQR6807"/>
      <c r="GQS6807"/>
      <c r="GQT6807"/>
      <c r="GQU6807"/>
      <c r="GQV6807"/>
      <c r="GQW6807"/>
      <c r="GQX6807"/>
      <c r="GQY6807"/>
      <c r="GQZ6807"/>
      <c r="GRA6807"/>
      <c r="GRB6807"/>
      <c r="GRC6807"/>
      <c r="GRD6807"/>
      <c r="GRE6807"/>
      <c r="GRF6807"/>
      <c r="GRG6807"/>
      <c r="GRH6807"/>
      <c r="GRI6807"/>
      <c r="GRJ6807"/>
      <c r="GRK6807"/>
      <c r="GRL6807"/>
      <c r="GRM6807"/>
      <c r="GRN6807"/>
      <c r="GRO6807"/>
      <c r="GRP6807"/>
      <c r="GRQ6807"/>
      <c r="GRR6807"/>
      <c r="GRS6807"/>
      <c r="GRT6807"/>
      <c r="GRU6807"/>
      <c r="GRV6807"/>
      <c r="GRW6807"/>
      <c r="GRX6807"/>
      <c r="GRY6807"/>
      <c r="GRZ6807"/>
      <c r="GSA6807"/>
      <c r="GSB6807"/>
      <c r="GSC6807"/>
      <c r="GSD6807"/>
      <c r="GSE6807"/>
      <c r="GSF6807"/>
      <c r="GSG6807"/>
      <c r="GSH6807"/>
      <c r="GSI6807"/>
      <c r="GSJ6807"/>
      <c r="GSK6807"/>
      <c r="GSL6807"/>
      <c r="GSM6807"/>
      <c r="GSN6807"/>
      <c r="GSO6807"/>
      <c r="GSP6807"/>
      <c r="GSQ6807"/>
      <c r="GSR6807"/>
      <c r="GSS6807"/>
      <c r="GST6807"/>
      <c r="GSU6807"/>
      <c r="GSV6807"/>
      <c r="GSW6807"/>
      <c r="GSX6807"/>
      <c r="GSY6807"/>
      <c r="GSZ6807"/>
      <c r="GTA6807"/>
      <c r="GTB6807"/>
      <c r="GTC6807"/>
      <c r="GTD6807"/>
      <c r="GTE6807"/>
      <c r="GTF6807"/>
      <c r="GTG6807"/>
      <c r="GTH6807"/>
      <c r="GTI6807"/>
      <c r="GTJ6807"/>
      <c r="GTK6807"/>
      <c r="GTL6807"/>
      <c r="GTM6807"/>
      <c r="GTN6807"/>
      <c r="GTO6807"/>
      <c r="GTP6807"/>
      <c r="GTQ6807"/>
      <c r="GTR6807"/>
      <c r="GTS6807"/>
      <c r="GTT6807"/>
      <c r="GTU6807"/>
      <c r="GTV6807"/>
      <c r="GTW6807"/>
      <c r="GTX6807"/>
      <c r="GTY6807"/>
      <c r="GTZ6807"/>
      <c r="GUA6807"/>
      <c r="GUB6807"/>
      <c r="GUC6807"/>
      <c r="GUD6807"/>
      <c r="GUE6807"/>
      <c r="GUF6807"/>
      <c r="GUG6807"/>
      <c r="GUH6807"/>
      <c r="GUI6807"/>
      <c r="GUJ6807"/>
      <c r="GUK6807"/>
      <c r="GUL6807"/>
      <c r="GUM6807"/>
      <c r="GUN6807"/>
      <c r="GUO6807"/>
      <c r="GUP6807"/>
      <c r="GUQ6807"/>
      <c r="GUR6807"/>
      <c r="GUS6807"/>
      <c r="GUT6807"/>
      <c r="GUU6807"/>
      <c r="GUV6807"/>
      <c r="GUW6807"/>
      <c r="GUX6807"/>
      <c r="GUY6807"/>
      <c r="GUZ6807"/>
      <c r="GVA6807"/>
      <c r="GVB6807"/>
      <c r="GVC6807"/>
      <c r="GVD6807"/>
      <c r="GVE6807"/>
      <c r="GVF6807"/>
      <c r="GVG6807"/>
      <c r="GVH6807"/>
      <c r="GVI6807"/>
      <c r="GVJ6807"/>
      <c r="GVK6807"/>
      <c r="GVL6807"/>
      <c r="GVM6807"/>
      <c r="GVN6807"/>
      <c r="GVO6807"/>
      <c r="GVP6807"/>
      <c r="GVQ6807"/>
      <c r="GVR6807"/>
      <c r="GVS6807"/>
      <c r="GVT6807"/>
      <c r="GVU6807"/>
      <c r="GVV6807"/>
      <c r="GVW6807"/>
      <c r="GVX6807"/>
      <c r="GVY6807"/>
      <c r="GVZ6807"/>
      <c r="GWA6807"/>
      <c r="GWB6807"/>
      <c r="GWC6807"/>
      <c r="GWD6807"/>
      <c r="GWE6807"/>
      <c r="GWF6807"/>
      <c r="GWG6807"/>
      <c r="GWH6807"/>
      <c r="GWI6807"/>
      <c r="GWJ6807"/>
      <c r="GWK6807"/>
      <c r="GWL6807"/>
      <c r="GWM6807"/>
      <c r="GWN6807"/>
      <c r="GWO6807"/>
      <c r="GWP6807"/>
      <c r="GWQ6807"/>
      <c r="GWR6807"/>
      <c r="GWS6807"/>
      <c r="GWT6807"/>
      <c r="GWU6807"/>
      <c r="GWV6807"/>
      <c r="GWW6807"/>
      <c r="GWX6807"/>
      <c r="GWY6807"/>
      <c r="GWZ6807"/>
      <c r="GXA6807"/>
      <c r="GXB6807"/>
      <c r="GXC6807"/>
      <c r="GXD6807"/>
      <c r="GXE6807"/>
      <c r="GXF6807"/>
      <c r="GXG6807"/>
      <c r="GXH6807"/>
      <c r="GXI6807"/>
      <c r="GXJ6807"/>
      <c r="GXK6807"/>
      <c r="GXL6807"/>
      <c r="GXM6807"/>
      <c r="GXN6807"/>
      <c r="GXO6807"/>
      <c r="GXP6807"/>
      <c r="GXQ6807"/>
      <c r="GXR6807"/>
      <c r="GXS6807"/>
      <c r="GXT6807"/>
      <c r="GXU6807"/>
      <c r="GXV6807"/>
      <c r="GXW6807"/>
      <c r="GXX6807"/>
      <c r="GXY6807"/>
      <c r="GXZ6807"/>
      <c r="GYA6807"/>
      <c r="GYB6807"/>
      <c r="GYC6807"/>
      <c r="GYD6807"/>
      <c r="GYE6807"/>
      <c r="GYF6807"/>
      <c r="GYG6807"/>
      <c r="GYH6807"/>
      <c r="GYI6807"/>
      <c r="GYJ6807"/>
      <c r="GYK6807"/>
      <c r="GYL6807"/>
      <c r="GYM6807"/>
      <c r="GYN6807"/>
      <c r="GYO6807"/>
      <c r="GYP6807"/>
      <c r="GYQ6807"/>
      <c r="GYR6807"/>
      <c r="GYS6807"/>
      <c r="GYT6807"/>
      <c r="GYU6807"/>
      <c r="GYV6807"/>
      <c r="GYW6807"/>
      <c r="GYX6807"/>
      <c r="GYY6807"/>
      <c r="GYZ6807"/>
      <c r="GZA6807"/>
      <c r="GZB6807"/>
      <c r="GZC6807"/>
      <c r="GZD6807"/>
      <c r="GZE6807"/>
      <c r="GZF6807"/>
      <c r="GZG6807"/>
      <c r="GZH6807"/>
      <c r="GZI6807"/>
      <c r="GZJ6807"/>
      <c r="GZK6807"/>
      <c r="GZL6807"/>
      <c r="GZM6807"/>
      <c r="GZN6807"/>
      <c r="GZO6807"/>
      <c r="GZP6807"/>
      <c r="GZQ6807"/>
      <c r="GZR6807"/>
      <c r="GZS6807"/>
      <c r="GZT6807"/>
      <c r="GZU6807"/>
      <c r="GZV6807"/>
      <c r="GZW6807"/>
      <c r="GZX6807"/>
      <c r="GZY6807"/>
      <c r="GZZ6807"/>
      <c r="HAA6807"/>
      <c r="HAB6807"/>
      <c r="HAC6807"/>
      <c r="HAD6807"/>
      <c r="HAE6807"/>
      <c r="HAF6807"/>
      <c r="HAG6807"/>
      <c r="HAH6807"/>
      <c r="HAI6807"/>
      <c r="HAJ6807"/>
      <c r="HAK6807"/>
      <c r="HAL6807"/>
      <c r="HAM6807"/>
      <c r="HAN6807"/>
      <c r="HAO6807"/>
      <c r="HAP6807"/>
      <c r="HAQ6807"/>
      <c r="HAR6807"/>
      <c r="HAS6807"/>
      <c r="HAT6807"/>
      <c r="HAU6807"/>
      <c r="HAV6807"/>
      <c r="HAW6807"/>
      <c r="HAX6807"/>
      <c r="HAY6807"/>
      <c r="HAZ6807"/>
      <c r="HBA6807"/>
      <c r="HBB6807"/>
      <c r="HBC6807"/>
      <c r="HBD6807"/>
      <c r="HBE6807"/>
      <c r="HBF6807"/>
      <c r="HBG6807"/>
      <c r="HBH6807"/>
      <c r="HBI6807"/>
      <c r="HBJ6807"/>
      <c r="HBK6807"/>
      <c r="HBL6807"/>
      <c r="HBM6807"/>
      <c r="HBN6807"/>
      <c r="HBO6807"/>
      <c r="HBP6807"/>
      <c r="HBQ6807"/>
      <c r="HBR6807"/>
      <c r="HBS6807"/>
      <c r="HBT6807"/>
      <c r="HBU6807"/>
      <c r="HBV6807"/>
      <c r="HBW6807"/>
      <c r="HBX6807"/>
      <c r="HBY6807"/>
      <c r="HBZ6807"/>
      <c r="HCA6807"/>
      <c r="HCB6807"/>
      <c r="HCC6807"/>
      <c r="HCD6807"/>
      <c r="HCE6807"/>
      <c r="HCF6807"/>
      <c r="HCG6807"/>
      <c r="HCH6807"/>
      <c r="HCI6807"/>
      <c r="HCJ6807"/>
      <c r="HCK6807"/>
      <c r="HCL6807"/>
      <c r="HCM6807"/>
      <c r="HCN6807"/>
      <c r="HCO6807"/>
      <c r="HCP6807"/>
      <c r="HCQ6807"/>
      <c r="HCR6807"/>
      <c r="HCS6807"/>
      <c r="HCT6807"/>
      <c r="HCU6807"/>
      <c r="HCV6807"/>
      <c r="HCW6807"/>
      <c r="HCX6807"/>
      <c r="HCY6807"/>
      <c r="HCZ6807"/>
      <c r="HDA6807"/>
      <c r="HDB6807"/>
      <c r="HDC6807"/>
      <c r="HDD6807"/>
      <c r="HDE6807"/>
      <c r="HDF6807"/>
      <c r="HDG6807"/>
      <c r="HDH6807"/>
      <c r="HDI6807"/>
      <c r="HDJ6807"/>
      <c r="HDK6807"/>
      <c r="HDL6807"/>
      <c r="HDM6807"/>
      <c r="HDN6807"/>
      <c r="HDO6807"/>
      <c r="HDP6807"/>
      <c r="HDQ6807"/>
      <c r="HDR6807"/>
      <c r="HDS6807"/>
      <c r="HDT6807"/>
      <c r="HDU6807"/>
      <c r="HDV6807"/>
      <c r="HDW6807"/>
      <c r="HDX6807"/>
      <c r="HDY6807"/>
      <c r="HDZ6807"/>
      <c r="HEA6807"/>
      <c r="HEB6807"/>
      <c r="HEC6807"/>
      <c r="HED6807"/>
      <c r="HEE6807"/>
      <c r="HEF6807"/>
      <c r="HEG6807"/>
      <c r="HEH6807"/>
      <c r="HEI6807"/>
      <c r="HEJ6807"/>
      <c r="HEK6807"/>
      <c r="HEL6807"/>
      <c r="HEM6807"/>
      <c r="HEN6807"/>
      <c r="HEO6807"/>
      <c r="HEP6807"/>
      <c r="HEQ6807"/>
      <c r="HER6807"/>
      <c r="HES6807"/>
      <c r="HET6807"/>
      <c r="HEU6807"/>
      <c r="HEV6807"/>
      <c r="HEW6807"/>
      <c r="HEX6807"/>
      <c r="HEY6807"/>
      <c r="HEZ6807"/>
      <c r="HFA6807"/>
      <c r="HFB6807"/>
      <c r="HFC6807"/>
      <c r="HFD6807"/>
      <c r="HFE6807"/>
      <c r="HFF6807"/>
      <c r="HFG6807"/>
      <c r="HFH6807"/>
      <c r="HFI6807"/>
      <c r="HFJ6807"/>
      <c r="HFK6807"/>
      <c r="HFL6807"/>
      <c r="HFM6807"/>
      <c r="HFN6807"/>
      <c r="HFO6807"/>
      <c r="HFP6807"/>
      <c r="HFQ6807"/>
      <c r="HFR6807"/>
      <c r="HFS6807"/>
      <c r="HFT6807"/>
      <c r="HFU6807"/>
      <c r="HFV6807"/>
      <c r="HFW6807"/>
      <c r="HFX6807"/>
      <c r="HFY6807"/>
      <c r="HFZ6807"/>
      <c r="HGA6807"/>
      <c r="HGB6807"/>
      <c r="HGC6807"/>
      <c r="HGD6807"/>
      <c r="HGE6807"/>
      <c r="HGF6807"/>
      <c r="HGG6807"/>
      <c r="HGH6807"/>
      <c r="HGI6807"/>
      <c r="HGJ6807"/>
      <c r="HGK6807"/>
      <c r="HGL6807"/>
      <c r="HGM6807"/>
      <c r="HGN6807"/>
      <c r="HGO6807"/>
      <c r="HGP6807"/>
      <c r="HGQ6807"/>
      <c r="HGR6807"/>
      <c r="HGS6807"/>
      <c r="HGT6807"/>
      <c r="HGU6807"/>
      <c r="HGV6807"/>
      <c r="HGW6807"/>
      <c r="HGX6807"/>
      <c r="HGY6807"/>
      <c r="HGZ6807"/>
      <c r="HHA6807"/>
      <c r="HHB6807"/>
      <c r="HHC6807"/>
      <c r="HHD6807"/>
      <c r="HHE6807"/>
      <c r="HHF6807"/>
      <c r="HHG6807"/>
      <c r="HHH6807"/>
      <c r="HHI6807"/>
      <c r="HHJ6807"/>
      <c r="HHK6807"/>
      <c r="HHL6807"/>
      <c r="HHM6807"/>
      <c r="HHN6807"/>
      <c r="HHO6807"/>
      <c r="HHP6807"/>
      <c r="HHQ6807"/>
      <c r="HHR6807"/>
      <c r="HHS6807"/>
      <c r="HHT6807"/>
      <c r="HHU6807"/>
      <c r="HHV6807"/>
      <c r="HHW6807"/>
      <c r="HHX6807"/>
      <c r="HHY6807"/>
      <c r="HHZ6807"/>
      <c r="HIA6807"/>
      <c r="HIB6807"/>
      <c r="HIC6807"/>
      <c r="HID6807"/>
      <c r="HIE6807"/>
      <c r="HIF6807"/>
      <c r="HIG6807"/>
      <c r="HIH6807"/>
      <c r="HII6807"/>
      <c r="HIJ6807"/>
      <c r="HIK6807"/>
      <c r="HIL6807"/>
      <c r="HIM6807"/>
      <c r="HIN6807"/>
      <c r="HIO6807"/>
      <c r="HIP6807"/>
      <c r="HIQ6807"/>
      <c r="HIR6807"/>
      <c r="HIS6807"/>
      <c r="HIT6807"/>
      <c r="HIU6807"/>
      <c r="HIV6807"/>
      <c r="HIW6807"/>
      <c r="HIX6807"/>
      <c r="HIY6807"/>
      <c r="HIZ6807"/>
      <c r="HJA6807"/>
      <c r="HJB6807"/>
      <c r="HJC6807"/>
      <c r="HJD6807"/>
      <c r="HJE6807"/>
      <c r="HJF6807"/>
      <c r="HJG6807"/>
      <c r="HJH6807"/>
      <c r="HJI6807"/>
      <c r="HJJ6807"/>
      <c r="HJK6807"/>
      <c r="HJL6807"/>
      <c r="HJM6807"/>
      <c r="HJN6807"/>
      <c r="HJO6807"/>
      <c r="HJP6807"/>
      <c r="HJQ6807"/>
      <c r="HJR6807"/>
      <c r="HJS6807"/>
      <c r="HJT6807"/>
      <c r="HJU6807"/>
      <c r="HJV6807"/>
      <c r="HJW6807"/>
      <c r="HJX6807"/>
      <c r="HJY6807"/>
      <c r="HJZ6807"/>
      <c r="HKA6807"/>
      <c r="HKB6807"/>
      <c r="HKC6807"/>
      <c r="HKD6807"/>
      <c r="HKE6807"/>
      <c r="HKF6807"/>
      <c r="HKG6807"/>
      <c r="HKH6807"/>
      <c r="HKI6807"/>
      <c r="HKJ6807"/>
      <c r="HKK6807"/>
      <c r="HKL6807"/>
      <c r="HKM6807"/>
      <c r="HKN6807"/>
      <c r="HKO6807"/>
      <c r="HKP6807"/>
      <c r="HKQ6807"/>
      <c r="HKR6807"/>
      <c r="HKS6807"/>
      <c r="HKT6807"/>
      <c r="HKU6807"/>
      <c r="HKV6807"/>
      <c r="HKW6807"/>
      <c r="HKX6807"/>
      <c r="HKY6807"/>
      <c r="HKZ6807"/>
      <c r="HLA6807"/>
      <c r="HLB6807"/>
      <c r="HLC6807"/>
      <c r="HLD6807"/>
      <c r="HLE6807"/>
      <c r="HLF6807"/>
      <c r="HLG6807"/>
      <c r="HLH6807"/>
      <c r="HLI6807"/>
      <c r="HLJ6807"/>
      <c r="HLK6807"/>
      <c r="HLL6807"/>
      <c r="HLM6807"/>
      <c r="HLN6807"/>
      <c r="HLO6807"/>
      <c r="HLP6807"/>
      <c r="HLQ6807"/>
      <c r="HLR6807"/>
      <c r="HLS6807"/>
      <c r="HLT6807"/>
      <c r="HLU6807"/>
      <c r="HLV6807"/>
      <c r="HLW6807"/>
      <c r="HLX6807"/>
      <c r="HLY6807"/>
      <c r="HLZ6807"/>
      <c r="HMA6807"/>
      <c r="HMB6807"/>
      <c r="HMC6807"/>
      <c r="HMD6807"/>
      <c r="HME6807"/>
      <c r="HMF6807"/>
      <c r="HMG6807"/>
      <c r="HMH6807"/>
      <c r="HMI6807"/>
      <c r="HMJ6807"/>
      <c r="HMK6807"/>
      <c r="HML6807"/>
      <c r="HMM6807"/>
      <c r="HMN6807"/>
      <c r="HMO6807"/>
      <c r="HMP6807"/>
      <c r="HMQ6807"/>
      <c r="HMR6807"/>
      <c r="HMS6807"/>
      <c r="HMT6807"/>
      <c r="HMU6807"/>
      <c r="HMV6807"/>
      <c r="HMW6807"/>
      <c r="HMX6807"/>
      <c r="HMY6807"/>
      <c r="HMZ6807"/>
      <c r="HNA6807"/>
      <c r="HNB6807"/>
      <c r="HNC6807"/>
      <c r="HND6807"/>
      <c r="HNE6807"/>
      <c r="HNF6807"/>
      <c r="HNG6807"/>
      <c r="HNH6807"/>
      <c r="HNI6807"/>
      <c r="HNJ6807"/>
      <c r="HNK6807"/>
      <c r="HNL6807"/>
      <c r="HNM6807"/>
      <c r="HNN6807"/>
      <c r="HNO6807"/>
      <c r="HNP6807"/>
      <c r="HNQ6807"/>
      <c r="HNR6807"/>
      <c r="HNS6807"/>
      <c r="HNT6807"/>
      <c r="HNU6807"/>
      <c r="HNV6807"/>
      <c r="HNW6807"/>
      <c r="HNX6807"/>
      <c r="HNY6807"/>
      <c r="HNZ6807"/>
      <c r="HOA6807"/>
      <c r="HOB6807"/>
      <c r="HOC6807"/>
      <c r="HOD6807"/>
      <c r="HOE6807"/>
      <c r="HOF6807"/>
      <c r="HOG6807"/>
      <c r="HOH6807"/>
      <c r="HOI6807"/>
      <c r="HOJ6807"/>
      <c r="HOK6807"/>
      <c r="HOL6807"/>
      <c r="HOM6807"/>
      <c r="HON6807"/>
      <c r="HOO6807"/>
      <c r="HOP6807"/>
      <c r="HOQ6807"/>
      <c r="HOR6807"/>
      <c r="HOS6807"/>
      <c r="HOT6807"/>
      <c r="HOU6807"/>
      <c r="HOV6807"/>
      <c r="HOW6807"/>
      <c r="HOX6807"/>
      <c r="HOY6807"/>
      <c r="HOZ6807"/>
      <c r="HPA6807"/>
      <c r="HPB6807"/>
      <c r="HPC6807"/>
      <c r="HPD6807"/>
      <c r="HPE6807"/>
      <c r="HPF6807"/>
      <c r="HPG6807"/>
      <c r="HPH6807"/>
      <c r="HPI6807"/>
      <c r="HPJ6807"/>
      <c r="HPK6807"/>
      <c r="HPL6807"/>
      <c r="HPM6807"/>
      <c r="HPN6807"/>
      <c r="HPO6807"/>
      <c r="HPP6807"/>
      <c r="HPQ6807"/>
      <c r="HPR6807"/>
      <c r="HPS6807"/>
      <c r="HPT6807"/>
      <c r="HPU6807"/>
      <c r="HPV6807"/>
      <c r="HPW6807"/>
      <c r="HPX6807"/>
      <c r="HPY6807"/>
      <c r="HPZ6807"/>
      <c r="HQA6807"/>
      <c r="HQB6807"/>
      <c r="HQC6807"/>
      <c r="HQD6807"/>
      <c r="HQE6807"/>
      <c r="HQF6807"/>
      <c r="HQG6807"/>
      <c r="HQH6807"/>
      <c r="HQI6807"/>
      <c r="HQJ6807"/>
      <c r="HQK6807"/>
      <c r="HQL6807"/>
      <c r="HQM6807"/>
      <c r="HQN6807"/>
      <c r="HQO6807"/>
      <c r="HQP6807"/>
      <c r="HQQ6807"/>
      <c r="HQR6807"/>
      <c r="HQS6807"/>
      <c r="HQT6807"/>
      <c r="HQU6807"/>
      <c r="HQV6807"/>
      <c r="HQW6807"/>
      <c r="HQX6807"/>
      <c r="HQY6807"/>
      <c r="HQZ6807"/>
      <c r="HRA6807"/>
      <c r="HRB6807"/>
      <c r="HRC6807"/>
      <c r="HRD6807"/>
      <c r="HRE6807"/>
      <c r="HRF6807"/>
      <c r="HRG6807"/>
      <c r="HRH6807"/>
      <c r="HRI6807"/>
      <c r="HRJ6807"/>
      <c r="HRK6807"/>
      <c r="HRL6807"/>
      <c r="HRM6807"/>
      <c r="HRN6807"/>
      <c r="HRO6807"/>
      <c r="HRP6807"/>
      <c r="HRQ6807"/>
      <c r="HRR6807"/>
      <c r="HRS6807"/>
      <c r="HRT6807"/>
      <c r="HRU6807"/>
      <c r="HRV6807"/>
      <c r="HRW6807"/>
      <c r="HRX6807"/>
      <c r="HRY6807"/>
      <c r="HRZ6807"/>
      <c r="HSA6807"/>
      <c r="HSB6807"/>
      <c r="HSC6807"/>
      <c r="HSD6807"/>
      <c r="HSE6807"/>
      <c r="HSF6807"/>
      <c r="HSG6807"/>
      <c r="HSH6807"/>
      <c r="HSI6807"/>
      <c r="HSJ6807"/>
      <c r="HSK6807"/>
      <c r="HSL6807"/>
      <c r="HSM6807"/>
      <c r="HSN6807"/>
      <c r="HSO6807"/>
      <c r="HSP6807"/>
      <c r="HSQ6807"/>
      <c r="HSR6807"/>
      <c r="HSS6807"/>
      <c r="HST6807"/>
      <c r="HSU6807"/>
      <c r="HSV6807"/>
      <c r="HSW6807"/>
      <c r="HSX6807"/>
      <c r="HSY6807"/>
      <c r="HSZ6807"/>
      <c r="HTA6807"/>
      <c r="HTB6807"/>
      <c r="HTC6807"/>
      <c r="HTD6807"/>
      <c r="HTE6807"/>
      <c r="HTF6807"/>
      <c r="HTG6807"/>
      <c r="HTH6807"/>
      <c r="HTI6807"/>
      <c r="HTJ6807"/>
      <c r="HTK6807"/>
      <c r="HTL6807"/>
      <c r="HTM6807"/>
      <c r="HTN6807"/>
      <c r="HTO6807"/>
      <c r="HTP6807"/>
      <c r="HTQ6807"/>
      <c r="HTR6807"/>
      <c r="HTS6807"/>
      <c r="HTT6807"/>
      <c r="HTU6807"/>
      <c r="HTV6807"/>
      <c r="HTW6807"/>
      <c r="HTX6807"/>
      <c r="HTY6807"/>
      <c r="HTZ6807"/>
      <c r="HUA6807"/>
      <c r="HUB6807"/>
      <c r="HUC6807"/>
      <c r="HUD6807"/>
      <c r="HUE6807"/>
      <c r="HUF6807"/>
      <c r="HUG6807"/>
      <c r="HUH6807"/>
      <c r="HUI6807"/>
      <c r="HUJ6807"/>
      <c r="HUK6807"/>
      <c r="HUL6807"/>
      <c r="HUM6807"/>
      <c r="HUN6807"/>
      <c r="HUO6807"/>
      <c r="HUP6807"/>
      <c r="HUQ6807"/>
      <c r="HUR6807"/>
      <c r="HUS6807"/>
      <c r="HUT6807"/>
      <c r="HUU6807"/>
      <c r="HUV6807"/>
      <c r="HUW6807"/>
      <c r="HUX6807"/>
      <c r="HUY6807"/>
      <c r="HUZ6807"/>
      <c r="HVA6807"/>
      <c r="HVB6807"/>
      <c r="HVC6807"/>
      <c r="HVD6807"/>
      <c r="HVE6807"/>
      <c r="HVF6807"/>
      <c r="HVG6807"/>
      <c r="HVH6807"/>
      <c r="HVI6807"/>
      <c r="HVJ6807"/>
      <c r="HVK6807"/>
      <c r="HVL6807"/>
      <c r="HVM6807"/>
      <c r="HVN6807"/>
      <c r="HVO6807"/>
      <c r="HVP6807"/>
      <c r="HVQ6807"/>
      <c r="HVR6807"/>
      <c r="HVS6807"/>
      <c r="HVT6807"/>
      <c r="HVU6807"/>
      <c r="HVV6807"/>
      <c r="HVW6807"/>
      <c r="HVX6807"/>
      <c r="HVY6807"/>
      <c r="HVZ6807"/>
      <c r="HWA6807"/>
      <c r="HWB6807"/>
      <c r="HWC6807"/>
      <c r="HWD6807"/>
      <c r="HWE6807"/>
      <c r="HWF6807"/>
      <c r="HWG6807"/>
      <c r="HWH6807"/>
      <c r="HWI6807"/>
      <c r="HWJ6807"/>
      <c r="HWK6807"/>
      <c r="HWL6807"/>
      <c r="HWM6807"/>
      <c r="HWN6807"/>
      <c r="HWO6807"/>
      <c r="HWP6807"/>
      <c r="HWQ6807"/>
      <c r="HWR6807"/>
      <c r="HWS6807"/>
      <c r="HWT6807"/>
      <c r="HWU6807"/>
      <c r="HWV6807"/>
      <c r="HWW6807"/>
      <c r="HWX6807"/>
      <c r="HWY6807"/>
      <c r="HWZ6807"/>
      <c r="HXA6807"/>
      <c r="HXB6807"/>
      <c r="HXC6807"/>
      <c r="HXD6807"/>
      <c r="HXE6807"/>
      <c r="HXF6807"/>
      <c r="HXG6807"/>
      <c r="HXH6807"/>
      <c r="HXI6807"/>
      <c r="HXJ6807"/>
      <c r="HXK6807"/>
      <c r="HXL6807"/>
      <c r="HXM6807"/>
      <c r="HXN6807"/>
      <c r="HXO6807"/>
      <c r="HXP6807"/>
      <c r="HXQ6807"/>
      <c r="HXR6807"/>
      <c r="HXS6807"/>
      <c r="HXT6807"/>
      <c r="HXU6807"/>
      <c r="HXV6807"/>
      <c r="HXW6807"/>
      <c r="HXX6807"/>
      <c r="HXY6807"/>
      <c r="HXZ6807"/>
      <c r="HYA6807"/>
      <c r="HYB6807"/>
      <c r="HYC6807"/>
      <c r="HYD6807"/>
      <c r="HYE6807"/>
      <c r="HYF6807"/>
      <c r="HYG6807"/>
      <c r="HYH6807"/>
      <c r="HYI6807"/>
      <c r="HYJ6807"/>
      <c r="HYK6807"/>
      <c r="HYL6807"/>
      <c r="HYM6807"/>
      <c r="HYN6807"/>
      <c r="HYO6807"/>
      <c r="HYP6807"/>
      <c r="HYQ6807"/>
      <c r="HYR6807"/>
      <c r="HYS6807"/>
      <c r="HYT6807"/>
      <c r="HYU6807"/>
      <c r="HYV6807"/>
      <c r="HYW6807"/>
      <c r="HYX6807"/>
      <c r="HYY6807"/>
      <c r="HYZ6807"/>
      <c r="HZA6807"/>
      <c r="HZB6807"/>
      <c r="HZC6807"/>
      <c r="HZD6807"/>
      <c r="HZE6807"/>
      <c r="HZF6807"/>
      <c r="HZG6807"/>
      <c r="HZH6807"/>
      <c r="HZI6807"/>
      <c r="HZJ6807"/>
      <c r="HZK6807"/>
      <c r="HZL6807"/>
      <c r="HZM6807"/>
      <c r="HZN6807"/>
      <c r="HZO6807"/>
      <c r="HZP6807"/>
      <c r="HZQ6807"/>
      <c r="HZR6807"/>
      <c r="HZS6807"/>
      <c r="HZT6807"/>
      <c r="HZU6807"/>
      <c r="HZV6807"/>
      <c r="HZW6807"/>
      <c r="HZX6807"/>
      <c r="HZY6807"/>
      <c r="HZZ6807"/>
      <c r="IAA6807"/>
      <c r="IAB6807"/>
      <c r="IAC6807"/>
      <c r="IAD6807"/>
      <c r="IAE6807"/>
      <c r="IAF6807"/>
      <c r="IAG6807"/>
      <c r="IAH6807"/>
      <c r="IAI6807"/>
      <c r="IAJ6807"/>
      <c r="IAK6807"/>
      <c r="IAL6807"/>
      <c r="IAM6807"/>
      <c r="IAN6807"/>
      <c r="IAO6807"/>
      <c r="IAP6807"/>
      <c r="IAQ6807"/>
      <c r="IAR6807"/>
      <c r="IAS6807"/>
      <c r="IAT6807"/>
      <c r="IAU6807"/>
      <c r="IAV6807"/>
      <c r="IAW6807"/>
      <c r="IAX6807"/>
      <c r="IAY6807"/>
      <c r="IAZ6807"/>
      <c r="IBA6807"/>
      <c r="IBB6807"/>
      <c r="IBC6807"/>
      <c r="IBD6807"/>
      <c r="IBE6807"/>
      <c r="IBF6807"/>
      <c r="IBG6807"/>
      <c r="IBH6807"/>
      <c r="IBI6807"/>
      <c r="IBJ6807"/>
      <c r="IBK6807"/>
      <c r="IBL6807"/>
      <c r="IBM6807"/>
      <c r="IBN6807"/>
      <c r="IBO6807"/>
      <c r="IBP6807"/>
      <c r="IBQ6807"/>
      <c r="IBR6807"/>
      <c r="IBS6807"/>
      <c r="IBT6807"/>
      <c r="IBU6807"/>
      <c r="IBV6807"/>
      <c r="IBW6807"/>
      <c r="IBX6807"/>
      <c r="IBY6807"/>
      <c r="IBZ6807"/>
      <c r="ICA6807"/>
      <c r="ICB6807"/>
      <c r="ICC6807"/>
      <c r="ICD6807"/>
      <c r="ICE6807"/>
      <c r="ICF6807"/>
      <c r="ICG6807"/>
      <c r="ICH6807"/>
      <c r="ICI6807"/>
      <c r="ICJ6807"/>
      <c r="ICK6807"/>
      <c r="ICL6807"/>
      <c r="ICM6807"/>
      <c r="ICN6807"/>
      <c r="ICO6807"/>
      <c r="ICP6807"/>
      <c r="ICQ6807"/>
      <c r="ICR6807"/>
      <c r="ICS6807"/>
      <c r="ICT6807"/>
      <c r="ICU6807"/>
      <c r="ICV6807"/>
      <c r="ICW6807"/>
      <c r="ICX6807"/>
      <c r="ICY6807"/>
      <c r="ICZ6807"/>
      <c r="IDA6807"/>
      <c r="IDB6807"/>
      <c r="IDC6807"/>
      <c r="IDD6807"/>
      <c r="IDE6807"/>
      <c r="IDF6807"/>
      <c r="IDG6807"/>
      <c r="IDH6807"/>
      <c r="IDI6807"/>
      <c r="IDJ6807"/>
      <c r="IDK6807"/>
      <c r="IDL6807"/>
      <c r="IDM6807"/>
      <c r="IDN6807"/>
      <c r="IDO6807"/>
      <c r="IDP6807"/>
      <c r="IDQ6807"/>
      <c r="IDR6807"/>
      <c r="IDS6807"/>
      <c r="IDT6807"/>
      <c r="IDU6807"/>
      <c r="IDV6807"/>
      <c r="IDW6807"/>
      <c r="IDX6807"/>
      <c r="IDY6807"/>
      <c r="IDZ6807"/>
      <c r="IEA6807"/>
      <c r="IEB6807"/>
      <c r="IEC6807"/>
      <c r="IED6807"/>
      <c r="IEE6807"/>
      <c r="IEF6807"/>
      <c r="IEG6807"/>
      <c r="IEH6807"/>
      <c r="IEI6807"/>
      <c r="IEJ6807"/>
      <c r="IEK6807"/>
      <c r="IEL6807"/>
      <c r="IEM6807"/>
      <c r="IEN6807"/>
      <c r="IEO6807"/>
      <c r="IEP6807"/>
      <c r="IEQ6807"/>
      <c r="IER6807"/>
      <c r="IES6807"/>
      <c r="IET6807"/>
      <c r="IEU6807"/>
      <c r="IEV6807"/>
      <c r="IEW6807"/>
      <c r="IEX6807"/>
      <c r="IEY6807"/>
      <c r="IEZ6807"/>
      <c r="IFA6807"/>
      <c r="IFB6807"/>
      <c r="IFC6807"/>
      <c r="IFD6807"/>
      <c r="IFE6807"/>
      <c r="IFF6807"/>
      <c r="IFG6807"/>
      <c r="IFH6807"/>
      <c r="IFI6807"/>
      <c r="IFJ6807"/>
      <c r="IFK6807"/>
      <c r="IFL6807"/>
      <c r="IFM6807"/>
      <c r="IFN6807"/>
      <c r="IFO6807"/>
      <c r="IFP6807"/>
      <c r="IFQ6807"/>
      <c r="IFR6807"/>
      <c r="IFS6807"/>
      <c r="IFT6807"/>
      <c r="IFU6807"/>
      <c r="IFV6807"/>
      <c r="IFW6807"/>
      <c r="IFX6807"/>
      <c r="IFY6807"/>
      <c r="IFZ6807"/>
      <c r="IGA6807"/>
      <c r="IGB6807"/>
      <c r="IGC6807"/>
      <c r="IGD6807"/>
      <c r="IGE6807"/>
      <c r="IGF6807"/>
      <c r="IGG6807"/>
      <c r="IGH6807"/>
      <c r="IGI6807"/>
      <c r="IGJ6807"/>
      <c r="IGK6807"/>
      <c r="IGL6807"/>
      <c r="IGM6807"/>
      <c r="IGN6807"/>
      <c r="IGO6807"/>
      <c r="IGP6807"/>
      <c r="IGQ6807"/>
      <c r="IGR6807"/>
      <c r="IGS6807"/>
      <c r="IGT6807"/>
      <c r="IGU6807"/>
      <c r="IGV6807"/>
      <c r="IGW6807"/>
      <c r="IGX6807"/>
      <c r="IGY6807"/>
      <c r="IGZ6807"/>
      <c r="IHA6807"/>
      <c r="IHB6807"/>
      <c r="IHC6807"/>
      <c r="IHD6807"/>
      <c r="IHE6807"/>
      <c r="IHF6807"/>
      <c r="IHG6807"/>
      <c r="IHH6807"/>
      <c r="IHI6807"/>
      <c r="IHJ6807"/>
      <c r="IHK6807"/>
      <c r="IHL6807"/>
      <c r="IHM6807"/>
      <c r="IHN6807"/>
      <c r="IHO6807"/>
      <c r="IHP6807"/>
      <c r="IHQ6807"/>
      <c r="IHR6807"/>
      <c r="IHS6807"/>
      <c r="IHT6807"/>
      <c r="IHU6807"/>
      <c r="IHV6807"/>
      <c r="IHW6807"/>
      <c r="IHX6807"/>
      <c r="IHY6807"/>
      <c r="IHZ6807"/>
      <c r="IIA6807"/>
      <c r="IIB6807"/>
      <c r="IIC6807"/>
      <c r="IID6807"/>
      <c r="IIE6807"/>
      <c r="IIF6807"/>
      <c r="IIG6807"/>
      <c r="IIH6807"/>
      <c r="III6807"/>
      <c r="IIJ6807"/>
      <c r="IIK6807"/>
      <c r="IIL6807"/>
      <c r="IIM6807"/>
      <c r="IIN6807"/>
      <c r="IIO6807"/>
      <c r="IIP6807"/>
      <c r="IIQ6807"/>
      <c r="IIR6807"/>
      <c r="IIS6807"/>
      <c r="IIT6807"/>
      <c r="IIU6807"/>
      <c r="IIV6807"/>
      <c r="IIW6807"/>
      <c r="IIX6807"/>
      <c r="IIY6807"/>
      <c r="IIZ6807"/>
      <c r="IJA6807"/>
      <c r="IJB6807"/>
      <c r="IJC6807"/>
      <c r="IJD6807"/>
      <c r="IJE6807"/>
      <c r="IJF6807"/>
      <c r="IJG6807"/>
      <c r="IJH6807"/>
      <c r="IJI6807"/>
      <c r="IJJ6807"/>
      <c r="IJK6807"/>
      <c r="IJL6807"/>
      <c r="IJM6807"/>
      <c r="IJN6807"/>
      <c r="IJO6807"/>
      <c r="IJP6807"/>
      <c r="IJQ6807"/>
      <c r="IJR6807"/>
      <c r="IJS6807"/>
      <c r="IJT6807"/>
      <c r="IJU6807"/>
      <c r="IJV6807"/>
      <c r="IJW6807"/>
      <c r="IJX6807"/>
      <c r="IJY6807"/>
      <c r="IJZ6807"/>
      <c r="IKA6807"/>
      <c r="IKB6807"/>
      <c r="IKC6807"/>
      <c r="IKD6807"/>
      <c r="IKE6807"/>
      <c r="IKF6807"/>
      <c r="IKG6807"/>
      <c r="IKH6807"/>
      <c r="IKI6807"/>
      <c r="IKJ6807"/>
      <c r="IKK6807"/>
      <c r="IKL6807"/>
      <c r="IKM6807"/>
      <c r="IKN6807"/>
      <c r="IKO6807"/>
      <c r="IKP6807"/>
      <c r="IKQ6807"/>
      <c r="IKR6807"/>
      <c r="IKS6807"/>
      <c r="IKT6807"/>
      <c r="IKU6807"/>
      <c r="IKV6807"/>
      <c r="IKW6807"/>
      <c r="IKX6807"/>
      <c r="IKY6807"/>
      <c r="IKZ6807"/>
      <c r="ILA6807"/>
      <c r="ILB6807"/>
      <c r="ILC6807"/>
      <c r="ILD6807"/>
      <c r="ILE6807"/>
      <c r="ILF6807"/>
      <c r="ILG6807"/>
      <c r="ILH6807"/>
      <c r="ILI6807"/>
      <c r="ILJ6807"/>
      <c r="ILK6807"/>
      <c r="ILL6807"/>
      <c r="ILM6807"/>
      <c r="ILN6807"/>
      <c r="ILO6807"/>
      <c r="ILP6807"/>
      <c r="ILQ6807"/>
      <c r="ILR6807"/>
      <c r="ILS6807"/>
      <c r="ILT6807"/>
      <c r="ILU6807"/>
      <c r="ILV6807"/>
      <c r="ILW6807"/>
      <c r="ILX6807"/>
      <c r="ILY6807"/>
      <c r="ILZ6807"/>
      <c r="IMA6807"/>
      <c r="IMB6807"/>
      <c r="IMC6807"/>
      <c r="IMD6807"/>
      <c r="IME6807"/>
      <c r="IMF6807"/>
      <c r="IMG6807"/>
      <c r="IMH6807"/>
      <c r="IMI6807"/>
      <c r="IMJ6807"/>
      <c r="IMK6807"/>
      <c r="IML6807"/>
      <c r="IMM6807"/>
      <c r="IMN6807"/>
      <c r="IMO6807"/>
      <c r="IMP6807"/>
      <c r="IMQ6807"/>
      <c r="IMR6807"/>
      <c r="IMS6807"/>
      <c r="IMT6807"/>
      <c r="IMU6807"/>
      <c r="IMV6807"/>
      <c r="IMW6807"/>
      <c r="IMX6807"/>
      <c r="IMY6807"/>
      <c r="IMZ6807"/>
      <c r="INA6807"/>
      <c r="INB6807"/>
      <c r="INC6807"/>
      <c r="IND6807"/>
      <c r="INE6807"/>
      <c r="INF6807"/>
      <c r="ING6807"/>
      <c r="INH6807"/>
      <c r="INI6807"/>
      <c r="INJ6807"/>
      <c r="INK6807"/>
      <c r="INL6807"/>
      <c r="INM6807"/>
      <c r="INN6807"/>
      <c r="INO6807"/>
      <c r="INP6807"/>
      <c r="INQ6807"/>
      <c r="INR6807"/>
      <c r="INS6807"/>
      <c r="INT6807"/>
      <c r="INU6807"/>
      <c r="INV6807"/>
      <c r="INW6807"/>
      <c r="INX6807"/>
      <c r="INY6807"/>
      <c r="INZ6807"/>
      <c r="IOA6807"/>
      <c r="IOB6807"/>
      <c r="IOC6807"/>
      <c r="IOD6807"/>
      <c r="IOE6807"/>
      <c r="IOF6807"/>
      <c r="IOG6807"/>
      <c r="IOH6807"/>
      <c r="IOI6807"/>
      <c r="IOJ6807"/>
      <c r="IOK6807"/>
      <c r="IOL6807"/>
      <c r="IOM6807"/>
      <c r="ION6807"/>
      <c r="IOO6807"/>
      <c r="IOP6807"/>
      <c r="IOQ6807"/>
      <c r="IOR6807"/>
      <c r="IOS6807"/>
      <c r="IOT6807"/>
      <c r="IOU6807"/>
      <c r="IOV6807"/>
      <c r="IOW6807"/>
      <c r="IOX6807"/>
      <c r="IOY6807"/>
      <c r="IOZ6807"/>
      <c r="IPA6807"/>
      <c r="IPB6807"/>
      <c r="IPC6807"/>
      <c r="IPD6807"/>
      <c r="IPE6807"/>
      <c r="IPF6807"/>
      <c r="IPG6807"/>
      <c r="IPH6807"/>
      <c r="IPI6807"/>
      <c r="IPJ6807"/>
      <c r="IPK6807"/>
      <c r="IPL6807"/>
      <c r="IPM6807"/>
      <c r="IPN6807"/>
      <c r="IPO6807"/>
      <c r="IPP6807"/>
      <c r="IPQ6807"/>
      <c r="IPR6807"/>
      <c r="IPS6807"/>
      <c r="IPT6807"/>
      <c r="IPU6807"/>
      <c r="IPV6807"/>
      <c r="IPW6807"/>
      <c r="IPX6807"/>
      <c r="IPY6807"/>
      <c r="IPZ6807"/>
      <c r="IQA6807"/>
      <c r="IQB6807"/>
      <c r="IQC6807"/>
      <c r="IQD6807"/>
      <c r="IQE6807"/>
      <c r="IQF6807"/>
      <c r="IQG6807"/>
      <c r="IQH6807"/>
      <c r="IQI6807"/>
      <c r="IQJ6807"/>
      <c r="IQK6807"/>
      <c r="IQL6807"/>
      <c r="IQM6807"/>
      <c r="IQN6807"/>
      <c r="IQO6807"/>
      <c r="IQP6807"/>
      <c r="IQQ6807"/>
      <c r="IQR6807"/>
      <c r="IQS6807"/>
      <c r="IQT6807"/>
      <c r="IQU6807"/>
      <c r="IQV6807"/>
      <c r="IQW6807"/>
      <c r="IQX6807"/>
      <c r="IQY6807"/>
      <c r="IQZ6807"/>
      <c r="IRA6807"/>
      <c r="IRB6807"/>
      <c r="IRC6807"/>
      <c r="IRD6807"/>
      <c r="IRE6807"/>
      <c r="IRF6807"/>
      <c r="IRG6807"/>
      <c r="IRH6807"/>
      <c r="IRI6807"/>
      <c r="IRJ6807"/>
      <c r="IRK6807"/>
      <c r="IRL6807"/>
      <c r="IRM6807"/>
      <c r="IRN6807"/>
      <c r="IRO6807"/>
      <c r="IRP6807"/>
      <c r="IRQ6807"/>
      <c r="IRR6807"/>
      <c r="IRS6807"/>
      <c r="IRT6807"/>
      <c r="IRU6807"/>
      <c r="IRV6807"/>
      <c r="IRW6807"/>
      <c r="IRX6807"/>
      <c r="IRY6807"/>
      <c r="IRZ6807"/>
      <c r="ISA6807"/>
      <c r="ISB6807"/>
      <c r="ISC6807"/>
      <c r="ISD6807"/>
      <c r="ISE6807"/>
      <c r="ISF6807"/>
      <c r="ISG6807"/>
      <c r="ISH6807"/>
      <c r="ISI6807"/>
      <c r="ISJ6807"/>
      <c r="ISK6807"/>
      <c r="ISL6807"/>
      <c r="ISM6807"/>
      <c r="ISN6807"/>
      <c r="ISO6807"/>
      <c r="ISP6807"/>
      <c r="ISQ6807"/>
      <c r="ISR6807"/>
      <c r="ISS6807"/>
      <c r="IST6807"/>
      <c r="ISU6807"/>
      <c r="ISV6807"/>
      <c r="ISW6807"/>
      <c r="ISX6807"/>
      <c r="ISY6807"/>
      <c r="ISZ6807"/>
      <c r="ITA6807"/>
      <c r="ITB6807"/>
      <c r="ITC6807"/>
      <c r="ITD6807"/>
      <c r="ITE6807"/>
      <c r="ITF6807"/>
      <c r="ITG6807"/>
      <c r="ITH6807"/>
      <c r="ITI6807"/>
      <c r="ITJ6807"/>
      <c r="ITK6807"/>
      <c r="ITL6807"/>
      <c r="ITM6807"/>
      <c r="ITN6807"/>
      <c r="ITO6807"/>
      <c r="ITP6807"/>
      <c r="ITQ6807"/>
      <c r="ITR6807"/>
      <c r="ITS6807"/>
      <c r="ITT6807"/>
      <c r="ITU6807"/>
      <c r="ITV6807"/>
      <c r="ITW6807"/>
      <c r="ITX6807"/>
      <c r="ITY6807"/>
      <c r="ITZ6807"/>
      <c r="IUA6807"/>
      <c r="IUB6807"/>
      <c r="IUC6807"/>
      <c r="IUD6807"/>
      <c r="IUE6807"/>
      <c r="IUF6807"/>
      <c r="IUG6807"/>
      <c r="IUH6807"/>
      <c r="IUI6807"/>
      <c r="IUJ6807"/>
      <c r="IUK6807"/>
      <c r="IUL6807"/>
      <c r="IUM6807"/>
      <c r="IUN6807"/>
      <c r="IUO6807"/>
      <c r="IUP6807"/>
      <c r="IUQ6807"/>
      <c r="IUR6807"/>
      <c r="IUS6807"/>
      <c r="IUT6807"/>
      <c r="IUU6807"/>
      <c r="IUV6807"/>
      <c r="IUW6807"/>
      <c r="IUX6807"/>
      <c r="IUY6807"/>
      <c r="IUZ6807"/>
      <c r="IVA6807"/>
      <c r="IVB6807"/>
      <c r="IVC6807"/>
      <c r="IVD6807"/>
      <c r="IVE6807"/>
      <c r="IVF6807"/>
      <c r="IVG6807"/>
      <c r="IVH6807"/>
      <c r="IVI6807"/>
      <c r="IVJ6807"/>
      <c r="IVK6807"/>
      <c r="IVL6807"/>
      <c r="IVM6807"/>
      <c r="IVN6807"/>
      <c r="IVO6807"/>
      <c r="IVP6807"/>
      <c r="IVQ6807"/>
      <c r="IVR6807"/>
      <c r="IVS6807"/>
      <c r="IVT6807"/>
      <c r="IVU6807"/>
      <c r="IVV6807"/>
      <c r="IVW6807"/>
      <c r="IVX6807"/>
      <c r="IVY6807"/>
      <c r="IVZ6807"/>
      <c r="IWA6807"/>
      <c r="IWB6807"/>
      <c r="IWC6807"/>
      <c r="IWD6807"/>
      <c r="IWE6807"/>
      <c r="IWF6807"/>
      <c r="IWG6807"/>
      <c r="IWH6807"/>
      <c r="IWI6807"/>
      <c r="IWJ6807"/>
      <c r="IWK6807"/>
      <c r="IWL6807"/>
      <c r="IWM6807"/>
      <c r="IWN6807"/>
      <c r="IWO6807"/>
      <c r="IWP6807"/>
      <c r="IWQ6807"/>
      <c r="IWR6807"/>
      <c r="IWS6807"/>
      <c r="IWT6807"/>
      <c r="IWU6807"/>
      <c r="IWV6807"/>
      <c r="IWW6807"/>
      <c r="IWX6807"/>
      <c r="IWY6807"/>
      <c r="IWZ6807"/>
      <c r="IXA6807"/>
      <c r="IXB6807"/>
      <c r="IXC6807"/>
      <c r="IXD6807"/>
      <c r="IXE6807"/>
      <c r="IXF6807"/>
      <c r="IXG6807"/>
      <c r="IXH6807"/>
      <c r="IXI6807"/>
      <c r="IXJ6807"/>
      <c r="IXK6807"/>
      <c r="IXL6807"/>
      <c r="IXM6807"/>
      <c r="IXN6807"/>
      <c r="IXO6807"/>
      <c r="IXP6807"/>
      <c r="IXQ6807"/>
      <c r="IXR6807"/>
      <c r="IXS6807"/>
      <c r="IXT6807"/>
      <c r="IXU6807"/>
      <c r="IXV6807"/>
      <c r="IXW6807"/>
      <c r="IXX6807"/>
      <c r="IXY6807"/>
      <c r="IXZ6807"/>
      <c r="IYA6807"/>
      <c r="IYB6807"/>
      <c r="IYC6807"/>
      <c r="IYD6807"/>
      <c r="IYE6807"/>
      <c r="IYF6807"/>
      <c r="IYG6807"/>
      <c r="IYH6807"/>
      <c r="IYI6807"/>
      <c r="IYJ6807"/>
      <c r="IYK6807"/>
      <c r="IYL6807"/>
      <c r="IYM6807"/>
      <c r="IYN6807"/>
      <c r="IYO6807"/>
      <c r="IYP6807"/>
      <c r="IYQ6807"/>
      <c r="IYR6807"/>
      <c r="IYS6807"/>
      <c r="IYT6807"/>
      <c r="IYU6807"/>
      <c r="IYV6807"/>
      <c r="IYW6807"/>
      <c r="IYX6807"/>
      <c r="IYY6807"/>
      <c r="IYZ6807"/>
      <c r="IZA6807"/>
      <c r="IZB6807"/>
      <c r="IZC6807"/>
      <c r="IZD6807"/>
      <c r="IZE6807"/>
      <c r="IZF6807"/>
      <c r="IZG6807"/>
      <c r="IZH6807"/>
      <c r="IZI6807"/>
      <c r="IZJ6807"/>
      <c r="IZK6807"/>
      <c r="IZL6807"/>
      <c r="IZM6807"/>
      <c r="IZN6807"/>
      <c r="IZO6807"/>
      <c r="IZP6807"/>
      <c r="IZQ6807"/>
      <c r="IZR6807"/>
      <c r="IZS6807"/>
      <c r="IZT6807"/>
      <c r="IZU6807"/>
      <c r="IZV6807"/>
      <c r="IZW6807"/>
      <c r="IZX6807"/>
      <c r="IZY6807"/>
      <c r="IZZ6807"/>
      <c r="JAA6807"/>
      <c r="JAB6807"/>
      <c r="JAC6807"/>
      <c r="JAD6807"/>
      <c r="JAE6807"/>
      <c r="JAF6807"/>
      <c r="JAG6807"/>
      <c r="JAH6807"/>
      <c r="JAI6807"/>
      <c r="JAJ6807"/>
      <c r="JAK6807"/>
      <c r="JAL6807"/>
      <c r="JAM6807"/>
      <c r="JAN6807"/>
      <c r="JAO6807"/>
      <c r="JAP6807"/>
      <c r="JAQ6807"/>
      <c r="JAR6807"/>
      <c r="JAS6807"/>
      <c r="JAT6807"/>
      <c r="JAU6807"/>
      <c r="JAV6807"/>
      <c r="JAW6807"/>
      <c r="JAX6807"/>
      <c r="JAY6807"/>
      <c r="JAZ6807"/>
      <c r="JBA6807"/>
      <c r="JBB6807"/>
      <c r="JBC6807"/>
      <c r="JBD6807"/>
      <c r="JBE6807"/>
      <c r="JBF6807"/>
      <c r="JBG6807"/>
      <c r="JBH6807"/>
      <c r="JBI6807"/>
      <c r="JBJ6807"/>
      <c r="JBK6807"/>
      <c r="JBL6807"/>
      <c r="JBM6807"/>
      <c r="JBN6807"/>
      <c r="JBO6807"/>
      <c r="JBP6807"/>
      <c r="JBQ6807"/>
      <c r="JBR6807"/>
      <c r="JBS6807"/>
      <c r="JBT6807"/>
      <c r="JBU6807"/>
      <c r="JBV6807"/>
      <c r="JBW6807"/>
      <c r="JBX6807"/>
      <c r="JBY6807"/>
      <c r="JBZ6807"/>
      <c r="JCA6807"/>
      <c r="JCB6807"/>
      <c r="JCC6807"/>
      <c r="JCD6807"/>
      <c r="JCE6807"/>
      <c r="JCF6807"/>
      <c r="JCG6807"/>
      <c r="JCH6807"/>
      <c r="JCI6807"/>
      <c r="JCJ6807"/>
      <c r="JCK6807"/>
      <c r="JCL6807"/>
      <c r="JCM6807"/>
      <c r="JCN6807"/>
      <c r="JCO6807"/>
      <c r="JCP6807"/>
      <c r="JCQ6807"/>
      <c r="JCR6807"/>
      <c r="JCS6807"/>
      <c r="JCT6807"/>
      <c r="JCU6807"/>
      <c r="JCV6807"/>
      <c r="JCW6807"/>
      <c r="JCX6807"/>
      <c r="JCY6807"/>
      <c r="JCZ6807"/>
      <c r="JDA6807"/>
      <c r="JDB6807"/>
      <c r="JDC6807"/>
      <c r="JDD6807"/>
      <c r="JDE6807"/>
      <c r="JDF6807"/>
      <c r="JDG6807"/>
      <c r="JDH6807"/>
      <c r="JDI6807"/>
      <c r="JDJ6807"/>
      <c r="JDK6807"/>
      <c r="JDL6807"/>
      <c r="JDM6807"/>
      <c r="JDN6807"/>
      <c r="JDO6807"/>
      <c r="JDP6807"/>
      <c r="JDQ6807"/>
      <c r="JDR6807"/>
      <c r="JDS6807"/>
      <c r="JDT6807"/>
      <c r="JDU6807"/>
      <c r="JDV6807"/>
      <c r="JDW6807"/>
      <c r="JDX6807"/>
      <c r="JDY6807"/>
      <c r="JDZ6807"/>
      <c r="JEA6807"/>
      <c r="JEB6807"/>
      <c r="JEC6807"/>
      <c r="JED6807"/>
      <c r="JEE6807"/>
      <c r="JEF6807"/>
      <c r="JEG6807"/>
      <c r="JEH6807"/>
      <c r="JEI6807"/>
      <c r="JEJ6807"/>
      <c r="JEK6807"/>
      <c r="JEL6807"/>
      <c r="JEM6807"/>
      <c r="JEN6807"/>
      <c r="JEO6807"/>
      <c r="JEP6807"/>
      <c r="JEQ6807"/>
      <c r="JER6807"/>
      <c r="JES6807"/>
      <c r="JET6807"/>
      <c r="JEU6807"/>
      <c r="JEV6807"/>
      <c r="JEW6807"/>
      <c r="JEX6807"/>
      <c r="JEY6807"/>
      <c r="JEZ6807"/>
      <c r="JFA6807"/>
      <c r="JFB6807"/>
      <c r="JFC6807"/>
      <c r="JFD6807"/>
      <c r="JFE6807"/>
      <c r="JFF6807"/>
      <c r="JFG6807"/>
      <c r="JFH6807"/>
      <c r="JFI6807"/>
      <c r="JFJ6807"/>
      <c r="JFK6807"/>
      <c r="JFL6807"/>
      <c r="JFM6807"/>
      <c r="JFN6807"/>
      <c r="JFO6807"/>
      <c r="JFP6807"/>
      <c r="JFQ6807"/>
      <c r="JFR6807"/>
      <c r="JFS6807"/>
      <c r="JFT6807"/>
      <c r="JFU6807"/>
      <c r="JFV6807"/>
      <c r="JFW6807"/>
      <c r="JFX6807"/>
      <c r="JFY6807"/>
      <c r="JFZ6807"/>
      <c r="JGA6807"/>
      <c r="JGB6807"/>
      <c r="JGC6807"/>
      <c r="JGD6807"/>
      <c r="JGE6807"/>
      <c r="JGF6807"/>
      <c r="JGG6807"/>
      <c r="JGH6807"/>
      <c r="JGI6807"/>
      <c r="JGJ6807"/>
      <c r="JGK6807"/>
      <c r="JGL6807"/>
      <c r="JGM6807"/>
      <c r="JGN6807"/>
      <c r="JGO6807"/>
      <c r="JGP6807"/>
      <c r="JGQ6807"/>
      <c r="JGR6807"/>
      <c r="JGS6807"/>
      <c r="JGT6807"/>
      <c r="JGU6807"/>
      <c r="JGV6807"/>
      <c r="JGW6807"/>
      <c r="JGX6807"/>
      <c r="JGY6807"/>
      <c r="JGZ6807"/>
      <c r="JHA6807"/>
      <c r="JHB6807"/>
      <c r="JHC6807"/>
      <c r="JHD6807"/>
      <c r="JHE6807"/>
      <c r="JHF6807"/>
      <c r="JHG6807"/>
      <c r="JHH6807"/>
      <c r="JHI6807"/>
      <c r="JHJ6807"/>
      <c r="JHK6807"/>
      <c r="JHL6807"/>
      <c r="JHM6807"/>
      <c r="JHN6807"/>
      <c r="JHO6807"/>
      <c r="JHP6807"/>
      <c r="JHQ6807"/>
      <c r="JHR6807"/>
      <c r="JHS6807"/>
      <c r="JHT6807"/>
      <c r="JHU6807"/>
      <c r="JHV6807"/>
      <c r="JHW6807"/>
      <c r="JHX6807"/>
      <c r="JHY6807"/>
      <c r="JHZ6807"/>
      <c r="JIA6807"/>
      <c r="JIB6807"/>
      <c r="JIC6807"/>
      <c r="JID6807"/>
      <c r="JIE6807"/>
      <c r="JIF6807"/>
      <c r="JIG6807"/>
      <c r="JIH6807"/>
      <c r="JII6807"/>
      <c r="JIJ6807"/>
      <c r="JIK6807"/>
      <c r="JIL6807"/>
      <c r="JIM6807"/>
      <c r="JIN6807"/>
      <c r="JIO6807"/>
      <c r="JIP6807"/>
      <c r="JIQ6807"/>
      <c r="JIR6807"/>
      <c r="JIS6807"/>
      <c r="JIT6807"/>
      <c r="JIU6807"/>
      <c r="JIV6807"/>
      <c r="JIW6807"/>
      <c r="JIX6807"/>
      <c r="JIY6807"/>
      <c r="JIZ6807"/>
      <c r="JJA6807"/>
      <c r="JJB6807"/>
      <c r="JJC6807"/>
      <c r="JJD6807"/>
      <c r="JJE6807"/>
      <c r="JJF6807"/>
      <c r="JJG6807"/>
      <c r="JJH6807"/>
      <c r="JJI6807"/>
      <c r="JJJ6807"/>
      <c r="JJK6807"/>
      <c r="JJL6807"/>
      <c r="JJM6807"/>
      <c r="JJN6807"/>
      <c r="JJO6807"/>
      <c r="JJP6807"/>
      <c r="JJQ6807"/>
      <c r="JJR6807"/>
      <c r="JJS6807"/>
      <c r="JJT6807"/>
      <c r="JJU6807"/>
      <c r="JJV6807"/>
      <c r="JJW6807"/>
      <c r="JJX6807"/>
      <c r="JJY6807"/>
      <c r="JJZ6807"/>
      <c r="JKA6807"/>
      <c r="JKB6807"/>
      <c r="JKC6807"/>
      <c r="JKD6807"/>
      <c r="JKE6807"/>
      <c r="JKF6807"/>
      <c r="JKG6807"/>
      <c r="JKH6807"/>
      <c r="JKI6807"/>
      <c r="JKJ6807"/>
      <c r="JKK6807"/>
      <c r="JKL6807"/>
      <c r="JKM6807"/>
      <c r="JKN6807"/>
      <c r="JKO6807"/>
      <c r="JKP6807"/>
      <c r="JKQ6807"/>
      <c r="JKR6807"/>
      <c r="JKS6807"/>
      <c r="JKT6807"/>
      <c r="JKU6807"/>
      <c r="JKV6807"/>
      <c r="JKW6807"/>
      <c r="JKX6807"/>
      <c r="JKY6807"/>
      <c r="JKZ6807"/>
      <c r="JLA6807"/>
      <c r="JLB6807"/>
      <c r="JLC6807"/>
      <c r="JLD6807"/>
      <c r="JLE6807"/>
      <c r="JLF6807"/>
      <c r="JLG6807"/>
      <c r="JLH6807"/>
      <c r="JLI6807"/>
      <c r="JLJ6807"/>
      <c r="JLK6807"/>
      <c r="JLL6807"/>
      <c r="JLM6807"/>
      <c r="JLN6807"/>
      <c r="JLO6807"/>
      <c r="JLP6807"/>
      <c r="JLQ6807"/>
      <c r="JLR6807"/>
      <c r="JLS6807"/>
      <c r="JLT6807"/>
      <c r="JLU6807"/>
      <c r="JLV6807"/>
      <c r="JLW6807"/>
      <c r="JLX6807"/>
      <c r="JLY6807"/>
      <c r="JLZ6807"/>
      <c r="JMA6807"/>
      <c r="JMB6807"/>
      <c r="JMC6807"/>
      <c r="JMD6807"/>
      <c r="JME6807"/>
      <c r="JMF6807"/>
      <c r="JMG6807"/>
      <c r="JMH6807"/>
      <c r="JMI6807"/>
      <c r="JMJ6807"/>
      <c r="JMK6807"/>
      <c r="JML6807"/>
      <c r="JMM6807"/>
      <c r="JMN6807"/>
      <c r="JMO6807"/>
      <c r="JMP6807"/>
      <c r="JMQ6807"/>
      <c r="JMR6807"/>
      <c r="JMS6807"/>
      <c r="JMT6807"/>
      <c r="JMU6807"/>
      <c r="JMV6807"/>
      <c r="JMW6807"/>
      <c r="JMX6807"/>
      <c r="JMY6807"/>
      <c r="JMZ6807"/>
      <c r="JNA6807"/>
      <c r="JNB6807"/>
      <c r="JNC6807"/>
      <c r="JND6807"/>
      <c r="JNE6807"/>
      <c r="JNF6807"/>
      <c r="JNG6807"/>
      <c r="JNH6807"/>
      <c r="JNI6807"/>
      <c r="JNJ6807"/>
      <c r="JNK6807"/>
      <c r="JNL6807"/>
      <c r="JNM6807"/>
      <c r="JNN6807"/>
      <c r="JNO6807"/>
      <c r="JNP6807"/>
      <c r="JNQ6807"/>
      <c r="JNR6807"/>
      <c r="JNS6807"/>
      <c r="JNT6807"/>
      <c r="JNU6807"/>
      <c r="JNV6807"/>
      <c r="JNW6807"/>
      <c r="JNX6807"/>
      <c r="JNY6807"/>
      <c r="JNZ6807"/>
      <c r="JOA6807"/>
      <c r="JOB6807"/>
      <c r="JOC6807"/>
      <c r="JOD6807"/>
      <c r="JOE6807"/>
      <c r="JOF6807"/>
      <c r="JOG6807"/>
      <c r="JOH6807"/>
      <c r="JOI6807"/>
      <c r="JOJ6807"/>
      <c r="JOK6807"/>
      <c r="JOL6807"/>
      <c r="JOM6807"/>
      <c r="JON6807"/>
      <c r="JOO6807"/>
      <c r="JOP6807"/>
      <c r="JOQ6807"/>
      <c r="JOR6807"/>
      <c r="JOS6807"/>
      <c r="JOT6807"/>
      <c r="JOU6807"/>
      <c r="JOV6807"/>
      <c r="JOW6807"/>
      <c r="JOX6807"/>
      <c r="JOY6807"/>
      <c r="JOZ6807"/>
      <c r="JPA6807"/>
      <c r="JPB6807"/>
      <c r="JPC6807"/>
      <c r="JPD6807"/>
      <c r="JPE6807"/>
      <c r="JPF6807"/>
      <c r="JPG6807"/>
      <c r="JPH6807"/>
      <c r="JPI6807"/>
      <c r="JPJ6807"/>
      <c r="JPK6807"/>
      <c r="JPL6807"/>
      <c r="JPM6807"/>
      <c r="JPN6807"/>
      <c r="JPO6807"/>
      <c r="JPP6807"/>
      <c r="JPQ6807"/>
      <c r="JPR6807"/>
      <c r="JPS6807"/>
      <c r="JPT6807"/>
      <c r="JPU6807"/>
      <c r="JPV6807"/>
      <c r="JPW6807"/>
      <c r="JPX6807"/>
      <c r="JPY6807"/>
      <c r="JPZ6807"/>
      <c r="JQA6807"/>
      <c r="JQB6807"/>
      <c r="JQC6807"/>
      <c r="JQD6807"/>
      <c r="JQE6807"/>
      <c r="JQF6807"/>
      <c r="JQG6807"/>
      <c r="JQH6807"/>
      <c r="JQI6807"/>
      <c r="JQJ6807"/>
      <c r="JQK6807"/>
      <c r="JQL6807"/>
      <c r="JQM6807"/>
      <c r="JQN6807"/>
      <c r="JQO6807"/>
      <c r="JQP6807"/>
      <c r="JQQ6807"/>
      <c r="JQR6807"/>
      <c r="JQS6807"/>
      <c r="JQT6807"/>
      <c r="JQU6807"/>
      <c r="JQV6807"/>
      <c r="JQW6807"/>
      <c r="JQX6807"/>
      <c r="JQY6807"/>
      <c r="JQZ6807"/>
      <c r="JRA6807"/>
      <c r="JRB6807"/>
      <c r="JRC6807"/>
      <c r="JRD6807"/>
      <c r="JRE6807"/>
      <c r="JRF6807"/>
      <c r="JRG6807"/>
      <c r="JRH6807"/>
      <c r="JRI6807"/>
      <c r="JRJ6807"/>
      <c r="JRK6807"/>
      <c r="JRL6807"/>
      <c r="JRM6807"/>
      <c r="JRN6807"/>
      <c r="JRO6807"/>
      <c r="JRP6807"/>
      <c r="JRQ6807"/>
      <c r="JRR6807"/>
      <c r="JRS6807"/>
      <c r="JRT6807"/>
      <c r="JRU6807"/>
      <c r="JRV6807"/>
      <c r="JRW6807"/>
      <c r="JRX6807"/>
      <c r="JRY6807"/>
      <c r="JRZ6807"/>
      <c r="JSA6807"/>
      <c r="JSB6807"/>
      <c r="JSC6807"/>
      <c r="JSD6807"/>
      <c r="JSE6807"/>
      <c r="JSF6807"/>
      <c r="JSG6807"/>
      <c r="JSH6807"/>
      <c r="JSI6807"/>
      <c r="JSJ6807"/>
      <c r="JSK6807"/>
      <c r="JSL6807"/>
      <c r="JSM6807"/>
      <c r="JSN6807"/>
      <c r="JSO6807"/>
      <c r="JSP6807"/>
      <c r="JSQ6807"/>
      <c r="JSR6807"/>
      <c r="JSS6807"/>
      <c r="JST6807"/>
      <c r="JSU6807"/>
      <c r="JSV6807"/>
      <c r="JSW6807"/>
      <c r="JSX6807"/>
      <c r="JSY6807"/>
      <c r="JSZ6807"/>
      <c r="JTA6807"/>
      <c r="JTB6807"/>
      <c r="JTC6807"/>
      <c r="JTD6807"/>
      <c r="JTE6807"/>
      <c r="JTF6807"/>
      <c r="JTG6807"/>
      <c r="JTH6807"/>
      <c r="JTI6807"/>
      <c r="JTJ6807"/>
      <c r="JTK6807"/>
      <c r="JTL6807"/>
      <c r="JTM6807"/>
      <c r="JTN6807"/>
      <c r="JTO6807"/>
      <c r="JTP6807"/>
      <c r="JTQ6807"/>
      <c r="JTR6807"/>
      <c r="JTS6807"/>
      <c r="JTT6807"/>
      <c r="JTU6807"/>
      <c r="JTV6807"/>
      <c r="JTW6807"/>
      <c r="JTX6807"/>
      <c r="JTY6807"/>
      <c r="JTZ6807"/>
      <c r="JUA6807"/>
      <c r="JUB6807"/>
      <c r="JUC6807"/>
      <c r="JUD6807"/>
      <c r="JUE6807"/>
      <c r="JUF6807"/>
      <c r="JUG6807"/>
      <c r="JUH6807"/>
      <c r="JUI6807"/>
      <c r="JUJ6807"/>
      <c r="JUK6807"/>
      <c r="JUL6807"/>
      <c r="JUM6807"/>
      <c r="JUN6807"/>
      <c r="JUO6807"/>
      <c r="JUP6807"/>
      <c r="JUQ6807"/>
      <c r="JUR6807"/>
      <c r="JUS6807"/>
      <c r="JUT6807"/>
      <c r="JUU6807"/>
      <c r="JUV6807"/>
      <c r="JUW6807"/>
      <c r="JUX6807"/>
      <c r="JUY6807"/>
      <c r="JUZ6807"/>
      <c r="JVA6807"/>
      <c r="JVB6807"/>
      <c r="JVC6807"/>
      <c r="JVD6807"/>
      <c r="JVE6807"/>
      <c r="JVF6807"/>
      <c r="JVG6807"/>
      <c r="JVH6807"/>
      <c r="JVI6807"/>
      <c r="JVJ6807"/>
      <c r="JVK6807"/>
      <c r="JVL6807"/>
      <c r="JVM6807"/>
      <c r="JVN6807"/>
      <c r="JVO6807"/>
      <c r="JVP6807"/>
      <c r="JVQ6807"/>
      <c r="JVR6807"/>
      <c r="JVS6807"/>
      <c r="JVT6807"/>
      <c r="JVU6807"/>
      <c r="JVV6807"/>
      <c r="JVW6807"/>
      <c r="JVX6807"/>
      <c r="JVY6807"/>
      <c r="JVZ6807"/>
      <c r="JWA6807"/>
      <c r="JWB6807"/>
      <c r="JWC6807"/>
      <c r="JWD6807"/>
      <c r="JWE6807"/>
      <c r="JWF6807"/>
      <c r="JWG6807"/>
      <c r="JWH6807"/>
      <c r="JWI6807"/>
      <c r="JWJ6807"/>
      <c r="JWK6807"/>
      <c r="JWL6807"/>
      <c r="JWM6807"/>
      <c r="JWN6807"/>
      <c r="JWO6807"/>
      <c r="JWP6807"/>
      <c r="JWQ6807"/>
      <c r="JWR6807"/>
      <c r="JWS6807"/>
      <c r="JWT6807"/>
      <c r="JWU6807"/>
      <c r="JWV6807"/>
      <c r="JWW6807"/>
      <c r="JWX6807"/>
      <c r="JWY6807"/>
      <c r="JWZ6807"/>
      <c r="JXA6807"/>
      <c r="JXB6807"/>
      <c r="JXC6807"/>
      <c r="JXD6807"/>
      <c r="JXE6807"/>
      <c r="JXF6807"/>
      <c r="JXG6807"/>
      <c r="JXH6807"/>
      <c r="JXI6807"/>
      <c r="JXJ6807"/>
      <c r="JXK6807"/>
      <c r="JXL6807"/>
      <c r="JXM6807"/>
      <c r="JXN6807"/>
      <c r="JXO6807"/>
      <c r="JXP6807"/>
      <c r="JXQ6807"/>
      <c r="JXR6807"/>
      <c r="JXS6807"/>
      <c r="JXT6807"/>
      <c r="JXU6807"/>
      <c r="JXV6807"/>
      <c r="JXW6807"/>
      <c r="JXX6807"/>
      <c r="JXY6807"/>
      <c r="JXZ6807"/>
      <c r="JYA6807"/>
      <c r="JYB6807"/>
      <c r="JYC6807"/>
      <c r="JYD6807"/>
      <c r="JYE6807"/>
      <c r="JYF6807"/>
      <c r="JYG6807"/>
      <c r="JYH6807"/>
      <c r="JYI6807"/>
      <c r="JYJ6807"/>
      <c r="JYK6807"/>
      <c r="JYL6807"/>
      <c r="JYM6807"/>
      <c r="JYN6807"/>
      <c r="JYO6807"/>
      <c r="JYP6807"/>
      <c r="JYQ6807"/>
      <c r="JYR6807"/>
      <c r="JYS6807"/>
      <c r="JYT6807"/>
      <c r="JYU6807"/>
      <c r="JYV6807"/>
      <c r="JYW6807"/>
      <c r="JYX6807"/>
      <c r="JYY6807"/>
      <c r="JYZ6807"/>
      <c r="JZA6807"/>
      <c r="JZB6807"/>
      <c r="JZC6807"/>
      <c r="JZD6807"/>
      <c r="JZE6807"/>
      <c r="JZF6807"/>
      <c r="JZG6807"/>
      <c r="JZH6807"/>
      <c r="JZI6807"/>
      <c r="JZJ6807"/>
      <c r="JZK6807"/>
      <c r="JZL6807"/>
      <c r="JZM6807"/>
      <c r="JZN6807"/>
      <c r="JZO6807"/>
      <c r="JZP6807"/>
      <c r="JZQ6807"/>
      <c r="JZR6807"/>
      <c r="JZS6807"/>
      <c r="JZT6807"/>
      <c r="JZU6807"/>
      <c r="JZV6807"/>
      <c r="JZW6807"/>
      <c r="JZX6807"/>
      <c r="JZY6807"/>
      <c r="JZZ6807"/>
      <c r="KAA6807"/>
      <c r="KAB6807"/>
      <c r="KAC6807"/>
      <c r="KAD6807"/>
      <c r="KAE6807"/>
      <c r="KAF6807"/>
      <c r="KAG6807"/>
      <c r="KAH6807"/>
      <c r="KAI6807"/>
      <c r="KAJ6807"/>
      <c r="KAK6807"/>
      <c r="KAL6807"/>
      <c r="KAM6807"/>
      <c r="KAN6807"/>
      <c r="KAO6807"/>
      <c r="KAP6807"/>
      <c r="KAQ6807"/>
      <c r="KAR6807"/>
      <c r="KAS6807"/>
      <c r="KAT6807"/>
      <c r="KAU6807"/>
      <c r="KAV6807"/>
      <c r="KAW6807"/>
      <c r="KAX6807"/>
      <c r="KAY6807"/>
      <c r="KAZ6807"/>
      <c r="KBA6807"/>
      <c r="KBB6807"/>
      <c r="KBC6807"/>
      <c r="KBD6807"/>
      <c r="KBE6807"/>
      <c r="KBF6807"/>
      <c r="KBG6807"/>
      <c r="KBH6807"/>
      <c r="KBI6807"/>
      <c r="KBJ6807"/>
      <c r="KBK6807"/>
      <c r="KBL6807"/>
      <c r="KBM6807"/>
      <c r="KBN6807"/>
      <c r="KBO6807"/>
      <c r="KBP6807"/>
      <c r="KBQ6807"/>
      <c r="KBR6807"/>
      <c r="KBS6807"/>
      <c r="KBT6807"/>
      <c r="KBU6807"/>
      <c r="KBV6807"/>
      <c r="KBW6807"/>
      <c r="KBX6807"/>
      <c r="KBY6807"/>
      <c r="KBZ6807"/>
      <c r="KCA6807"/>
      <c r="KCB6807"/>
      <c r="KCC6807"/>
      <c r="KCD6807"/>
      <c r="KCE6807"/>
      <c r="KCF6807"/>
      <c r="KCG6807"/>
      <c r="KCH6807"/>
      <c r="KCI6807"/>
      <c r="KCJ6807"/>
      <c r="KCK6807"/>
      <c r="KCL6807"/>
      <c r="KCM6807"/>
      <c r="KCN6807"/>
      <c r="KCO6807"/>
      <c r="KCP6807"/>
      <c r="KCQ6807"/>
      <c r="KCR6807"/>
      <c r="KCS6807"/>
      <c r="KCT6807"/>
      <c r="KCU6807"/>
      <c r="KCV6807"/>
      <c r="KCW6807"/>
      <c r="KCX6807"/>
      <c r="KCY6807"/>
      <c r="KCZ6807"/>
      <c r="KDA6807"/>
      <c r="KDB6807"/>
      <c r="KDC6807"/>
      <c r="KDD6807"/>
      <c r="KDE6807"/>
      <c r="KDF6807"/>
      <c r="KDG6807"/>
      <c r="KDH6807"/>
      <c r="KDI6807"/>
      <c r="KDJ6807"/>
      <c r="KDK6807"/>
      <c r="KDL6807"/>
      <c r="KDM6807"/>
      <c r="KDN6807"/>
      <c r="KDO6807"/>
      <c r="KDP6807"/>
      <c r="KDQ6807"/>
      <c r="KDR6807"/>
      <c r="KDS6807"/>
      <c r="KDT6807"/>
      <c r="KDU6807"/>
      <c r="KDV6807"/>
      <c r="KDW6807"/>
      <c r="KDX6807"/>
      <c r="KDY6807"/>
      <c r="KDZ6807"/>
      <c r="KEA6807"/>
      <c r="KEB6807"/>
      <c r="KEC6807"/>
      <c r="KED6807"/>
      <c r="KEE6807"/>
      <c r="KEF6807"/>
      <c r="KEG6807"/>
      <c r="KEH6807"/>
      <c r="KEI6807"/>
      <c r="KEJ6807"/>
      <c r="KEK6807"/>
      <c r="KEL6807"/>
      <c r="KEM6807"/>
      <c r="KEN6807"/>
      <c r="KEO6807"/>
      <c r="KEP6807"/>
      <c r="KEQ6807"/>
      <c r="KER6807"/>
      <c r="KES6807"/>
      <c r="KET6807"/>
      <c r="KEU6807"/>
      <c r="KEV6807"/>
      <c r="KEW6807"/>
      <c r="KEX6807"/>
      <c r="KEY6807"/>
      <c r="KEZ6807"/>
      <c r="KFA6807"/>
      <c r="KFB6807"/>
      <c r="KFC6807"/>
      <c r="KFD6807"/>
      <c r="KFE6807"/>
      <c r="KFF6807"/>
      <c r="KFG6807"/>
      <c r="KFH6807"/>
      <c r="KFI6807"/>
      <c r="KFJ6807"/>
      <c r="KFK6807"/>
      <c r="KFL6807"/>
      <c r="KFM6807"/>
      <c r="KFN6807"/>
      <c r="KFO6807"/>
      <c r="KFP6807"/>
      <c r="KFQ6807"/>
      <c r="KFR6807"/>
      <c r="KFS6807"/>
      <c r="KFT6807"/>
      <c r="KFU6807"/>
      <c r="KFV6807"/>
      <c r="KFW6807"/>
      <c r="KFX6807"/>
      <c r="KFY6807"/>
      <c r="KFZ6807"/>
      <c r="KGA6807"/>
      <c r="KGB6807"/>
      <c r="KGC6807"/>
      <c r="KGD6807"/>
      <c r="KGE6807"/>
      <c r="KGF6807"/>
      <c r="KGG6807"/>
      <c r="KGH6807"/>
      <c r="KGI6807"/>
      <c r="KGJ6807"/>
      <c r="KGK6807"/>
      <c r="KGL6807"/>
      <c r="KGM6807"/>
      <c r="KGN6807"/>
      <c r="KGO6807"/>
      <c r="KGP6807"/>
      <c r="KGQ6807"/>
      <c r="KGR6807"/>
      <c r="KGS6807"/>
      <c r="KGT6807"/>
      <c r="KGU6807"/>
      <c r="KGV6807"/>
      <c r="KGW6807"/>
      <c r="KGX6807"/>
      <c r="KGY6807"/>
      <c r="KGZ6807"/>
      <c r="KHA6807"/>
      <c r="KHB6807"/>
      <c r="KHC6807"/>
      <c r="KHD6807"/>
      <c r="KHE6807"/>
      <c r="KHF6807"/>
      <c r="KHG6807"/>
      <c r="KHH6807"/>
      <c r="KHI6807"/>
      <c r="KHJ6807"/>
      <c r="KHK6807"/>
      <c r="KHL6807"/>
      <c r="KHM6807"/>
      <c r="KHN6807"/>
      <c r="KHO6807"/>
      <c r="KHP6807"/>
      <c r="KHQ6807"/>
      <c r="KHR6807"/>
      <c r="KHS6807"/>
      <c r="KHT6807"/>
      <c r="KHU6807"/>
      <c r="KHV6807"/>
      <c r="KHW6807"/>
      <c r="KHX6807"/>
      <c r="KHY6807"/>
      <c r="KHZ6807"/>
      <c r="KIA6807"/>
      <c r="KIB6807"/>
      <c r="KIC6807"/>
      <c r="KID6807"/>
      <c r="KIE6807"/>
      <c r="KIF6807"/>
      <c r="KIG6807"/>
      <c r="KIH6807"/>
      <c r="KII6807"/>
      <c r="KIJ6807"/>
      <c r="KIK6807"/>
      <c r="KIL6807"/>
      <c r="KIM6807"/>
      <c r="KIN6807"/>
      <c r="KIO6807"/>
      <c r="KIP6807"/>
      <c r="KIQ6807"/>
      <c r="KIR6807"/>
      <c r="KIS6807"/>
      <c r="KIT6807"/>
      <c r="KIU6807"/>
      <c r="KIV6807"/>
      <c r="KIW6807"/>
      <c r="KIX6807"/>
      <c r="KIY6807"/>
      <c r="KIZ6807"/>
      <c r="KJA6807"/>
      <c r="KJB6807"/>
      <c r="KJC6807"/>
      <c r="KJD6807"/>
      <c r="KJE6807"/>
      <c r="KJF6807"/>
      <c r="KJG6807"/>
      <c r="KJH6807"/>
      <c r="KJI6807"/>
      <c r="KJJ6807"/>
      <c r="KJK6807"/>
      <c r="KJL6807"/>
      <c r="KJM6807"/>
      <c r="KJN6807"/>
      <c r="KJO6807"/>
      <c r="KJP6807"/>
      <c r="KJQ6807"/>
      <c r="KJR6807"/>
      <c r="KJS6807"/>
      <c r="KJT6807"/>
      <c r="KJU6807"/>
      <c r="KJV6807"/>
      <c r="KJW6807"/>
      <c r="KJX6807"/>
      <c r="KJY6807"/>
      <c r="KJZ6807"/>
      <c r="KKA6807"/>
      <c r="KKB6807"/>
      <c r="KKC6807"/>
      <c r="KKD6807"/>
      <c r="KKE6807"/>
      <c r="KKF6807"/>
      <c r="KKG6807"/>
      <c r="KKH6807"/>
      <c r="KKI6807"/>
      <c r="KKJ6807"/>
      <c r="KKK6807"/>
      <c r="KKL6807"/>
      <c r="KKM6807"/>
      <c r="KKN6807"/>
      <c r="KKO6807"/>
      <c r="KKP6807"/>
      <c r="KKQ6807"/>
      <c r="KKR6807"/>
      <c r="KKS6807"/>
      <c r="KKT6807"/>
      <c r="KKU6807"/>
      <c r="KKV6807"/>
      <c r="KKW6807"/>
      <c r="KKX6807"/>
      <c r="KKY6807"/>
      <c r="KKZ6807"/>
      <c r="KLA6807"/>
      <c r="KLB6807"/>
      <c r="KLC6807"/>
      <c r="KLD6807"/>
      <c r="KLE6807"/>
      <c r="KLF6807"/>
      <c r="KLG6807"/>
      <c r="KLH6807"/>
      <c r="KLI6807"/>
      <c r="KLJ6807"/>
      <c r="KLK6807"/>
      <c r="KLL6807"/>
      <c r="KLM6807"/>
      <c r="KLN6807"/>
      <c r="KLO6807"/>
      <c r="KLP6807"/>
      <c r="KLQ6807"/>
      <c r="KLR6807"/>
      <c r="KLS6807"/>
      <c r="KLT6807"/>
      <c r="KLU6807"/>
      <c r="KLV6807"/>
      <c r="KLW6807"/>
      <c r="KLX6807"/>
      <c r="KLY6807"/>
      <c r="KLZ6807"/>
      <c r="KMA6807"/>
      <c r="KMB6807"/>
      <c r="KMC6807"/>
      <c r="KMD6807"/>
      <c r="KME6807"/>
      <c r="KMF6807"/>
      <c r="KMG6807"/>
      <c r="KMH6807"/>
      <c r="KMI6807"/>
      <c r="KMJ6807"/>
      <c r="KMK6807"/>
      <c r="KML6807"/>
      <c r="KMM6807"/>
      <c r="KMN6807"/>
      <c r="KMO6807"/>
      <c r="KMP6807"/>
      <c r="KMQ6807"/>
      <c r="KMR6807"/>
      <c r="KMS6807"/>
      <c r="KMT6807"/>
      <c r="KMU6807"/>
      <c r="KMV6807"/>
      <c r="KMW6807"/>
      <c r="KMX6807"/>
      <c r="KMY6807"/>
      <c r="KMZ6807"/>
      <c r="KNA6807"/>
      <c r="KNB6807"/>
      <c r="KNC6807"/>
      <c r="KND6807"/>
      <c r="KNE6807"/>
      <c r="KNF6807"/>
      <c r="KNG6807"/>
      <c r="KNH6807"/>
      <c r="KNI6807"/>
      <c r="KNJ6807"/>
      <c r="KNK6807"/>
      <c r="KNL6807"/>
      <c r="KNM6807"/>
      <c r="KNN6807"/>
      <c r="KNO6807"/>
      <c r="KNP6807"/>
      <c r="KNQ6807"/>
      <c r="KNR6807"/>
      <c r="KNS6807"/>
      <c r="KNT6807"/>
      <c r="KNU6807"/>
      <c r="KNV6807"/>
      <c r="KNW6807"/>
      <c r="KNX6807"/>
      <c r="KNY6807"/>
      <c r="KNZ6807"/>
      <c r="KOA6807"/>
      <c r="KOB6807"/>
      <c r="KOC6807"/>
      <c r="KOD6807"/>
      <c r="KOE6807"/>
      <c r="KOF6807"/>
      <c r="KOG6807"/>
      <c r="KOH6807"/>
      <c r="KOI6807"/>
      <c r="KOJ6807"/>
      <c r="KOK6807"/>
      <c r="KOL6807"/>
      <c r="KOM6807"/>
      <c r="KON6807"/>
      <c r="KOO6807"/>
      <c r="KOP6807"/>
      <c r="KOQ6807"/>
      <c r="KOR6807"/>
      <c r="KOS6807"/>
      <c r="KOT6807"/>
      <c r="KOU6807"/>
      <c r="KOV6807"/>
      <c r="KOW6807"/>
      <c r="KOX6807"/>
      <c r="KOY6807"/>
      <c r="KOZ6807"/>
      <c r="KPA6807"/>
      <c r="KPB6807"/>
      <c r="KPC6807"/>
      <c r="KPD6807"/>
      <c r="KPE6807"/>
      <c r="KPF6807"/>
      <c r="KPG6807"/>
      <c r="KPH6807"/>
      <c r="KPI6807"/>
      <c r="KPJ6807"/>
      <c r="KPK6807"/>
      <c r="KPL6807"/>
      <c r="KPM6807"/>
      <c r="KPN6807"/>
      <c r="KPO6807"/>
      <c r="KPP6807"/>
      <c r="KPQ6807"/>
      <c r="KPR6807"/>
      <c r="KPS6807"/>
      <c r="KPT6807"/>
      <c r="KPU6807"/>
      <c r="KPV6807"/>
      <c r="KPW6807"/>
      <c r="KPX6807"/>
      <c r="KPY6807"/>
      <c r="KPZ6807"/>
      <c r="KQA6807"/>
      <c r="KQB6807"/>
      <c r="KQC6807"/>
      <c r="KQD6807"/>
      <c r="KQE6807"/>
      <c r="KQF6807"/>
      <c r="KQG6807"/>
      <c r="KQH6807"/>
      <c r="KQI6807"/>
      <c r="KQJ6807"/>
      <c r="KQK6807"/>
      <c r="KQL6807"/>
      <c r="KQM6807"/>
      <c r="KQN6807"/>
      <c r="KQO6807"/>
      <c r="KQP6807"/>
      <c r="KQQ6807"/>
      <c r="KQR6807"/>
      <c r="KQS6807"/>
      <c r="KQT6807"/>
      <c r="KQU6807"/>
      <c r="KQV6807"/>
      <c r="KQW6807"/>
      <c r="KQX6807"/>
      <c r="KQY6807"/>
      <c r="KQZ6807"/>
      <c r="KRA6807"/>
      <c r="KRB6807"/>
      <c r="KRC6807"/>
      <c r="KRD6807"/>
      <c r="KRE6807"/>
      <c r="KRF6807"/>
      <c r="KRG6807"/>
      <c r="KRH6807"/>
      <c r="KRI6807"/>
      <c r="KRJ6807"/>
      <c r="KRK6807"/>
      <c r="KRL6807"/>
      <c r="KRM6807"/>
      <c r="KRN6807"/>
      <c r="KRO6807"/>
      <c r="KRP6807"/>
      <c r="KRQ6807"/>
      <c r="KRR6807"/>
      <c r="KRS6807"/>
      <c r="KRT6807"/>
      <c r="KRU6807"/>
      <c r="KRV6807"/>
      <c r="KRW6807"/>
      <c r="KRX6807"/>
      <c r="KRY6807"/>
      <c r="KRZ6807"/>
      <c r="KSA6807"/>
      <c r="KSB6807"/>
      <c r="KSC6807"/>
      <c r="KSD6807"/>
      <c r="KSE6807"/>
      <c r="KSF6807"/>
      <c r="KSG6807"/>
      <c r="KSH6807"/>
      <c r="KSI6807"/>
      <c r="KSJ6807"/>
      <c r="KSK6807"/>
      <c r="KSL6807"/>
      <c r="KSM6807"/>
      <c r="KSN6807"/>
      <c r="KSO6807"/>
      <c r="KSP6807"/>
      <c r="KSQ6807"/>
      <c r="KSR6807"/>
      <c r="KSS6807"/>
      <c r="KST6807"/>
      <c r="KSU6807"/>
      <c r="KSV6807"/>
      <c r="KSW6807"/>
      <c r="KSX6807"/>
      <c r="KSY6807"/>
      <c r="KSZ6807"/>
      <c r="KTA6807"/>
      <c r="KTB6807"/>
      <c r="KTC6807"/>
      <c r="KTD6807"/>
      <c r="KTE6807"/>
      <c r="KTF6807"/>
      <c r="KTG6807"/>
      <c r="KTH6807"/>
      <c r="KTI6807"/>
      <c r="KTJ6807"/>
      <c r="KTK6807"/>
      <c r="KTL6807"/>
      <c r="KTM6807"/>
      <c r="KTN6807"/>
      <c r="KTO6807"/>
      <c r="KTP6807"/>
      <c r="KTQ6807"/>
      <c r="KTR6807"/>
      <c r="KTS6807"/>
      <c r="KTT6807"/>
      <c r="KTU6807"/>
      <c r="KTV6807"/>
      <c r="KTW6807"/>
      <c r="KTX6807"/>
      <c r="KTY6807"/>
      <c r="KTZ6807"/>
      <c r="KUA6807"/>
      <c r="KUB6807"/>
      <c r="KUC6807"/>
      <c r="KUD6807"/>
      <c r="KUE6807"/>
      <c r="KUF6807"/>
      <c r="KUG6807"/>
      <c r="KUH6807"/>
      <c r="KUI6807"/>
      <c r="KUJ6807"/>
      <c r="KUK6807"/>
      <c r="KUL6807"/>
      <c r="KUM6807"/>
      <c r="KUN6807"/>
      <c r="KUO6807"/>
      <c r="KUP6807"/>
      <c r="KUQ6807"/>
      <c r="KUR6807"/>
      <c r="KUS6807"/>
      <c r="KUT6807"/>
      <c r="KUU6807"/>
      <c r="KUV6807"/>
      <c r="KUW6807"/>
      <c r="KUX6807"/>
      <c r="KUY6807"/>
      <c r="KUZ6807"/>
      <c r="KVA6807"/>
      <c r="KVB6807"/>
      <c r="KVC6807"/>
      <c r="KVD6807"/>
      <c r="KVE6807"/>
      <c r="KVF6807"/>
      <c r="KVG6807"/>
      <c r="KVH6807"/>
      <c r="KVI6807"/>
      <c r="KVJ6807"/>
      <c r="KVK6807"/>
      <c r="KVL6807"/>
      <c r="KVM6807"/>
      <c r="KVN6807"/>
      <c r="KVO6807"/>
      <c r="KVP6807"/>
      <c r="KVQ6807"/>
      <c r="KVR6807"/>
      <c r="KVS6807"/>
      <c r="KVT6807"/>
      <c r="KVU6807"/>
      <c r="KVV6807"/>
      <c r="KVW6807"/>
      <c r="KVX6807"/>
      <c r="KVY6807"/>
      <c r="KVZ6807"/>
      <c r="KWA6807"/>
      <c r="KWB6807"/>
      <c r="KWC6807"/>
      <c r="KWD6807"/>
      <c r="KWE6807"/>
      <c r="KWF6807"/>
      <c r="KWG6807"/>
      <c r="KWH6807"/>
      <c r="KWI6807"/>
      <c r="KWJ6807"/>
      <c r="KWK6807"/>
      <c r="KWL6807"/>
      <c r="KWM6807"/>
      <c r="KWN6807"/>
      <c r="KWO6807"/>
      <c r="KWP6807"/>
      <c r="KWQ6807"/>
      <c r="KWR6807"/>
      <c r="KWS6807"/>
      <c r="KWT6807"/>
      <c r="KWU6807"/>
      <c r="KWV6807"/>
      <c r="KWW6807"/>
      <c r="KWX6807"/>
      <c r="KWY6807"/>
      <c r="KWZ6807"/>
      <c r="KXA6807"/>
      <c r="KXB6807"/>
      <c r="KXC6807"/>
      <c r="KXD6807"/>
      <c r="KXE6807"/>
      <c r="KXF6807"/>
      <c r="KXG6807"/>
      <c r="KXH6807"/>
      <c r="KXI6807"/>
      <c r="KXJ6807"/>
      <c r="KXK6807"/>
      <c r="KXL6807"/>
      <c r="KXM6807"/>
      <c r="KXN6807"/>
      <c r="KXO6807"/>
      <c r="KXP6807"/>
      <c r="KXQ6807"/>
      <c r="KXR6807"/>
      <c r="KXS6807"/>
      <c r="KXT6807"/>
      <c r="KXU6807"/>
      <c r="KXV6807"/>
      <c r="KXW6807"/>
      <c r="KXX6807"/>
      <c r="KXY6807"/>
      <c r="KXZ6807"/>
      <c r="KYA6807"/>
      <c r="KYB6807"/>
      <c r="KYC6807"/>
      <c r="KYD6807"/>
      <c r="KYE6807"/>
      <c r="KYF6807"/>
      <c r="KYG6807"/>
      <c r="KYH6807"/>
      <c r="KYI6807"/>
      <c r="KYJ6807"/>
      <c r="KYK6807"/>
      <c r="KYL6807"/>
      <c r="KYM6807"/>
      <c r="KYN6807"/>
      <c r="KYO6807"/>
      <c r="KYP6807"/>
      <c r="KYQ6807"/>
      <c r="KYR6807"/>
      <c r="KYS6807"/>
      <c r="KYT6807"/>
      <c r="KYU6807"/>
      <c r="KYV6807"/>
      <c r="KYW6807"/>
      <c r="KYX6807"/>
      <c r="KYY6807"/>
      <c r="KYZ6807"/>
      <c r="KZA6807"/>
      <c r="KZB6807"/>
      <c r="KZC6807"/>
      <c r="KZD6807"/>
      <c r="KZE6807"/>
      <c r="KZF6807"/>
      <c r="KZG6807"/>
      <c r="KZH6807"/>
      <c r="KZI6807"/>
      <c r="KZJ6807"/>
      <c r="KZK6807"/>
      <c r="KZL6807"/>
      <c r="KZM6807"/>
      <c r="KZN6807"/>
      <c r="KZO6807"/>
      <c r="KZP6807"/>
      <c r="KZQ6807"/>
      <c r="KZR6807"/>
      <c r="KZS6807"/>
      <c r="KZT6807"/>
      <c r="KZU6807"/>
      <c r="KZV6807"/>
      <c r="KZW6807"/>
      <c r="KZX6807"/>
      <c r="KZY6807"/>
      <c r="KZZ6807"/>
      <c r="LAA6807"/>
      <c r="LAB6807"/>
      <c r="LAC6807"/>
      <c r="LAD6807"/>
      <c r="LAE6807"/>
      <c r="LAF6807"/>
      <c r="LAG6807"/>
      <c r="LAH6807"/>
      <c r="LAI6807"/>
      <c r="LAJ6807"/>
      <c r="LAK6807"/>
      <c r="LAL6807"/>
      <c r="LAM6807"/>
      <c r="LAN6807"/>
      <c r="LAO6807"/>
      <c r="LAP6807"/>
      <c r="LAQ6807"/>
      <c r="LAR6807"/>
      <c r="LAS6807"/>
      <c r="LAT6807"/>
      <c r="LAU6807"/>
      <c r="LAV6807"/>
      <c r="LAW6807"/>
      <c r="LAX6807"/>
      <c r="LAY6807"/>
      <c r="LAZ6807"/>
      <c r="LBA6807"/>
      <c r="LBB6807"/>
      <c r="LBC6807"/>
      <c r="LBD6807"/>
      <c r="LBE6807"/>
      <c r="LBF6807"/>
      <c r="LBG6807"/>
      <c r="LBH6807"/>
      <c r="LBI6807"/>
      <c r="LBJ6807"/>
      <c r="LBK6807"/>
      <c r="LBL6807"/>
      <c r="LBM6807"/>
      <c r="LBN6807"/>
      <c r="LBO6807"/>
      <c r="LBP6807"/>
      <c r="LBQ6807"/>
      <c r="LBR6807"/>
      <c r="LBS6807"/>
      <c r="LBT6807"/>
      <c r="LBU6807"/>
      <c r="LBV6807"/>
      <c r="LBW6807"/>
      <c r="LBX6807"/>
      <c r="LBY6807"/>
      <c r="LBZ6807"/>
      <c r="LCA6807"/>
      <c r="LCB6807"/>
      <c r="LCC6807"/>
      <c r="LCD6807"/>
      <c r="LCE6807"/>
      <c r="LCF6807"/>
      <c r="LCG6807"/>
      <c r="LCH6807"/>
      <c r="LCI6807"/>
      <c r="LCJ6807"/>
      <c r="LCK6807"/>
      <c r="LCL6807"/>
      <c r="LCM6807"/>
      <c r="LCN6807"/>
      <c r="LCO6807"/>
      <c r="LCP6807"/>
      <c r="LCQ6807"/>
      <c r="LCR6807"/>
      <c r="LCS6807"/>
      <c r="LCT6807"/>
      <c r="LCU6807"/>
      <c r="LCV6807"/>
      <c r="LCW6807"/>
      <c r="LCX6807"/>
      <c r="LCY6807"/>
      <c r="LCZ6807"/>
      <c r="LDA6807"/>
      <c r="LDB6807"/>
      <c r="LDC6807"/>
      <c r="LDD6807"/>
      <c r="LDE6807"/>
      <c r="LDF6807"/>
      <c r="LDG6807"/>
      <c r="LDH6807"/>
      <c r="LDI6807"/>
      <c r="LDJ6807"/>
      <c r="LDK6807"/>
      <c r="LDL6807"/>
      <c r="LDM6807"/>
      <c r="LDN6807"/>
      <c r="LDO6807"/>
      <c r="LDP6807"/>
      <c r="LDQ6807"/>
      <c r="LDR6807"/>
      <c r="LDS6807"/>
      <c r="LDT6807"/>
      <c r="LDU6807"/>
      <c r="LDV6807"/>
      <c r="LDW6807"/>
      <c r="LDX6807"/>
      <c r="LDY6807"/>
      <c r="LDZ6807"/>
      <c r="LEA6807"/>
      <c r="LEB6807"/>
      <c r="LEC6807"/>
      <c r="LED6807"/>
      <c r="LEE6807"/>
      <c r="LEF6807"/>
      <c r="LEG6807"/>
      <c r="LEH6807"/>
      <c r="LEI6807"/>
      <c r="LEJ6807"/>
      <c r="LEK6807"/>
      <c r="LEL6807"/>
      <c r="LEM6807"/>
      <c r="LEN6807"/>
      <c r="LEO6807"/>
      <c r="LEP6807"/>
      <c r="LEQ6807"/>
      <c r="LER6807"/>
      <c r="LES6807"/>
      <c r="LET6807"/>
      <c r="LEU6807"/>
      <c r="LEV6807"/>
      <c r="LEW6807"/>
      <c r="LEX6807"/>
      <c r="LEY6807"/>
      <c r="LEZ6807"/>
      <c r="LFA6807"/>
      <c r="LFB6807"/>
      <c r="LFC6807"/>
      <c r="LFD6807"/>
      <c r="LFE6807"/>
      <c r="LFF6807"/>
      <c r="LFG6807"/>
      <c r="LFH6807"/>
      <c r="LFI6807"/>
      <c r="LFJ6807"/>
      <c r="LFK6807"/>
      <c r="LFL6807"/>
      <c r="LFM6807"/>
      <c r="LFN6807"/>
      <c r="LFO6807"/>
      <c r="LFP6807"/>
      <c r="LFQ6807"/>
      <c r="LFR6807"/>
      <c r="LFS6807"/>
      <c r="LFT6807"/>
      <c r="LFU6807"/>
      <c r="LFV6807"/>
      <c r="LFW6807"/>
      <c r="LFX6807"/>
      <c r="LFY6807"/>
      <c r="LFZ6807"/>
      <c r="LGA6807"/>
      <c r="LGB6807"/>
      <c r="LGC6807"/>
      <c r="LGD6807"/>
      <c r="LGE6807"/>
      <c r="LGF6807"/>
      <c r="LGG6807"/>
      <c r="LGH6807"/>
      <c r="LGI6807"/>
      <c r="LGJ6807"/>
      <c r="LGK6807"/>
      <c r="LGL6807"/>
      <c r="LGM6807"/>
      <c r="LGN6807"/>
      <c r="LGO6807"/>
      <c r="LGP6807"/>
      <c r="LGQ6807"/>
      <c r="LGR6807"/>
      <c r="LGS6807"/>
      <c r="LGT6807"/>
      <c r="LGU6807"/>
      <c r="LGV6807"/>
      <c r="LGW6807"/>
      <c r="LGX6807"/>
      <c r="LGY6807"/>
      <c r="LGZ6807"/>
      <c r="LHA6807"/>
      <c r="LHB6807"/>
      <c r="LHC6807"/>
      <c r="LHD6807"/>
      <c r="LHE6807"/>
      <c r="LHF6807"/>
      <c r="LHG6807"/>
      <c r="LHH6807"/>
      <c r="LHI6807"/>
      <c r="LHJ6807"/>
      <c r="LHK6807"/>
      <c r="LHL6807"/>
      <c r="LHM6807"/>
      <c r="LHN6807"/>
      <c r="LHO6807"/>
      <c r="LHP6807"/>
      <c r="LHQ6807"/>
      <c r="LHR6807"/>
      <c r="LHS6807"/>
      <c r="LHT6807"/>
      <c r="LHU6807"/>
      <c r="LHV6807"/>
      <c r="LHW6807"/>
      <c r="LHX6807"/>
      <c r="LHY6807"/>
      <c r="LHZ6807"/>
      <c r="LIA6807"/>
      <c r="LIB6807"/>
      <c r="LIC6807"/>
      <c r="LID6807"/>
      <c r="LIE6807"/>
      <c r="LIF6807"/>
      <c r="LIG6807"/>
      <c r="LIH6807"/>
      <c r="LII6807"/>
      <c r="LIJ6807"/>
      <c r="LIK6807"/>
      <c r="LIL6807"/>
      <c r="LIM6807"/>
      <c r="LIN6807"/>
      <c r="LIO6807"/>
      <c r="LIP6807"/>
      <c r="LIQ6807"/>
      <c r="LIR6807"/>
      <c r="LIS6807"/>
      <c r="LIT6807"/>
      <c r="LIU6807"/>
      <c r="LIV6807"/>
      <c r="LIW6807"/>
      <c r="LIX6807"/>
      <c r="LIY6807"/>
      <c r="LIZ6807"/>
      <c r="LJA6807"/>
      <c r="LJB6807"/>
      <c r="LJC6807"/>
      <c r="LJD6807"/>
      <c r="LJE6807"/>
      <c r="LJF6807"/>
      <c r="LJG6807"/>
      <c r="LJH6807"/>
      <c r="LJI6807"/>
      <c r="LJJ6807"/>
      <c r="LJK6807"/>
      <c r="LJL6807"/>
      <c r="LJM6807"/>
      <c r="LJN6807"/>
      <c r="LJO6807"/>
      <c r="LJP6807"/>
      <c r="LJQ6807"/>
      <c r="LJR6807"/>
      <c r="LJS6807"/>
      <c r="LJT6807"/>
      <c r="LJU6807"/>
      <c r="LJV6807"/>
      <c r="LJW6807"/>
      <c r="LJX6807"/>
      <c r="LJY6807"/>
      <c r="LJZ6807"/>
      <c r="LKA6807"/>
      <c r="LKB6807"/>
      <c r="LKC6807"/>
      <c r="LKD6807"/>
      <c r="LKE6807"/>
      <c r="LKF6807"/>
      <c r="LKG6807"/>
      <c r="LKH6807"/>
      <c r="LKI6807"/>
      <c r="LKJ6807"/>
      <c r="LKK6807"/>
      <c r="LKL6807"/>
      <c r="LKM6807"/>
      <c r="LKN6807"/>
      <c r="LKO6807"/>
      <c r="LKP6807"/>
      <c r="LKQ6807"/>
      <c r="LKR6807"/>
      <c r="LKS6807"/>
      <c r="LKT6807"/>
      <c r="LKU6807"/>
      <c r="LKV6807"/>
      <c r="LKW6807"/>
      <c r="LKX6807"/>
      <c r="LKY6807"/>
      <c r="LKZ6807"/>
      <c r="LLA6807"/>
      <c r="LLB6807"/>
      <c r="LLC6807"/>
      <c r="LLD6807"/>
      <c r="LLE6807"/>
      <c r="LLF6807"/>
      <c r="LLG6807"/>
      <c r="LLH6807"/>
      <c r="LLI6807"/>
      <c r="LLJ6807"/>
      <c r="LLK6807"/>
      <c r="LLL6807"/>
      <c r="LLM6807"/>
      <c r="LLN6807"/>
      <c r="LLO6807"/>
      <c r="LLP6807"/>
      <c r="LLQ6807"/>
      <c r="LLR6807"/>
      <c r="LLS6807"/>
      <c r="LLT6807"/>
      <c r="LLU6807"/>
      <c r="LLV6807"/>
      <c r="LLW6807"/>
      <c r="LLX6807"/>
      <c r="LLY6807"/>
      <c r="LLZ6807"/>
      <c r="LMA6807"/>
      <c r="LMB6807"/>
      <c r="LMC6807"/>
      <c r="LMD6807"/>
      <c r="LME6807"/>
      <c r="LMF6807"/>
      <c r="LMG6807"/>
      <c r="LMH6807"/>
      <c r="LMI6807"/>
      <c r="LMJ6807"/>
      <c r="LMK6807"/>
      <c r="LML6807"/>
      <c r="LMM6807"/>
      <c r="LMN6807"/>
      <c r="LMO6807"/>
      <c r="LMP6807"/>
      <c r="LMQ6807"/>
      <c r="LMR6807"/>
      <c r="LMS6807"/>
      <c r="LMT6807"/>
      <c r="LMU6807"/>
      <c r="LMV6807"/>
      <c r="LMW6807"/>
      <c r="LMX6807"/>
      <c r="LMY6807"/>
      <c r="LMZ6807"/>
      <c r="LNA6807"/>
      <c r="LNB6807"/>
      <c r="LNC6807"/>
      <c r="LND6807"/>
      <c r="LNE6807"/>
      <c r="LNF6807"/>
      <c r="LNG6807"/>
      <c r="LNH6807"/>
      <c r="LNI6807"/>
      <c r="LNJ6807"/>
      <c r="LNK6807"/>
      <c r="LNL6807"/>
      <c r="LNM6807"/>
      <c r="LNN6807"/>
      <c r="LNO6807"/>
      <c r="LNP6807"/>
      <c r="LNQ6807"/>
      <c r="LNR6807"/>
      <c r="LNS6807"/>
      <c r="LNT6807"/>
      <c r="LNU6807"/>
      <c r="LNV6807"/>
      <c r="LNW6807"/>
      <c r="LNX6807"/>
      <c r="LNY6807"/>
      <c r="LNZ6807"/>
      <c r="LOA6807"/>
      <c r="LOB6807"/>
      <c r="LOC6807"/>
      <c r="LOD6807"/>
      <c r="LOE6807"/>
      <c r="LOF6807"/>
      <c r="LOG6807"/>
      <c r="LOH6807"/>
      <c r="LOI6807"/>
      <c r="LOJ6807"/>
      <c r="LOK6807"/>
      <c r="LOL6807"/>
      <c r="LOM6807"/>
      <c r="LON6807"/>
      <c r="LOO6807"/>
      <c r="LOP6807"/>
      <c r="LOQ6807"/>
      <c r="LOR6807"/>
      <c r="LOS6807"/>
      <c r="LOT6807"/>
      <c r="LOU6807"/>
      <c r="LOV6807"/>
      <c r="LOW6807"/>
      <c r="LOX6807"/>
      <c r="LOY6807"/>
      <c r="LOZ6807"/>
      <c r="LPA6807"/>
      <c r="LPB6807"/>
      <c r="LPC6807"/>
      <c r="LPD6807"/>
      <c r="LPE6807"/>
      <c r="LPF6807"/>
      <c r="LPG6807"/>
      <c r="LPH6807"/>
      <c r="LPI6807"/>
      <c r="LPJ6807"/>
      <c r="LPK6807"/>
      <c r="LPL6807"/>
      <c r="LPM6807"/>
      <c r="LPN6807"/>
      <c r="LPO6807"/>
      <c r="LPP6807"/>
      <c r="LPQ6807"/>
      <c r="LPR6807"/>
      <c r="LPS6807"/>
      <c r="LPT6807"/>
      <c r="LPU6807"/>
      <c r="LPV6807"/>
      <c r="LPW6807"/>
      <c r="LPX6807"/>
      <c r="LPY6807"/>
      <c r="LPZ6807"/>
      <c r="LQA6807"/>
      <c r="LQB6807"/>
      <c r="LQC6807"/>
      <c r="LQD6807"/>
      <c r="LQE6807"/>
      <c r="LQF6807"/>
      <c r="LQG6807"/>
      <c r="LQH6807"/>
      <c r="LQI6807"/>
      <c r="LQJ6807"/>
      <c r="LQK6807"/>
      <c r="LQL6807"/>
      <c r="LQM6807"/>
      <c r="LQN6807"/>
      <c r="LQO6807"/>
      <c r="LQP6807"/>
      <c r="LQQ6807"/>
      <c r="LQR6807"/>
      <c r="LQS6807"/>
      <c r="LQT6807"/>
      <c r="LQU6807"/>
      <c r="LQV6807"/>
      <c r="LQW6807"/>
      <c r="LQX6807"/>
      <c r="LQY6807"/>
      <c r="LQZ6807"/>
      <c r="LRA6807"/>
      <c r="LRB6807"/>
      <c r="LRC6807"/>
      <c r="LRD6807"/>
      <c r="LRE6807"/>
      <c r="LRF6807"/>
      <c r="LRG6807"/>
      <c r="LRH6807"/>
      <c r="LRI6807"/>
      <c r="LRJ6807"/>
      <c r="LRK6807"/>
      <c r="LRL6807"/>
      <c r="LRM6807"/>
      <c r="LRN6807"/>
      <c r="LRO6807"/>
      <c r="LRP6807"/>
      <c r="LRQ6807"/>
      <c r="LRR6807"/>
      <c r="LRS6807"/>
      <c r="LRT6807"/>
      <c r="LRU6807"/>
      <c r="LRV6807"/>
      <c r="LRW6807"/>
      <c r="LRX6807"/>
      <c r="LRY6807"/>
      <c r="LRZ6807"/>
      <c r="LSA6807"/>
      <c r="LSB6807"/>
      <c r="LSC6807"/>
      <c r="LSD6807"/>
      <c r="LSE6807"/>
      <c r="LSF6807"/>
      <c r="LSG6807"/>
      <c r="LSH6807"/>
      <c r="LSI6807"/>
      <c r="LSJ6807"/>
      <c r="LSK6807"/>
      <c r="LSL6807"/>
      <c r="LSM6807"/>
      <c r="LSN6807"/>
      <c r="LSO6807"/>
      <c r="LSP6807"/>
      <c r="LSQ6807"/>
      <c r="LSR6807"/>
      <c r="LSS6807"/>
      <c r="LST6807"/>
      <c r="LSU6807"/>
      <c r="LSV6807"/>
      <c r="LSW6807"/>
      <c r="LSX6807"/>
      <c r="LSY6807"/>
      <c r="LSZ6807"/>
      <c r="LTA6807"/>
      <c r="LTB6807"/>
      <c r="LTC6807"/>
      <c r="LTD6807"/>
      <c r="LTE6807"/>
      <c r="LTF6807"/>
      <c r="LTG6807"/>
      <c r="LTH6807"/>
      <c r="LTI6807"/>
      <c r="LTJ6807"/>
      <c r="LTK6807"/>
      <c r="LTL6807"/>
      <c r="LTM6807"/>
      <c r="LTN6807"/>
      <c r="LTO6807"/>
      <c r="LTP6807"/>
      <c r="LTQ6807"/>
      <c r="LTR6807"/>
      <c r="LTS6807"/>
      <c r="LTT6807"/>
      <c r="LTU6807"/>
      <c r="LTV6807"/>
      <c r="LTW6807"/>
      <c r="LTX6807"/>
      <c r="LTY6807"/>
      <c r="LTZ6807"/>
      <c r="LUA6807"/>
      <c r="LUB6807"/>
      <c r="LUC6807"/>
      <c r="LUD6807"/>
      <c r="LUE6807"/>
      <c r="LUF6807"/>
      <c r="LUG6807"/>
      <c r="LUH6807"/>
      <c r="LUI6807"/>
      <c r="LUJ6807"/>
      <c r="LUK6807"/>
      <c r="LUL6807"/>
      <c r="LUM6807"/>
      <c r="LUN6807"/>
      <c r="LUO6807"/>
      <c r="LUP6807"/>
      <c r="LUQ6807"/>
      <c r="LUR6807"/>
      <c r="LUS6807"/>
      <c r="LUT6807"/>
      <c r="LUU6807"/>
      <c r="LUV6807"/>
      <c r="LUW6807"/>
      <c r="LUX6807"/>
      <c r="LUY6807"/>
      <c r="LUZ6807"/>
      <c r="LVA6807"/>
      <c r="LVB6807"/>
      <c r="LVC6807"/>
      <c r="LVD6807"/>
      <c r="LVE6807"/>
      <c r="LVF6807"/>
      <c r="LVG6807"/>
      <c r="LVH6807"/>
      <c r="LVI6807"/>
      <c r="LVJ6807"/>
      <c r="LVK6807"/>
      <c r="LVL6807"/>
      <c r="LVM6807"/>
      <c r="LVN6807"/>
      <c r="LVO6807"/>
      <c r="LVP6807"/>
      <c r="LVQ6807"/>
      <c r="LVR6807"/>
      <c r="LVS6807"/>
      <c r="LVT6807"/>
      <c r="LVU6807"/>
      <c r="LVV6807"/>
      <c r="LVW6807"/>
      <c r="LVX6807"/>
      <c r="LVY6807"/>
      <c r="LVZ6807"/>
      <c r="LWA6807"/>
      <c r="LWB6807"/>
      <c r="LWC6807"/>
      <c r="LWD6807"/>
      <c r="LWE6807"/>
      <c r="LWF6807"/>
      <c r="LWG6807"/>
      <c r="LWH6807"/>
      <c r="LWI6807"/>
      <c r="LWJ6807"/>
      <c r="LWK6807"/>
      <c r="LWL6807"/>
      <c r="LWM6807"/>
      <c r="LWN6807"/>
      <c r="LWO6807"/>
      <c r="LWP6807"/>
      <c r="LWQ6807"/>
      <c r="LWR6807"/>
      <c r="LWS6807"/>
      <c r="LWT6807"/>
      <c r="LWU6807"/>
      <c r="LWV6807"/>
      <c r="LWW6807"/>
      <c r="LWX6807"/>
      <c r="LWY6807"/>
      <c r="LWZ6807"/>
      <c r="LXA6807"/>
      <c r="LXB6807"/>
      <c r="LXC6807"/>
      <c r="LXD6807"/>
      <c r="LXE6807"/>
      <c r="LXF6807"/>
      <c r="LXG6807"/>
      <c r="LXH6807"/>
      <c r="LXI6807"/>
      <c r="LXJ6807"/>
      <c r="LXK6807"/>
      <c r="LXL6807"/>
      <c r="LXM6807"/>
      <c r="LXN6807"/>
      <c r="LXO6807"/>
      <c r="LXP6807"/>
      <c r="LXQ6807"/>
      <c r="LXR6807"/>
      <c r="LXS6807"/>
      <c r="LXT6807"/>
      <c r="LXU6807"/>
      <c r="LXV6807"/>
      <c r="LXW6807"/>
      <c r="LXX6807"/>
      <c r="LXY6807"/>
      <c r="LXZ6807"/>
      <c r="LYA6807"/>
      <c r="LYB6807"/>
      <c r="LYC6807"/>
      <c r="LYD6807"/>
      <c r="LYE6807"/>
      <c r="LYF6807"/>
      <c r="LYG6807"/>
      <c r="LYH6807"/>
      <c r="LYI6807"/>
      <c r="LYJ6807"/>
      <c r="LYK6807"/>
      <c r="LYL6807"/>
      <c r="LYM6807"/>
      <c r="LYN6807"/>
      <c r="LYO6807"/>
      <c r="LYP6807"/>
      <c r="LYQ6807"/>
      <c r="LYR6807"/>
      <c r="LYS6807"/>
      <c r="LYT6807"/>
      <c r="LYU6807"/>
      <c r="LYV6807"/>
      <c r="LYW6807"/>
      <c r="LYX6807"/>
      <c r="LYY6807"/>
      <c r="LYZ6807"/>
      <c r="LZA6807"/>
      <c r="LZB6807"/>
      <c r="LZC6807"/>
      <c r="LZD6807"/>
      <c r="LZE6807"/>
      <c r="LZF6807"/>
      <c r="LZG6807"/>
      <c r="LZH6807"/>
      <c r="LZI6807"/>
      <c r="LZJ6807"/>
      <c r="LZK6807"/>
      <c r="LZL6807"/>
      <c r="LZM6807"/>
      <c r="LZN6807"/>
      <c r="LZO6807"/>
      <c r="LZP6807"/>
      <c r="LZQ6807"/>
      <c r="LZR6807"/>
      <c r="LZS6807"/>
      <c r="LZT6807"/>
      <c r="LZU6807"/>
      <c r="LZV6807"/>
      <c r="LZW6807"/>
      <c r="LZX6807"/>
      <c r="LZY6807"/>
      <c r="LZZ6807"/>
      <c r="MAA6807"/>
      <c r="MAB6807"/>
      <c r="MAC6807"/>
      <c r="MAD6807"/>
      <c r="MAE6807"/>
      <c r="MAF6807"/>
      <c r="MAG6807"/>
      <c r="MAH6807"/>
      <c r="MAI6807"/>
      <c r="MAJ6807"/>
      <c r="MAK6807"/>
      <c r="MAL6807"/>
      <c r="MAM6807"/>
      <c r="MAN6807"/>
      <c r="MAO6807"/>
      <c r="MAP6807"/>
      <c r="MAQ6807"/>
      <c r="MAR6807"/>
      <c r="MAS6807"/>
      <c r="MAT6807"/>
      <c r="MAU6807"/>
      <c r="MAV6807"/>
      <c r="MAW6807"/>
      <c r="MAX6807"/>
      <c r="MAY6807"/>
      <c r="MAZ6807"/>
      <c r="MBA6807"/>
      <c r="MBB6807"/>
      <c r="MBC6807"/>
      <c r="MBD6807"/>
      <c r="MBE6807"/>
      <c r="MBF6807"/>
      <c r="MBG6807"/>
      <c r="MBH6807"/>
      <c r="MBI6807"/>
      <c r="MBJ6807"/>
      <c r="MBK6807"/>
      <c r="MBL6807"/>
      <c r="MBM6807"/>
      <c r="MBN6807"/>
      <c r="MBO6807"/>
      <c r="MBP6807"/>
      <c r="MBQ6807"/>
      <c r="MBR6807"/>
      <c r="MBS6807"/>
      <c r="MBT6807"/>
      <c r="MBU6807"/>
      <c r="MBV6807"/>
      <c r="MBW6807"/>
      <c r="MBX6807"/>
      <c r="MBY6807"/>
      <c r="MBZ6807"/>
      <c r="MCA6807"/>
      <c r="MCB6807"/>
      <c r="MCC6807"/>
      <c r="MCD6807"/>
      <c r="MCE6807"/>
      <c r="MCF6807"/>
      <c r="MCG6807"/>
      <c r="MCH6807"/>
      <c r="MCI6807"/>
      <c r="MCJ6807"/>
      <c r="MCK6807"/>
      <c r="MCL6807"/>
      <c r="MCM6807"/>
      <c r="MCN6807"/>
      <c r="MCO6807"/>
      <c r="MCP6807"/>
      <c r="MCQ6807"/>
      <c r="MCR6807"/>
      <c r="MCS6807"/>
      <c r="MCT6807"/>
      <c r="MCU6807"/>
      <c r="MCV6807"/>
      <c r="MCW6807"/>
      <c r="MCX6807"/>
      <c r="MCY6807"/>
      <c r="MCZ6807"/>
      <c r="MDA6807"/>
      <c r="MDB6807"/>
      <c r="MDC6807"/>
      <c r="MDD6807"/>
      <c r="MDE6807"/>
      <c r="MDF6807"/>
      <c r="MDG6807"/>
      <c r="MDH6807"/>
      <c r="MDI6807"/>
      <c r="MDJ6807"/>
      <c r="MDK6807"/>
      <c r="MDL6807"/>
      <c r="MDM6807"/>
      <c r="MDN6807"/>
      <c r="MDO6807"/>
      <c r="MDP6807"/>
      <c r="MDQ6807"/>
      <c r="MDR6807"/>
      <c r="MDS6807"/>
      <c r="MDT6807"/>
      <c r="MDU6807"/>
      <c r="MDV6807"/>
      <c r="MDW6807"/>
      <c r="MDX6807"/>
      <c r="MDY6807"/>
      <c r="MDZ6807"/>
      <c r="MEA6807"/>
      <c r="MEB6807"/>
      <c r="MEC6807"/>
      <c r="MED6807"/>
      <c r="MEE6807"/>
      <c r="MEF6807"/>
      <c r="MEG6807"/>
      <c r="MEH6807"/>
      <c r="MEI6807"/>
      <c r="MEJ6807"/>
      <c r="MEK6807"/>
      <c r="MEL6807"/>
      <c r="MEM6807"/>
      <c r="MEN6807"/>
      <c r="MEO6807"/>
      <c r="MEP6807"/>
      <c r="MEQ6807"/>
      <c r="MER6807"/>
      <c r="MES6807"/>
      <c r="MET6807"/>
      <c r="MEU6807"/>
      <c r="MEV6807"/>
      <c r="MEW6807"/>
      <c r="MEX6807"/>
      <c r="MEY6807"/>
      <c r="MEZ6807"/>
      <c r="MFA6807"/>
      <c r="MFB6807"/>
      <c r="MFC6807"/>
      <c r="MFD6807"/>
      <c r="MFE6807"/>
      <c r="MFF6807"/>
      <c r="MFG6807"/>
      <c r="MFH6807"/>
      <c r="MFI6807"/>
      <c r="MFJ6807"/>
      <c r="MFK6807"/>
      <c r="MFL6807"/>
      <c r="MFM6807"/>
      <c r="MFN6807"/>
      <c r="MFO6807"/>
      <c r="MFP6807"/>
      <c r="MFQ6807"/>
      <c r="MFR6807"/>
      <c r="MFS6807"/>
      <c r="MFT6807"/>
      <c r="MFU6807"/>
      <c r="MFV6807"/>
      <c r="MFW6807"/>
      <c r="MFX6807"/>
      <c r="MFY6807"/>
      <c r="MFZ6807"/>
      <c r="MGA6807"/>
      <c r="MGB6807"/>
      <c r="MGC6807"/>
      <c r="MGD6807"/>
      <c r="MGE6807"/>
      <c r="MGF6807"/>
      <c r="MGG6807"/>
      <c r="MGH6807"/>
      <c r="MGI6807"/>
      <c r="MGJ6807"/>
      <c r="MGK6807"/>
      <c r="MGL6807"/>
      <c r="MGM6807"/>
      <c r="MGN6807"/>
      <c r="MGO6807"/>
      <c r="MGP6807"/>
      <c r="MGQ6807"/>
      <c r="MGR6807"/>
      <c r="MGS6807"/>
      <c r="MGT6807"/>
      <c r="MGU6807"/>
      <c r="MGV6807"/>
      <c r="MGW6807"/>
      <c r="MGX6807"/>
      <c r="MGY6807"/>
      <c r="MGZ6807"/>
      <c r="MHA6807"/>
      <c r="MHB6807"/>
      <c r="MHC6807"/>
      <c r="MHD6807"/>
      <c r="MHE6807"/>
      <c r="MHF6807"/>
      <c r="MHG6807"/>
      <c r="MHH6807"/>
      <c r="MHI6807"/>
      <c r="MHJ6807"/>
      <c r="MHK6807"/>
      <c r="MHL6807"/>
      <c r="MHM6807"/>
      <c r="MHN6807"/>
      <c r="MHO6807"/>
      <c r="MHP6807"/>
      <c r="MHQ6807"/>
      <c r="MHR6807"/>
      <c r="MHS6807"/>
      <c r="MHT6807"/>
      <c r="MHU6807"/>
      <c r="MHV6807"/>
      <c r="MHW6807"/>
      <c r="MHX6807"/>
      <c r="MHY6807"/>
      <c r="MHZ6807"/>
      <c r="MIA6807"/>
      <c r="MIB6807"/>
      <c r="MIC6807"/>
      <c r="MID6807"/>
      <c r="MIE6807"/>
      <c r="MIF6807"/>
      <c r="MIG6807"/>
      <c r="MIH6807"/>
      <c r="MII6807"/>
      <c r="MIJ6807"/>
      <c r="MIK6807"/>
      <c r="MIL6807"/>
      <c r="MIM6807"/>
      <c r="MIN6807"/>
      <c r="MIO6807"/>
      <c r="MIP6807"/>
      <c r="MIQ6807"/>
      <c r="MIR6807"/>
      <c r="MIS6807"/>
      <c r="MIT6807"/>
      <c r="MIU6807"/>
      <c r="MIV6807"/>
      <c r="MIW6807"/>
      <c r="MIX6807"/>
      <c r="MIY6807"/>
      <c r="MIZ6807"/>
      <c r="MJA6807"/>
      <c r="MJB6807"/>
      <c r="MJC6807"/>
      <c r="MJD6807"/>
      <c r="MJE6807"/>
      <c r="MJF6807"/>
      <c r="MJG6807"/>
      <c r="MJH6807"/>
      <c r="MJI6807"/>
      <c r="MJJ6807"/>
      <c r="MJK6807"/>
      <c r="MJL6807"/>
      <c r="MJM6807"/>
      <c r="MJN6807"/>
      <c r="MJO6807"/>
      <c r="MJP6807"/>
      <c r="MJQ6807"/>
      <c r="MJR6807"/>
      <c r="MJS6807"/>
      <c r="MJT6807"/>
      <c r="MJU6807"/>
      <c r="MJV6807"/>
      <c r="MJW6807"/>
      <c r="MJX6807"/>
      <c r="MJY6807"/>
      <c r="MJZ6807"/>
      <c r="MKA6807"/>
      <c r="MKB6807"/>
      <c r="MKC6807"/>
      <c r="MKD6807"/>
      <c r="MKE6807"/>
      <c r="MKF6807"/>
      <c r="MKG6807"/>
      <c r="MKH6807"/>
      <c r="MKI6807"/>
      <c r="MKJ6807"/>
      <c r="MKK6807"/>
      <c r="MKL6807"/>
      <c r="MKM6807"/>
      <c r="MKN6807"/>
      <c r="MKO6807"/>
      <c r="MKP6807"/>
      <c r="MKQ6807"/>
      <c r="MKR6807"/>
      <c r="MKS6807"/>
      <c r="MKT6807"/>
      <c r="MKU6807"/>
      <c r="MKV6807"/>
      <c r="MKW6807"/>
      <c r="MKX6807"/>
      <c r="MKY6807"/>
      <c r="MKZ6807"/>
      <c r="MLA6807"/>
      <c r="MLB6807"/>
      <c r="MLC6807"/>
      <c r="MLD6807"/>
      <c r="MLE6807"/>
      <c r="MLF6807"/>
      <c r="MLG6807"/>
      <c r="MLH6807"/>
      <c r="MLI6807"/>
      <c r="MLJ6807"/>
      <c r="MLK6807"/>
      <c r="MLL6807"/>
      <c r="MLM6807"/>
      <c r="MLN6807"/>
      <c r="MLO6807"/>
      <c r="MLP6807"/>
      <c r="MLQ6807"/>
      <c r="MLR6807"/>
      <c r="MLS6807"/>
      <c r="MLT6807"/>
      <c r="MLU6807"/>
      <c r="MLV6807"/>
      <c r="MLW6807"/>
      <c r="MLX6807"/>
      <c r="MLY6807"/>
      <c r="MLZ6807"/>
      <c r="MMA6807"/>
      <c r="MMB6807"/>
      <c r="MMC6807"/>
      <c r="MMD6807"/>
      <c r="MME6807"/>
      <c r="MMF6807"/>
      <c r="MMG6807"/>
      <c r="MMH6807"/>
      <c r="MMI6807"/>
      <c r="MMJ6807"/>
      <c r="MMK6807"/>
      <c r="MML6807"/>
      <c r="MMM6807"/>
      <c r="MMN6807"/>
      <c r="MMO6807"/>
      <c r="MMP6807"/>
      <c r="MMQ6807"/>
      <c r="MMR6807"/>
      <c r="MMS6807"/>
      <c r="MMT6807"/>
      <c r="MMU6807"/>
      <c r="MMV6807"/>
      <c r="MMW6807"/>
      <c r="MMX6807"/>
      <c r="MMY6807"/>
      <c r="MMZ6807"/>
      <c r="MNA6807"/>
      <c r="MNB6807"/>
      <c r="MNC6807"/>
      <c r="MND6807"/>
      <c r="MNE6807"/>
      <c r="MNF6807"/>
      <c r="MNG6807"/>
      <c r="MNH6807"/>
      <c r="MNI6807"/>
      <c r="MNJ6807"/>
      <c r="MNK6807"/>
      <c r="MNL6807"/>
      <c r="MNM6807"/>
      <c r="MNN6807"/>
      <c r="MNO6807"/>
      <c r="MNP6807"/>
      <c r="MNQ6807"/>
      <c r="MNR6807"/>
      <c r="MNS6807"/>
      <c r="MNT6807"/>
      <c r="MNU6807"/>
      <c r="MNV6807"/>
      <c r="MNW6807"/>
      <c r="MNX6807"/>
      <c r="MNY6807"/>
      <c r="MNZ6807"/>
      <c r="MOA6807"/>
      <c r="MOB6807"/>
      <c r="MOC6807"/>
      <c r="MOD6807"/>
      <c r="MOE6807"/>
      <c r="MOF6807"/>
      <c r="MOG6807"/>
      <c r="MOH6807"/>
      <c r="MOI6807"/>
      <c r="MOJ6807"/>
      <c r="MOK6807"/>
      <c r="MOL6807"/>
      <c r="MOM6807"/>
      <c r="MON6807"/>
      <c r="MOO6807"/>
      <c r="MOP6807"/>
      <c r="MOQ6807"/>
      <c r="MOR6807"/>
      <c r="MOS6807"/>
      <c r="MOT6807"/>
      <c r="MOU6807"/>
      <c r="MOV6807"/>
      <c r="MOW6807"/>
      <c r="MOX6807"/>
      <c r="MOY6807"/>
      <c r="MOZ6807"/>
      <c r="MPA6807"/>
      <c r="MPB6807"/>
      <c r="MPC6807"/>
      <c r="MPD6807"/>
      <c r="MPE6807"/>
      <c r="MPF6807"/>
      <c r="MPG6807"/>
      <c r="MPH6807"/>
      <c r="MPI6807"/>
      <c r="MPJ6807"/>
      <c r="MPK6807"/>
      <c r="MPL6807"/>
      <c r="MPM6807"/>
      <c r="MPN6807"/>
      <c r="MPO6807"/>
      <c r="MPP6807"/>
      <c r="MPQ6807"/>
      <c r="MPR6807"/>
      <c r="MPS6807"/>
      <c r="MPT6807"/>
      <c r="MPU6807"/>
      <c r="MPV6807"/>
      <c r="MPW6807"/>
      <c r="MPX6807"/>
      <c r="MPY6807"/>
      <c r="MPZ6807"/>
      <c r="MQA6807"/>
      <c r="MQB6807"/>
      <c r="MQC6807"/>
      <c r="MQD6807"/>
      <c r="MQE6807"/>
      <c r="MQF6807"/>
      <c r="MQG6807"/>
      <c r="MQH6807"/>
      <c r="MQI6807"/>
      <c r="MQJ6807"/>
      <c r="MQK6807"/>
      <c r="MQL6807"/>
      <c r="MQM6807"/>
      <c r="MQN6807"/>
      <c r="MQO6807"/>
      <c r="MQP6807"/>
      <c r="MQQ6807"/>
      <c r="MQR6807"/>
      <c r="MQS6807"/>
      <c r="MQT6807"/>
      <c r="MQU6807"/>
      <c r="MQV6807"/>
      <c r="MQW6807"/>
      <c r="MQX6807"/>
      <c r="MQY6807"/>
      <c r="MQZ6807"/>
      <c r="MRA6807"/>
      <c r="MRB6807"/>
      <c r="MRC6807"/>
      <c r="MRD6807"/>
      <c r="MRE6807"/>
      <c r="MRF6807"/>
      <c r="MRG6807"/>
      <c r="MRH6807"/>
      <c r="MRI6807"/>
      <c r="MRJ6807"/>
      <c r="MRK6807"/>
      <c r="MRL6807"/>
      <c r="MRM6807"/>
      <c r="MRN6807"/>
      <c r="MRO6807"/>
      <c r="MRP6807"/>
      <c r="MRQ6807"/>
      <c r="MRR6807"/>
      <c r="MRS6807"/>
      <c r="MRT6807"/>
      <c r="MRU6807"/>
      <c r="MRV6807"/>
      <c r="MRW6807"/>
      <c r="MRX6807"/>
      <c r="MRY6807"/>
      <c r="MRZ6807"/>
      <c r="MSA6807"/>
      <c r="MSB6807"/>
      <c r="MSC6807"/>
      <c r="MSD6807"/>
      <c r="MSE6807"/>
      <c r="MSF6807"/>
      <c r="MSG6807"/>
      <c r="MSH6807"/>
      <c r="MSI6807"/>
      <c r="MSJ6807"/>
      <c r="MSK6807"/>
      <c r="MSL6807"/>
      <c r="MSM6807"/>
      <c r="MSN6807"/>
      <c r="MSO6807"/>
      <c r="MSP6807"/>
      <c r="MSQ6807"/>
      <c r="MSR6807"/>
      <c r="MSS6807"/>
      <c r="MST6807"/>
      <c r="MSU6807"/>
      <c r="MSV6807"/>
      <c r="MSW6807"/>
      <c r="MSX6807"/>
      <c r="MSY6807"/>
      <c r="MSZ6807"/>
      <c r="MTA6807"/>
      <c r="MTB6807"/>
      <c r="MTC6807"/>
      <c r="MTD6807"/>
      <c r="MTE6807"/>
      <c r="MTF6807"/>
      <c r="MTG6807"/>
      <c r="MTH6807"/>
      <c r="MTI6807"/>
      <c r="MTJ6807"/>
      <c r="MTK6807"/>
      <c r="MTL6807"/>
      <c r="MTM6807"/>
      <c r="MTN6807"/>
      <c r="MTO6807"/>
      <c r="MTP6807"/>
      <c r="MTQ6807"/>
      <c r="MTR6807"/>
      <c r="MTS6807"/>
      <c r="MTT6807"/>
      <c r="MTU6807"/>
      <c r="MTV6807"/>
      <c r="MTW6807"/>
      <c r="MTX6807"/>
      <c r="MTY6807"/>
      <c r="MTZ6807"/>
      <c r="MUA6807"/>
      <c r="MUB6807"/>
      <c r="MUC6807"/>
      <c r="MUD6807"/>
      <c r="MUE6807"/>
      <c r="MUF6807"/>
      <c r="MUG6807"/>
      <c r="MUH6807"/>
      <c r="MUI6807"/>
      <c r="MUJ6807"/>
      <c r="MUK6807"/>
      <c r="MUL6807"/>
      <c r="MUM6807"/>
      <c r="MUN6807"/>
      <c r="MUO6807"/>
      <c r="MUP6807"/>
      <c r="MUQ6807"/>
      <c r="MUR6807"/>
      <c r="MUS6807"/>
      <c r="MUT6807"/>
      <c r="MUU6807"/>
      <c r="MUV6807"/>
      <c r="MUW6807"/>
      <c r="MUX6807"/>
      <c r="MUY6807"/>
      <c r="MUZ6807"/>
      <c r="MVA6807"/>
      <c r="MVB6807"/>
      <c r="MVC6807"/>
      <c r="MVD6807"/>
      <c r="MVE6807"/>
      <c r="MVF6807"/>
      <c r="MVG6807"/>
      <c r="MVH6807"/>
      <c r="MVI6807"/>
      <c r="MVJ6807"/>
      <c r="MVK6807"/>
      <c r="MVL6807"/>
      <c r="MVM6807"/>
      <c r="MVN6807"/>
      <c r="MVO6807"/>
      <c r="MVP6807"/>
      <c r="MVQ6807"/>
      <c r="MVR6807"/>
      <c r="MVS6807"/>
      <c r="MVT6807"/>
      <c r="MVU6807"/>
      <c r="MVV6807"/>
      <c r="MVW6807"/>
      <c r="MVX6807"/>
      <c r="MVY6807"/>
      <c r="MVZ6807"/>
      <c r="MWA6807"/>
      <c r="MWB6807"/>
      <c r="MWC6807"/>
      <c r="MWD6807"/>
      <c r="MWE6807"/>
      <c r="MWF6807"/>
      <c r="MWG6807"/>
      <c r="MWH6807"/>
      <c r="MWI6807"/>
      <c r="MWJ6807"/>
      <c r="MWK6807"/>
      <c r="MWL6807"/>
      <c r="MWM6807"/>
      <c r="MWN6807"/>
      <c r="MWO6807"/>
      <c r="MWP6807"/>
      <c r="MWQ6807"/>
      <c r="MWR6807"/>
      <c r="MWS6807"/>
      <c r="MWT6807"/>
      <c r="MWU6807"/>
      <c r="MWV6807"/>
      <c r="MWW6807"/>
      <c r="MWX6807"/>
      <c r="MWY6807"/>
      <c r="MWZ6807"/>
      <c r="MXA6807"/>
      <c r="MXB6807"/>
      <c r="MXC6807"/>
      <c r="MXD6807"/>
      <c r="MXE6807"/>
      <c r="MXF6807"/>
      <c r="MXG6807"/>
      <c r="MXH6807"/>
      <c r="MXI6807"/>
      <c r="MXJ6807"/>
      <c r="MXK6807"/>
      <c r="MXL6807"/>
      <c r="MXM6807"/>
      <c r="MXN6807"/>
      <c r="MXO6807"/>
      <c r="MXP6807"/>
      <c r="MXQ6807"/>
      <c r="MXR6807"/>
      <c r="MXS6807"/>
      <c r="MXT6807"/>
      <c r="MXU6807"/>
      <c r="MXV6807"/>
      <c r="MXW6807"/>
      <c r="MXX6807"/>
      <c r="MXY6807"/>
      <c r="MXZ6807"/>
      <c r="MYA6807"/>
      <c r="MYB6807"/>
      <c r="MYC6807"/>
      <c r="MYD6807"/>
      <c r="MYE6807"/>
      <c r="MYF6807"/>
      <c r="MYG6807"/>
      <c r="MYH6807"/>
      <c r="MYI6807"/>
      <c r="MYJ6807"/>
      <c r="MYK6807"/>
      <c r="MYL6807"/>
      <c r="MYM6807"/>
      <c r="MYN6807"/>
      <c r="MYO6807"/>
      <c r="MYP6807"/>
      <c r="MYQ6807"/>
      <c r="MYR6807"/>
      <c r="MYS6807"/>
      <c r="MYT6807"/>
      <c r="MYU6807"/>
      <c r="MYV6807"/>
      <c r="MYW6807"/>
      <c r="MYX6807"/>
      <c r="MYY6807"/>
      <c r="MYZ6807"/>
      <c r="MZA6807"/>
      <c r="MZB6807"/>
      <c r="MZC6807"/>
      <c r="MZD6807"/>
      <c r="MZE6807"/>
      <c r="MZF6807"/>
      <c r="MZG6807"/>
      <c r="MZH6807"/>
      <c r="MZI6807"/>
      <c r="MZJ6807"/>
      <c r="MZK6807"/>
      <c r="MZL6807"/>
      <c r="MZM6807"/>
      <c r="MZN6807"/>
      <c r="MZO6807"/>
      <c r="MZP6807"/>
      <c r="MZQ6807"/>
      <c r="MZR6807"/>
      <c r="MZS6807"/>
      <c r="MZT6807"/>
      <c r="MZU6807"/>
      <c r="MZV6807"/>
      <c r="MZW6807"/>
      <c r="MZX6807"/>
      <c r="MZY6807"/>
      <c r="MZZ6807"/>
      <c r="NAA6807"/>
      <c r="NAB6807"/>
      <c r="NAC6807"/>
      <c r="NAD6807"/>
      <c r="NAE6807"/>
      <c r="NAF6807"/>
      <c r="NAG6807"/>
      <c r="NAH6807"/>
      <c r="NAI6807"/>
      <c r="NAJ6807"/>
      <c r="NAK6807"/>
      <c r="NAL6807"/>
      <c r="NAM6807"/>
      <c r="NAN6807"/>
      <c r="NAO6807"/>
      <c r="NAP6807"/>
      <c r="NAQ6807"/>
      <c r="NAR6807"/>
      <c r="NAS6807"/>
      <c r="NAT6807"/>
      <c r="NAU6807"/>
      <c r="NAV6807"/>
      <c r="NAW6807"/>
      <c r="NAX6807"/>
      <c r="NAY6807"/>
      <c r="NAZ6807"/>
      <c r="NBA6807"/>
      <c r="NBB6807"/>
      <c r="NBC6807"/>
      <c r="NBD6807"/>
      <c r="NBE6807"/>
      <c r="NBF6807"/>
      <c r="NBG6807"/>
      <c r="NBH6807"/>
      <c r="NBI6807"/>
      <c r="NBJ6807"/>
      <c r="NBK6807"/>
      <c r="NBL6807"/>
      <c r="NBM6807"/>
      <c r="NBN6807"/>
      <c r="NBO6807"/>
      <c r="NBP6807"/>
      <c r="NBQ6807"/>
      <c r="NBR6807"/>
      <c r="NBS6807"/>
      <c r="NBT6807"/>
      <c r="NBU6807"/>
      <c r="NBV6807"/>
      <c r="NBW6807"/>
      <c r="NBX6807"/>
      <c r="NBY6807"/>
      <c r="NBZ6807"/>
      <c r="NCA6807"/>
      <c r="NCB6807"/>
      <c r="NCC6807"/>
      <c r="NCD6807"/>
      <c r="NCE6807"/>
      <c r="NCF6807"/>
      <c r="NCG6807"/>
      <c r="NCH6807"/>
      <c r="NCI6807"/>
      <c r="NCJ6807"/>
      <c r="NCK6807"/>
      <c r="NCL6807"/>
      <c r="NCM6807"/>
      <c r="NCN6807"/>
      <c r="NCO6807"/>
      <c r="NCP6807"/>
      <c r="NCQ6807"/>
      <c r="NCR6807"/>
      <c r="NCS6807"/>
      <c r="NCT6807"/>
      <c r="NCU6807"/>
      <c r="NCV6807"/>
      <c r="NCW6807"/>
      <c r="NCX6807"/>
      <c r="NCY6807"/>
      <c r="NCZ6807"/>
      <c r="NDA6807"/>
      <c r="NDB6807"/>
      <c r="NDC6807"/>
      <c r="NDD6807"/>
      <c r="NDE6807"/>
      <c r="NDF6807"/>
      <c r="NDG6807"/>
      <c r="NDH6807"/>
      <c r="NDI6807"/>
      <c r="NDJ6807"/>
      <c r="NDK6807"/>
      <c r="NDL6807"/>
      <c r="NDM6807"/>
      <c r="NDN6807"/>
      <c r="NDO6807"/>
      <c r="NDP6807"/>
      <c r="NDQ6807"/>
      <c r="NDR6807"/>
      <c r="NDS6807"/>
      <c r="NDT6807"/>
      <c r="NDU6807"/>
      <c r="NDV6807"/>
      <c r="NDW6807"/>
      <c r="NDX6807"/>
      <c r="NDY6807"/>
      <c r="NDZ6807"/>
      <c r="NEA6807"/>
      <c r="NEB6807"/>
      <c r="NEC6807"/>
      <c r="NED6807"/>
      <c r="NEE6807"/>
      <c r="NEF6807"/>
      <c r="NEG6807"/>
      <c r="NEH6807"/>
      <c r="NEI6807"/>
      <c r="NEJ6807"/>
      <c r="NEK6807"/>
      <c r="NEL6807"/>
      <c r="NEM6807"/>
      <c r="NEN6807"/>
      <c r="NEO6807"/>
      <c r="NEP6807"/>
      <c r="NEQ6807"/>
      <c r="NER6807"/>
      <c r="NES6807"/>
      <c r="NET6807"/>
      <c r="NEU6807"/>
      <c r="NEV6807"/>
      <c r="NEW6807"/>
      <c r="NEX6807"/>
      <c r="NEY6807"/>
      <c r="NEZ6807"/>
      <c r="NFA6807"/>
      <c r="NFB6807"/>
      <c r="NFC6807"/>
      <c r="NFD6807"/>
      <c r="NFE6807"/>
      <c r="NFF6807"/>
      <c r="NFG6807"/>
      <c r="NFH6807"/>
      <c r="NFI6807"/>
      <c r="NFJ6807"/>
      <c r="NFK6807"/>
      <c r="NFL6807"/>
      <c r="NFM6807"/>
      <c r="NFN6807"/>
      <c r="NFO6807"/>
      <c r="NFP6807"/>
      <c r="NFQ6807"/>
      <c r="NFR6807"/>
      <c r="NFS6807"/>
      <c r="NFT6807"/>
      <c r="NFU6807"/>
      <c r="NFV6807"/>
      <c r="NFW6807"/>
      <c r="NFX6807"/>
      <c r="NFY6807"/>
      <c r="NFZ6807"/>
      <c r="NGA6807"/>
      <c r="NGB6807"/>
      <c r="NGC6807"/>
      <c r="NGD6807"/>
      <c r="NGE6807"/>
      <c r="NGF6807"/>
      <c r="NGG6807"/>
      <c r="NGH6807"/>
      <c r="NGI6807"/>
      <c r="NGJ6807"/>
      <c r="NGK6807"/>
      <c r="NGL6807"/>
      <c r="NGM6807"/>
      <c r="NGN6807"/>
      <c r="NGO6807"/>
      <c r="NGP6807"/>
      <c r="NGQ6807"/>
      <c r="NGR6807"/>
      <c r="NGS6807"/>
      <c r="NGT6807"/>
      <c r="NGU6807"/>
      <c r="NGV6807"/>
      <c r="NGW6807"/>
      <c r="NGX6807"/>
      <c r="NGY6807"/>
      <c r="NGZ6807"/>
      <c r="NHA6807"/>
      <c r="NHB6807"/>
      <c r="NHC6807"/>
      <c r="NHD6807"/>
      <c r="NHE6807"/>
      <c r="NHF6807"/>
      <c r="NHG6807"/>
      <c r="NHH6807"/>
      <c r="NHI6807"/>
      <c r="NHJ6807"/>
      <c r="NHK6807"/>
      <c r="NHL6807"/>
      <c r="NHM6807"/>
      <c r="NHN6807"/>
      <c r="NHO6807"/>
      <c r="NHP6807"/>
      <c r="NHQ6807"/>
      <c r="NHR6807"/>
      <c r="NHS6807"/>
      <c r="NHT6807"/>
      <c r="NHU6807"/>
      <c r="NHV6807"/>
      <c r="NHW6807"/>
      <c r="NHX6807"/>
      <c r="NHY6807"/>
      <c r="NHZ6807"/>
      <c r="NIA6807"/>
      <c r="NIB6807"/>
      <c r="NIC6807"/>
      <c r="NID6807"/>
      <c r="NIE6807"/>
      <c r="NIF6807"/>
      <c r="NIG6807"/>
      <c r="NIH6807"/>
      <c r="NII6807"/>
      <c r="NIJ6807"/>
      <c r="NIK6807"/>
      <c r="NIL6807"/>
      <c r="NIM6807"/>
      <c r="NIN6807"/>
      <c r="NIO6807"/>
      <c r="NIP6807"/>
      <c r="NIQ6807"/>
      <c r="NIR6807"/>
      <c r="NIS6807"/>
      <c r="NIT6807"/>
      <c r="NIU6807"/>
      <c r="NIV6807"/>
      <c r="NIW6807"/>
      <c r="NIX6807"/>
      <c r="NIY6807"/>
      <c r="NIZ6807"/>
      <c r="NJA6807"/>
      <c r="NJB6807"/>
      <c r="NJC6807"/>
      <c r="NJD6807"/>
      <c r="NJE6807"/>
      <c r="NJF6807"/>
      <c r="NJG6807"/>
      <c r="NJH6807"/>
      <c r="NJI6807"/>
      <c r="NJJ6807"/>
      <c r="NJK6807"/>
      <c r="NJL6807"/>
      <c r="NJM6807"/>
      <c r="NJN6807"/>
      <c r="NJO6807"/>
      <c r="NJP6807"/>
      <c r="NJQ6807"/>
      <c r="NJR6807"/>
      <c r="NJS6807"/>
      <c r="NJT6807"/>
      <c r="NJU6807"/>
      <c r="NJV6807"/>
      <c r="NJW6807"/>
      <c r="NJX6807"/>
      <c r="NJY6807"/>
      <c r="NJZ6807"/>
      <c r="NKA6807"/>
      <c r="NKB6807"/>
      <c r="NKC6807"/>
      <c r="NKD6807"/>
      <c r="NKE6807"/>
      <c r="NKF6807"/>
      <c r="NKG6807"/>
      <c r="NKH6807"/>
      <c r="NKI6807"/>
      <c r="NKJ6807"/>
      <c r="NKK6807"/>
      <c r="NKL6807"/>
      <c r="NKM6807"/>
      <c r="NKN6807"/>
      <c r="NKO6807"/>
      <c r="NKP6807"/>
      <c r="NKQ6807"/>
      <c r="NKR6807"/>
      <c r="NKS6807"/>
      <c r="NKT6807"/>
      <c r="NKU6807"/>
      <c r="NKV6807"/>
      <c r="NKW6807"/>
      <c r="NKX6807"/>
      <c r="NKY6807"/>
      <c r="NKZ6807"/>
      <c r="NLA6807"/>
      <c r="NLB6807"/>
      <c r="NLC6807"/>
      <c r="NLD6807"/>
      <c r="NLE6807"/>
      <c r="NLF6807"/>
      <c r="NLG6807"/>
      <c r="NLH6807"/>
      <c r="NLI6807"/>
      <c r="NLJ6807"/>
      <c r="NLK6807"/>
      <c r="NLL6807"/>
      <c r="NLM6807"/>
      <c r="NLN6807"/>
      <c r="NLO6807"/>
      <c r="NLP6807"/>
      <c r="NLQ6807"/>
      <c r="NLR6807"/>
      <c r="NLS6807"/>
      <c r="NLT6807"/>
      <c r="NLU6807"/>
      <c r="NLV6807"/>
      <c r="NLW6807"/>
      <c r="NLX6807"/>
      <c r="NLY6807"/>
      <c r="NLZ6807"/>
      <c r="NMA6807"/>
      <c r="NMB6807"/>
      <c r="NMC6807"/>
      <c r="NMD6807"/>
      <c r="NME6807"/>
      <c r="NMF6807"/>
      <c r="NMG6807"/>
      <c r="NMH6807"/>
      <c r="NMI6807"/>
      <c r="NMJ6807"/>
      <c r="NMK6807"/>
      <c r="NML6807"/>
      <c r="NMM6807"/>
      <c r="NMN6807"/>
      <c r="NMO6807"/>
      <c r="NMP6807"/>
      <c r="NMQ6807"/>
      <c r="NMR6807"/>
      <c r="NMS6807"/>
      <c r="NMT6807"/>
      <c r="NMU6807"/>
      <c r="NMV6807"/>
      <c r="NMW6807"/>
      <c r="NMX6807"/>
      <c r="NMY6807"/>
      <c r="NMZ6807"/>
      <c r="NNA6807"/>
      <c r="NNB6807"/>
      <c r="NNC6807"/>
      <c r="NND6807"/>
      <c r="NNE6807"/>
      <c r="NNF6807"/>
      <c r="NNG6807"/>
      <c r="NNH6807"/>
      <c r="NNI6807"/>
      <c r="NNJ6807"/>
      <c r="NNK6807"/>
      <c r="NNL6807"/>
      <c r="NNM6807"/>
      <c r="NNN6807"/>
      <c r="NNO6807"/>
      <c r="NNP6807"/>
      <c r="NNQ6807"/>
      <c r="NNR6807"/>
      <c r="NNS6807"/>
      <c r="NNT6807"/>
      <c r="NNU6807"/>
      <c r="NNV6807"/>
      <c r="NNW6807"/>
      <c r="NNX6807"/>
      <c r="NNY6807"/>
      <c r="NNZ6807"/>
      <c r="NOA6807"/>
      <c r="NOB6807"/>
      <c r="NOC6807"/>
      <c r="NOD6807"/>
      <c r="NOE6807"/>
      <c r="NOF6807"/>
      <c r="NOG6807"/>
      <c r="NOH6807"/>
      <c r="NOI6807"/>
      <c r="NOJ6807"/>
      <c r="NOK6807"/>
      <c r="NOL6807"/>
      <c r="NOM6807"/>
      <c r="NON6807"/>
      <c r="NOO6807"/>
      <c r="NOP6807"/>
      <c r="NOQ6807"/>
      <c r="NOR6807"/>
      <c r="NOS6807"/>
      <c r="NOT6807"/>
      <c r="NOU6807"/>
      <c r="NOV6807"/>
      <c r="NOW6807"/>
      <c r="NOX6807"/>
      <c r="NOY6807"/>
      <c r="NOZ6807"/>
      <c r="NPA6807"/>
      <c r="NPB6807"/>
      <c r="NPC6807"/>
      <c r="NPD6807"/>
      <c r="NPE6807"/>
      <c r="NPF6807"/>
      <c r="NPG6807"/>
      <c r="NPH6807"/>
      <c r="NPI6807"/>
      <c r="NPJ6807"/>
      <c r="NPK6807"/>
      <c r="NPL6807"/>
      <c r="NPM6807"/>
      <c r="NPN6807"/>
      <c r="NPO6807"/>
      <c r="NPP6807"/>
      <c r="NPQ6807"/>
      <c r="NPR6807"/>
      <c r="NPS6807"/>
      <c r="NPT6807"/>
      <c r="NPU6807"/>
      <c r="NPV6807"/>
      <c r="NPW6807"/>
      <c r="NPX6807"/>
      <c r="NPY6807"/>
      <c r="NPZ6807"/>
      <c r="NQA6807"/>
      <c r="NQB6807"/>
      <c r="NQC6807"/>
      <c r="NQD6807"/>
      <c r="NQE6807"/>
      <c r="NQF6807"/>
      <c r="NQG6807"/>
      <c r="NQH6807"/>
      <c r="NQI6807"/>
      <c r="NQJ6807"/>
      <c r="NQK6807"/>
      <c r="NQL6807"/>
      <c r="NQM6807"/>
      <c r="NQN6807"/>
      <c r="NQO6807"/>
      <c r="NQP6807"/>
      <c r="NQQ6807"/>
      <c r="NQR6807"/>
      <c r="NQS6807"/>
      <c r="NQT6807"/>
      <c r="NQU6807"/>
      <c r="NQV6807"/>
      <c r="NQW6807"/>
      <c r="NQX6807"/>
      <c r="NQY6807"/>
      <c r="NQZ6807"/>
      <c r="NRA6807"/>
      <c r="NRB6807"/>
      <c r="NRC6807"/>
      <c r="NRD6807"/>
      <c r="NRE6807"/>
      <c r="NRF6807"/>
      <c r="NRG6807"/>
      <c r="NRH6807"/>
      <c r="NRI6807"/>
      <c r="NRJ6807"/>
      <c r="NRK6807"/>
      <c r="NRL6807"/>
      <c r="NRM6807"/>
      <c r="NRN6807"/>
      <c r="NRO6807"/>
      <c r="NRP6807"/>
      <c r="NRQ6807"/>
      <c r="NRR6807"/>
      <c r="NRS6807"/>
      <c r="NRT6807"/>
      <c r="NRU6807"/>
      <c r="NRV6807"/>
      <c r="NRW6807"/>
      <c r="NRX6807"/>
      <c r="NRY6807"/>
      <c r="NRZ6807"/>
      <c r="NSA6807"/>
      <c r="NSB6807"/>
      <c r="NSC6807"/>
      <c r="NSD6807"/>
      <c r="NSE6807"/>
      <c r="NSF6807"/>
      <c r="NSG6807"/>
      <c r="NSH6807"/>
      <c r="NSI6807"/>
      <c r="NSJ6807"/>
      <c r="NSK6807"/>
      <c r="NSL6807"/>
      <c r="NSM6807"/>
      <c r="NSN6807"/>
      <c r="NSO6807"/>
      <c r="NSP6807"/>
      <c r="NSQ6807"/>
      <c r="NSR6807"/>
      <c r="NSS6807"/>
      <c r="NST6807"/>
      <c r="NSU6807"/>
      <c r="NSV6807"/>
      <c r="NSW6807"/>
      <c r="NSX6807"/>
      <c r="NSY6807"/>
      <c r="NSZ6807"/>
      <c r="NTA6807"/>
      <c r="NTB6807"/>
      <c r="NTC6807"/>
      <c r="NTD6807"/>
      <c r="NTE6807"/>
      <c r="NTF6807"/>
      <c r="NTG6807"/>
      <c r="NTH6807"/>
      <c r="NTI6807"/>
      <c r="NTJ6807"/>
      <c r="NTK6807"/>
      <c r="NTL6807"/>
      <c r="NTM6807"/>
      <c r="NTN6807"/>
      <c r="NTO6807"/>
      <c r="NTP6807"/>
      <c r="NTQ6807"/>
      <c r="NTR6807"/>
      <c r="NTS6807"/>
      <c r="NTT6807"/>
      <c r="NTU6807"/>
      <c r="NTV6807"/>
      <c r="NTW6807"/>
      <c r="NTX6807"/>
      <c r="NTY6807"/>
      <c r="NTZ6807"/>
      <c r="NUA6807"/>
      <c r="NUB6807"/>
      <c r="NUC6807"/>
      <c r="NUD6807"/>
      <c r="NUE6807"/>
      <c r="NUF6807"/>
      <c r="NUG6807"/>
      <c r="NUH6807"/>
      <c r="NUI6807"/>
      <c r="NUJ6807"/>
      <c r="NUK6807"/>
      <c r="NUL6807"/>
      <c r="NUM6807"/>
      <c r="NUN6807"/>
      <c r="NUO6807"/>
      <c r="NUP6807"/>
      <c r="NUQ6807"/>
      <c r="NUR6807"/>
      <c r="NUS6807"/>
      <c r="NUT6807"/>
      <c r="NUU6807"/>
      <c r="NUV6807"/>
      <c r="NUW6807"/>
      <c r="NUX6807"/>
      <c r="NUY6807"/>
      <c r="NUZ6807"/>
      <c r="NVA6807"/>
      <c r="NVB6807"/>
      <c r="NVC6807"/>
      <c r="NVD6807"/>
      <c r="NVE6807"/>
      <c r="NVF6807"/>
      <c r="NVG6807"/>
      <c r="NVH6807"/>
      <c r="NVI6807"/>
      <c r="NVJ6807"/>
      <c r="NVK6807"/>
      <c r="NVL6807"/>
      <c r="NVM6807"/>
      <c r="NVN6807"/>
      <c r="NVO6807"/>
      <c r="NVP6807"/>
      <c r="NVQ6807"/>
      <c r="NVR6807"/>
      <c r="NVS6807"/>
      <c r="NVT6807"/>
      <c r="NVU6807"/>
      <c r="NVV6807"/>
      <c r="NVW6807"/>
      <c r="NVX6807"/>
      <c r="NVY6807"/>
      <c r="NVZ6807"/>
      <c r="NWA6807"/>
      <c r="NWB6807"/>
      <c r="NWC6807"/>
      <c r="NWD6807"/>
      <c r="NWE6807"/>
      <c r="NWF6807"/>
      <c r="NWG6807"/>
      <c r="NWH6807"/>
      <c r="NWI6807"/>
      <c r="NWJ6807"/>
      <c r="NWK6807"/>
      <c r="NWL6807"/>
      <c r="NWM6807"/>
      <c r="NWN6807"/>
      <c r="NWO6807"/>
      <c r="NWP6807"/>
      <c r="NWQ6807"/>
      <c r="NWR6807"/>
      <c r="NWS6807"/>
      <c r="NWT6807"/>
      <c r="NWU6807"/>
      <c r="NWV6807"/>
      <c r="NWW6807"/>
      <c r="NWX6807"/>
      <c r="NWY6807"/>
      <c r="NWZ6807"/>
      <c r="NXA6807"/>
      <c r="NXB6807"/>
      <c r="NXC6807"/>
      <c r="NXD6807"/>
      <c r="NXE6807"/>
      <c r="NXF6807"/>
      <c r="NXG6807"/>
      <c r="NXH6807"/>
      <c r="NXI6807"/>
      <c r="NXJ6807"/>
      <c r="NXK6807"/>
      <c r="NXL6807"/>
      <c r="NXM6807"/>
      <c r="NXN6807"/>
      <c r="NXO6807"/>
      <c r="NXP6807"/>
      <c r="NXQ6807"/>
      <c r="NXR6807"/>
      <c r="NXS6807"/>
      <c r="NXT6807"/>
      <c r="NXU6807"/>
      <c r="NXV6807"/>
      <c r="NXW6807"/>
      <c r="NXX6807"/>
      <c r="NXY6807"/>
      <c r="NXZ6807"/>
      <c r="NYA6807"/>
      <c r="NYB6807"/>
      <c r="NYC6807"/>
      <c r="NYD6807"/>
      <c r="NYE6807"/>
      <c r="NYF6807"/>
      <c r="NYG6807"/>
      <c r="NYH6807"/>
      <c r="NYI6807"/>
      <c r="NYJ6807"/>
      <c r="NYK6807"/>
      <c r="NYL6807"/>
      <c r="NYM6807"/>
      <c r="NYN6807"/>
      <c r="NYO6807"/>
      <c r="NYP6807"/>
      <c r="NYQ6807"/>
      <c r="NYR6807"/>
      <c r="NYS6807"/>
      <c r="NYT6807"/>
      <c r="NYU6807"/>
      <c r="NYV6807"/>
      <c r="NYW6807"/>
      <c r="NYX6807"/>
      <c r="NYY6807"/>
      <c r="NYZ6807"/>
      <c r="NZA6807"/>
      <c r="NZB6807"/>
      <c r="NZC6807"/>
      <c r="NZD6807"/>
      <c r="NZE6807"/>
      <c r="NZF6807"/>
      <c r="NZG6807"/>
      <c r="NZH6807"/>
      <c r="NZI6807"/>
      <c r="NZJ6807"/>
      <c r="NZK6807"/>
      <c r="NZL6807"/>
      <c r="NZM6807"/>
      <c r="NZN6807"/>
      <c r="NZO6807"/>
      <c r="NZP6807"/>
      <c r="NZQ6807"/>
      <c r="NZR6807"/>
      <c r="NZS6807"/>
      <c r="NZT6807"/>
      <c r="NZU6807"/>
      <c r="NZV6807"/>
      <c r="NZW6807"/>
      <c r="NZX6807"/>
      <c r="NZY6807"/>
      <c r="NZZ6807"/>
      <c r="OAA6807"/>
      <c r="OAB6807"/>
      <c r="OAC6807"/>
      <c r="OAD6807"/>
      <c r="OAE6807"/>
      <c r="OAF6807"/>
      <c r="OAG6807"/>
      <c r="OAH6807"/>
      <c r="OAI6807"/>
      <c r="OAJ6807"/>
      <c r="OAK6807"/>
      <c r="OAL6807"/>
      <c r="OAM6807"/>
      <c r="OAN6807"/>
      <c r="OAO6807"/>
      <c r="OAP6807"/>
      <c r="OAQ6807"/>
      <c r="OAR6807"/>
      <c r="OAS6807"/>
      <c r="OAT6807"/>
      <c r="OAU6807"/>
      <c r="OAV6807"/>
      <c r="OAW6807"/>
      <c r="OAX6807"/>
      <c r="OAY6807"/>
      <c r="OAZ6807"/>
      <c r="OBA6807"/>
      <c r="OBB6807"/>
      <c r="OBC6807"/>
      <c r="OBD6807"/>
      <c r="OBE6807"/>
      <c r="OBF6807"/>
      <c r="OBG6807"/>
      <c r="OBH6807"/>
      <c r="OBI6807"/>
      <c r="OBJ6807"/>
      <c r="OBK6807"/>
      <c r="OBL6807"/>
      <c r="OBM6807"/>
      <c r="OBN6807"/>
      <c r="OBO6807"/>
      <c r="OBP6807"/>
      <c r="OBQ6807"/>
      <c r="OBR6807"/>
      <c r="OBS6807"/>
      <c r="OBT6807"/>
      <c r="OBU6807"/>
      <c r="OBV6807"/>
      <c r="OBW6807"/>
      <c r="OBX6807"/>
      <c r="OBY6807"/>
      <c r="OBZ6807"/>
      <c r="OCA6807"/>
      <c r="OCB6807"/>
      <c r="OCC6807"/>
      <c r="OCD6807"/>
      <c r="OCE6807"/>
      <c r="OCF6807"/>
      <c r="OCG6807"/>
      <c r="OCH6807"/>
      <c r="OCI6807"/>
      <c r="OCJ6807"/>
      <c r="OCK6807"/>
      <c r="OCL6807"/>
      <c r="OCM6807"/>
      <c r="OCN6807"/>
      <c r="OCO6807"/>
      <c r="OCP6807"/>
      <c r="OCQ6807"/>
      <c r="OCR6807"/>
      <c r="OCS6807"/>
      <c r="OCT6807"/>
      <c r="OCU6807"/>
      <c r="OCV6807"/>
      <c r="OCW6807"/>
      <c r="OCX6807"/>
      <c r="OCY6807"/>
      <c r="OCZ6807"/>
      <c r="ODA6807"/>
      <c r="ODB6807"/>
      <c r="ODC6807"/>
      <c r="ODD6807"/>
      <c r="ODE6807"/>
      <c r="ODF6807"/>
      <c r="ODG6807"/>
      <c r="ODH6807"/>
      <c r="ODI6807"/>
      <c r="ODJ6807"/>
      <c r="ODK6807"/>
      <c r="ODL6807"/>
      <c r="ODM6807"/>
      <c r="ODN6807"/>
      <c r="ODO6807"/>
      <c r="ODP6807"/>
      <c r="ODQ6807"/>
      <c r="ODR6807"/>
      <c r="ODS6807"/>
      <c r="ODT6807"/>
      <c r="ODU6807"/>
      <c r="ODV6807"/>
      <c r="ODW6807"/>
      <c r="ODX6807"/>
      <c r="ODY6807"/>
      <c r="ODZ6807"/>
      <c r="OEA6807"/>
      <c r="OEB6807"/>
      <c r="OEC6807"/>
      <c r="OED6807"/>
      <c r="OEE6807"/>
      <c r="OEF6807"/>
      <c r="OEG6807"/>
      <c r="OEH6807"/>
      <c r="OEI6807"/>
      <c r="OEJ6807"/>
      <c r="OEK6807"/>
      <c r="OEL6807"/>
      <c r="OEM6807"/>
      <c r="OEN6807"/>
      <c r="OEO6807"/>
      <c r="OEP6807"/>
      <c r="OEQ6807"/>
      <c r="OER6807"/>
      <c r="OES6807"/>
      <c r="OET6807"/>
      <c r="OEU6807"/>
      <c r="OEV6807"/>
      <c r="OEW6807"/>
      <c r="OEX6807"/>
      <c r="OEY6807"/>
      <c r="OEZ6807"/>
      <c r="OFA6807"/>
      <c r="OFB6807"/>
      <c r="OFC6807"/>
      <c r="OFD6807"/>
      <c r="OFE6807"/>
      <c r="OFF6807"/>
      <c r="OFG6807"/>
      <c r="OFH6807"/>
      <c r="OFI6807"/>
      <c r="OFJ6807"/>
      <c r="OFK6807"/>
      <c r="OFL6807"/>
      <c r="OFM6807"/>
      <c r="OFN6807"/>
      <c r="OFO6807"/>
      <c r="OFP6807"/>
      <c r="OFQ6807"/>
      <c r="OFR6807"/>
      <c r="OFS6807"/>
      <c r="OFT6807"/>
      <c r="OFU6807"/>
      <c r="OFV6807"/>
      <c r="OFW6807"/>
      <c r="OFX6807"/>
      <c r="OFY6807"/>
      <c r="OFZ6807"/>
      <c r="OGA6807"/>
      <c r="OGB6807"/>
      <c r="OGC6807"/>
      <c r="OGD6807"/>
      <c r="OGE6807"/>
      <c r="OGF6807"/>
      <c r="OGG6807"/>
      <c r="OGH6807"/>
      <c r="OGI6807"/>
      <c r="OGJ6807"/>
      <c r="OGK6807"/>
      <c r="OGL6807"/>
      <c r="OGM6807"/>
      <c r="OGN6807"/>
      <c r="OGO6807"/>
      <c r="OGP6807"/>
      <c r="OGQ6807"/>
      <c r="OGR6807"/>
      <c r="OGS6807"/>
      <c r="OGT6807"/>
      <c r="OGU6807"/>
      <c r="OGV6807"/>
      <c r="OGW6807"/>
      <c r="OGX6807"/>
      <c r="OGY6807"/>
      <c r="OGZ6807"/>
      <c r="OHA6807"/>
      <c r="OHB6807"/>
      <c r="OHC6807"/>
      <c r="OHD6807"/>
      <c r="OHE6807"/>
      <c r="OHF6807"/>
      <c r="OHG6807"/>
      <c r="OHH6807"/>
      <c r="OHI6807"/>
      <c r="OHJ6807"/>
      <c r="OHK6807"/>
      <c r="OHL6807"/>
      <c r="OHM6807"/>
      <c r="OHN6807"/>
      <c r="OHO6807"/>
      <c r="OHP6807"/>
      <c r="OHQ6807"/>
      <c r="OHR6807"/>
      <c r="OHS6807"/>
      <c r="OHT6807"/>
      <c r="OHU6807"/>
      <c r="OHV6807"/>
      <c r="OHW6807"/>
      <c r="OHX6807"/>
      <c r="OHY6807"/>
      <c r="OHZ6807"/>
      <c r="OIA6807"/>
      <c r="OIB6807"/>
      <c r="OIC6807"/>
      <c r="OID6807"/>
      <c r="OIE6807"/>
      <c r="OIF6807"/>
      <c r="OIG6807"/>
      <c r="OIH6807"/>
      <c r="OII6807"/>
      <c r="OIJ6807"/>
      <c r="OIK6807"/>
      <c r="OIL6807"/>
      <c r="OIM6807"/>
      <c r="OIN6807"/>
      <c r="OIO6807"/>
      <c r="OIP6807"/>
      <c r="OIQ6807"/>
      <c r="OIR6807"/>
      <c r="OIS6807"/>
      <c r="OIT6807"/>
      <c r="OIU6807"/>
      <c r="OIV6807"/>
      <c r="OIW6807"/>
      <c r="OIX6807"/>
      <c r="OIY6807"/>
      <c r="OIZ6807"/>
      <c r="OJA6807"/>
      <c r="OJB6807"/>
      <c r="OJC6807"/>
      <c r="OJD6807"/>
      <c r="OJE6807"/>
      <c r="OJF6807"/>
      <c r="OJG6807"/>
      <c r="OJH6807"/>
      <c r="OJI6807"/>
      <c r="OJJ6807"/>
      <c r="OJK6807"/>
      <c r="OJL6807"/>
      <c r="OJM6807"/>
      <c r="OJN6807"/>
      <c r="OJO6807"/>
      <c r="OJP6807"/>
      <c r="OJQ6807"/>
      <c r="OJR6807"/>
      <c r="OJS6807"/>
      <c r="OJT6807"/>
      <c r="OJU6807"/>
      <c r="OJV6807"/>
      <c r="OJW6807"/>
      <c r="OJX6807"/>
      <c r="OJY6807"/>
      <c r="OJZ6807"/>
      <c r="OKA6807"/>
      <c r="OKB6807"/>
      <c r="OKC6807"/>
      <c r="OKD6807"/>
      <c r="OKE6807"/>
      <c r="OKF6807"/>
      <c r="OKG6807"/>
      <c r="OKH6807"/>
      <c r="OKI6807"/>
      <c r="OKJ6807"/>
      <c r="OKK6807"/>
      <c r="OKL6807"/>
      <c r="OKM6807"/>
      <c r="OKN6807"/>
      <c r="OKO6807"/>
      <c r="OKP6807"/>
      <c r="OKQ6807"/>
      <c r="OKR6807"/>
      <c r="OKS6807"/>
      <c r="OKT6807"/>
      <c r="OKU6807"/>
      <c r="OKV6807"/>
      <c r="OKW6807"/>
      <c r="OKX6807"/>
      <c r="OKY6807"/>
      <c r="OKZ6807"/>
      <c r="OLA6807"/>
      <c r="OLB6807"/>
      <c r="OLC6807"/>
      <c r="OLD6807"/>
      <c r="OLE6807"/>
      <c r="OLF6807"/>
      <c r="OLG6807"/>
      <c r="OLH6807"/>
      <c r="OLI6807"/>
      <c r="OLJ6807"/>
      <c r="OLK6807"/>
      <c r="OLL6807"/>
      <c r="OLM6807"/>
      <c r="OLN6807"/>
      <c r="OLO6807"/>
      <c r="OLP6807"/>
      <c r="OLQ6807"/>
      <c r="OLR6807"/>
      <c r="OLS6807"/>
      <c r="OLT6807"/>
      <c r="OLU6807"/>
      <c r="OLV6807"/>
      <c r="OLW6807"/>
      <c r="OLX6807"/>
      <c r="OLY6807"/>
      <c r="OLZ6807"/>
      <c r="OMA6807"/>
      <c r="OMB6807"/>
      <c r="OMC6807"/>
      <c r="OMD6807"/>
      <c r="OME6807"/>
      <c r="OMF6807"/>
      <c r="OMG6807"/>
      <c r="OMH6807"/>
      <c r="OMI6807"/>
      <c r="OMJ6807"/>
      <c r="OMK6807"/>
      <c r="OML6807"/>
      <c r="OMM6807"/>
      <c r="OMN6807"/>
      <c r="OMO6807"/>
      <c r="OMP6807"/>
      <c r="OMQ6807"/>
      <c r="OMR6807"/>
      <c r="OMS6807"/>
      <c r="OMT6807"/>
      <c r="OMU6807"/>
      <c r="OMV6807"/>
      <c r="OMW6807"/>
      <c r="OMX6807"/>
      <c r="OMY6807"/>
      <c r="OMZ6807"/>
      <c r="ONA6807"/>
      <c r="ONB6807"/>
      <c r="ONC6807"/>
      <c r="OND6807"/>
      <c r="ONE6807"/>
      <c r="ONF6807"/>
      <c r="ONG6807"/>
      <c r="ONH6807"/>
      <c r="ONI6807"/>
      <c r="ONJ6807"/>
      <c r="ONK6807"/>
      <c r="ONL6807"/>
      <c r="ONM6807"/>
      <c r="ONN6807"/>
      <c r="ONO6807"/>
      <c r="ONP6807"/>
      <c r="ONQ6807"/>
      <c r="ONR6807"/>
      <c r="ONS6807"/>
      <c r="ONT6807"/>
      <c r="ONU6807"/>
      <c r="ONV6807"/>
      <c r="ONW6807"/>
      <c r="ONX6807"/>
      <c r="ONY6807"/>
      <c r="ONZ6807"/>
      <c r="OOA6807"/>
      <c r="OOB6807"/>
      <c r="OOC6807"/>
      <c r="OOD6807"/>
      <c r="OOE6807"/>
      <c r="OOF6807"/>
      <c r="OOG6807"/>
      <c r="OOH6807"/>
      <c r="OOI6807"/>
      <c r="OOJ6807"/>
      <c r="OOK6807"/>
      <c r="OOL6807"/>
      <c r="OOM6807"/>
      <c r="OON6807"/>
      <c r="OOO6807"/>
      <c r="OOP6807"/>
      <c r="OOQ6807"/>
      <c r="OOR6807"/>
      <c r="OOS6807"/>
      <c r="OOT6807"/>
      <c r="OOU6807"/>
      <c r="OOV6807"/>
      <c r="OOW6807"/>
      <c r="OOX6807"/>
      <c r="OOY6807"/>
      <c r="OOZ6807"/>
      <c r="OPA6807"/>
      <c r="OPB6807"/>
      <c r="OPC6807"/>
      <c r="OPD6807"/>
      <c r="OPE6807"/>
      <c r="OPF6807"/>
      <c r="OPG6807"/>
      <c r="OPH6807"/>
      <c r="OPI6807"/>
      <c r="OPJ6807"/>
      <c r="OPK6807"/>
      <c r="OPL6807"/>
      <c r="OPM6807"/>
      <c r="OPN6807"/>
      <c r="OPO6807"/>
      <c r="OPP6807"/>
      <c r="OPQ6807"/>
      <c r="OPR6807"/>
      <c r="OPS6807"/>
      <c r="OPT6807"/>
      <c r="OPU6807"/>
      <c r="OPV6807"/>
      <c r="OPW6807"/>
      <c r="OPX6807"/>
      <c r="OPY6807"/>
      <c r="OPZ6807"/>
      <c r="OQA6807"/>
      <c r="OQB6807"/>
      <c r="OQC6807"/>
      <c r="OQD6807"/>
      <c r="OQE6807"/>
      <c r="OQF6807"/>
      <c r="OQG6807"/>
      <c r="OQH6807"/>
      <c r="OQI6807"/>
      <c r="OQJ6807"/>
      <c r="OQK6807"/>
      <c r="OQL6807"/>
      <c r="OQM6807"/>
      <c r="OQN6807"/>
      <c r="OQO6807"/>
      <c r="OQP6807"/>
      <c r="OQQ6807"/>
      <c r="OQR6807"/>
      <c r="OQS6807"/>
      <c r="OQT6807"/>
      <c r="OQU6807"/>
      <c r="OQV6807"/>
      <c r="OQW6807"/>
      <c r="OQX6807"/>
      <c r="OQY6807"/>
      <c r="OQZ6807"/>
      <c r="ORA6807"/>
      <c r="ORB6807"/>
      <c r="ORC6807"/>
      <c r="ORD6807"/>
      <c r="ORE6807"/>
      <c r="ORF6807"/>
      <c r="ORG6807"/>
      <c r="ORH6807"/>
      <c r="ORI6807"/>
      <c r="ORJ6807"/>
      <c r="ORK6807"/>
      <c r="ORL6807"/>
      <c r="ORM6807"/>
      <c r="ORN6807"/>
      <c r="ORO6807"/>
      <c r="ORP6807"/>
      <c r="ORQ6807"/>
      <c r="ORR6807"/>
      <c r="ORS6807"/>
      <c r="ORT6807"/>
      <c r="ORU6807"/>
      <c r="ORV6807"/>
      <c r="ORW6807"/>
      <c r="ORX6807"/>
      <c r="ORY6807"/>
      <c r="ORZ6807"/>
      <c r="OSA6807"/>
      <c r="OSB6807"/>
      <c r="OSC6807"/>
      <c r="OSD6807"/>
      <c r="OSE6807"/>
      <c r="OSF6807"/>
      <c r="OSG6807"/>
      <c r="OSH6807"/>
      <c r="OSI6807"/>
      <c r="OSJ6807"/>
      <c r="OSK6807"/>
      <c r="OSL6807"/>
      <c r="OSM6807"/>
      <c r="OSN6807"/>
      <c r="OSO6807"/>
      <c r="OSP6807"/>
      <c r="OSQ6807"/>
      <c r="OSR6807"/>
      <c r="OSS6807"/>
      <c r="OST6807"/>
      <c r="OSU6807"/>
      <c r="OSV6807"/>
      <c r="OSW6807"/>
      <c r="OSX6807"/>
      <c r="OSY6807"/>
      <c r="OSZ6807"/>
      <c r="OTA6807"/>
      <c r="OTB6807"/>
      <c r="OTC6807"/>
      <c r="OTD6807"/>
      <c r="OTE6807"/>
      <c r="OTF6807"/>
      <c r="OTG6807"/>
      <c r="OTH6807"/>
      <c r="OTI6807"/>
      <c r="OTJ6807"/>
      <c r="OTK6807"/>
      <c r="OTL6807"/>
      <c r="OTM6807"/>
      <c r="OTN6807"/>
      <c r="OTO6807"/>
      <c r="OTP6807"/>
      <c r="OTQ6807"/>
      <c r="OTR6807"/>
      <c r="OTS6807"/>
      <c r="OTT6807"/>
      <c r="OTU6807"/>
      <c r="OTV6807"/>
      <c r="OTW6807"/>
      <c r="OTX6807"/>
      <c r="OTY6807"/>
      <c r="OTZ6807"/>
      <c r="OUA6807"/>
      <c r="OUB6807"/>
      <c r="OUC6807"/>
      <c r="OUD6807"/>
      <c r="OUE6807"/>
      <c r="OUF6807"/>
      <c r="OUG6807"/>
      <c r="OUH6807"/>
      <c r="OUI6807"/>
      <c r="OUJ6807"/>
      <c r="OUK6807"/>
      <c r="OUL6807"/>
      <c r="OUM6807"/>
      <c r="OUN6807"/>
      <c r="OUO6807"/>
      <c r="OUP6807"/>
      <c r="OUQ6807"/>
      <c r="OUR6807"/>
      <c r="OUS6807"/>
      <c r="OUT6807"/>
      <c r="OUU6807"/>
      <c r="OUV6807"/>
      <c r="OUW6807"/>
      <c r="OUX6807"/>
      <c r="OUY6807"/>
      <c r="OUZ6807"/>
      <c r="OVA6807"/>
      <c r="OVB6807"/>
      <c r="OVC6807"/>
      <c r="OVD6807"/>
      <c r="OVE6807"/>
      <c r="OVF6807"/>
      <c r="OVG6807"/>
      <c r="OVH6807"/>
      <c r="OVI6807"/>
      <c r="OVJ6807"/>
      <c r="OVK6807"/>
      <c r="OVL6807"/>
      <c r="OVM6807"/>
      <c r="OVN6807"/>
      <c r="OVO6807"/>
      <c r="OVP6807"/>
      <c r="OVQ6807"/>
      <c r="OVR6807"/>
      <c r="OVS6807"/>
      <c r="OVT6807"/>
      <c r="OVU6807"/>
      <c r="OVV6807"/>
      <c r="OVW6807"/>
      <c r="OVX6807"/>
      <c r="OVY6807"/>
      <c r="OVZ6807"/>
      <c r="OWA6807"/>
      <c r="OWB6807"/>
      <c r="OWC6807"/>
      <c r="OWD6807"/>
      <c r="OWE6807"/>
      <c r="OWF6807"/>
      <c r="OWG6807"/>
      <c r="OWH6807"/>
      <c r="OWI6807"/>
      <c r="OWJ6807"/>
      <c r="OWK6807"/>
      <c r="OWL6807"/>
      <c r="OWM6807"/>
      <c r="OWN6807"/>
      <c r="OWO6807"/>
      <c r="OWP6807"/>
      <c r="OWQ6807"/>
      <c r="OWR6807"/>
      <c r="OWS6807"/>
      <c r="OWT6807"/>
      <c r="OWU6807"/>
      <c r="OWV6807"/>
      <c r="OWW6807"/>
      <c r="OWX6807"/>
      <c r="OWY6807"/>
      <c r="OWZ6807"/>
      <c r="OXA6807"/>
      <c r="OXB6807"/>
      <c r="OXC6807"/>
      <c r="OXD6807"/>
      <c r="OXE6807"/>
      <c r="OXF6807"/>
      <c r="OXG6807"/>
      <c r="OXH6807"/>
      <c r="OXI6807"/>
      <c r="OXJ6807"/>
      <c r="OXK6807"/>
      <c r="OXL6807"/>
      <c r="OXM6807"/>
      <c r="OXN6807"/>
      <c r="OXO6807"/>
      <c r="OXP6807"/>
      <c r="OXQ6807"/>
      <c r="OXR6807"/>
      <c r="OXS6807"/>
      <c r="OXT6807"/>
      <c r="OXU6807"/>
      <c r="OXV6807"/>
      <c r="OXW6807"/>
      <c r="OXX6807"/>
      <c r="OXY6807"/>
      <c r="OXZ6807"/>
      <c r="OYA6807"/>
      <c r="OYB6807"/>
      <c r="OYC6807"/>
      <c r="OYD6807"/>
      <c r="OYE6807"/>
      <c r="OYF6807"/>
      <c r="OYG6807"/>
      <c r="OYH6807"/>
      <c r="OYI6807"/>
      <c r="OYJ6807"/>
      <c r="OYK6807"/>
      <c r="OYL6807"/>
      <c r="OYM6807"/>
      <c r="OYN6807"/>
      <c r="OYO6807"/>
      <c r="OYP6807"/>
      <c r="OYQ6807"/>
      <c r="OYR6807"/>
      <c r="OYS6807"/>
      <c r="OYT6807"/>
      <c r="OYU6807"/>
      <c r="OYV6807"/>
      <c r="OYW6807"/>
      <c r="OYX6807"/>
      <c r="OYY6807"/>
      <c r="OYZ6807"/>
      <c r="OZA6807"/>
      <c r="OZB6807"/>
      <c r="OZC6807"/>
      <c r="OZD6807"/>
      <c r="OZE6807"/>
      <c r="OZF6807"/>
      <c r="OZG6807"/>
      <c r="OZH6807"/>
      <c r="OZI6807"/>
      <c r="OZJ6807"/>
      <c r="OZK6807"/>
      <c r="OZL6807"/>
      <c r="OZM6807"/>
      <c r="OZN6807"/>
      <c r="OZO6807"/>
      <c r="OZP6807"/>
      <c r="OZQ6807"/>
      <c r="OZR6807"/>
      <c r="OZS6807"/>
      <c r="OZT6807"/>
      <c r="OZU6807"/>
      <c r="OZV6807"/>
      <c r="OZW6807"/>
      <c r="OZX6807"/>
      <c r="OZY6807"/>
      <c r="OZZ6807"/>
      <c r="PAA6807"/>
      <c r="PAB6807"/>
      <c r="PAC6807"/>
      <c r="PAD6807"/>
      <c r="PAE6807"/>
      <c r="PAF6807"/>
      <c r="PAG6807"/>
      <c r="PAH6807"/>
      <c r="PAI6807"/>
      <c r="PAJ6807"/>
      <c r="PAK6807"/>
      <c r="PAL6807"/>
      <c r="PAM6807"/>
      <c r="PAN6807"/>
      <c r="PAO6807"/>
      <c r="PAP6807"/>
      <c r="PAQ6807"/>
      <c r="PAR6807"/>
      <c r="PAS6807"/>
      <c r="PAT6807"/>
      <c r="PAU6807"/>
      <c r="PAV6807"/>
      <c r="PAW6807"/>
      <c r="PAX6807"/>
      <c r="PAY6807"/>
      <c r="PAZ6807"/>
      <c r="PBA6807"/>
      <c r="PBB6807"/>
      <c r="PBC6807"/>
      <c r="PBD6807"/>
      <c r="PBE6807"/>
      <c r="PBF6807"/>
      <c r="PBG6807"/>
      <c r="PBH6807"/>
      <c r="PBI6807"/>
      <c r="PBJ6807"/>
      <c r="PBK6807"/>
      <c r="PBL6807"/>
      <c r="PBM6807"/>
      <c r="PBN6807"/>
      <c r="PBO6807"/>
      <c r="PBP6807"/>
      <c r="PBQ6807"/>
      <c r="PBR6807"/>
      <c r="PBS6807"/>
      <c r="PBT6807"/>
      <c r="PBU6807"/>
      <c r="PBV6807"/>
      <c r="PBW6807"/>
      <c r="PBX6807"/>
      <c r="PBY6807"/>
      <c r="PBZ6807"/>
      <c r="PCA6807"/>
      <c r="PCB6807"/>
      <c r="PCC6807"/>
      <c r="PCD6807"/>
      <c r="PCE6807"/>
      <c r="PCF6807"/>
      <c r="PCG6807"/>
      <c r="PCH6807"/>
      <c r="PCI6807"/>
      <c r="PCJ6807"/>
      <c r="PCK6807"/>
      <c r="PCL6807"/>
      <c r="PCM6807"/>
      <c r="PCN6807"/>
      <c r="PCO6807"/>
      <c r="PCP6807"/>
      <c r="PCQ6807"/>
      <c r="PCR6807"/>
      <c r="PCS6807"/>
      <c r="PCT6807"/>
      <c r="PCU6807"/>
      <c r="PCV6807"/>
      <c r="PCW6807"/>
      <c r="PCX6807"/>
      <c r="PCY6807"/>
      <c r="PCZ6807"/>
      <c r="PDA6807"/>
      <c r="PDB6807"/>
      <c r="PDC6807"/>
      <c r="PDD6807"/>
      <c r="PDE6807"/>
      <c r="PDF6807"/>
      <c r="PDG6807"/>
      <c r="PDH6807"/>
      <c r="PDI6807"/>
      <c r="PDJ6807"/>
      <c r="PDK6807"/>
      <c r="PDL6807"/>
      <c r="PDM6807"/>
      <c r="PDN6807"/>
      <c r="PDO6807"/>
      <c r="PDP6807"/>
      <c r="PDQ6807"/>
      <c r="PDR6807"/>
      <c r="PDS6807"/>
      <c r="PDT6807"/>
      <c r="PDU6807"/>
      <c r="PDV6807"/>
      <c r="PDW6807"/>
      <c r="PDX6807"/>
      <c r="PDY6807"/>
      <c r="PDZ6807"/>
      <c r="PEA6807"/>
      <c r="PEB6807"/>
      <c r="PEC6807"/>
      <c r="PED6807"/>
      <c r="PEE6807"/>
      <c r="PEF6807"/>
      <c r="PEG6807"/>
      <c r="PEH6807"/>
      <c r="PEI6807"/>
      <c r="PEJ6807"/>
      <c r="PEK6807"/>
      <c r="PEL6807"/>
      <c r="PEM6807"/>
      <c r="PEN6807"/>
      <c r="PEO6807"/>
      <c r="PEP6807"/>
      <c r="PEQ6807"/>
      <c r="PER6807"/>
      <c r="PES6807"/>
      <c r="PET6807"/>
      <c r="PEU6807"/>
      <c r="PEV6807"/>
      <c r="PEW6807"/>
      <c r="PEX6807"/>
      <c r="PEY6807"/>
      <c r="PEZ6807"/>
      <c r="PFA6807"/>
      <c r="PFB6807"/>
      <c r="PFC6807"/>
      <c r="PFD6807"/>
      <c r="PFE6807"/>
      <c r="PFF6807"/>
      <c r="PFG6807"/>
      <c r="PFH6807"/>
      <c r="PFI6807"/>
      <c r="PFJ6807"/>
      <c r="PFK6807"/>
      <c r="PFL6807"/>
      <c r="PFM6807"/>
      <c r="PFN6807"/>
      <c r="PFO6807"/>
      <c r="PFP6807"/>
      <c r="PFQ6807"/>
      <c r="PFR6807"/>
      <c r="PFS6807"/>
      <c r="PFT6807"/>
      <c r="PFU6807"/>
      <c r="PFV6807"/>
      <c r="PFW6807"/>
      <c r="PFX6807"/>
      <c r="PFY6807"/>
      <c r="PFZ6807"/>
      <c r="PGA6807"/>
      <c r="PGB6807"/>
      <c r="PGC6807"/>
      <c r="PGD6807"/>
      <c r="PGE6807"/>
      <c r="PGF6807"/>
      <c r="PGG6807"/>
      <c r="PGH6807"/>
      <c r="PGI6807"/>
      <c r="PGJ6807"/>
      <c r="PGK6807"/>
      <c r="PGL6807"/>
      <c r="PGM6807"/>
      <c r="PGN6807"/>
      <c r="PGO6807"/>
      <c r="PGP6807"/>
      <c r="PGQ6807"/>
      <c r="PGR6807"/>
      <c r="PGS6807"/>
      <c r="PGT6807"/>
      <c r="PGU6807"/>
      <c r="PGV6807"/>
      <c r="PGW6807"/>
      <c r="PGX6807"/>
      <c r="PGY6807"/>
      <c r="PGZ6807"/>
      <c r="PHA6807"/>
      <c r="PHB6807"/>
      <c r="PHC6807"/>
      <c r="PHD6807"/>
      <c r="PHE6807"/>
      <c r="PHF6807"/>
      <c r="PHG6807"/>
      <c r="PHH6807"/>
      <c r="PHI6807"/>
      <c r="PHJ6807"/>
      <c r="PHK6807"/>
      <c r="PHL6807"/>
      <c r="PHM6807"/>
      <c r="PHN6807"/>
      <c r="PHO6807"/>
      <c r="PHP6807"/>
      <c r="PHQ6807"/>
      <c r="PHR6807"/>
      <c r="PHS6807"/>
      <c r="PHT6807"/>
      <c r="PHU6807"/>
      <c r="PHV6807"/>
      <c r="PHW6807"/>
      <c r="PHX6807"/>
      <c r="PHY6807"/>
      <c r="PHZ6807"/>
      <c r="PIA6807"/>
      <c r="PIB6807"/>
      <c r="PIC6807"/>
      <c r="PID6807"/>
      <c r="PIE6807"/>
      <c r="PIF6807"/>
      <c r="PIG6807"/>
      <c r="PIH6807"/>
      <c r="PII6807"/>
      <c r="PIJ6807"/>
      <c r="PIK6807"/>
      <c r="PIL6807"/>
      <c r="PIM6807"/>
      <c r="PIN6807"/>
      <c r="PIO6807"/>
      <c r="PIP6807"/>
      <c r="PIQ6807"/>
      <c r="PIR6807"/>
      <c r="PIS6807"/>
      <c r="PIT6807"/>
      <c r="PIU6807"/>
      <c r="PIV6807"/>
      <c r="PIW6807"/>
      <c r="PIX6807"/>
      <c r="PIY6807"/>
      <c r="PIZ6807"/>
      <c r="PJA6807"/>
      <c r="PJB6807"/>
      <c r="PJC6807"/>
      <c r="PJD6807"/>
      <c r="PJE6807"/>
      <c r="PJF6807"/>
      <c r="PJG6807"/>
      <c r="PJH6807"/>
      <c r="PJI6807"/>
      <c r="PJJ6807"/>
      <c r="PJK6807"/>
      <c r="PJL6807"/>
      <c r="PJM6807"/>
      <c r="PJN6807"/>
      <c r="PJO6807"/>
      <c r="PJP6807"/>
      <c r="PJQ6807"/>
      <c r="PJR6807"/>
      <c r="PJS6807"/>
      <c r="PJT6807"/>
      <c r="PJU6807"/>
      <c r="PJV6807"/>
      <c r="PJW6807"/>
      <c r="PJX6807"/>
      <c r="PJY6807"/>
      <c r="PJZ6807"/>
      <c r="PKA6807"/>
      <c r="PKB6807"/>
      <c r="PKC6807"/>
      <c r="PKD6807"/>
      <c r="PKE6807"/>
      <c r="PKF6807"/>
      <c r="PKG6807"/>
      <c r="PKH6807"/>
      <c r="PKI6807"/>
      <c r="PKJ6807"/>
      <c r="PKK6807"/>
      <c r="PKL6807"/>
      <c r="PKM6807"/>
      <c r="PKN6807"/>
      <c r="PKO6807"/>
      <c r="PKP6807"/>
      <c r="PKQ6807"/>
      <c r="PKR6807"/>
      <c r="PKS6807"/>
      <c r="PKT6807"/>
      <c r="PKU6807"/>
      <c r="PKV6807"/>
      <c r="PKW6807"/>
      <c r="PKX6807"/>
      <c r="PKY6807"/>
      <c r="PKZ6807"/>
      <c r="PLA6807"/>
      <c r="PLB6807"/>
      <c r="PLC6807"/>
      <c r="PLD6807"/>
      <c r="PLE6807"/>
      <c r="PLF6807"/>
      <c r="PLG6807"/>
      <c r="PLH6807"/>
      <c r="PLI6807"/>
      <c r="PLJ6807"/>
      <c r="PLK6807"/>
      <c r="PLL6807"/>
      <c r="PLM6807"/>
      <c r="PLN6807"/>
      <c r="PLO6807"/>
      <c r="PLP6807"/>
      <c r="PLQ6807"/>
      <c r="PLR6807"/>
      <c r="PLS6807"/>
      <c r="PLT6807"/>
      <c r="PLU6807"/>
      <c r="PLV6807"/>
      <c r="PLW6807"/>
      <c r="PLX6807"/>
      <c r="PLY6807"/>
      <c r="PLZ6807"/>
      <c r="PMA6807"/>
      <c r="PMB6807"/>
      <c r="PMC6807"/>
      <c r="PMD6807"/>
      <c r="PME6807"/>
      <c r="PMF6807"/>
      <c r="PMG6807"/>
      <c r="PMH6807"/>
      <c r="PMI6807"/>
      <c r="PMJ6807"/>
      <c r="PMK6807"/>
      <c r="PML6807"/>
      <c r="PMM6807"/>
      <c r="PMN6807"/>
      <c r="PMO6807"/>
      <c r="PMP6807"/>
      <c r="PMQ6807"/>
      <c r="PMR6807"/>
      <c r="PMS6807"/>
      <c r="PMT6807"/>
      <c r="PMU6807"/>
      <c r="PMV6807"/>
      <c r="PMW6807"/>
      <c r="PMX6807"/>
      <c r="PMY6807"/>
      <c r="PMZ6807"/>
      <c r="PNA6807"/>
      <c r="PNB6807"/>
      <c r="PNC6807"/>
      <c r="PND6807"/>
      <c r="PNE6807"/>
      <c r="PNF6807"/>
      <c r="PNG6807"/>
      <c r="PNH6807"/>
      <c r="PNI6807"/>
      <c r="PNJ6807"/>
      <c r="PNK6807"/>
      <c r="PNL6807"/>
      <c r="PNM6807"/>
      <c r="PNN6807"/>
      <c r="PNO6807"/>
      <c r="PNP6807"/>
      <c r="PNQ6807"/>
      <c r="PNR6807"/>
      <c r="PNS6807"/>
      <c r="PNT6807"/>
      <c r="PNU6807"/>
      <c r="PNV6807"/>
      <c r="PNW6807"/>
      <c r="PNX6807"/>
      <c r="PNY6807"/>
      <c r="PNZ6807"/>
      <c r="POA6807"/>
      <c r="POB6807"/>
      <c r="POC6807"/>
      <c r="POD6807"/>
      <c r="POE6807"/>
      <c r="POF6807"/>
      <c r="POG6807"/>
      <c r="POH6807"/>
      <c r="POI6807"/>
      <c r="POJ6807"/>
      <c r="POK6807"/>
      <c r="POL6807"/>
      <c r="POM6807"/>
      <c r="PON6807"/>
      <c r="POO6807"/>
      <c r="POP6807"/>
      <c r="POQ6807"/>
      <c r="POR6807"/>
      <c r="POS6807"/>
      <c r="POT6807"/>
      <c r="POU6807"/>
      <c r="POV6807"/>
      <c r="POW6807"/>
      <c r="POX6807"/>
      <c r="POY6807"/>
      <c r="POZ6807"/>
      <c r="PPA6807"/>
      <c r="PPB6807"/>
      <c r="PPC6807"/>
      <c r="PPD6807"/>
      <c r="PPE6807"/>
      <c r="PPF6807"/>
      <c r="PPG6807"/>
      <c r="PPH6807"/>
      <c r="PPI6807"/>
      <c r="PPJ6807"/>
      <c r="PPK6807"/>
      <c r="PPL6807"/>
      <c r="PPM6807"/>
      <c r="PPN6807"/>
      <c r="PPO6807"/>
      <c r="PPP6807"/>
      <c r="PPQ6807"/>
      <c r="PPR6807"/>
      <c r="PPS6807"/>
      <c r="PPT6807"/>
      <c r="PPU6807"/>
      <c r="PPV6807"/>
      <c r="PPW6807"/>
      <c r="PPX6807"/>
      <c r="PPY6807"/>
      <c r="PPZ6807"/>
      <c r="PQA6807"/>
      <c r="PQB6807"/>
      <c r="PQC6807"/>
      <c r="PQD6807"/>
      <c r="PQE6807"/>
      <c r="PQF6807"/>
      <c r="PQG6807"/>
      <c r="PQH6807"/>
      <c r="PQI6807"/>
      <c r="PQJ6807"/>
      <c r="PQK6807"/>
      <c r="PQL6807"/>
      <c r="PQM6807"/>
      <c r="PQN6807"/>
      <c r="PQO6807"/>
      <c r="PQP6807"/>
      <c r="PQQ6807"/>
      <c r="PQR6807"/>
      <c r="PQS6807"/>
      <c r="PQT6807"/>
      <c r="PQU6807"/>
      <c r="PQV6807"/>
      <c r="PQW6807"/>
      <c r="PQX6807"/>
      <c r="PQY6807"/>
      <c r="PQZ6807"/>
      <c r="PRA6807"/>
      <c r="PRB6807"/>
      <c r="PRC6807"/>
      <c r="PRD6807"/>
      <c r="PRE6807"/>
      <c r="PRF6807"/>
      <c r="PRG6807"/>
      <c r="PRH6807"/>
      <c r="PRI6807"/>
      <c r="PRJ6807"/>
      <c r="PRK6807"/>
      <c r="PRL6807"/>
      <c r="PRM6807"/>
      <c r="PRN6807"/>
      <c r="PRO6807"/>
      <c r="PRP6807"/>
      <c r="PRQ6807"/>
      <c r="PRR6807"/>
      <c r="PRS6807"/>
      <c r="PRT6807"/>
      <c r="PRU6807"/>
      <c r="PRV6807"/>
      <c r="PRW6807"/>
      <c r="PRX6807"/>
      <c r="PRY6807"/>
      <c r="PRZ6807"/>
      <c r="PSA6807"/>
      <c r="PSB6807"/>
      <c r="PSC6807"/>
      <c r="PSD6807"/>
      <c r="PSE6807"/>
      <c r="PSF6807"/>
      <c r="PSG6807"/>
      <c r="PSH6807"/>
      <c r="PSI6807"/>
      <c r="PSJ6807"/>
      <c r="PSK6807"/>
      <c r="PSL6807"/>
      <c r="PSM6807"/>
      <c r="PSN6807"/>
      <c r="PSO6807"/>
      <c r="PSP6807"/>
      <c r="PSQ6807"/>
      <c r="PSR6807"/>
      <c r="PSS6807"/>
      <c r="PST6807"/>
      <c r="PSU6807"/>
      <c r="PSV6807"/>
      <c r="PSW6807"/>
      <c r="PSX6807"/>
      <c r="PSY6807"/>
      <c r="PSZ6807"/>
      <c r="PTA6807"/>
      <c r="PTB6807"/>
      <c r="PTC6807"/>
      <c r="PTD6807"/>
      <c r="PTE6807"/>
      <c r="PTF6807"/>
      <c r="PTG6807"/>
      <c r="PTH6807"/>
      <c r="PTI6807"/>
      <c r="PTJ6807"/>
      <c r="PTK6807"/>
      <c r="PTL6807"/>
      <c r="PTM6807"/>
      <c r="PTN6807"/>
      <c r="PTO6807"/>
      <c r="PTP6807"/>
      <c r="PTQ6807"/>
      <c r="PTR6807"/>
      <c r="PTS6807"/>
      <c r="PTT6807"/>
      <c r="PTU6807"/>
      <c r="PTV6807"/>
      <c r="PTW6807"/>
      <c r="PTX6807"/>
      <c r="PTY6807"/>
      <c r="PTZ6807"/>
      <c r="PUA6807"/>
      <c r="PUB6807"/>
      <c r="PUC6807"/>
      <c r="PUD6807"/>
      <c r="PUE6807"/>
      <c r="PUF6807"/>
      <c r="PUG6807"/>
      <c r="PUH6807"/>
      <c r="PUI6807"/>
      <c r="PUJ6807"/>
      <c r="PUK6807"/>
      <c r="PUL6807"/>
      <c r="PUM6807"/>
      <c r="PUN6807"/>
      <c r="PUO6807"/>
      <c r="PUP6807"/>
      <c r="PUQ6807"/>
      <c r="PUR6807"/>
      <c r="PUS6807"/>
      <c r="PUT6807"/>
      <c r="PUU6807"/>
      <c r="PUV6807"/>
      <c r="PUW6807"/>
      <c r="PUX6807"/>
      <c r="PUY6807"/>
      <c r="PUZ6807"/>
      <c r="PVA6807"/>
      <c r="PVB6807"/>
      <c r="PVC6807"/>
      <c r="PVD6807"/>
      <c r="PVE6807"/>
      <c r="PVF6807"/>
      <c r="PVG6807"/>
      <c r="PVH6807"/>
      <c r="PVI6807"/>
      <c r="PVJ6807"/>
      <c r="PVK6807"/>
      <c r="PVL6807"/>
      <c r="PVM6807"/>
      <c r="PVN6807"/>
      <c r="PVO6807"/>
      <c r="PVP6807"/>
      <c r="PVQ6807"/>
      <c r="PVR6807"/>
      <c r="PVS6807"/>
      <c r="PVT6807"/>
      <c r="PVU6807"/>
      <c r="PVV6807"/>
      <c r="PVW6807"/>
      <c r="PVX6807"/>
      <c r="PVY6807"/>
      <c r="PVZ6807"/>
      <c r="PWA6807"/>
      <c r="PWB6807"/>
      <c r="PWC6807"/>
      <c r="PWD6807"/>
      <c r="PWE6807"/>
      <c r="PWF6807"/>
      <c r="PWG6807"/>
      <c r="PWH6807"/>
      <c r="PWI6807"/>
      <c r="PWJ6807"/>
      <c r="PWK6807"/>
      <c r="PWL6807"/>
      <c r="PWM6807"/>
      <c r="PWN6807"/>
      <c r="PWO6807"/>
      <c r="PWP6807"/>
      <c r="PWQ6807"/>
      <c r="PWR6807"/>
      <c r="PWS6807"/>
      <c r="PWT6807"/>
      <c r="PWU6807"/>
      <c r="PWV6807"/>
      <c r="PWW6807"/>
      <c r="PWX6807"/>
      <c r="PWY6807"/>
      <c r="PWZ6807"/>
      <c r="PXA6807"/>
      <c r="PXB6807"/>
      <c r="PXC6807"/>
      <c r="PXD6807"/>
      <c r="PXE6807"/>
      <c r="PXF6807"/>
      <c r="PXG6807"/>
      <c r="PXH6807"/>
      <c r="PXI6807"/>
      <c r="PXJ6807"/>
      <c r="PXK6807"/>
      <c r="PXL6807"/>
      <c r="PXM6807"/>
      <c r="PXN6807"/>
      <c r="PXO6807"/>
      <c r="PXP6807"/>
      <c r="PXQ6807"/>
      <c r="PXR6807"/>
      <c r="PXS6807"/>
      <c r="PXT6807"/>
      <c r="PXU6807"/>
      <c r="PXV6807"/>
      <c r="PXW6807"/>
      <c r="PXX6807"/>
      <c r="PXY6807"/>
      <c r="PXZ6807"/>
      <c r="PYA6807"/>
      <c r="PYB6807"/>
      <c r="PYC6807"/>
      <c r="PYD6807"/>
      <c r="PYE6807"/>
      <c r="PYF6807"/>
      <c r="PYG6807"/>
      <c r="PYH6807"/>
      <c r="PYI6807"/>
      <c r="PYJ6807"/>
      <c r="PYK6807"/>
      <c r="PYL6807"/>
      <c r="PYM6807"/>
      <c r="PYN6807"/>
      <c r="PYO6807"/>
      <c r="PYP6807"/>
      <c r="PYQ6807"/>
      <c r="PYR6807"/>
      <c r="PYS6807"/>
      <c r="PYT6807"/>
      <c r="PYU6807"/>
      <c r="PYV6807"/>
      <c r="PYW6807"/>
      <c r="PYX6807"/>
      <c r="PYY6807"/>
      <c r="PYZ6807"/>
      <c r="PZA6807"/>
      <c r="PZB6807"/>
      <c r="PZC6807"/>
      <c r="PZD6807"/>
      <c r="PZE6807"/>
      <c r="PZF6807"/>
      <c r="PZG6807"/>
      <c r="PZH6807"/>
      <c r="PZI6807"/>
      <c r="PZJ6807"/>
      <c r="PZK6807"/>
      <c r="PZL6807"/>
      <c r="PZM6807"/>
      <c r="PZN6807"/>
      <c r="PZO6807"/>
      <c r="PZP6807"/>
      <c r="PZQ6807"/>
      <c r="PZR6807"/>
      <c r="PZS6807"/>
      <c r="PZT6807"/>
      <c r="PZU6807"/>
      <c r="PZV6807"/>
      <c r="PZW6807"/>
      <c r="PZX6807"/>
      <c r="PZY6807"/>
      <c r="PZZ6807"/>
      <c r="QAA6807"/>
      <c r="QAB6807"/>
      <c r="QAC6807"/>
      <c r="QAD6807"/>
      <c r="QAE6807"/>
      <c r="QAF6807"/>
      <c r="QAG6807"/>
      <c r="QAH6807"/>
      <c r="QAI6807"/>
      <c r="QAJ6807"/>
      <c r="QAK6807"/>
      <c r="QAL6807"/>
      <c r="QAM6807"/>
      <c r="QAN6807"/>
      <c r="QAO6807"/>
      <c r="QAP6807"/>
      <c r="QAQ6807"/>
      <c r="QAR6807"/>
      <c r="QAS6807"/>
      <c r="QAT6807"/>
      <c r="QAU6807"/>
      <c r="QAV6807"/>
      <c r="QAW6807"/>
      <c r="QAX6807"/>
      <c r="QAY6807"/>
      <c r="QAZ6807"/>
      <c r="QBA6807"/>
      <c r="QBB6807"/>
      <c r="QBC6807"/>
      <c r="QBD6807"/>
      <c r="QBE6807"/>
      <c r="QBF6807"/>
      <c r="QBG6807"/>
      <c r="QBH6807"/>
      <c r="QBI6807"/>
      <c r="QBJ6807"/>
      <c r="QBK6807"/>
      <c r="QBL6807"/>
      <c r="QBM6807"/>
      <c r="QBN6807"/>
      <c r="QBO6807"/>
      <c r="QBP6807"/>
      <c r="QBQ6807"/>
      <c r="QBR6807"/>
      <c r="QBS6807"/>
      <c r="QBT6807"/>
      <c r="QBU6807"/>
      <c r="QBV6807"/>
      <c r="QBW6807"/>
      <c r="QBX6807"/>
      <c r="QBY6807"/>
      <c r="QBZ6807"/>
      <c r="QCA6807"/>
      <c r="QCB6807"/>
      <c r="QCC6807"/>
      <c r="QCD6807"/>
      <c r="QCE6807"/>
      <c r="QCF6807"/>
      <c r="QCG6807"/>
      <c r="QCH6807"/>
      <c r="QCI6807"/>
      <c r="QCJ6807"/>
      <c r="QCK6807"/>
      <c r="QCL6807"/>
      <c r="QCM6807"/>
      <c r="QCN6807"/>
      <c r="QCO6807"/>
      <c r="QCP6807"/>
      <c r="QCQ6807"/>
      <c r="QCR6807"/>
      <c r="QCS6807"/>
      <c r="QCT6807"/>
      <c r="QCU6807"/>
      <c r="QCV6807"/>
      <c r="QCW6807"/>
      <c r="QCX6807"/>
      <c r="QCY6807"/>
      <c r="QCZ6807"/>
      <c r="QDA6807"/>
      <c r="QDB6807"/>
      <c r="QDC6807"/>
      <c r="QDD6807"/>
      <c r="QDE6807"/>
      <c r="QDF6807"/>
      <c r="QDG6807"/>
      <c r="QDH6807"/>
      <c r="QDI6807"/>
      <c r="QDJ6807"/>
      <c r="QDK6807"/>
      <c r="QDL6807"/>
      <c r="QDM6807"/>
      <c r="QDN6807"/>
      <c r="QDO6807"/>
      <c r="QDP6807"/>
      <c r="QDQ6807"/>
      <c r="QDR6807"/>
      <c r="QDS6807"/>
      <c r="QDT6807"/>
      <c r="QDU6807"/>
      <c r="QDV6807"/>
      <c r="QDW6807"/>
      <c r="QDX6807"/>
      <c r="QDY6807"/>
      <c r="QDZ6807"/>
      <c r="QEA6807"/>
      <c r="QEB6807"/>
      <c r="QEC6807"/>
      <c r="QED6807"/>
      <c r="QEE6807"/>
      <c r="QEF6807"/>
      <c r="QEG6807"/>
      <c r="QEH6807"/>
      <c r="QEI6807"/>
      <c r="QEJ6807"/>
      <c r="QEK6807"/>
      <c r="QEL6807"/>
      <c r="QEM6807"/>
      <c r="QEN6807"/>
      <c r="QEO6807"/>
      <c r="QEP6807"/>
      <c r="QEQ6807"/>
      <c r="QER6807"/>
      <c r="QES6807"/>
      <c r="QET6807"/>
      <c r="QEU6807"/>
      <c r="QEV6807"/>
      <c r="QEW6807"/>
      <c r="QEX6807"/>
      <c r="QEY6807"/>
      <c r="QEZ6807"/>
      <c r="QFA6807"/>
      <c r="QFB6807"/>
      <c r="QFC6807"/>
      <c r="QFD6807"/>
      <c r="QFE6807"/>
      <c r="QFF6807"/>
      <c r="QFG6807"/>
      <c r="QFH6807"/>
      <c r="QFI6807"/>
      <c r="QFJ6807"/>
      <c r="QFK6807"/>
      <c r="QFL6807"/>
      <c r="QFM6807"/>
      <c r="QFN6807"/>
      <c r="QFO6807"/>
      <c r="QFP6807"/>
      <c r="QFQ6807"/>
      <c r="QFR6807"/>
      <c r="QFS6807"/>
      <c r="QFT6807"/>
      <c r="QFU6807"/>
      <c r="QFV6807"/>
      <c r="QFW6807"/>
      <c r="QFX6807"/>
      <c r="QFY6807"/>
      <c r="QFZ6807"/>
      <c r="QGA6807"/>
      <c r="QGB6807"/>
      <c r="QGC6807"/>
      <c r="QGD6807"/>
      <c r="QGE6807"/>
      <c r="QGF6807"/>
      <c r="QGG6807"/>
      <c r="QGH6807"/>
      <c r="QGI6807"/>
      <c r="QGJ6807"/>
      <c r="QGK6807"/>
      <c r="QGL6807"/>
      <c r="QGM6807"/>
      <c r="QGN6807"/>
      <c r="QGO6807"/>
      <c r="QGP6807"/>
      <c r="QGQ6807"/>
      <c r="QGR6807"/>
      <c r="QGS6807"/>
      <c r="QGT6807"/>
      <c r="QGU6807"/>
      <c r="QGV6807"/>
      <c r="QGW6807"/>
      <c r="QGX6807"/>
      <c r="QGY6807"/>
      <c r="QGZ6807"/>
      <c r="QHA6807"/>
      <c r="QHB6807"/>
      <c r="QHC6807"/>
      <c r="QHD6807"/>
      <c r="QHE6807"/>
      <c r="QHF6807"/>
      <c r="QHG6807"/>
      <c r="QHH6807"/>
      <c r="QHI6807"/>
      <c r="QHJ6807"/>
      <c r="QHK6807"/>
      <c r="QHL6807"/>
      <c r="QHM6807"/>
      <c r="QHN6807"/>
      <c r="QHO6807"/>
      <c r="QHP6807"/>
      <c r="QHQ6807"/>
      <c r="QHR6807"/>
      <c r="QHS6807"/>
      <c r="QHT6807"/>
      <c r="QHU6807"/>
      <c r="QHV6807"/>
      <c r="QHW6807"/>
      <c r="QHX6807"/>
      <c r="QHY6807"/>
      <c r="QHZ6807"/>
      <c r="QIA6807"/>
      <c r="QIB6807"/>
      <c r="QIC6807"/>
      <c r="QID6807"/>
      <c r="QIE6807"/>
      <c r="QIF6807"/>
      <c r="QIG6807"/>
      <c r="QIH6807"/>
      <c r="QII6807"/>
      <c r="QIJ6807"/>
      <c r="QIK6807"/>
      <c r="QIL6807"/>
      <c r="QIM6807"/>
      <c r="QIN6807"/>
      <c r="QIO6807"/>
      <c r="QIP6807"/>
      <c r="QIQ6807"/>
      <c r="QIR6807"/>
      <c r="QIS6807"/>
      <c r="QIT6807"/>
      <c r="QIU6807"/>
      <c r="QIV6807"/>
      <c r="QIW6807"/>
      <c r="QIX6807"/>
      <c r="QIY6807"/>
      <c r="QIZ6807"/>
      <c r="QJA6807"/>
      <c r="QJB6807"/>
      <c r="QJC6807"/>
      <c r="QJD6807"/>
      <c r="QJE6807"/>
      <c r="QJF6807"/>
      <c r="QJG6807"/>
      <c r="QJH6807"/>
      <c r="QJI6807"/>
      <c r="QJJ6807"/>
      <c r="QJK6807"/>
      <c r="QJL6807"/>
      <c r="QJM6807"/>
      <c r="QJN6807"/>
      <c r="QJO6807"/>
      <c r="QJP6807"/>
      <c r="QJQ6807"/>
      <c r="QJR6807"/>
      <c r="QJS6807"/>
      <c r="QJT6807"/>
      <c r="QJU6807"/>
      <c r="QJV6807"/>
      <c r="QJW6807"/>
      <c r="QJX6807"/>
      <c r="QJY6807"/>
      <c r="QJZ6807"/>
      <c r="QKA6807"/>
      <c r="QKB6807"/>
      <c r="QKC6807"/>
      <c r="QKD6807"/>
      <c r="QKE6807"/>
      <c r="QKF6807"/>
      <c r="QKG6807"/>
      <c r="QKH6807"/>
      <c r="QKI6807"/>
      <c r="QKJ6807"/>
      <c r="QKK6807"/>
      <c r="QKL6807"/>
      <c r="QKM6807"/>
      <c r="QKN6807"/>
      <c r="QKO6807"/>
      <c r="QKP6807"/>
      <c r="QKQ6807"/>
      <c r="QKR6807"/>
      <c r="QKS6807"/>
      <c r="QKT6807"/>
      <c r="QKU6807"/>
      <c r="QKV6807"/>
      <c r="QKW6807"/>
      <c r="QKX6807"/>
      <c r="QKY6807"/>
      <c r="QKZ6807"/>
      <c r="QLA6807"/>
      <c r="QLB6807"/>
      <c r="QLC6807"/>
      <c r="QLD6807"/>
      <c r="QLE6807"/>
      <c r="QLF6807"/>
      <c r="QLG6807"/>
      <c r="QLH6807"/>
      <c r="QLI6807"/>
      <c r="QLJ6807"/>
      <c r="QLK6807"/>
      <c r="QLL6807"/>
      <c r="QLM6807"/>
      <c r="QLN6807"/>
      <c r="QLO6807"/>
      <c r="QLP6807"/>
      <c r="QLQ6807"/>
      <c r="QLR6807"/>
      <c r="QLS6807"/>
      <c r="QLT6807"/>
      <c r="QLU6807"/>
      <c r="QLV6807"/>
      <c r="QLW6807"/>
      <c r="QLX6807"/>
      <c r="QLY6807"/>
      <c r="QLZ6807"/>
      <c r="QMA6807"/>
      <c r="QMB6807"/>
      <c r="QMC6807"/>
      <c r="QMD6807"/>
      <c r="QME6807"/>
      <c r="QMF6807"/>
      <c r="QMG6807"/>
      <c r="QMH6807"/>
      <c r="QMI6807"/>
      <c r="QMJ6807"/>
      <c r="QMK6807"/>
      <c r="QML6807"/>
      <c r="QMM6807"/>
      <c r="QMN6807"/>
      <c r="QMO6807"/>
      <c r="QMP6807"/>
      <c r="QMQ6807"/>
      <c r="QMR6807"/>
      <c r="QMS6807"/>
      <c r="QMT6807"/>
      <c r="QMU6807"/>
      <c r="QMV6807"/>
      <c r="QMW6807"/>
      <c r="QMX6807"/>
      <c r="QMY6807"/>
      <c r="QMZ6807"/>
      <c r="QNA6807"/>
      <c r="QNB6807"/>
      <c r="QNC6807"/>
      <c r="QND6807"/>
      <c r="QNE6807"/>
      <c r="QNF6807"/>
      <c r="QNG6807"/>
      <c r="QNH6807"/>
      <c r="QNI6807"/>
      <c r="QNJ6807"/>
      <c r="QNK6807"/>
      <c r="QNL6807"/>
      <c r="QNM6807"/>
      <c r="QNN6807"/>
      <c r="QNO6807"/>
      <c r="QNP6807"/>
      <c r="QNQ6807"/>
      <c r="QNR6807"/>
      <c r="QNS6807"/>
      <c r="QNT6807"/>
      <c r="QNU6807"/>
      <c r="QNV6807"/>
      <c r="QNW6807"/>
      <c r="QNX6807"/>
      <c r="QNY6807"/>
      <c r="QNZ6807"/>
      <c r="QOA6807"/>
      <c r="QOB6807"/>
      <c r="QOC6807"/>
      <c r="QOD6807"/>
      <c r="QOE6807"/>
      <c r="QOF6807"/>
      <c r="QOG6807"/>
      <c r="QOH6807"/>
      <c r="QOI6807"/>
      <c r="QOJ6807"/>
      <c r="QOK6807"/>
      <c r="QOL6807"/>
      <c r="QOM6807"/>
      <c r="QON6807"/>
      <c r="QOO6807"/>
      <c r="QOP6807"/>
      <c r="QOQ6807"/>
      <c r="QOR6807"/>
      <c r="QOS6807"/>
      <c r="QOT6807"/>
      <c r="QOU6807"/>
      <c r="QOV6807"/>
      <c r="QOW6807"/>
      <c r="QOX6807"/>
      <c r="QOY6807"/>
      <c r="QOZ6807"/>
      <c r="QPA6807"/>
      <c r="QPB6807"/>
      <c r="QPC6807"/>
      <c r="QPD6807"/>
      <c r="QPE6807"/>
      <c r="QPF6807"/>
      <c r="QPG6807"/>
      <c r="QPH6807"/>
      <c r="QPI6807"/>
      <c r="QPJ6807"/>
      <c r="QPK6807"/>
      <c r="QPL6807"/>
      <c r="QPM6807"/>
      <c r="QPN6807"/>
      <c r="QPO6807"/>
      <c r="QPP6807"/>
      <c r="QPQ6807"/>
      <c r="QPR6807"/>
      <c r="QPS6807"/>
      <c r="QPT6807"/>
      <c r="QPU6807"/>
      <c r="QPV6807"/>
      <c r="QPW6807"/>
      <c r="QPX6807"/>
      <c r="QPY6807"/>
      <c r="QPZ6807"/>
      <c r="QQA6807"/>
      <c r="QQB6807"/>
      <c r="QQC6807"/>
      <c r="QQD6807"/>
      <c r="QQE6807"/>
      <c r="QQF6807"/>
      <c r="QQG6807"/>
      <c r="QQH6807"/>
      <c r="QQI6807"/>
      <c r="QQJ6807"/>
      <c r="QQK6807"/>
      <c r="QQL6807"/>
      <c r="QQM6807"/>
      <c r="QQN6807"/>
      <c r="QQO6807"/>
      <c r="QQP6807"/>
      <c r="QQQ6807"/>
      <c r="QQR6807"/>
      <c r="QQS6807"/>
      <c r="QQT6807"/>
      <c r="QQU6807"/>
      <c r="QQV6807"/>
      <c r="QQW6807"/>
      <c r="QQX6807"/>
      <c r="QQY6807"/>
      <c r="QQZ6807"/>
      <c r="QRA6807"/>
      <c r="QRB6807"/>
      <c r="QRC6807"/>
      <c r="QRD6807"/>
      <c r="QRE6807"/>
      <c r="QRF6807"/>
      <c r="QRG6807"/>
      <c r="QRH6807"/>
      <c r="QRI6807"/>
      <c r="QRJ6807"/>
      <c r="QRK6807"/>
      <c r="QRL6807"/>
      <c r="QRM6807"/>
      <c r="QRN6807"/>
      <c r="QRO6807"/>
      <c r="QRP6807"/>
      <c r="QRQ6807"/>
      <c r="QRR6807"/>
      <c r="QRS6807"/>
      <c r="QRT6807"/>
      <c r="QRU6807"/>
      <c r="QRV6807"/>
      <c r="QRW6807"/>
      <c r="QRX6807"/>
      <c r="QRY6807"/>
      <c r="QRZ6807"/>
      <c r="QSA6807"/>
      <c r="QSB6807"/>
      <c r="QSC6807"/>
      <c r="QSD6807"/>
      <c r="QSE6807"/>
      <c r="QSF6807"/>
      <c r="QSG6807"/>
      <c r="QSH6807"/>
      <c r="QSI6807"/>
      <c r="QSJ6807"/>
      <c r="QSK6807"/>
      <c r="QSL6807"/>
      <c r="QSM6807"/>
      <c r="QSN6807"/>
      <c r="QSO6807"/>
      <c r="QSP6807"/>
      <c r="QSQ6807"/>
      <c r="QSR6807"/>
      <c r="QSS6807"/>
      <c r="QST6807"/>
      <c r="QSU6807"/>
      <c r="QSV6807"/>
      <c r="QSW6807"/>
      <c r="QSX6807"/>
      <c r="QSY6807"/>
      <c r="QSZ6807"/>
      <c r="QTA6807"/>
      <c r="QTB6807"/>
      <c r="QTC6807"/>
      <c r="QTD6807"/>
      <c r="QTE6807"/>
      <c r="QTF6807"/>
      <c r="QTG6807"/>
      <c r="QTH6807"/>
      <c r="QTI6807"/>
      <c r="QTJ6807"/>
      <c r="QTK6807"/>
      <c r="QTL6807"/>
      <c r="QTM6807"/>
      <c r="QTN6807"/>
      <c r="QTO6807"/>
      <c r="QTP6807"/>
      <c r="QTQ6807"/>
      <c r="QTR6807"/>
      <c r="QTS6807"/>
      <c r="QTT6807"/>
      <c r="QTU6807"/>
      <c r="QTV6807"/>
      <c r="QTW6807"/>
      <c r="QTX6807"/>
      <c r="QTY6807"/>
      <c r="QTZ6807"/>
      <c r="QUA6807"/>
      <c r="QUB6807"/>
      <c r="QUC6807"/>
      <c r="QUD6807"/>
      <c r="QUE6807"/>
      <c r="QUF6807"/>
      <c r="QUG6807"/>
      <c r="QUH6807"/>
      <c r="QUI6807"/>
      <c r="QUJ6807"/>
      <c r="QUK6807"/>
      <c r="QUL6807"/>
      <c r="QUM6807"/>
      <c r="QUN6807"/>
      <c r="QUO6807"/>
      <c r="QUP6807"/>
      <c r="QUQ6807"/>
      <c r="QUR6807"/>
      <c r="QUS6807"/>
      <c r="QUT6807"/>
      <c r="QUU6807"/>
      <c r="QUV6807"/>
      <c r="QUW6807"/>
      <c r="QUX6807"/>
      <c r="QUY6807"/>
      <c r="QUZ6807"/>
      <c r="QVA6807"/>
      <c r="QVB6807"/>
      <c r="QVC6807"/>
      <c r="QVD6807"/>
      <c r="QVE6807"/>
      <c r="QVF6807"/>
      <c r="QVG6807"/>
      <c r="QVH6807"/>
      <c r="QVI6807"/>
      <c r="QVJ6807"/>
      <c r="QVK6807"/>
      <c r="QVL6807"/>
      <c r="QVM6807"/>
      <c r="QVN6807"/>
      <c r="QVO6807"/>
      <c r="QVP6807"/>
      <c r="QVQ6807"/>
      <c r="QVR6807"/>
      <c r="QVS6807"/>
      <c r="QVT6807"/>
      <c r="QVU6807"/>
      <c r="QVV6807"/>
      <c r="QVW6807"/>
      <c r="QVX6807"/>
      <c r="QVY6807"/>
      <c r="QVZ6807"/>
      <c r="QWA6807"/>
      <c r="QWB6807"/>
      <c r="QWC6807"/>
      <c r="QWD6807"/>
      <c r="QWE6807"/>
      <c r="QWF6807"/>
      <c r="QWG6807"/>
      <c r="QWH6807"/>
      <c r="QWI6807"/>
      <c r="QWJ6807"/>
      <c r="QWK6807"/>
      <c r="QWL6807"/>
      <c r="QWM6807"/>
      <c r="QWN6807"/>
      <c r="QWO6807"/>
      <c r="QWP6807"/>
      <c r="QWQ6807"/>
      <c r="QWR6807"/>
      <c r="QWS6807"/>
      <c r="QWT6807"/>
      <c r="QWU6807"/>
      <c r="QWV6807"/>
      <c r="QWW6807"/>
      <c r="QWX6807"/>
      <c r="QWY6807"/>
      <c r="QWZ6807"/>
      <c r="QXA6807"/>
      <c r="QXB6807"/>
      <c r="QXC6807"/>
      <c r="QXD6807"/>
      <c r="QXE6807"/>
      <c r="QXF6807"/>
      <c r="QXG6807"/>
      <c r="QXH6807"/>
      <c r="QXI6807"/>
      <c r="QXJ6807"/>
      <c r="QXK6807"/>
      <c r="QXL6807"/>
      <c r="QXM6807"/>
      <c r="QXN6807"/>
      <c r="QXO6807"/>
      <c r="QXP6807"/>
      <c r="QXQ6807"/>
      <c r="QXR6807"/>
      <c r="QXS6807"/>
      <c r="QXT6807"/>
      <c r="QXU6807"/>
      <c r="QXV6807"/>
      <c r="QXW6807"/>
      <c r="QXX6807"/>
      <c r="QXY6807"/>
      <c r="QXZ6807"/>
      <c r="QYA6807"/>
      <c r="QYB6807"/>
      <c r="QYC6807"/>
      <c r="QYD6807"/>
      <c r="QYE6807"/>
      <c r="QYF6807"/>
      <c r="QYG6807"/>
      <c r="QYH6807"/>
      <c r="QYI6807"/>
      <c r="QYJ6807"/>
      <c r="QYK6807"/>
      <c r="QYL6807"/>
      <c r="QYM6807"/>
      <c r="QYN6807"/>
      <c r="QYO6807"/>
      <c r="QYP6807"/>
      <c r="QYQ6807"/>
      <c r="QYR6807"/>
      <c r="QYS6807"/>
      <c r="QYT6807"/>
      <c r="QYU6807"/>
      <c r="QYV6807"/>
      <c r="QYW6807"/>
      <c r="QYX6807"/>
      <c r="QYY6807"/>
      <c r="QYZ6807"/>
      <c r="QZA6807"/>
      <c r="QZB6807"/>
      <c r="QZC6807"/>
      <c r="QZD6807"/>
      <c r="QZE6807"/>
      <c r="QZF6807"/>
      <c r="QZG6807"/>
      <c r="QZH6807"/>
      <c r="QZI6807"/>
      <c r="QZJ6807"/>
      <c r="QZK6807"/>
      <c r="QZL6807"/>
      <c r="QZM6807"/>
      <c r="QZN6807"/>
      <c r="QZO6807"/>
      <c r="QZP6807"/>
      <c r="QZQ6807"/>
      <c r="QZR6807"/>
      <c r="QZS6807"/>
      <c r="QZT6807"/>
      <c r="QZU6807"/>
      <c r="QZV6807"/>
      <c r="QZW6807"/>
      <c r="QZX6807"/>
      <c r="QZY6807"/>
      <c r="QZZ6807"/>
      <c r="RAA6807"/>
      <c r="RAB6807"/>
      <c r="RAC6807"/>
      <c r="RAD6807"/>
      <c r="RAE6807"/>
      <c r="RAF6807"/>
      <c r="RAG6807"/>
      <c r="RAH6807"/>
      <c r="RAI6807"/>
      <c r="RAJ6807"/>
      <c r="RAK6807"/>
      <c r="RAL6807"/>
      <c r="RAM6807"/>
      <c r="RAN6807"/>
      <c r="RAO6807"/>
      <c r="RAP6807"/>
      <c r="RAQ6807"/>
      <c r="RAR6807"/>
      <c r="RAS6807"/>
      <c r="RAT6807"/>
      <c r="RAU6807"/>
      <c r="RAV6807"/>
      <c r="RAW6807"/>
      <c r="RAX6807"/>
      <c r="RAY6807"/>
      <c r="RAZ6807"/>
      <c r="RBA6807"/>
      <c r="RBB6807"/>
      <c r="RBC6807"/>
      <c r="RBD6807"/>
      <c r="RBE6807"/>
      <c r="RBF6807"/>
      <c r="RBG6807"/>
      <c r="RBH6807"/>
      <c r="RBI6807"/>
      <c r="RBJ6807"/>
      <c r="RBK6807"/>
      <c r="RBL6807"/>
      <c r="RBM6807"/>
      <c r="RBN6807"/>
      <c r="RBO6807"/>
      <c r="RBP6807"/>
      <c r="RBQ6807"/>
      <c r="RBR6807"/>
      <c r="RBS6807"/>
      <c r="RBT6807"/>
      <c r="RBU6807"/>
      <c r="RBV6807"/>
      <c r="RBW6807"/>
      <c r="RBX6807"/>
      <c r="RBY6807"/>
      <c r="RBZ6807"/>
      <c r="RCA6807"/>
      <c r="RCB6807"/>
      <c r="RCC6807"/>
      <c r="RCD6807"/>
      <c r="RCE6807"/>
      <c r="RCF6807"/>
      <c r="RCG6807"/>
      <c r="RCH6807"/>
      <c r="RCI6807"/>
      <c r="RCJ6807"/>
      <c r="RCK6807"/>
      <c r="RCL6807"/>
      <c r="RCM6807"/>
      <c r="RCN6807"/>
      <c r="RCO6807"/>
      <c r="RCP6807"/>
      <c r="RCQ6807"/>
      <c r="RCR6807"/>
      <c r="RCS6807"/>
      <c r="RCT6807"/>
      <c r="RCU6807"/>
      <c r="RCV6807"/>
      <c r="RCW6807"/>
      <c r="RCX6807"/>
      <c r="RCY6807"/>
      <c r="RCZ6807"/>
      <c r="RDA6807"/>
      <c r="RDB6807"/>
      <c r="RDC6807"/>
      <c r="RDD6807"/>
      <c r="RDE6807"/>
      <c r="RDF6807"/>
      <c r="RDG6807"/>
      <c r="RDH6807"/>
      <c r="RDI6807"/>
      <c r="RDJ6807"/>
      <c r="RDK6807"/>
      <c r="RDL6807"/>
      <c r="RDM6807"/>
      <c r="RDN6807"/>
      <c r="RDO6807"/>
      <c r="RDP6807"/>
      <c r="RDQ6807"/>
      <c r="RDR6807"/>
      <c r="RDS6807"/>
      <c r="RDT6807"/>
      <c r="RDU6807"/>
      <c r="RDV6807"/>
      <c r="RDW6807"/>
      <c r="RDX6807"/>
      <c r="RDY6807"/>
      <c r="RDZ6807"/>
      <c r="REA6807"/>
      <c r="REB6807"/>
      <c r="REC6807"/>
      <c r="RED6807"/>
      <c r="REE6807"/>
      <c r="REF6807"/>
      <c r="REG6807"/>
      <c r="REH6807"/>
      <c r="REI6807"/>
      <c r="REJ6807"/>
      <c r="REK6807"/>
      <c r="REL6807"/>
      <c r="REM6807"/>
      <c r="REN6807"/>
      <c r="REO6807"/>
      <c r="REP6807"/>
      <c r="REQ6807"/>
      <c r="RER6807"/>
      <c r="RES6807"/>
      <c r="RET6807"/>
      <c r="REU6807"/>
      <c r="REV6807"/>
      <c r="REW6807"/>
      <c r="REX6807"/>
      <c r="REY6807"/>
      <c r="REZ6807"/>
      <c r="RFA6807"/>
      <c r="RFB6807"/>
      <c r="RFC6807"/>
      <c r="RFD6807"/>
      <c r="RFE6807"/>
      <c r="RFF6807"/>
      <c r="RFG6807"/>
      <c r="RFH6807"/>
      <c r="RFI6807"/>
      <c r="RFJ6807"/>
      <c r="RFK6807"/>
      <c r="RFL6807"/>
      <c r="RFM6807"/>
      <c r="RFN6807"/>
      <c r="RFO6807"/>
      <c r="RFP6807"/>
      <c r="RFQ6807"/>
      <c r="RFR6807"/>
      <c r="RFS6807"/>
      <c r="RFT6807"/>
      <c r="RFU6807"/>
      <c r="RFV6807"/>
      <c r="RFW6807"/>
      <c r="RFX6807"/>
      <c r="RFY6807"/>
      <c r="RFZ6807"/>
      <c r="RGA6807"/>
      <c r="RGB6807"/>
      <c r="RGC6807"/>
      <c r="RGD6807"/>
      <c r="RGE6807"/>
      <c r="RGF6807"/>
      <c r="RGG6807"/>
      <c r="RGH6807"/>
      <c r="RGI6807"/>
      <c r="RGJ6807"/>
      <c r="RGK6807"/>
      <c r="RGL6807"/>
      <c r="RGM6807"/>
      <c r="RGN6807"/>
      <c r="RGO6807"/>
      <c r="RGP6807"/>
      <c r="RGQ6807"/>
      <c r="RGR6807"/>
      <c r="RGS6807"/>
      <c r="RGT6807"/>
      <c r="RGU6807"/>
      <c r="RGV6807"/>
      <c r="RGW6807"/>
      <c r="RGX6807"/>
      <c r="RGY6807"/>
      <c r="RGZ6807"/>
      <c r="RHA6807"/>
      <c r="RHB6807"/>
      <c r="RHC6807"/>
      <c r="RHD6807"/>
      <c r="RHE6807"/>
      <c r="RHF6807"/>
      <c r="RHG6807"/>
      <c r="RHH6807"/>
      <c r="RHI6807"/>
      <c r="RHJ6807"/>
      <c r="RHK6807"/>
      <c r="RHL6807"/>
      <c r="RHM6807"/>
      <c r="RHN6807"/>
      <c r="RHO6807"/>
      <c r="RHP6807"/>
      <c r="RHQ6807"/>
      <c r="RHR6807"/>
      <c r="RHS6807"/>
      <c r="RHT6807"/>
      <c r="RHU6807"/>
      <c r="RHV6807"/>
      <c r="RHW6807"/>
      <c r="RHX6807"/>
      <c r="RHY6807"/>
      <c r="RHZ6807"/>
      <c r="RIA6807"/>
      <c r="RIB6807"/>
      <c r="RIC6807"/>
      <c r="RID6807"/>
      <c r="RIE6807"/>
      <c r="RIF6807"/>
      <c r="RIG6807"/>
      <c r="RIH6807"/>
      <c r="RII6807"/>
      <c r="RIJ6807"/>
      <c r="RIK6807"/>
      <c r="RIL6807"/>
      <c r="RIM6807"/>
      <c r="RIN6807"/>
      <c r="RIO6807"/>
      <c r="RIP6807"/>
      <c r="RIQ6807"/>
      <c r="RIR6807"/>
      <c r="RIS6807"/>
      <c r="RIT6807"/>
      <c r="RIU6807"/>
      <c r="RIV6807"/>
      <c r="RIW6807"/>
      <c r="RIX6807"/>
      <c r="RIY6807"/>
      <c r="RIZ6807"/>
      <c r="RJA6807"/>
      <c r="RJB6807"/>
      <c r="RJC6807"/>
      <c r="RJD6807"/>
      <c r="RJE6807"/>
      <c r="RJF6807"/>
      <c r="RJG6807"/>
      <c r="RJH6807"/>
      <c r="RJI6807"/>
      <c r="RJJ6807"/>
      <c r="RJK6807"/>
      <c r="RJL6807"/>
      <c r="RJM6807"/>
      <c r="RJN6807"/>
      <c r="RJO6807"/>
      <c r="RJP6807"/>
      <c r="RJQ6807"/>
      <c r="RJR6807"/>
      <c r="RJS6807"/>
      <c r="RJT6807"/>
      <c r="RJU6807"/>
      <c r="RJV6807"/>
      <c r="RJW6807"/>
      <c r="RJX6807"/>
      <c r="RJY6807"/>
      <c r="RJZ6807"/>
      <c r="RKA6807"/>
      <c r="RKB6807"/>
      <c r="RKC6807"/>
      <c r="RKD6807"/>
      <c r="RKE6807"/>
      <c r="RKF6807"/>
      <c r="RKG6807"/>
      <c r="RKH6807"/>
      <c r="RKI6807"/>
      <c r="RKJ6807"/>
      <c r="RKK6807"/>
      <c r="RKL6807"/>
      <c r="RKM6807"/>
      <c r="RKN6807"/>
      <c r="RKO6807"/>
      <c r="RKP6807"/>
      <c r="RKQ6807"/>
      <c r="RKR6807"/>
      <c r="RKS6807"/>
      <c r="RKT6807"/>
      <c r="RKU6807"/>
      <c r="RKV6807"/>
      <c r="RKW6807"/>
      <c r="RKX6807"/>
      <c r="RKY6807"/>
      <c r="RKZ6807"/>
      <c r="RLA6807"/>
      <c r="RLB6807"/>
      <c r="RLC6807"/>
      <c r="RLD6807"/>
      <c r="RLE6807"/>
      <c r="RLF6807"/>
      <c r="RLG6807"/>
      <c r="RLH6807"/>
      <c r="RLI6807"/>
      <c r="RLJ6807"/>
      <c r="RLK6807"/>
      <c r="RLL6807"/>
      <c r="RLM6807"/>
      <c r="RLN6807"/>
      <c r="RLO6807"/>
      <c r="RLP6807"/>
      <c r="RLQ6807"/>
      <c r="RLR6807"/>
      <c r="RLS6807"/>
      <c r="RLT6807"/>
      <c r="RLU6807"/>
      <c r="RLV6807"/>
      <c r="RLW6807"/>
      <c r="RLX6807"/>
      <c r="RLY6807"/>
      <c r="RLZ6807"/>
      <c r="RMA6807"/>
      <c r="RMB6807"/>
      <c r="RMC6807"/>
      <c r="RMD6807"/>
      <c r="RME6807"/>
      <c r="RMF6807"/>
      <c r="RMG6807"/>
      <c r="RMH6807"/>
      <c r="RMI6807"/>
      <c r="RMJ6807"/>
      <c r="RMK6807"/>
      <c r="RML6807"/>
      <c r="RMM6807"/>
      <c r="RMN6807"/>
      <c r="RMO6807"/>
      <c r="RMP6807"/>
      <c r="RMQ6807"/>
      <c r="RMR6807"/>
      <c r="RMS6807"/>
      <c r="RMT6807"/>
      <c r="RMU6807"/>
      <c r="RMV6807"/>
      <c r="RMW6807"/>
      <c r="RMX6807"/>
      <c r="RMY6807"/>
      <c r="RMZ6807"/>
      <c r="RNA6807"/>
      <c r="RNB6807"/>
      <c r="RNC6807"/>
      <c r="RND6807"/>
      <c r="RNE6807"/>
      <c r="RNF6807"/>
      <c r="RNG6807"/>
      <c r="RNH6807"/>
      <c r="RNI6807"/>
      <c r="RNJ6807"/>
      <c r="RNK6807"/>
      <c r="RNL6807"/>
      <c r="RNM6807"/>
      <c r="RNN6807"/>
      <c r="RNO6807"/>
      <c r="RNP6807"/>
      <c r="RNQ6807"/>
      <c r="RNR6807"/>
      <c r="RNS6807"/>
      <c r="RNT6807"/>
      <c r="RNU6807"/>
      <c r="RNV6807"/>
      <c r="RNW6807"/>
      <c r="RNX6807"/>
      <c r="RNY6807"/>
      <c r="RNZ6807"/>
      <c r="ROA6807"/>
      <c r="ROB6807"/>
      <c r="ROC6807"/>
      <c r="ROD6807"/>
      <c r="ROE6807"/>
      <c r="ROF6807"/>
      <c r="ROG6807"/>
      <c r="ROH6807"/>
      <c r="ROI6807"/>
      <c r="ROJ6807"/>
      <c r="ROK6807"/>
      <c r="ROL6807"/>
      <c r="ROM6807"/>
      <c r="RON6807"/>
      <c r="ROO6807"/>
      <c r="ROP6807"/>
      <c r="ROQ6807"/>
      <c r="ROR6807"/>
      <c r="ROS6807"/>
      <c r="ROT6807"/>
      <c r="ROU6807"/>
      <c r="ROV6807"/>
      <c r="ROW6807"/>
      <c r="ROX6807"/>
      <c r="ROY6807"/>
      <c r="ROZ6807"/>
      <c r="RPA6807"/>
      <c r="RPB6807"/>
      <c r="RPC6807"/>
      <c r="RPD6807"/>
      <c r="RPE6807"/>
      <c r="RPF6807"/>
      <c r="RPG6807"/>
      <c r="RPH6807"/>
      <c r="RPI6807"/>
      <c r="RPJ6807"/>
      <c r="RPK6807"/>
      <c r="RPL6807"/>
      <c r="RPM6807"/>
      <c r="RPN6807"/>
      <c r="RPO6807"/>
      <c r="RPP6807"/>
      <c r="RPQ6807"/>
      <c r="RPR6807"/>
      <c r="RPS6807"/>
      <c r="RPT6807"/>
      <c r="RPU6807"/>
      <c r="RPV6807"/>
      <c r="RPW6807"/>
      <c r="RPX6807"/>
      <c r="RPY6807"/>
      <c r="RPZ6807"/>
      <c r="RQA6807"/>
      <c r="RQB6807"/>
      <c r="RQC6807"/>
      <c r="RQD6807"/>
      <c r="RQE6807"/>
      <c r="RQF6807"/>
      <c r="RQG6807"/>
      <c r="RQH6807"/>
      <c r="RQI6807"/>
      <c r="RQJ6807"/>
      <c r="RQK6807"/>
      <c r="RQL6807"/>
      <c r="RQM6807"/>
      <c r="RQN6807"/>
      <c r="RQO6807"/>
      <c r="RQP6807"/>
      <c r="RQQ6807"/>
      <c r="RQR6807"/>
      <c r="RQS6807"/>
      <c r="RQT6807"/>
      <c r="RQU6807"/>
      <c r="RQV6807"/>
      <c r="RQW6807"/>
      <c r="RQX6807"/>
      <c r="RQY6807"/>
      <c r="RQZ6807"/>
      <c r="RRA6807"/>
      <c r="RRB6807"/>
      <c r="RRC6807"/>
      <c r="RRD6807"/>
      <c r="RRE6807"/>
      <c r="RRF6807"/>
      <c r="RRG6807"/>
      <c r="RRH6807"/>
      <c r="RRI6807"/>
      <c r="RRJ6807"/>
      <c r="RRK6807"/>
      <c r="RRL6807"/>
      <c r="RRM6807"/>
      <c r="RRN6807"/>
      <c r="RRO6807"/>
      <c r="RRP6807"/>
      <c r="RRQ6807"/>
      <c r="RRR6807"/>
      <c r="RRS6807"/>
      <c r="RRT6807"/>
      <c r="RRU6807"/>
      <c r="RRV6807"/>
      <c r="RRW6807"/>
      <c r="RRX6807"/>
      <c r="RRY6807"/>
      <c r="RRZ6807"/>
      <c r="RSA6807"/>
      <c r="RSB6807"/>
      <c r="RSC6807"/>
      <c r="RSD6807"/>
      <c r="RSE6807"/>
      <c r="RSF6807"/>
      <c r="RSG6807"/>
      <c r="RSH6807"/>
      <c r="RSI6807"/>
      <c r="RSJ6807"/>
      <c r="RSK6807"/>
      <c r="RSL6807"/>
      <c r="RSM6807"/>
      <c r="RSN6807"/>
      <c r="RSO6807"/>
      <c r="RSP6807"/>
      <c r="RSQ6807"/>
      <c r="RSR6807"/>
      <c r="RSS6807"/>
      <c r="RST6807"/>
      <c r="RSU6807"/>
      <c r="RSV6807"/>
      <c r="RSW6807"/>
      <c r="RSX6807"/>
      <c r="RSY6807"/>
      <c r="RSZ6807"/>
      <c r="RTA6807"/>
      <c r="RTB6807"/>
      <c r="RTC6807"/>
      <c r="RTD6807"/>
      <c r="RTE6807"/>
      <c r="RTF6807"/>
      <c r="RTG6807"/>
      <c r="RTH6807"/>
      <c r="RTI6807"/>
      <c r="RTJ6807"/>
      <c r="RTK6807"/>
      <c r="RTL6807"/>
      <c r="RTM6807"/>
      <c r="RTN6807"/>
      <c r="RTO6807"/>
      <c r="RTP6807"/>
      <c r="RTQ6807"/>
      <c r="RTR6807"/>
      <c r="RTS6807"/>
      <c r="RTT6807"/>
      <c r="RTU6807"/>
      <c r="RTV6807"/>
      <c r="RTW6807"/>
      <c r="RTX6807"/>
      <c r="RTY6807"/>
      <c r="RTZ6807"/>
      <c r="RUA6807"/>
      <c r="RUB6807"/>
      <c r="RUC6807"/>
      <c r="RUD6807"/>
      <c r="RUE6807"/>
      <c r="RUF6807"/>
      <c r="RUG6807"/>
      <c r="RUH6807"/>
      <c r="RUI6807"/>
      <c r="RUJ6807"/>
      <c r="RUK6807"/>
      <c r="RUL6807"/>
      <c r="RUM6807"/>
      <c r="RUN6807"/>
      <c r="RUO6807"/>
      <c r="RUP6807"/>
      <c r="RUQ6807"/>
      <c r="RUR6807"/>
      <c r="RUS6807"/>
      <c r="RUT6807"/>
      <c r="RUU6807"/>
      <c r="RUV6807"/>
      <c r="RUW6807"/>
      <c r="RUX6807"/>
      <c r="RUY6807"/>
      <c r="RUZ6807"/>
      <c r="RVA6807"/>
      <c r="RVB6807"/>
      <c r="RVC6807"/>
      <c r="RVD6807"/>
      <c r="RVE6807"/>
      <c r="RVF6807"/>
      <c r="RVG6807"/>
      <c r="RVH6807"/>
      <c r="RVI6807"/>
      <c r="RVJ6807"/>
      <c r="RVK6807"/>
      <c r="RVL6807"/>
      <c r="RVM6807"/>
      <c r="RVN6807"/>
      <c r="RVO6807"/>
      <c r="RVP6807"/>
      <c r="RVQ6807"/>
      <c r="RVR6807"/>
      <c r="RVS6807"/>
      <c r="RVT6807"/>
      <c r="RVU6807"/>
      <c r="RVV6807"/>
      <c r="RVW6807"/>
      <c r="RVX6807"/>
      <c r="RVY6807"/>
      <c r="RVZ6807"/>
      <c r="RWA6807"/>
      <c r="RWB6807"/>
      <c r="RWC6807"/>
      <c r="RWD6807"/>
      <c r="RWE6807"/>
      <c r="RWF6807"/>
      <c r="RWG6807"/>
      <c r="RWH6807"/>
      <c r="RWI6807"/>
      <c r="RWJ6807"/>
      <c r="RWK6807"/>
      <c r="RWL6807"/>
      <c r="RWM6807"/>
      <c r="RWN6807"/>
      <c r="RWO6807"/>
      <c r="RWP6807"/>
      <c r="RWQ6807"/>
      <c r="RWR6807"/>
      <c r="RWS6807"/>
      <c r="RWT6807"/>
      <c r="RWU6807"/>
      <c r="RWV6807"/>
      <c r="RWW6807"/>
      <c r="RWX6807"/>
      <c r="RWY6807"/>
      <c r="RWZ6807"/>
      <c r="RXA6807"/>
      <c r="RXB6807"/>
      <c r="RXC6807"/>
      <c r="RXD6807"/>
      <c r="RXE6807"/>
      <c r="RXF6807"/>
      <c r="RXG6807"/>
      <c r="RXH6807"/>
      <c r="RXI6807"/>
      <c r="RXJ6807"/>
      <c r="RXK6807"/>
      <c r="RXL6807"/>
      <c r="RXM6807"/>
      <c r="RXN6807"/>
      <c r="RXO6807"/>
      <c r="RXP6807"/>
      <c r="RXQ6807"/>
      <c r="RXR6807"/>
      <c r="RXS6807"/>
      <c r="RXT6807"/>
      <c r="RXU6807"/>
      <c r="RXV6807"/>
      <c r="RXW6807"/>
      <c r="RXX6807"/>
      <c r="RXY6807"/>
      <c r="RXZ6807"/>
      <c r="RYA6807"/>
      <c r="RYB6807"/>
      <c r="RYC6807"/>
      <c r="RYD6807"/>
      <c r="RYE6807"/>
      <c r="RYF6807"/>
      <c r="RYG6807"/>
      <c r="RYH6807"/>
      <c r="RYI6807"/>
      <c r="RYJ6807"/>
      <c r="RYK6807"/>
      <c r="RYL6807"/>
      <c r="RYM6807"/>
      <c r="RYN6807"/>
      <c r="RYO6807"/>
      <c r="RYP6807"/>
      <c r="RYQ6807"/>
      <c r="RYR6807"/>
      <c r="RYS6807"/>
      <c r="RYT6807"/>
      <c r="RYU6807"/>
      <c r="RYV6807"/>
      <c r="RYW6807"/>
      <c r="RYX6807"/>
      <c r="RYY6807"/>
      <c r="RYZ6807"/>
      <c r="RZA6807"/>
      <c r="RZB6807"/>
      <c r="RZC6807"/>
      <c r="RZD6807"/>
      <c r="RZE6807"/>
      <c r="RZF6807"/>
      <c r="RZG6807"/>
      <c r="RZH6807"/>
      <c r="RZI6807"/>
      <c r="RZJ6807"/>
      <c r="RZK6807"/>
      <c r="RZL6807"/>
      <c r="RZM6807"/>
      <c r="RZN6807"/>
      <c r="RZO6807"/>
      <c r="RZP6807"/>
      <c r="RZQ6807"/>
      <c r="RZR6807"/>
      <c r="RZS6807"/>
      <c r="RZT6807"/>
      <c r="RZU6807"/>
      <c r="RZV6807"/>
      <c r="RZW6807"/>
      <c r="RZX6807"/>
      <c r="RZY6807"/>
      <c r="RZZ6807"/>
      <c r="SAA6807"/>
      <c r="SAB6807"/>
      <c r="SAC6807"/>
      <c r="SAD6807"/>
      <c r="SAE6807"/>
      <c r="SAF6807"/>
      <c r="SAG6807"/>
      <c r="SAH6807"/>
      <c r="SAI6807"/>
      <c r="SAJ6807"/>
      <c r="SAK6807"/>
      <c r="SAL6807"/>
      <c r="SAM6807"/>
      <c r="SAN6807"/>
      <c r="SAO6807"/>
      <c r="SAP6807"/>
      <c r="SAQ6807"/>
      <c r="SAR6807"/>
      <c r="SAS6807"/>
      <c r="SAT6807"/>
      <c r="SAU6807"/>
      <c r="SAV6807"/>
      <c r="SAW6807"/>
      <c r="SAX6807"/>
      <c r="SAY6807"/>
      <c r="SAZ6807"/>
      <c r="SBA6807"/>
      <c r="SBB6807"/>
      <c r="SBC6807"/>
      <c r="SBD6807"/>
      <c r="SBE6807"/>
      <c r="SBF6807"/>
      <c r="SBG6807"/>
      <c r="SBH6807"/>
      <c r="SBI6807"/>
      <c r="SBJ6807"/>
      <c r="SBK6807"/>
      <c r="SBL6807"/>
      <c r="SBM6807"/>
      <c r="SBN6807"/>
      <c r="SBO6807"/>
      <c r="SBP6807"/>
      <c r="SBQ6807"/>
      <c r="SBR6807"/>
      <c r="SBS6807"/>
      <c r="SBT6807"/>
      <c r="SBU6807"/>
      <c r="SBV6807"/>
      <c r="SBW6807"/>
      <c r="SBX6807"/>
      <c r="SBY6807"/>
      <c r="SBZ6807"/>
      <c r="SCA6807"/>
      <c r="SCB6807"/>
      <c r="SCC6807"/>
      <c r="SCD6807"/>
      <c r="SCE6807"/>
      <c r="SCF6807"/>
      <c r="SCG6807"/>
      <c r="SCH6807"/>
      <c r="SCI6807"/>
      <c r="SCJ6807"/>
      <c r="SCK6807"/>
      <c r="SCL6807"/>
      <c r="SCM6807"/>
      <c r="SCN6807"/>
      <c r="SCO6807"/>
      <c r="SCP6807"/>
      <c r="SCQ6807"/>
      <c r="SCR6807"/>
      <c r="SCS6807"/>
      <c r="SCT6807"/>
      <c r="SCU6807"/>
      <c r="SCV6807"/>
      <c r="SCW6807"/>
      <c r="SCX6807"/>
      <c r="SCY6807"/>
      <c r="SCZ6807"/>
      <c r="SDA6807"/>
      <c r="SDB6807"/>
      <c r="SDC6807"/>
      <c r="SDD6807"/>
      <c r="SDE6807"/>
      <c r="SDF6807"/>
      <c r="SDG6807"/>
      <c r="SDH6807"/>
      <c r="SDI6807"/>
      <c r="SDJ6807"/>
      <c r="SDK6807"/>
      <c r="SDL6807"/>
      <c r="SDM6807"/>
      <c r="SDN6807"/>
      <c r="SDO6807"/>
      <c r="SDP6807"/>
      <c r="SDQ6807"/>
      <c r="SDR6807"/>
      <c r="SDS6807"/>
      <c r="SDT6807"/>
      <c r="SDU6807"/>
      <c r="SDV6807"/>
      <c r="SDW6807"/>
      <c r="SDX6807"/>
      <c r="SDY6807"/>
      <c r="SDZ6807"/>
      <c r="SEA6807"/>
      <c r="SEB6807"/>
      <c r="SEC6807"/>
      <c r="SED6807"/>
      <c r="SEE6807"/>
      <c r="SEF6807"/>
      <c r="SEG6807"/>
      <c r="SEH6807"/>
      <c r="SEI6807"/>
      <c r="SEJ6807"/>
      <c r="SEK6807"/>
      <c r="SEL6807"/>
      <c r="SEM6807"/>
      <c r="SEN6807"/>
      <c r="SEO6807"/>
      <c r="SEP6807"/>
      <c r="SEQ6807"/>
      <c r="SER6807"/>
      <c r="SES6807"/>
      <c r="SET6807"/>
      <c r="SEU6807"/>
      <c r="SEV6807"/>
      <c r="SEW6807"/>
      <c r="SEX6807"/>
      <c r="SEY6807"/>
      <c r="SEZ6807"/>
      <c r="SFA6807"/>
      <c r="SFB6807"/>
      <c r="SFC6807"/>
      <c r="SFD6807"/>
      <c r="SFE6807"/>
      <c r="SFF6807"/>
      <c r="SFG6807"/>
      <c r="SFH6807"/>
      <c r="SFI6807"/>
      <c r="SFJ6807"/>
      <c r="SFK6807"/>
      <c r="SFL6807"/>
      <c r="SFM6807"/>
      <c r="SFN6807"/>
      <c r="SFO6807"/>
      <c r="SFP6807"/>
      <c r="SFQ6807"/>
      <c r="SFR6807"/>
      <c r="SFS6807"/>
      <c r="SFT6807"/>
      <c r="SFU6807"/>
      <c r="SFV6807"/>
      <c r="SFW6807"/>
      <c r="SFX6807"/>
      <c r="SFY6807"/>
      <c r="SFZ6807"/>
      <c r="SGA6807"/>
      <c r="SGB6807"/>
      <c r="SGC6807"/>
      <c r="SGD6807"/>
      <c r="SGE6807"/>
      <c r="SGF6807"/>
      <c r="SGG6807"/>
      <c r="SGH6807"/>
      <c r="SGI6807"/>
      <c r="SGJ6807"/>
      <c r="SGK6807"/>
      <c r="SGL6807"/>
      <c r="SGM6807"/>
      <c r="SGN6807"/>
      <c r="SGO6807"/>
      <c r="SGP6807"/>
      <c r="SGQ6807"/>
      <c r="SGR6807"/>
      <c r="SGS6807"/>
      <c r="SGT6807"/>
      <c r="SGU6807"/>
      <c r="SGV6807"/>
      <c r="SGW6807"/>
      <c r="SGX6807"/>
      <c r="SGY6807"/>
      <c r="SGZ6807"/>
      <c r="SHA6807"/>
      <c r="SHB6807"/>
      <c r="SHC6807"/>
      <c r="SHD6807"/>
      <c r="SHE6807"/>
      <c r="SHF6807"/>
      <c r="SHG6807"/>
      <c r="SHH6807"/>
      <c r="SHI6807"/>
      <c r="SHJ6807"/>
      <c r="SHK6807"/>
      <c r="SHL6807"/>
      <c r="SHM6807"/>
      <c r="SHN6807"/>
      <c r="SHO6807"/>
      <c r="SHP6807"/>
      <c r="SHQ6807"/>
      <c r="SHR6807"/>
      <c r="SHS6807"/>
      <c r="SHT6807"/>
      <c r="SHU6807"/>
      <c r="SHV6807"/>
      <c r="SHW6807"/>
      <c r="SHX6807"/>
      <c r="SHY6807"/>
      <c r="SHZ6807"/>
      <c r="SIA6807"/>
      <c r="SIB6807"/>
      <c r="SIC6807"/>
      <c r="SID6807"/>
      <c r="SIE6807"/>
      <c r="SIF6807"/>
      <c r="SIG6807"/>
      <c r="SIH6807"/>
      <c r="SII6807"/>
      <c r="SIJ6807"/>
      <c r="SIK6807"/>
      <c r="SIL6807"/>
      <c r="SIM6807"/>
      <c r="SIN6807"/>
      <c r="SIO6807"/>
      <c r="SIP6807"/>
      <c r="SIQ6807"/>
      <c r="SIR6807"/>
      <c r="SIS6807"/>
      <c r="SIT6807"/>
      <c r="SIU6807"/>
      <c r="SIV6807"/>
      <c r="SIW6807"/>
      <c r="SIX6807"/>
      <c r="SIY6807"/>
      <c r="SIZ6807"/>
      <c r="SJA6807"/>
      <c r="SJB6807"/>
      <c r="SJC6807"/>
      <c r="SJD6807"/>
      <c r="SJE6807"/>
      <c r="SJF6807"/>
      <c r="SJG6807"/>
      <c r="SJH6807"/>
      <c r="SJI6807"/>
      <c r="SJJ6807"/>
      <c r="SJK6807"/>
      <c r="SJL6807"/>
      <c r="SJM6807"/>
      <c r="SJN6807"/>
      <c r="SJO6807"/>
      <c r="SJP6807"/>
      <c r="SJQ6807"/>
      <c r="SJR6807"/>
      <c r="SJS6807"/>
      <c r="SJT6807"/>
      <c r="SJU6807"/>
      <c r="SJV6807"/>
      <c r="SJW6807"/>
      <c r="SJX6807"/>
      <c r="SJY6807"/>
      <c r="SJZ6807"/>
      <c r="SKA6807"/>
      <c r="SKB6807"/>
      <c r="SKC6807"/>
      <c r="SKD6807"/>
      <c r="SKE6807"/>
      <c r="SKF6807"/>
      <c r="SKG6807"/>
      <c r="SKH6807"/>
      <c r="SKI6807"/>
      <c r="SKJ6807"/>
      <c r="SKK6807"/>
      <c r="SKL6807"/>
      <c r="SKM6807"/>
      <c r="SKN6807"/>
      <c r="SKO6807"/>
      <c r="SKP6807"/>
      <c r="SKQ6807"/>
      <c r="SKR6807"/>
      <c r="SKS6807"/>
      <c r="SKT6807"/>
      <c r="SKU6807"/>
      <c r="SKV6807"/>
      <c r="SKW6807"/>
      <c r="SKX6807"/>
      <c r="SKY6807"/>
      <c r="SKZ6807"/>
      <c r="SLA6807"/>
      <c r="SLB6807"/>
      <c r="SLC6807"/>
      <c r="SLD6807"/>
      <c r="SLE6807"/>
      <c r="SLF6807"/>
      <c r="SLG6807"/>
      <c r="SLH6807"/>
      <c r="SLI6807"/>
      <c r="SLJ6807"/>
      <c r="SLK6807"/>
      <c r="SLL6807"/>
      <c r="SLM6807"/>
      <c r="SLN6807"/>
      <c r="SLO6807"/>
      <c r="SLP6807"/>
      <c r="SLQ6807"/>
      <c r="SLR6807"/>
      <c r="SLS6807"/>
      <c r="SLT6807"/>
      <c r="SLU6807"/>
      <c r="SLV6807"/>
      <c r="SLW6807"/>
      <c r="SLX6807"/>
      <c r="SLY6807"/>
      <c r="SLZ6807"/>
      <c r="SMA6807"/>
      <c r="SMB6807"/>
      <c r="SMC6807"/>
      <c r="SMD6807"/>
      <c r="SME6807"/>
      <c r="SMF6807"/>
      <c r="SMG6807"/>
      <c r="SMH6807"/>
      <c r="SMI6807"/>
      <c r="SMJ6807"/>
      <c r="SMK6807"/>
      <c r="SML6807"/>
      <c r="SMM6807"/>
      <c r="SMN6807"/>
      <c r="SMO6807"/>
      <c r="SMP6807"/>
      <c r="SMQ6807"/>
      <c r="SMR6807"/>
      <c r="SMS6807"/>
      <c r="SMT6807"/>
      <c r="SMU6807"/>
      <c r="SMV6807"/>
      <c r="SMW6807"/>
      <c r="SMX6807"/>
      <c r="SMY6807"/>
      <c r="SMZ6807"/>
      <c r="SNA6807"/>
      <c r="SNB6807"/>
      <c r="SNC6807"/>
      <c r="SND6807"/>
      <c r="SNE6807"/>
      <c r="SNF6807"/>
      <c r="SNG6807"/>
      <c r="SNH6807"/>
      <c r="SNI6807"/>
      <c r="SNJ6807"/>
      <c r="SNK6807"/>
      <c r="SNL6807"/>
      <c r="SNM6807"/>
      <c r="SNN6807"/>
      <c r="SNO6807"/>
      <c r="SNP6807"/>
      <c r="SNQ6807"/>
      <c r="SNR6807"/>
      <c r="SNS6807"/>
      <c r="SNT6807"/>
      <c r="SNU6807"/>
      <c r="SNV6807"/>
      <c r="SNW6807"/>
      <c r="SNX6807"/>
      <c r="SNY6807"/>
      <c r="SNZ6807"/>
      <c r="SOA6807"/>
      <c r="SOB6807"/>
      <c r="SOC6807"/>
      <c r="SOD6807"/>
      <c r="SOE6807"/>
      <c r="SOF6807"/>
      <c r="SOG6807"/>
      <c r="SOH6807"/>
      <c r="SOI6807"/>
      <c r="SOJ6807"/>
      <c r="SOK6807"/>
      <c r="SOL6807"/>
      <c r="SOM6807"/>
      <c r="SON6807"/>
      <c r="SOO6807"/>
      <c r="SOP6807"/>
      <c r="SOQ6807"/>
      <c r="SOR6807"/>
      <c r="SOS6807"/>
      <c r="SOT6807"/>
      <c r="SOU6807"/>
      <c r="SOV6807"/>
      <c r="SOW6807"/>
      <c r="SOX6807"/>
      <c r="SOY6807"/>
      <c r="SOZ6807"/>
      <c r="SPA6807"/>
      <c r="SPB6807"/>
      <c r="SPC6807"/>
      <c r="SPD6807"/>
      <c r="SPE6807"/>
      <c r="SPF6807"/>
      <c r="SPG6807"/>
      <c r="SPH6807"/>
      <c r="SPI6807"/>
      <c r="SPJ6807"/>
      <c r="SPK6807"/>
      <c r="SPL6807"/>
      <c r="SPM6807"/>
      <c r="SPN6807"/>
      <c r="SPO6807"/>
      <c r="SPP6807"/>
      <c r="SPQ6807"/>
      <c r="SPR6807"/>
      <c r="SPS6807"/>
      <c r="SPT6807"/>
      <c r="SPU6807"/>
      <c r="SPV6807"/>
      <c r="SPW6807"/>
      <c r="SPX6807"/>
      <c r="SPY6807"/>
      <c r="SPZ6807"/>
      <c r="SQA6807"/>
      <c r="SQB6807"/>
      <c r="SQC6807"/>
      <c r="SQD6807"/>
      <c r="SQE6807"/>
      <c r="SQF6807"/>
      <c r="SQG6807"/>
      <c r="SQH6807"/>
      <c r="SQI6807"/>
      <c r="SQJ6807"/>
      <c r="SQK6807"/>
      <c r="SQL6807"/>
      <c r="SQM6807"/>
      <c r="SQN6807"/>
      <c r="SQO6807"/>
      <c r="SQP6807"/>
      <c r="SQQ6807"/>
      <c r="SQR6807"/>
      <c r="SQS6807"/>
      <c r="SQT6807"/>
      <c r="SQU6807"/>
      <c r="SQV6807"/>
      <c r="SQW6807"/>
      <c r="SQX6807"/>
      <c r="SQY6807"/>
      <c r="SQZ6807"/>
      <c r="SRA6807"/>
      <c r="SRB6807"/>
      <c r="SRC6807"/>
      <c r="SRD6807"/>
      <c r="SRE6807"/>
      <c r="SRF6807"/>
      <c r="SRG6807"/>
      <c r="SRH6807"/>
      <c r="SRI6807"/>
      <c r="SRJ6807"/>
      <c r="SRK6807"/>
      <c r="SRL6807"/>
      <c r="SRM6807"/>
      <c r="SRN6807"/>
      <c r="SRO6807"/>
      <c r="SRP6807"/>
      <c r="SRQ6807"/>
      <c r="SRR6807"/>
      <c r="SRS6807"/>
      <c r="SRT6807"/>
      <c r="SRU6807"/>
      <c r="SRV6807"/>
      <c r="SRW6807"/>
      <c r="SRX6807"/>
      <c r="SRY6807"/>
      <c r="SRZ6807"/>
      <c r="SSA6807"/>
      <c r="SSB6807"/>
      <c r="SSC6807"/>
      <c r="SSD6807"/>
      <c r="SSE6807"/>
      <c r="SSF6807"/>
      <c r="SSG6807"/>
      <c r="SSH6807"/>
      <c r="SSI6807"/>
      <c r="SSJ6807"/>
      <c r="SSK6807"/>
      <c r="SSL6807"/>
      <c r="SSM6807"/>
      <c r="SSN6807"/>
      <c r="SSO6807"/>
      <c r="SSP6807"/>
      <c r="SSQ6807"/>
      <c r="SSR6807"/>
      <c r="SSS6807"/>
      <c r="SST6807"/>
      <c r="SSU6807"/>
      <c r="SSV6807"/>
      <c r="SSW6807"/>
      <c r="SSX6807"/>
      <c r="SSY6807"/>
      <c r="SSZ6807"/>
      <c r="STA6807"/>
      <c r="STB6807"/>
      <c r="STC6807"/>
      <c r="STD6807"/>
      <c r="STE6807"/>
      <c r="STF6807"/>
      <c r="STG6807"/>
      <c r="STH6807"/>
      <c r="STI6807"/>
      <c r="STJ6807"/>
      <c r="STK6807"/>
      <c r="STL6807"/>
      <c r="STM6807"/>
      <c r="STN6807"/>
      <c r="STO6807"/>
      <c r="STP6807"/>
      <c r="STQ6807"/>
      <c r="STR6807"/>
      <c r="STS6807"/>
      <c r="STT6807"/>
      <c r="STU6807"/>
      <c r="STV6807"/>
      <c r="STW6807"/>
      <c r="STX6807"/>
      <c r="STY6807"/>
      <c r="STZ6807"/>
      <c r="SUA6807"/>
      <c r="SUB6807"/>
      <c r="SUC6807"/>
      <c r="SUD6807"/>
      <c r="SUE6807"/>
      <c r="SUF6807"/>
      <c r="SUG6807"/>
      <c r="SUH6807"/>
      <c r="SUI6807"/>
      <c r="SUJ6807"/>
      <c r="SUK6807"/>
      <c r="SUL6807"/>
      <c r="SUM6807"/>
      <c r="SUN6807"/>
      <c r="SUO6807"/>
      <c r="SUP6807"/>
      <c r="SUQ6807"/>
      <c r="SUR6807"/>
      <c r="SUS6807"/>
      <c r="SUT6807"/>
      <c r="SUU6807"/>
      <c r="SUV6807"/>
      <c r="SUW6807"/>
      <c r="SUX6807"/>
      <c r="SUY6807"/>
      <c r="SUZ6807"/>
      <c r="SVA6807"/>
      <c r="SVB6807"/>
      <c r="SVC6807"/>
      <c r="SVD6807"/>
      <c r="SVE6807"/>
      <c r="SVF6807"/>
      <c r="SVG6807"/>
      <c r="SVH6807"/>
      <c r="SVI6807"/>
      <c r="SVJ6807"/>
      <c r="SVK6807"/>
      <c r="SVL6807"/>
      <c r="SVM6807"/>
      <c r="SVN6807"/>
      <c r="SVO6807"/>
      <c r="SVP6807"/>
      <c r="SVQ6807"/>
      <c r="SVR6807"/>
      <c r="SVS6807"/>
      <c r="SVT6807"/>
      <c r="SVU6807"/>
      <c r="SVV6807"/>
      <c r="SVW6807"/>
      <c r="SVX6807"/>
      <c r="SVY6807"/>
      <c r="SVZ6807"/>
      <c r="SWA6807"/>
      <c r="SWB6807"/>
      <c r="SWC6807"/>
      <c r="SWD6807"/>
      <c r="SWE6807"/>
      <c r="SWF6807"/>
      <c r="SWG6807"/>
      <c r="SWH6807"/>
      <c r="SWI6807"/>
      <c r="SWJ6807"/>
      <c r="SWK6807"/>
      <c r="SWL6807"/>
      <c r="SWM6807"/>
      <c r="SWN6807"/>
      <c r="SWO6807"/>
      <c r="SWP6807"/>
      <c r="SWQ6807"/>
      <c r="SWR6807"/>
      <c r="SWS6807"/>
      <c r="SWT6807"/>
      <c r="SWU6807"/>
      <c r="SWV6807"/>
      <c r="SWW6807"/>
      <c r="SWX6807"/>
      <c r="SWY6807"/>
      <c r="SWZ6807"/>
      <c r="SXA6807"/>
      <c r="SXB6807"/>
      <c r="SXC6807"/>
      <c r="SXD6807"/>
      <c r="SXE6807"/>
      <c r="SXF6807"/>
      <c r="SXG6807"/>
      <c r="SXH6807"/>
      <c r="SXI6807"/>
      <c r="SXJ6807"/>
      <c r="SXK6807"/>
      <c r="SXL6807"/>
      <c r="SXM6807"/>
      <c r="SXN6807"/>
      <c r="SXO6807"/>
      <c r="SXP6807"/>
      <c r="SXQ6807"/>
      <c r="SXR6807"/>
      <c r="SXS6807"/>
      <c r="SXT6807"/>
      <c r="SXU6807"/>
      <c r="SXV6807"/>
      <c r="SXW6807"/>
      <c r="SXX6807"/>
      <c r="SXY6807"/>
      <c r="SXZ6807"/>
      <c r="SYA6807"/>
      <c r="SYB6807"/>
      <c r="SYC6807"/>
      <c r="SYD6807"/>
      <c r="SYE6807"/>
      <c r="SYF6807"/>
      <c r="SYG6807"/>
      <c r="SYH6807"/>
      <c r="SYI6807"/>
      <c r="SYJ6807"/>
      <c r="SYK6807"/>
      <c r="SYL6807"/>
      <c r="SYM6807"/>
      <c r="SYN6807"/>
      <c r="SYO6807"/>
      <c r="SYP6807"/>
      <c r="SYQ6807"/>
      <c r="SYR6807"/>
      <c r="SYS6807"/>
      <c r="SYT6807"/>
      <c r="SYU6807"/>
      <c r="SYV6807"/>
      <c r="SYW6807"/>
      <c r="SYX6807"/>
      <c r="SYY6807"/>
      <c r="SYZ6807"/>
      <c r="SZA6807"/>
      <c r="SZB6807"/>
      <c r="SZC6807"/>
      <c r="SZD6807"/>
      <c r="SZE6807"/>
      <c r="SZF6807"/>
      <c r="SZG6807"/>
      <c r="SZH6807"/>
      <c r="SZI6807"/>
      <c r="SZJ6807"/>
      <c r="SZK6807"/>
      <c r="SZL6807"/>
      <c r="SZM6807"/>
      <c r="SZN6807"/>
      <c r="SZO6807"/>
      <c r="SZP6807"/>
      <c r="SZQ6807"/>
      <c r="SZR6807"/>
      <c r="SZS6807"/>
      <c r="SZT6807"/>
      <c r="SZU6807"/>
      <c r="SZV6807"/>
      <c r="SZW6807"/>
      <c r="SZX6807"/>
      <c r="SZY6807"/>
      <c r="SZZ6807"/>
      <c r="TAA6807"/>
      <c r="TAB6807"/>
      <c r="TAC6807"/>
      <c r="TAD6807"/>
      <c r="TAE6807"/>
      <c r="TAF6807"/>
      <c r="TAG6807"/>
      <c r="TAH6807"/>
      <c r="TAI6807"/>
      <c r="TAJ6807"/>
      <c r="TAK6807"/>
      <c r="TAL6807"/>
      <c r="TAM6807"/>
      <c r="TAN6807"/>
      <c r="TAO6807"/>
      <c r="TAP6807"/>
      <c r="TAQ6807"/>
      <c r="TAR6807"/>
      <c r="TAS6807"/>
      <c r="TAT6807"/>
      <c r="TAU6807"/>
      <c r="TAV6807"/>
      <c r="TAW6807"/>
      <c r="TAX6807"/>
      <c r="TAY6807"/>
      <c r="TAZ6807"/>
      <c r="TBA6807"/>
      <c r="TBB6807"/>
      <c r="TBC6807"/>
      <c r="TBD6807"/>
      <c r="TBE6807"/>
      <c r="TBF6807"/>
      <c r="TBG6807"/>
      <c r="TBH6807"/>
      <c r="TBI6807"/>
      <c r="TBJ6807"/>
      <c r="TBK6807"/>
      <c r="TBL6807"/>
      <c r="TBM6807"/>
      <c r="TBN6807"/>
      <c r="TBO6807"/>
      <c r="TBP6807"/>
      <c r="TBQ6807"/>
      <c r="TBR6807"/>
      <c r="TBS6807"/>
      <c r="TBT6807"/>
      <c r="TBU6807"/>
      <c r="TBV6807"/>
      <c r="TBW6807"/>
      <c r="TBX6807"/>
      <c r="TBY6807"/>
      <c r="TBZ6807"/>
      <c r="TCA6807"/>
      <c r="TCB6807"/>
      <c r="TCC6807"/>
      <c r="TCD6807"/>
      <c r="TCE6807"/>
      <c r="TCF6807"/>
      <c r="TCG6807"/>
      <c r="TCH6807"/>
      <c r="TCI6807"/>
      <c r="TCJ6807"/>
      <c r="TCK6807"/>
      <c r="TCL6807"/>
      <c r="TCM6807"/>
      <c r="TCN6807"/>
      <c r="TCO6807"/>
      <c r="TCP6807"/>
      <c r="TCQ6807"/>
      <c r="TCR6807"/>
      <c r="TCS6807"/>
      <c r="TCT6807"/>
      <c r="TCU6807"/>
      <c r="TCV6807"/>
      <c r="TCW6807"/>
      <c r="TCX6807"/>
      <c r="TCY6807"/>
      <c r="TCZ6807"/>
      <c r="TDA6807"/>
      <c r="TDB6807"/>
      <c r="TDC6807"/>
      <c r="TDD6807"/>
      <c r="TDE6807"/>
      <c r="TDF6807"/>
      <c r="TDG6807"/>
      <c r="TDH6807"/>
      <c r="TDI6807"/>
      <c r="TDJ6807"/>
      <c r="TDK6807"/>
      <c r="TDL6807"/>
      <c r="TDM6807"/>
      <c r="TDN6807"/>
      <c r="TDO6807"/>
      <c r="TDP6807"/>
      <c r="TDQ6807"/>
      <c r="TDR6807"/>
      <c r="TDS6807"/>
      <c r="TDT6807"/>
      <c r="TDU6807"/>
      <c r="TDV6807"/>
      <c r="TDW6807"/>
      <c r="TDX6807"/>
      <c r="TDY6807"/>
      <c r="TDZ6807"/>
      <c r="TEA6807"/>
      <c r="TEB6807"/>
      <c r="TEC6807"/>
      <c r="TED6807"/>
      <c r="TEE6807"/>
      <c r="TEF6807"/>
      <c r="TEG6807"/>
      <c r="TEH6807"/>
      <c r="TEI6807"/>
      <c r="TEJ6807"/>
      <c r="TEK6807"/>
      <c r="TEL6807"/>
      <c r="TEM6807"/>
      <c r="TEN6807"/>
      <c r="TEO6807"/>
      <c r="TEP6807"/>
      <c r="TEQ6807"/>
      <c r="TER6807"/>
      <c r="TES6807"/>
      <c r="TET6807"/>
      <c r="TEU6807"/>
      <c r="TEV6807"/>
      <c r="TEW6807"/>
      <c r="TEX6807"/>
      <c r="TEY6807"/>
      <c r="TEZ6807"/>
      <c r="TFA6807"/>
      <c r="TFB6807"/>
      <c r="TFC6807"/>
      <c r="TFD6807"/>
      <c r="TFE6807"/>
      <c r="TFF6807"/>
      <c r="TFG6807"/>
      <c r="TFH6807"/>
      <c r="TFI6807"/>
      <c r="TFJ6807"/>
      <c r="TFK6807"/>
      <c r="TFL6807"/>
      <c r="TFM6807"/>
      <c r="TFN6807"/>
      <c r="TFO6807"/>
      <c r="TFP6807"/>
      <c r="TFQ6807"/>
      <c r="TFR6807"/>
      <c r="TFS6807"/>
      <c r="TFT6807"/>
      <c r="TFU6807"/>
      <c r="TFV6807"/>
      <c r="TFW6807"/>
      <c r="TFX6807"/>
      <c r="TFY6807"/>
      <c r="TFZ6807"/>
      <c r="TGA6807"/>
      <c r="TGB6807"/>
      <c r="TGC6807"/>
      <c r="TGD6807"/>
      <c r="TGE6807"/>
      <c r="TGF6807"/>
      <c r="TGG6807"/>
      <c r="TGH6807"/>
      <c r="TGI6807"/>
      <c r="TGJ6807"/>
      <c r="TGK6807"/>
      <c r="TGL6807"/>
      <c r="TGM6807"/>
      <c r="TGN6807"/>
      <c r="TGO6807"/>
      <c r="TGP6807"/>
      <c r="TGQ6807"/>
      <c r="TGR6807"/>
      <c r="TGS6807"/>
      <c r="TGT6807"/>
      <c r="TGU6807"/>
      <c r="TGV6807"/>
      <c r="TGW6807"/>
      <c r="TGX6807"/>
      <c r="TGY6807"/>
      <c r="TGZ6807"/>
      <c r="THA6807"/>
      <c r="THB6807"/>
      <c r="THC6807"/>
      <c r="THD6807"/>
      <c r="THE6807"/>
      <c r="THF6807"/>
      <c r="THG6807"/>
      <c r="THH6807"/>
      <c r="THI6807"/>
      <c r="THJ6807"/>
      <c r="THK6807"/>
      <c r="THL6807"/>
      <c r="THM6807"/>
      <c r="THN6807"/>
      <c r="THO6807"/>
      <c r="THP6807"/>
      <c r="THQ6807"/>
      <c r="THR6807"/>
      <c r="THS6807"/>
      <c r="THT6807"/>
      <c r="THU6807"/>
      <c r="THV6807"/>
      <c r="THW6807"/>
      <c r="THX6807"/>
      <c r="THY6807"/>
      <c r="THZ6807"/>
      <c r="TIA6807"/>
      <c r="TIB6807"/>
      <c r="TIC6807"/>
      <c r="TID6807"/>
      <c r="TIE6807"/>
      <c r="TIF6807"/>
      <c r="TIG6807"/>
      <c r="TIH6807"/>
      <c r="TII6807"/>
      <c r="TIJ6807"/>
      <c r="TIK6807"/>
      <c r="TIL6807"/>
      <c r="TIM6807"/>
      <c r="TIN6807"/>
      <c r="TIO6807"/>
      <c r="TIP6807"/>
      <c r="TIQ6807"/>
      <c r="TIR6807"/>
      <c r="TIS6807"/>
      <c r="TIT6807"/>
      <c r="TIU6807"/>
      <c r="TIV6807"/>
      <c r="TIW6807"/>
      <c r="TIX6807"/>
      <c r="TIY6807"/>
      <c r="TIZ6807"/>
      <c r="TJA6807"/>
      <c r="TJB6807"/>
      <c r="TJC6807"/>
      <c r="TJD6807"/>
      <c r="TJE6807"/>
      <c r="TJF6807"/>
      <c r="TJG6807"/>
      <c r="TJH6807"/>
      <c r="TJI6807"/>
      <c r="TJJ6807"/>
      <c r="TJK6807"/>
      <c r="TJL6807"/>
      <c r="TJM6807"/>
      <c r="TJN6807"/>
      <c r="TJO6807"/>
      <c r="TJP6807"/>
      <c r="TJQ6807"/>
      <c r="TJR6807"/>
      <c r="TJS6807"/>
      <c r="TJT6807"/>
      <c r="TJU6807"/>
      <c r="TJV6807"/>
      <c r="TJW6807"/>
      <c r="TJX6807"/>
      <c r="TJY6807"/>
      <c r="TJZ6807"/>
      <c r="TKA6807"/>
      <c r="TKB6807"/>
      <c r="TKC6807"/>
      <c r="TKD6807"/>
      <c r="TKE6807"/>
      <c r="TKF6807"/>
      <c r="TKG6807"/>
      <c r="TKH6807"/>
      <c r="TKI6807"/>
      <c r="TKJ6807"/>
      <c r="TKK6807"/>
      <c r="TKL6807"/>
      <c r="TKM6807"/>
      <c r="TKN6807"/>
      <c r="TKO6807"/>
      <c r="TKP6807"/>
      <c r="TKQ6807"/>
      <c r="TKR6807"/>
      <c r="TKS6807"/>
      <c r="TKT6807"/>
      <c r="TKU6807"/>
      <c r="TKV6807"/>
      <c r="TKW6807"/>
      <c r="TKX6807"/>
      <c r="TKY6807"/>
      <c r="TKZ6807"/>
      <c r="TLA6807"/>
      <c r="TLB6807"/>
      <c r="TLC6807"/>
      <c r="TLD6807"/>
      <c r="TLE6807"/>
      <c r="TLF6807"/>
      <c r="TLG6807"/>
      <c r="TLH6807"/>
      <c r="TLI6807"/>
      <c r="TLJ6807"/>
      <c r="TLK6807"/>
      <c r="TLL6807"/>
      <c r="TLM6807"/>
      <c r="TLN6807"/>
      <c r="TLO6807"/>
      <c r="TLP6807"/>
      <c r="TLQ6807"/>
      <c r="TLR6807"/>
      <c r="TLS6807"/>
      <c r="TLT6807"/>
      <c r="TLU6807"/>
      <c r="TLV6807"/>
      <c r="TLW6807"/>
      <c r="TLX6807"/>
      <c r="TLY6807"/>
      <c r="TLZ6807"/>
      <c r="TMA6807"/>
      <c r="TMB6807"/>
      <c r="TMC6807"/>
      <c r="TMD6807"/>
      <c r="TME6807"/>
      <c r="TMF6807"/>
      <c r="TMG6807"/>
      <c r="TMH6807"/>
      <c r="TMI6807"/>
      <c r="TMJ6807"/>
      <c r="TMK6807"/>
      <c r="TML6807"/>
      <c r="TMM6807"/>
      <c r="TMN6807"/>
      <c r="TMO6807"/>
      <c r="TMP6807"/>
      <c r="TMQ6807"/>
      <c r="TMR6807"/>
      <c r="TMS6807"/>
      <c r="TMT6807"/>
      <c r="TMU6807"/>
      <c r="TMV6807"/>
      <c r="TMW6807"/>
      <c r="TMX6807"/>
      <c r="TMY6807"/>
      <c r="TMZ6807"/>
      <c r="TNA6807"/>
      <c r="TNB6807"/>
      <c r="TNC6807"/>
      <c r="TND6807"/>
      <c r="TNE6807"/>
      <c r="TNF6807"/>
      <c r="TNG6807"/>
      <c r="TNH6807"/>
      <c r="TNI6807"/>
      <c r="TNJ6807"/>
      <c r="TNK6807"/>
      <c r="TNL6807"/>
      <c r="TNM6807"/>
      <c r="TNN6807"/>
      <c r="TNO6807"/>
      <c r="TNP6807"/>
      <c r="TNQ6807"/>
      <c r="TNR6807"/>
      <c r="TNS6807"/>
      <c r="TNT6807"/>
      <c r="TNU6807"/>
      <c r="TNV6807"/>
      <c r="TNW6807"/>
      <c r="TNX6807"/>
      <c r="TNY6807"/>
      <c r="TNZ6807"/>
      <c r="TOA6807"/>
      <c r="TOB6807"/>
      <c r="TOC6807"/>
      <c r="TOD6807"/>
      <c r="TOE6807"/>
      <c r="TOF6807"/>
      <c r="TOG6807"/>
      <c r="TOH6807"/>
      <c r="TOI6807"/>
      <c r="TOJ6807"/>
      <c r="TOK6807"/>
      <c r="TOL6807"/>
      <c r="TOM6807"/>
      <c r="TON6807"/>
      <c r="TOO6807"/>
      <c r="TOP6807"/>
      <c r="TOQ6807"/>
      <c r="TOR6807"/>
      <c r="TOS6807"/>
      <c r="TOT6807"/>
      <c r="TOU6807"/>
      <c r="TOV6807"/>
      <c r="TOW6807"/>
      <c r="TOX6807"/>
      <c r="TOY6807"/>
      <c r="TOZ6807"/>
      <c r="TPA6807"/>
      <c r="TPB6807"/>
      <c r="TPC6807"/>
      <c r="TPD6807"/>
      <c r="TPE6807"/>
      <c r="TPF6807"/>
      <c r="TPG6807"/>
      <c r="TPH6807"/>
      <c r="TPI6807"/>
      <c r="TPJ6807"/>
      <c r="TPK6807"/>
      <c r="TPL6807"/>
      <c r="TPM6807"/>
      <c r="TPN6807"/>
      <c r="TPO6807"/>
      <c r="TPP6807"/>
      <c r="TPQ6807"/>
      <c r="TPR6807"/>
      <c r="TPS6807"/>
      <c r="TPT6807"/>
      <c r="TPU6807"/>
      <c r="TPV6807"/>
      <c r="TPW6807"/>
      <c r="TPX6807"/>
      <c r="TPY6807"/>
      <c r="TPZ6807"/>
      <c r="TQA6807"/>
      <c r="TQB6807"/>
      <c r="TQC6807"/>
      <c r="TQD6807"/>
      <c r="TQE6807"/>
      <c r="TQF6807"/>
      <c r="TQG6807"/>
      <c r="TQH6807"/>
      <c r="TQI6807"/>
      <c r="TQJ6807"/>
      <c r="TQK6807"/>
      <c r="TQL6807"/>
      <c r="TQM6807"/>
      <c r="TQN6807"/>
      <c r="TQO6807"/>
      <c r="TQP6807"/>
      <c r="TQQ6807"/>
      <c r="TQR6807"/>
      <c r="TQS6807"/>
      <c r="TQT6807"/>
      <c r="TQU6807"/>
      <c r="TQV6807"/>
      <c r="TQW6807"/>
      <c r="TQX6807"/>
      <c r="TQY6807"/>
      <c r="TQZ6807"/>
      <c r="TRA6807"/>
      <c r="TRB6807"/>
      <c r="TRC6807"/>
      <c r="TRD6807"/>
      <c r="TRE6807"/>
      <c r="TRF6807"/>
      <c r="TRG6807"/>
      <c r="TRH6807"/>
      <c r="TRI6807"/>
      <c r="TRJ6807"/>
      <c r="TRK6807"/>
      <c r="TRL6807"/>
      <c r="TRM6807"/>
      <c r="TRN6807"/>
      <c r="TRO6807"/>
      <c r="TRP6807"/>
      <c r="TRQ6807"/>
      <c r="TRR6807"/>
      <c r="TRS6807"/>
      <c r="TRT6807"/>
      <c r="TRU6807"/>
      <c r="TRV6807"/>
      <c r="TRW6807"/>
      <c r="TRX6807"/>
      <c r="TRY6807"/>
      <c r="TRZ6807"/>
      <c r="TSA6807"/>
      <c r="TSB6807"/>
      <c r="TSC6807"/>
      <c r="TSD6807"/>
      <c r="TSE6807"/>
      <c r="TSF6807"/>
      <c r="TSG6807"/>
      <c r="TSH6807"/>
      <c r="TSI6807"/>
      <c r="TSJ6807"/>
      <c r="TSK6807"/>
      <c r="TSL6807"/>
      <c r="TSM6807"/>
      <c r="TSN6807"/>
      <c r="TSO6807"/>
      <c r="TSP6807"/>
      <c r="TSQ6807"/>
      <c r="TSR6807"/>
      <c r="TSS6807"/>
      <c r="TST6807"/>
      <c r="TSU6807"/>
      <c r="TSV6807"/>
      <c r="TSW6807"/>
      <c r="TSX6807"/>
      <c r="TSY6807"/>
      <c r="TSZ6807"/>
      <c r="TTA6807"/>
      <c r="TTB6807"/>
      <c r="TTC6807"/>
      <c r="TTD6807"/>
      <c r="TTE6807"/>
      <c r="TTF6807"/>
      <c r="TTG6807"/>
      <c r="TTH6807"/>
      <c r="TTI6807"/>
      <c r="TTJ6807"/>
      <c r="TTK6807"/>
      <c r="TTL6807"/>
      <c r="TTM6807"/>
      <c r="TTN6807"/>
      <c r="TTO6807"/>
      <c r="TTP6807"/>
      <c r="TTQ6807"/>
      <c r="TTR6807"/>
      <c r="TTS6807"/>
      <c r="TTT6807"/>
      <c r="TTU6807"/>
      <c r="TTV6807"/>
      <c r="TTW6807"/>
      <c r="TTX6807"/>
      <c r="TTY6807"/>
      <c r="TTZ6807"/>
      <c r="TUA6807"/>
      <c r="TUB6807"/>
      <c r="TUC6807"/>
      <c r="TUD6807"/>
      <c r="TUE6807"/>
      <c r="TUF6807"/>
      <c r="TUG6807"/>
      <c r="TUH6807"/>
      <c r="TUI6807"/>
      <c r="TUJ6807"/>
      <c r="TUK6807"/>
      <c r="TUL6807"/>
      <c r="TUM6807"/>
      <c r="TUN6807"/>
      <c r="TUO6807"/>
      <c r="TUP6807"/>
      <c r="TUQ6807"/>
      <c r="TUR6807"/>
      <c r="TUS6807"/>
      <c r="TUT6807"/>
      <c r="TUU6807"/>
      <c r="TUV6807"/>
      <c r="TUW6807"/>
      <c r="TUX6807"/>
      <c r="TUY6807"/>
      <c r="TUZ6807"/>
      <c r="TVA6807"/>
      <c r="TVB6807"/>
      <c r="TVC6807"/>
      <c r="TVD6807"/>
      <c r="TVE6807"/>
      <c r="TVF6807"/>
      <c r="TVG6807"/>
      <c r="TVH6807"/>
      <c r="TVI6807"/>
      <c r="TVJ6807"/>
      <c r="TVK6807"/>
      <c r="TVL6807"/>
      <c r="TVM6807"/>
      <c r="TVN6807"/>
      <c r="TVO6807"/>
      <c r="TVP6807"/>
      <c r="TVQ6807"/>
      <c r="TVR6807"/>
      <c r="TVS6807"/>
      <c r="TVT6807"/>
      <c r="TVU6807"/>
      <c r="TVV6807"/>
      <c r="TVW6807"/>
      <c r="TVX6807"/>
      <c r="TVY6807"/>
      <c r="TVZ6807"/>
      <c r="TWA6807"/>
      <c r="TWB6807"/>
      <c r="TWC6807"/>
      <c r="TWD6807"/>
      <c r="TWE6807"/>
      <c r="TWF6807"/>
      <c r="TWG6807"/>
      <c r="TWH6807"/>
      <c r="TWI6807"/>
      <c r="TWJ6807"/>
      <c r="TWK6807"/>
      <c r="TWL6807"/>
      <c r="TWM6807"/>
      <c r="TWN6807"/>
      <c r="TWO6807"/>
      <c r="TWP6807"/>
      <c r="TWQ6807"/>
      <c r="TWR6807"/>
      <c r="TWS6807"/>
      <c r="TWT6807"/>
      <c r="TWU6807"/>
      <c r="TWV6807"/>
      <c r="TWW6807"/>
      <c r="TWX6807"/>
      <c r="TWY6807"/>
      <c r="TWZ6807"/>
      <c r="TXA6807"/>
      <c r="TXB6807"/>
      <c r="TXC6807"/>
      <c r="TXD6807"/>
      <c r="TXE6807"/>
      <c r="TXF6807"/>
      <c r="TXG6807"/>
      <c r="TXH6807"/>
      <c r="TXI6807"/>
      <c r="TXJ6807"/>
      <c r="TXK6807"/>
      <c r="TXL6807"/>
      <c r="TXM6807"/>
      <c r="TXN6807"/>
      <c r="TXO6807"/>
      <c r="TXP6807"/>
      <c r="TXQ6807"/>
      <c r="TXR6807"/>
      <c r="TXS6807"/>
      <c r="TXT6807"/>
      <c r="TXU6807"/>
      <c r="TXV6807"/>
      <c r="TXW6807"/>
      <c r="TXX6807"/>
      <c r="TXY6807"/>
      <c r="TXZ6807"/>
      <c r="TYA6807"/>
      <c r="TYB6807"/>
      <c r="TYC6807"/>
      <c r="TYD6807"/>
      <c r="TYE6807"/>
      <c r="TYF6807"/>
      <c r="TYG6807"/>
      <c r="TYH6807"/>
      <c r="TYI6807"/>
      <c r="TYJ6807"/>
      <c r="TYK6807"/>
      <c r="TYL6807"/>
      <c r="TYM6807"/>
      <c r="TYN6807"/>
      <c r="TYO6807"/>
      <c r="TYP6807"/>
      <c r="TYQ6807"/>
      <c r="TYR6807"/>
      <c r="TYS6807"/>
      <c r="TYT6807"/>
      <c r="TYU6807"/>
      <c r="TYV6807"/>
      <c r="TYW6807"/>
      <c r="TYX6807"/>
      <c r="TYY6807"/>
      <c r="TYZ6807"/>
      <c r="TZA6807"/>
      <c r="TZB6807"/>
      <c r="TZC6807"/>
      <c r="TZD6807"/>
      <c r="TZE6807"/>
      <c r="TZF6807"/>
      <c r="TZG6807"/>
      <c r="TZH6807"/>
      <c r="TZI6807"/>
      <c r="TZJ6807"/>
      <c r="TZK6807"/>
      <c r="TZL6807"/>
      <c r="TZM6807"/>
      <c r="TZN6807"/>
      <c r="TZO6807"/>
      <c r="TZP6807"/>
      <c r="TZQ6807"/>
      <c r="TZR6807"/>
      <c r="TZS6807"/>
      <c r="TZT6807"/>
      <c r="TZU6807"/>
      <c r="TZV6807"/>
      <c r="TZW6807"/>
      <c r="TZX6807"/>
      <c r="TZY6807"/>
      <c r="TZZ6807"/>
      <c r="UAA6807"/>
      <c r="UAB6807"/>
      <c r="UAC6807"/>
      <c r="UAD6807"/>
      <c r="UAE6807"/>
      <c r="UAF6807"/>
      <c r="UAG6807"/>
      <c r="UAH6807"/>
      <c r="UAI6807"/>
      <c r="UAJ6807"/>
      <c r="UAK6807"/>
      <c r="UAL6807"/>
      <c r="UAM6807"/>
      <c r="UAN6807"/>
      <c r="UAO6807"/>
      <c r="UAP6807"/>
      <c r="UAQ6807"/>
      <c r="UAR6807"/>
      <c r="UAS6807"/>
      <c r="UAT6807"/>
      <c r="UAU6807"/>
      <c r="UAV6807"/>
      <c r="UAW6807"/>
      <c r="UAX6807"/>
      <c r="UAY6807"/>
      <c r="UAZ6807"/>
      <c r="UBA6807"/>
      <c r="UBB6807"/>
      <c r="UBC6807"/>
      <c r="UBD6807"/>
      <c r="UBE6807"/>
      <c r="UBF6807"/>
      <c r="UBG6807"/>
      <c r="UBH6807"/>
      <c r="UBI6807"/>
      <c r="UBJ6807"/>
      <c r="UBK6807"/>
      <c r="UBL6807"/>
      <c r="UBM6807"/>
      <c r="UBN6807"/>
      <c r="UBO6807"/>
      <c r="UBP6807"/>
      <c r="UBQ6807"/>
      <c r="UBR6807"/>
      <c r="UBS6807"/>
      <c r="UBT6807"/>
      <c r="UBU6807"/>
      <c r="UBV6807"/>
      <c r="UBW6807"/>
      <c r="UBX6807"/>
      <c r="UBY6807"/>
      <c r="UBZ6807"/>
      <c r="UCA6807"/>
      <c r="UCB6807"/>
      <c r="UCC6807"/>
      <c r="UCD6807"/>
      <c r="UCE6807"/>
      <c r="UCF6807"/>
      <c r="UCG6807"/>
      <c r="UCH6807"/>
      <c r="UCI6807"/>
      <c r="UCJ6807"/>
      <c r="UCK6807"/>
      <c r="UCL6807"/>
      <c r="UCM6807"/>
      <c r="UCN6807"/>
      <c r="UCO6807"/>
      <c r="UCP6807"/>
      <c r="UCQ6807"/>
      <c r="UCR6807"/>
      <c r="UCS6807"/>
      <c r="UCT6807"/>
      <c r="UCU6807"/>
      <c r="UCV6807"/>
      <c r="UCW6807"/>
      <c r="UCX6807"/>
      <c r="UCY6807"/>
      <c r="UCZ6807"/>
      <c r="UDA6807"/>
      <c r="UDB6807"/>
      <c r="UDC6807"/>
      <c r="UDD6807"/>
      <c r="UDE6807"/>
      <c r="UDF6807"/>
      <c r="UDG6807"/>
      <c r="UDH6807"/>
      <c r="UDI6807"/>
      <c r="UDJ6807"/>
      <c r="UDK6807"/>
      <c r="UDL6807"/>
      <c r="UDM6807"/>
      <c r="UDN6807"/>
      <c r="UDO6807"/>
      <c r="UDP6807"/>
      <c r="UDQ6807"/>
      <c r="UDR6807"/>
      <c r="UDS6807"/>
      <c r="UDT6807"/>
      <c r="UDU6807"/>
      <c r="UDV6807"/>
      <c r="UDW6807"/>
      <c r="UDX6807"/>
      <c r="UDY6807"/>
      <c r="UDZ6807"/>
      <c r="UEA6807"/>
      <c r="UEB6807"/>
      <c r="UEC6807"/>
      <c r="UED6807"/>
      <c r="UEE6807"/>
      <c r="UEF6807"/>
      <c r="UEG6807"/>
      <c r="UEH6807"/>
      <c r="UEI6807"/>
      <c r="UEJ6807"/>
      <c r="UEK6807"/>
      <c r="UEL6807"/>
      <c r="UEM6807"/>
      <c r="UEN6807"/>
      <c r="UEO6807"/>
      <c r="UEP6807"/>
      <c r="UEQ6807"/>
      <c r="UER6807"/>
      <c r="UES6807"/>
      <c r="UET6807"/>
      <c r="UEU6807"/>
      <c r="UEV6807"/>
      <c r="UEW6807"/>
      <c r="UEX6807"/>
      <c r="UEY6807"/>
      <c r="UEZ6807"/>
      <c r="UFA6807"/>
      <c r="UFB6807"/>
      <c r="UFC6807"/>
      <c r="UFD6807"/>
      <c r="UFE6807"/>
      <c r="UFF6807"/>
      <c r="UFG6807"/>
      <c r="UFH6807"/>
      <c r="UFI6807"/>
      <c r="UFJ6807"/>
      <c r="UFK6807"/>
      <c r="UFL6807"/>
      <c r="UFM6807"/>
      <c r="UFN6807"/>
      <c r="UFO6807"/>
      <c r="UFP6807"/>
      <c r="UFQ6807"/>
      <c r="UFR6807"/>
      <c r="UFS6807"/>
      <c r="UFT6807"/>
      <c r="UFU6807"/>
      <c r="UFV6807"/>
      <c r="UFW6807"/>
      <c r="UFX6807"/>
      <c r="UFY6807"/>
      <c r="UFZ6807"/>
      <c r="UGA6807"/>
      <c r="UGB6807"/>
      <c r="UGC6807"/>
      <c r="UGD6807"/>
      <c r="UGE6807"/>
      <c r="UGF6807"/>
      <c r="UGG6807"/>
      <c r="UGH6807"/>
      <c r="UGI6807"/>
      <c r="UGJ6807"/>
      <c r="UGK6807"/>
      <c r="UGL6807"/>
      <c r="UGM6807"/>
      <c r="UGN6807"/>
      <c r="UGO6807"/>
      <c r="UGP6807"/>
      <c r="UGQ6807"/>
      <c r="UGR6807"/>
      <c r="UGS6807"/>
      <c r="UGT6807"/>
      <c r="UGU6807"/>
      <c r="UGV6807"/>
      <c r="UGW6807"/>
      <c r="UGX6807"/>
      <c r="UGY6807"/>
      <c r="UGZ6807"/>
      <c r="UHA6807"/>
      <c r="UHB6807"/>
      <c r="UHC6807"/>
      <c r="UHD6807"/>
      <c r="UHE6807"/>
      <c r="UHF6807"/>
      <c r="UHG6807"/>
      <c r="UHH6807"/>
      <c r="UHI6807"/>
      <c r="UHJ6807"/>
      <c r="UHK6807"/>
      <c r="UHL6807"/>
      <c r="UHM6807"/>
      <c r="UHN6807"/>
      <c r="UHO6807"/>
      <c r="UHP6807"/>
      <c r="UHQ6807"/>
      <c r="UHR6807"/>
      <c r="UHS6807"/>
      <c r="UHT6807"/>
      <c r="UHU6807"/>
      <c r="UHV6807"/>
      <c r="UHW6807"/>
      <c r="UHX6807"/>
      <c r="UHY6807"/>
      <c r="UHZ6807"/>
      <c r="UIA6807"/>
      <c r="UIB6807"/>
      <c r="UIC6807"/>
      <c r="UID6807"/>
      <c r="UIE6807"/>
      <c r="UIF6807"/>
      <c r="UIG6807"/>
      <c r="UIH6807"/>
      <c r="UII6807"/>
      <c r="UIJ6807"/>
      <c r="UIK6807"/>
      <c r="UIL6807"/>
      <c r="UIM6807"/>
      <c r="UIN6807"/>
      <c r="UIO6807"/>
      <c r="UIP6807"/>
      <c r="UIQ6807"/>
      <c r="UIR6807"/>
      <c r="UIS6807"/>
      <c r="UIT6807"/>
      <c r="UIU6807"/>
      <c r="UIV6807"/>
      <c r="UIW6807"/>
      <c r="UIX6807"/>
      <c r="UIY6807"/>
      <c r="UIZ6807"/>
      <c r="UJA6807"/>
      <c r="UJB6807"/>
      <c r="UJC6807"/>
      <c r="UJD6807"/>
      <c r="UJE6807"/>
      <c r="UJF6807"/>
      <c r="UJG6807"/>
      <c r="UJH6807"/>
      <c r="UJI6807"/>
      <c r="UJJ6807"/>
      <c r="UJK6807"/>
      <c r="UJL6807"/>
      <c r="UJM6807"/>
      <c r="UJN6807"/>
      <c r="UJO6807"/>
      <c r="UJP6807"/>
      <c r="UJQ6807"/>
      <c r="UJR6807"/>
      <c r="UJS6807"/>
      <c r="UJT6807"/>
      <c r="UJU6807"/>
      <c r="UJV6807"/>
      <c r="UJW6807"/>
      <c r="UJX6807"/>
      <c r="UJY6807"/>
      <c r="UJZ6807"/>
      <c r="UKA6807"/>
      <c r="UKB6807"/>
      <c r="UKC6807"/>
      <c r="UKD6807"/>
      <c r="UKE6807"/>
      <c r="UKF6807"/>
      <c r="UKG6807"/>
      <c r="UKH6807"/>
      <c r="UKI6807"/>
      <c r="UKJ6807"/>
      <c r="UKK6807"/>
      <c r="UKL6807"/>
      <c r="UKM6807"/>
      <c r="UKN6807"/>
      <c r="UKO6807"/>
      <c r="UKP6807"/>
      <c r="UKQ6807"/>
      <c r="UKR6807"/>
      <c r="UKS6807"/>
      <c r="UKT6807"/>
      <c r="UKU6807"/>
      <c r="UKV6807"/>
      <c r="UKW6807"/>
      <c r="UKX6807"/>
      <c r="UKY6807"/>
      <c r="UKZ6807"/>
      <c r="ULA6807"/>
      <c r="ULB6807"/>
      <c r="ULC6807"/>
      <c r="ULD6807"/>
      <c r="ULE6807"/>
      <c r="ULF6807"/>
      <c r="ULG6807"/>
      <c r="ULH6807"/>
      <c r="ULI6807"/>
      <c r="ULJ6807"/>
      <c r="ULK6807"/>
      <c r="ULL6807"/>
      <c r="ULM6807"/>
      <c r="ULN6807"/>
      <c r="ULO6807"/>
      <c r="ULP6807"/>
      <c r="ULQ6807"/>
      <c r="ULR6807"/>
      <c r="ULS6807"/>
      <c r="ULT6807"/>
      <c r="ULU6807"/>
      <c r="ULV6807"/>
      <c r="ULW6807"/>
      <c r="ULX6807"/>
      <c r="ULY6807"/>
      <c r="ULZ6807"/>
      <c r="UMA6807"/>
      <c r="UMB6807"/>
      <c r="UMC6807"/>
      <c r="UMD6807"/>
      <c r="UME6807"/>
      <c r="UMF6807"/>
      <c r="UMG6807"/>
      <c r="UMH6807"/>
      <c r="UMI6807"/>
      <c r="UMJ6807"/>
      <c r="UMK6807"/>
      <c r="UML6807"/>
      <c r="UMM6807"/>
      <c r="UMN6807"/>
      <c r="UMO6807"/>
      <c r="UMP6807"/>
      <c r="UMQ6807"/>
      <c r="UMR6807"/>
      <c r="UMS6807"/>
      <c r="UMT6807"/>
      <c r="UMU6807"/>
      <c r="UMV6807"/>
      <c r="UMW6807"/>
      <c r="UMX6807"/>
      <c r="UMY6807"/>
      <c r="UMZ6807"/>
      <c r="UNA6807"/>
      <c r="UNB6807"/>
      <c r="UNC6807"/>
      <c r="UND6807"/>
      <c r="UNE6807"/>
      <c r="UNF6807"/>
      <c r="UNG6807"/>
      <c r="UNH6807"/>
      <c r="UNI6807"/>
      <c r="UNJ6807"/>
      <c r="UNK6807"/>
      <c r="UNL6807"/>
      <c r="UNM6807"/>
      <c r="UNN6807"/>
      <c r="UNO6807"/>
      <c r="UNP6807"/>
      <c r="UNQ6807"/>
      <c r="UNR6807"/>
      <c r="UNS6807"/>
      <c r="UNT6807"/>
      <c r="UNU6807"/>
      <c r="UNV6807"/>
      <c r="UNW6807"/>
      <c r="UNX6807"/>
      <c r="UNY6807"/>
      <c r="UNZ6807"/>
      <c r="UOA6807"/>
      <c r="UOB6807"/>
      <c r="UOC6807"/>
      <c r="UOD6807"/>
      <c r="UOE6807"/>
      <c r="UOF6807"/>
      <c r="UOG6807"/>
      <c r="UOH6807"/>
      <c r="UOI6807"/>
      <c r="UOJ6807"/>
      <c r="UOK6807"/>
      <c r="UOL6807"/>
      <c r="UOM6807"/>
      <c r="UON6807"/>
      <c r="UOO6807"/>
      <c r="UOP6807"/>
      <c r="UOQ6807"/>
      <c r="UOR6807"/>
      <c r="UOS6807"/>
      <c r="UOT6807"/>
      <c r="UOU6807"/>
      <c r="UOV6807"/>
      <c r="UOW6807"/>
      <c r="UOX6807"/>
      <c r="UOY6807"/>
      <c r="UOZ6807"/>
      <c r="UPA6807"/>
      <c r="UPB6807"/>
      <c r="UPC6807"/>
      <c r="UPD6807"/>
      <c r="UPE6807"/>
      <c r="UPF6807"/>
      <c r="UPG6807"/>
      <c r="UPH6807"/>
      <c r="UPI6807"/>
      <c r="UPJ6807"/>
      <c r="UPK6807"/>
      <c r="UPL6807"/>
      <c r="UPM6807"/>
      <c r="UPN6807"/>
      <c r="UPO6807"/>
      <c r="UPP6807"/>
      <c r="UPQ6807"/>
      <c r="UPR6807"/>
      <c r="UPS6807"/>
      <c r="UPT6807"/>
      <c r="UPU6807"/>
      <c r="UPV6807"/>
      <c r="UPW6807"/>
      <c r="UPX6807"/>
      <c r="UPY6807"/>
      <c r="UPZ6807"/>
      <c r="UQA6807"/>
      <c r="UQB6807"/>
      <c r="UQC6807"/>
      <c r="UQD6807"/>
      <c r="UQE6807"/>
      <c r="UQF6807"/>
      <c r="UQG6807"/>
      <c r="UQH6807"/>
      <c r="UQI6807"/>
      <c r="UQJ6807"/>
      <c r="UQK6807"/>
      <c r="UQL6807"/>
      <c r="UQM6807"/>
      <c r="UQN6807"/>
      <c r="UQO6807"/>
      <c r="UQP6807"/>
      <c r="UQQ6807"/>
      <c r="UQR6807"/>
      <c r="UQS6807"/>
      <c r="UQT6807"/>
      <c r="UQU6807"/>
      <c r="UQV6807"/>
      <c r="UQW6807"/>
      <c r="UQX6807"/>
      <c r="UQY6807"/>
      <c r="UQZ6807"/>
      <c r="URA6807"/>
      <c r="URB6807"/>
      <c r="URC6807"/>
      <c r="URD6807"/>
      <c r="URE6807"/>
      <c r="URF6807"/>
      <c r="URG6807"/>
      <c r="URH6807"/>
      <c r="URI6807"/>
      <c r="URJ6807"/>
      <c r="URK6807"/>
      <c r="URL6807"/>
      <c r="URM6807"/>
      <c r="URN6807"/>
      <c r="URO6807"/>
      <c r="URP6807"/>
      <c r="URQ6807"/>
      <c r="URR6807"/>
      <c r="URS6807"/>
      <c r="URT6807"/>
      <c r="URU6807"/>
      <c r="URV6807"/>
      <c r="URW6807"/>
      <c r="URX6807"/>
      <c r="URY6807"/>
      <c r="URZ6807"/>
      <c r="USA6807"/>
      <c r="USB6807"/>
      <c r="USC6807"/>
      <c r="USD6807"/>
      <c r="USE6807"/>
      <c r="USF6807"/>
      <c r="USG6807"/>
      <c r="USH6807"/>
      <c r="USI6807"/>
      <c r="USJ6807"/>
      <c r="USK6807"/>
      <c r="USL6807"/>
      <c r="USM6807"/>
      <c r="USN6807"/>
      <c r="USO6807"/>
      <c r="USP6807"/>
      <c r="USQ6807"/>
      <c r="USR6807"/>
      <c r="USS6807"/>
      <c r="UST6807"/>
      <c r="USU6807"/>
      <c r="USV6807"/>
      <c r="USW6807"/>
      <c r="USX6807"/>
      <c r="USY6807"/>
      <c r="USZ6807"/>
      <c r="UTA6807"/>
      <c r="UTB6807"/>
      <c r="UTC6807"/>
      <c r="UTD6807"/>
      <c r="UTE6807"/>
      <c r="UTF6807"/>
      <c r="UTG6807"/>
      <c r="UTH6807"/>
      <c r="UTI6807"/>
      <c r="UTJ6807"/>
      <c r="UTK6807"/>
      <c r="UTL6807"/>
      <c r="UTM6807"/>
      <c r="UTN6807"/>
      <c r="UTO6807"/>
      <c r="UTP6807"/>
      <c r="UTQ6807"/>
      <c r="UTR6807"/>
      <c r="UTS6807"/>
      <c r="UTT6807"/>
      <c r="UTU6807"/>
      <c r="UTV6807"/>
      <c r="UTW6807"/>
      <c r="UTX6807"/>
      <c r="UTY6807"/>
      <c r="UTZ6807"/>
      <c r="UUA6807"/>
      <c r="UUB6807"/>
      <c r="UUC6807"/>
      <c r="UUD6807"/>
      <c r="UUE6807"/>
      <c r="UUF6807"/>
      <c r="UUG6807"/>
      <c r="UUH6807"/>
      <c r="UUI6807"/>
      <c r="UUJ6807"/>
      <c r="UUK6807"/>
      <c r="UUL6807"/>
      <c r="UUM6807"/>
      <c r="UUN6807"/>
      <c r="UUO6807"/>
      <c r="UUP6807"/>
      <c r="UUQ6807"/>
      <c r="UUR6807"/>
      <c r="UUS6807"/>
      <c r="UUT6807"/>
      <c r="UUU6807"/>
      <c r="UUV6807"/>
      <c r="UUW6807"/>
      <c r="UUX6807"/>
      <c r="UUY6807"/>
      <c r="UUZ6807"/>
      <c r="UVA6807"/>
      <c r="UVB6807"/>
      <c r="UVC6807"/>
      <c r="UVD6807"/>
      <c r="UVE6807"/>
      <c r="UVF6807"/>
      <c r="UVG6807"/>
      <c r="UVH6807"/>
      <c r="UVI6807"/>
      <c r="UVJ6807"/>
      <c r="UVK6807"/>
      <c r="UVL6807"/>
      <c r="UVM6807"/>
      <c r="UVN6807"/>
      <c r="UVO6807"/>
      <c r="UVP6807"/>
      <c r="UVQ6807"/>
      <c r="UVR6807"/>
      <c r="UVS6807"/>
      <c r="UVT6807"/>
      <c r="UVU6807"/>
      <c r="UVV6807"/>
      <c r="UVW6807"/>
      <c r="UVX6807"/>
      <c r="UVY6807"/>
      <c r="UVZ6807"/>
      <c r="UWA6807"/>
      <c r="UWB6807"/>
      <c r="UWC6807"/>
      <c r="UWD6807"/>
      <c r="UWE6807"/>
      <c r="UWF6807"/>
      <c r="UWG6807"/>
      <c r="UWH6807"/>
      <c r="UWI6807"/>
      <c r="UWJ6807"/>
      <c r="UWK6807"/>
      <c r="UWL6807"/>
      <c r="UWM6807"/>
      <c r="UWN6807"/>
      <c r="UWO6807"/>
      <c r="UWP6807"/>
      <c r="UWQ6807"/>
      <c r="UWR6807"/>
      <c r="UWS6807"/>
      <c r="UWT6807"/>
      <c r="UWU6807"/>
      <c r="UWV6807"/>
      <c r="UWW6807"/>
      <c r="UWX6807"/>
      <c r="UWY6807"/>
      <c r="UWZ6807"/>
      <c r="UXA6807"/>
      <c r="UXB6807"/>
      <c r="UXC6807"/>
      <c r="UXD6807"/>
      <c r="UXE6807"/>
      <c r="UXF6807"/>
      <c r="UXG6807"/>
      <c r="UXH6807"/>
      <c r="UXI6807"/>
      <c r="UXJ6807"/>
      <c r="UXK6807"/>
      <c r="UXL6807"/>
      <c r="UXM6807"/>
      <c r="UXN6807"/>
      <c r="UXO6807"/>
      <c r="UXP6807"/>
      <c r="UXQ6807"/>
      <c r="UXR6807"/>
      <c r="UXS6807"/>
      <c r="UXT6807"/>
      <c r="UXU6807"/>
      <c r="UXV6807"/>
      <c r="UXW6807"/>
      <c r="UXX6807"/>
      <c r="UXY6807"/>
      <c r="UXZ6807"/>
      <c r="UYA6807"/>
      <c r="UYB6807"/>
      <c r="UYC6807"/>
      <c r="UYD6807"/>
      <c r="UYE6807"/>
      <c r="UYF6807"/>
      <c r="UYG6807"/>
      <c r="UYH6807"/>
      <c r="UYI6807"/>
      <c r="UYJ6807"/>
      <c r="UYK6807"/>
      <c r="UYL6807"/>
      <c r="UYM6807"/>
      <c r="UYN6807"/>
      <c r="UYO6807"/>
      <c r="UYP6807"/>
      <c r="UYQ6807"/>
      <c r="UYR6807"/>
      <c r="UYS6807"/>
      <c r="UYT6807"/>
      <c r="UYU6807"/>
      <c r="UYV6807"/>
      <c r="UYW6807"/>
      <c r="UYX6807"/>
      <c r="UYY6807"/>
      <c r="UYZ6807"/>
      <c r="UZA6807"/>
      <c r="UZB6807"/>
      <c r="UZC6807"/>
      <c r="UZD6807"/>
      <c r="UZE6807"/>
      <c r="UZF6807"/>
      <c r="UZG6807"/>
      <c r="UZH6807"/>
      <c r="UZI6807"/>
      <c r="UZJ6807"/>
      <c r="UZK6807"/>
      <c r="UZL6807"/>
      <c r="UZM6807"/>
      <c r="UZN6807"/>
      <c r="UZO6807"/>
      <c r="UZP6807"/>
      <c r="UZQ6807"/>
      <c r="UZR6807"/>
      <c r="UZS6807"/>
      <c r="UZT6807"/>
      <c r="UZU6807"/>
      <c r="UZV6807"/>
      <c r="UZW6807"/>
      <c r="UZX6807"/>
      <c r="UZY6807"/>
      <c r="UZZ6807"/>
      <c r="VAA6807"/>
      <c r="VAB6807"/>
      <c r="VAC6807"/>
      <c r="VAD6807"/>
      <c r="VAE6807"/>
      <c r="VAF6807"/>
      <c r="VAG6807"/>
      <c r="VAH6807"/>
      <c r="VAI6807"/>
      <c r="VAJ6807"/>
      <c r="VAK6807"/>
      <c r="VAL6807"/>
      <c r="VAM6807"/>
      <c r="VAN6807"/>
      <c r="VAO6807"/>
      <c r="VAP6807"/>
      <c r="VAQ6807"/>
      <c r="VAR6807"/>
      <c r="VAS6807"/>
      <c r="VAT6807"/>
      <c r="VAU6807"/>
      <c r="VAV6807"/>
      <c r="VAW6807"/>
      <c r="VAX6807"/>
      <c r="VAY6807"/>
      <c r="VAZ6807"/>
      <c r="VBA6807"/>
      <c r="VBB6807"/>
      <c r="VBC6807"/>
      <c r="VBD6807"/>
      <c r="VBE6807"/>
      <c r="VBF6807"/>
      <c r="VBG6807"/>
      <c r="VBH6807"/>
      <c r="VBI6807"/>
      <c r="VBJ6807"/>
      <c r="VBK6807"/>
      <c r="VBL6807"/>
      <c r="VBM6807"/>
      <c r="VBN6807"/>
      <c r="VBO6807"/>
      <c r="VBP6807"/>
      <c r="VBQ6807"/>
      <c r="VBR6807"/>
      <c r="VBS6807"/>
      <c r="VBT6807"/>
      <c r="VBU6807"/>
      <c r="VBV6807"/>
      <c r="VBW6807"/>
      <c r="VBX6807"/>
      <c r="VBY6807"/>
      <c r="VBZ6807"/>
      <c r="VCA6807"/>
      <c r="VCB6807"/>
      <c r="VCC6807"/>
      <c r="VCD6807"/>
      <c r="VCE6807"/>
      <c r="VCF6807"/>
      <c r="VCG6807"/>
      <c r="VCH6807"/>
      <c r="VCI6807"/>
      <c r="VCJ6807"/>
      <c r="VCK6807"/>
      <c r="VCL6807"/>
      <c r="VCM6807"/>
      <c r="VCN6807"/>
      <c r="VCO6807"/>
      <c r="VCP6807"/>
      <c r="VCQ6807"/>
      <c r="VCR6807"/>
      <c r="VCS6807"/>
      <c r="VCT6807"/>
      <c r="VCU6807"/>
      <c r="VCV6807"/>
      <c r="VCW6807"/>
      <c r="VCX6807"/>
      <c r="VCY6807"/>
      <c r="VCZ6807"/>
      <c r="VDA6807"/>
      <c r="VDB6807"/>
      <c r="VDC6807"/>
      <c r="VDD6807"/>
      <c r="VDE6807"/>
      <c r="VDF6807"/>
      <c r="VDG6807"/>
      <c r="VDH6807"/>
      <c r="VDI6807"/>
      <c r="VDJ6807"/>
      <c r="VDK6807"/>
      <c r="VDL6807"/>
      <c r="VDM6807"/>
      <c r="VDN6807"/>
      <c r="VDO6807"/>
      <c r="VDP6807"/>
      <c r="VDQ6807"/>
      <c r="VDR6807"/>
      <c r="VDS6807"/>
      <c r="VDT6807"/>
      <c r="VDU6807"/>
      <c r="VDV6807"/>
      <c r="VDW6807"/>
      <c r="VDX6807"/>
      <c r="VDY6807"/>
      <c r="VDZ6807"/>
      <c r="VEA6807"/>
      <c r="VEB6807"/>
      <c r="VEC6807"/>
      <c r="VED6807"/>
      <c r="VEE6807"/>
      <c r="VEF6807"/>
      <c r="VEG6807"/>
      <c r="VEH6807"/>
      <c r="VEI6807"/>
      <c r="VEJ6807"/>
      <c r="VEK6807"/>
      <c r="VEL6807"/>
      <c r="VEM6807"/>
      <c r="VEN6807"/>
      <c r="VEO6807"/>
      <c r="VEP6807"/>
      <c r="VEQ6807"/>
      <c r="VER6807"/>
      <c r="VES6807"/>
      <c r="VET6807"/>
      <c r="VEU6807"/>
      <c r="VEV6807"/>
      <c r="VEW6807"/>
      <c r="VEX6807"/>
      <c r="VEY6807"/>
      <c r="VEZ6807"/>
      <c r="VFA6807"/>
      <c r="VFB6807"/>
      <c r="VFC6807"/>
      <c r="VFD6807"/>
      <c r="VFE6807"/>
      <c r="VFF6807"/>
      <c r="VFG6807"/>
      <c r="VFH6807"/>
      <c r="VFI6807"/>
      <c r="VFJ6807"/>
      <c r="VFK6807"/>
      <c r="VFL6807"/>
      <c r="VFM6807"/>
      <c r="VFN6807"/>
      <c r="VFO6807"/>
      <c r="VFP6807"/>
      <c r="VFQ6807"/>
      <c r="VFR6807"/>
      <c r="VFS6807"/>
      <c r="VFT6807"/>
      <c r="VFU6807"/>
      <c r="VFV6807"/>
      <c r="VFW6807"/>
      <c r="VFX6807"/>
      <c r="VFY6807"/>
      <c r="VFZ6807"/>
      <c r="VGA6807"/>
      <c r="VGB6807"/>
      <c r="VGC6807"/>
      <c r="VGD6807"/>
      <c r="VGE6807"/>
      <c r="VGF6807"/>
      <c r="VGG6807"/>
      <c r="VGH6807"/>
      <c r="VGI6807"/>
      <c r="VGJ6807"/>
      <c r="VGK6807"/>
      <c r="VGL6807"/>
      <c r="VGM6807"/>
      <c r="VGN6807"/>
      <c r="VGO6807"/>
      <c r="VGP6807"/>
      <c r="VGQ6807"/>
      <c r="VGR6807"/>
      <c r="VGS6807"/>
      <c r="VGT6807"/>
      <c r="VGU6807"/>
      <c r="VGV6807"/>
      <c r="VGW6807"/>
      <c r="VGX6807"/>
      <c r="VGY6807"/>
      <c r="VGZ6807"/>
      <c r="VHA6807"/>
      <c r="VHB6807"/>
      <c r="VHC6807"/>
      <c r="VHD6807"/>
      <c r="VHE6807"/>
      <c r="VHF6807"/>
      <c r="VHG6807"/>
      <c r="VHH6807"/>
      <c r="VHI6807"/>
      <c r="VHJ6807"/>
      <c r="VHK6807"/>
      <c r="VHL6807"/>
      <c r="VHM6807"/>
      <c r="VHN6807"/>
      <c r="VHO6807"/>
      <c r="VHP6807"/>
      <c r="VHQ6807"/>
      <c r="VHR6807"/>
      <c r="VHS6807"/>
      <c r="VHT6807"/>
      <c r="VHU6807"/>
      <c r="VHV6807"/>
      <c r="VHW6807"/>
      <c r="VHX6807"/>
      <c r="VHY6807"/>
      <c r="VHZ6807"/>
      <c r="VIA6807"/>
      <c r="VIB6807"/>
      <c r="VIC6807"/>
      <c r="VID6807"/>
      <c r="VIE6807"/>
      <c r="VIF6807"/>
      <c r="VIG6807"/>
      <c r="VIH6807"/>
      <c r="VII6807"/>
      <c r="VIJ6807"/>
      <c r="VIK6807"/>
      <c r="VIL6807"/>
      <c r="VIM6807"/>
      <c r="VIN6807"/>
      <c r="VIO6807"/>
      <c r="VIP6807"/>
      <c r="VIQ6807"/>
      <c r="VIR6807"/>
      <c r="VIS6807"/>
      <c r="VIT6807"/>
      <c r="VIU6807"/>
      <c r="VIV6807"/>
      <c r="VIW6807"/>
      <c r="VIX6807"/>
      <c r="VIY6807"/>
      <c r="VIZ6807"/>
      <c r="VJA6807"/>
      <c r="VJB6807"/>
      <c r="VJC6807"/>
      <c r="VJD6807"/>
      <c r="VJE6807"/>
      <c r="VJF6807"/>
      <c r="VJG6807"/>
      <c r="VJH6807"/>
      <c r="VJI6807"/>
      <c r="VJJ6807"/>
      <c r="VJK6807"/>
      <c r="VJL6807"/>
      <c r="VJM6807"/>
      <c r="VJN6807"/>
      <c r="VJO6807"/>
      <c r="VJP6807"/>
      <c r="VJQ6807"/>
      <c r="VJR6807"/>
      <c r="VJS6807"/>
      <c r="VJT6807"/>
      <c r="VJU6807"/>
      <c r="VJV6807"/>
      <c r="VJW6807"/>
      <c r="VJX6807"/>
      <c r="VJY6807"/>
      <c r="VJZ6807"/>
      <c r="VKA6807"/>
      <c r="VKB6807"/>
      <c r="VKC6807"/>
      <c r="VKD6807"/>
      <c r="VKE6807"/>
      <c r="VKF6807"/>
      <c r="VKG6807"/>
      <c r="VKH6807"/>
      <c r="VKI6807"/>
      <c r="VKJ6807"/>
      <c r="VKK6807"/>
      <c r="VKL6807"/>
      <c r="VKM6807"/>
      <c r="VKN6807"/>
      <c r="VKO6807"/>
      <c r="VKP6807"/>
      <c r="VKQ6807"/>
      <c r="VKR6807"/>
      <c r="VKS6807"/>
      <c r="VKT6807"/>
      <c r="VKU6807"/>
      <c r="VKV6807"/>
      <c r="VKW6807"/>
      <c r="VKX6807"/>
      <c r="VKY6807"/>
      <c r="VKZ6807"/>
      <c r="VLA6807"/>
      <c r="VLB6807"/>
      <c r="VLC6807"/>
      <c r="VLD6807"/>
      <c r="VLE6807"/>
      <c r="VLF6807"/>
      <c r="VLG6807"/>
      <c r="VLH6807"/>
      <c r="VLI6807"/>
      <c r="VLJ6807"/>
      <c r="VLK6807"/>
      <c r="VLL6807"/>
      <c r="VLM6807"/>
      <c r="VLN6807"/>
      <c r="VLO6807"/>
      <c r="VLP6807"/>
      <c r="VLQ6807"/>
      <c r="VLR6807"/>
      <c r="VLS6807"/>
      <c r="VLT6807"/>
      <c r="VLU6807"/>
      <c r="VLV6807"/>
      <c r="VLW6807"/>
      <c r="VLX6807"/>
      <c r="VLY6807"/>
      <c r="VLZ6807"/>
      <c r="VMA6807"/>
      <c r="VMB6807"/>
      <c r="VMC6807"/>
      <c r="VMD6807"/>
      <c r="VME6807"/>
      <c r="VMF6807"/>
      <c r="VMG6807"/>
      <c r="VMH6807"/>
      <c r="VMI6807"/>
      <c r="VMJ6807"/>
      <c r="VMK6807"/>
      <c r="VML6807"/>
      <c r="VMM6807"/>
      <c r="VMN6807"/>
      <c r="VMO6807"/>
      <c r="VMP6807"/>
      <c r="VMQ6807"/>
      <c r="VMR6807"/>
      <c r="VMS6807"/>
      <c r="VMT6807"/>
      <c r="VMU6807"/>
      <c r="VMV6807"/>
      <c r="VMW6807"/>
      <c r="VMX6807"/>
      <c r="VMY6807"/>
      <c r="VMZ6807"/>
      <c r="VNA6807"/>
      <c r="VNB6807"/>
      <c r="VNC6807"/>
      <c r="VND6807"/>
      <c r="VNE6807"/>
      <c r="VNF6807"/>
      <c r="VNG6807"/>
      <c r="VNH6807"/>
      <c r="VNI6807"/>
      <c r="VNJ6807"/>
      <c r="VNK6807"/>
      <c r="VNL6807"/>
      <c r="VNM6807"/>
      <c r="VNN6807"/>
      <c r="VNO6807"/>
      <c r="VNP6807"/>
      <c r="VNQ6807"/>
      <c r="VNR6807"/>
      <c r="VNS6807"/>
      <c r="VNT6807"/>
      <c r="VNU6807"/>
      <c r="VNV6807"/>
      <c r="VNW6807"/>
      <c r="VNX6807"/>
      <c r="VNY6807"/>
      <c r="VNZ6807"/>
      <c r="VOA6807"/>
      <c r="VOB6807"/>
      <c r="VOC6807"/>
      <c r="VOD6807"/>
      <c r="VOE6807"/>
      <c r="VOF6807"/>
      <c r="VOG6807"/>
      <c r="VOH6807"/>
      <c r="VOI6807"/>
      <c r="VOJ6807"/>
      <c r="VOK6807"/>
      <c r="VOL6807"/>
      <c r="VOM6807"/>
      <c r="VON6807"/>
      <c r="VOO6807"/>
      <c r="VOP6807"/>
      <c r="VOQ6807"/>
      <c r="VOR6807"/>
      <c r="VOS6807"/>
      <c r="VOT6807"/>
      <c r="VOU6807"/>
      <c r="VOV6807"/>
      <c r="VOW6807"/>
      <c r="VOX6807"/>
      <c r="VOY6807"/>
      <c r="VOZ6807"/>
      <c r="VPA6807"/>
      <c r="VPB6807"/>
      <c r="VPC6807"/>
      <c r="VPD6807"/>
      <c r="VPE6807"/>
      <c r="VPF6807"/>
      <c r="VPG6807"/>
      <c r="VPH6807"/>
      <c r="VPI6807"/>
      <c r="VPJ6807"/>
      <c r="VPK6807"/>
      <c r="VPL6807"/>
      <c r="VPM6807"/>
      <c r="VPN6807"/>
      <c r="VPO6807"/>
      <c r="VPP6807"/>
      <c r="VPQ6807"/>
      <c r="VPR6807"/>
      <c r="VPS6807"/>
      <c r="VPT6807"/>
      <c r="VPU6807"/>
      <c r="VPV6807"/>
      <c r="VPW6807"/>
      <c r="VPX6807"/>
      <c r="VPY6807"/>
      <c r="VPZ6807"/>
      <c r="VQA6807"/>
      <c r="VQB6807"/>
      <c r="VQC6807"/>
      <c r="VQD6807"/>
      <c r="VQE6807"/>
      <c r="VQF6807"/>
      <c r="VQG6807"/>
      <c r="VQH6807"/>
      <c r="VQI6807"/>
      <c r="VQJ6807"/>
      <c r="VQK6807"/>
      <c r="VQL6807"/>
      <c r="VQM6807"/>
      <c r="VQN6807"/>
      <c r="VQO6807"/>
      <c r="VQP6807"/>
      <c r="VQQ6807"/>
      <c r="VQR6807"/>
      <c r="VQS6807"/>
      <c r="VQT6807"/>
      <c r="VQU6807"/>
      <c r="VQV6807"/>
      <c r="VQW6807"/>
      <c r="VQX6807"/>
      <c r="VQY6807"/>
      <c r="VQZ6807"/>
      <c r="VRA6807"/>
      <c r="VRB6807"/>
      <c r="VRC6807"/>
      <c r="VRD6807"/>
      <c r="VRE6807"/>
      <c r="VRF6807"/>
      <c r="VRG6807"/>
      <c r="VRH6807"/>
      <c r="VRI6807"/>
      <c r="VRJ6807"/>
      <c r="VRK6807"/>
      <c r="VRL6807"/>
      <c r="VRM6807"/>
      <c r="VRN6807"/>
      <c r="VRO6807"/>
      <c r="VRP6807"/>
      <c r="VRQ6807"/>
      <c r="VRR6807"/>
      <c r="VRS6807"/>
      <c r="VRT6807"/>
      <c r="VRU6807"/>
      <c r="VRV6807"/>
      <c r="VRW6807"/>
      <c r="VRX6807"/>
      <c r="VRY6807"/>
      <c r="VRZ6807"/>
      <c r="VSA6807"/>
      <c r="VSB6807"/>
      <c r="VSC6807"/>
      <c r="VSD6807"/>
      <c r="VSE6807"/>
      <c r="VSF6807"/>
      <c r="VSG6807"/>
      <c r="VSH6807"/>
      <c r="VSI6807"/>
      <c r="VSJ6807"/>
      <c r="VSK6807"/>
      <c r="VSL6807"/>
      <c r="VSM6807"/>
      <c r="VSN6807"/>
      <c r="VSO6807"/>
      <c r="VSP6807"/>
      <c r="VSQ6807"/>
      <c r="VSR6807"/>
      <c r="VSS6807"/>
      <c r="VST6807"/>
      <c r="VSU6807"/>
      <c r="VSV6807"/>
      <c r="VSW6807"/>
      <c r="VSX6807"/>
      <c r="VSY6807"/>
      <c r="VSZ6807"/>
      <c r="VTA6807"/>
      <c r="VTB6807"/>
      <c r="VTC6807"/>
      <c r="VTD6807"/>
      <c r="VTE6807"/>
      <c r="VTF6807"/>
      <c r="VTG6807"/>
      <c r="VTH6807"/>
      <c r="VTI6807"/>
      <c r="VTJ6807"/>
      <c r="VTK6807"/>
      <c r="VTL6807"/>
      <c r="VTM6807"/>
      <c r="VTN6807"/>
      <c r="VTO6807"/>
      <c r="VTP6807"/>
      <c r="VTQ6807"/>
      <c r="VTR6807"/>
      <c r="VTS6807"/>
      <c r="VTT6807"/>
      <c r="VTU6807"/>
      <c r="VTV6807"/>
      <c r="VTW6807"/>
      <c r="VTX6807"/>
      <c r="VTY6807"/>
      <c r="VTZ6807"/>
      <c r="VUA6807"/>
      <c r="VUB6807"/>
      <c r="VUC6807"/>
      <c r="VUD6807"/>
      <c r="VUE6807"/>
      <c r="VUF6807"/>
      <c r="VUG6807"/>
      <c r="VUH6807"/>
      <c r="VUI6807"/>
      <c r="VUJ6807"/>
      <c r="VUK6807"/>
      <c r="VUL6807"/>
      <c r="VUM6807"/>
      <c r="VUN6807"/>
      <c r="VUO6807"/>
      <c r="VUP6807"/>
      <c r="VUQ6807"/>
      <c r="VUR6807"/>
      <c r="VUS6807"/>
      <c r="VUT6807"/>
      <c r="VUU6807"/>
      <c r="VUV6807"/>
      <c r="VUW6807"/>
      <c r="VUX6807"/>
      <c r="VUY6807"/>
      <c r="VUZ6807"/>
      <c r="VVA6807"/>
      <c r="VVB6807"/>
      <c r="VVC6807"/>
      <c r="VVD6807"/>
      <c r="VVE6807"/>
      <c r="VVF6807"/>
      <c r="VVG6807"/>
      <c r="VVH6807"/>
      <c r="VVI6807"/>
      <c r="VVJ6807"/>
      <c r="VVK6807"/>
      <c r="VVL6807"/>
      <c r="VVM6807"/>
      <c r="VVN6807"/>
      <c r="VVO6807"/>
      <c r="VVP6807"/>
      <c r="VVQ6807"/>
      <c r="VVR6807"/>
      <c r="VVS6807"/>
      <c r="VVT6807"/>
      <c r="VVU6807"/>
      <c r="VVV6807"/>
      <c r="VVW6807"/>
      <c r="VVX6807"/>
      <c r="VVY6807"/>
      <c r="VVZ6807"/>
      <c r="VWA6807"/>
      <c r="VWB6807"/>
      <c r="VWC6807"/>
      <c r="VWD6807"/>
      <c r="VWE6807"/>
      <c r="VWF6807"/>
      <c r="VWG6807"/>
      <c r="VWH6807"/>
      <c r="VWI6807"/>
      <c r="VWJ6807"/>
      <c r="VWK6807"/>
      <c r="VWL6807"/>
      <c r="VWM6807"/>
      <c r="VWN6807"/>
      <c r="VWO6807"/>
      <c r="VWP6807"/>
      <c r="VWQ6807"/>
      <c r="VWR6807"/>
      <c r="VWS6807"/>
      <c r="VWT6807"/>
      <c r="VWU6807"/>
      <c r="VWV6807"/>
      <c r="VWW6807"/>
      <c r="VWX6807"/>
      <c r="VWY6807"/>
      <c r="VWZ6807"/>
      <c r="VXA6807"/>
      <c r="VXB6807"/>
      <c r="VXC6807"/>
      <c r="VXD6807"/>
      <c r="VXE6807"/>
      <c r="VXF6807"/>
      <c r="VXG6807"/>
      <c r="VXH6807"/>
      <c r="VXI6807"/>
      <c r="VXJ6807"/>
      <c r="VXK6807"/>
      <c r="VXL6807"/>
      <c r="VXM6807"/>
      <c r="VXN6807"/>
      <c r="VXO6807"/>
      <c r="VXP6807"/>
      <c r="VXQ6807"/>
      <c r="VXR6807"/>
      <c r="VXS6807"/>
      <c r="VXT6807"/>
      <c r="VXU6807"/>
      <c r="VXV6807"/>
      <c r="VXW6807"/>
      <c r="VXX6807"/>
      <c r="VXY6807"/>
      <c r="VXZ6807"/>
      <c r="VYA6807"/>
      <c r="VYB6807"/>
      <c r="VYC6807"/>
      <c r="VYD6807"/>
      <c r="VYE6807"/>
      <c r="VYF6807"/>
      <c r="VYG6807"/>
      <c r="VYH6807"/>
      <c r="VYI6807"/>
      <c r="VYJ6807"/>
      <c r="VYK6807"/>
      <c r="VYL6807"/>
      <c r="VYM6807"/>
      <c r="VYN6807"/>
      <c r="VYO6807"/>
      <c r="VYP6807"/>
      <c r="VYQ6807"/>
      <c r="VYR6807"/>
      <c r="VYS6807"/>
      <c r="VYT6807"/>
      <c r="VYU6807"/>
      <c r="VYV6807"/>
      <c r="VYW6807"/>
      <c r="VYX6807"/>
      <c r="VYY6807"/>
      <c r="VYZ6807"/>
      <c r="VZA6807"/>
      <c r="VZB6807"/>
      <c r="VZC6807"/>
      <c r="VZD6807"/>
      <c r="VZE6807"/>
      <c r="VZF6807"/>
      <c r="VZG6807"/>
      <c r="VZH6807"/>
      <c r="VZI6807"/>
      <c r="VZJ6807"/>
      <c r="VZK6807"/>
      <c r="VZL6807"/>
      <c r="VZM6807"/>
      <c r="VZN6807"/>
      <c r="VZO6807"/>
      <c r="VZP6807"/>
      <c r="VZQ6807"/>
      <c r="VZR6807"/>
      <c r="VZS6807"/>
      <c r="VZT6807"/>
      <c r="VZU6807"/>
      <c r="VZV6807"/>
      <c r="VZW6807"/>
      <c r="VZX6807"/>
      <c r="VZY6807"/>
      <c r="VZZ6807"/>
      <c r="WAA6807"/>
      <c r="WAB6807"/>
      <c r="WAC6807"/>
      <c r="WAD6807"/>
      <c r="WAE6807"/>
      <c r="WAF6807"/>
      <c r="WAG6807"/>
      <c r="WAH6807"/>
      <c r="WAI6807"/>
      <c r="WAJ6807"/>
      <c r="WAK6807"/>
      <c r="WAL6807"/>
      <c r="WAM6807"/>
      <c r="WAN6807"/>
      <c r="WAO6807"/>
      <c r="WAP6807"/>
      <c r="WAQ6807"/>
      <c r="WAR6807"/>
      <c r="WAS6807"/>
      <c r="WAT6807"/>
      <c r="WAU6807"/>
      <c r="WAV6807"/>
      <c r="WAW6807"/>
      <c r="WAX6807"/>
      <c r="WAY6807"/>
      <c r="WAZ6807"/>
      <c r="WBA6807"/>
      <c r="WBB6807"/>
      <c r="WBC6807"/>
      <c r="WBD6807"/>
      <c r="WBE6807"/>
      <c r="WBF6807"/>
      <c r="WBG6807"/>
      <c r="WBH6807"/>
      <c r="WBI6807"/>
      <c r="WBJ6807"/>
      <c r="WBK6807"/>
      <c r="WBL6807"/>
      <c r="WBM6807"/>
      <c r="WBN6807"/>
      <c r="WBO6807"/>
      <c r="WBP6807"/>
      <c r="WBQ6807"/>
      <c r="WBR6807"/>
      <c r="WBS6807"/>
      <c r="WBT6807"/>
      <c r="WBU6807"/>
      <c r="WBV6807"/>
      <c r="WBW6807"/>
      <c r="WBX6807"/>
      <c r="WBY6807"/>
      <c r="WBZ6807"/>
      <c r="WCA6807"/>
      <c r="WCB6807"/>
      <c r="WCC6807"/>
      <c r="WCD6807"/>
      <c r="WCE6807"/>
      <c r="WCF6807"/>
      <c r="WCG6807"/>
      <c r="WCH6807"/>
      <c r="WCI6807"/>
      <c r="WCJ6807"/>
      <c r="WCK6807"/>
      <c r="WCL6807"/>
      <c r="WCM6807"/>
      <c r="WCN6807"/>
      <c r="WCO6807"/>
      <c r="WCP6807"/>
      <c r="WCQ6807"/>
      <c r="WCR6807"/>
      <c r="WCS6807"/>
      <c r="WCT6807"/>
      <c r="WCU6807"/>
      <c r="WCV6807"/>
      <c r="WCW6807"/>
      <c r="WCX6807"/>
      <c r="WCY6807"/>
      <c r="WCZ6807"/>
      <c r="WDA6807"/>
      <c r="WDB6807"/>
      <c r="WDC6807"/>
      <c r="WDD6807"/>
      <c r="WDE6807"/>
      <c r="WDF6807"/>
      <c r="WDG6807"/>
      <c r="WDH6807"/>
      <c r="WDI6807"/>
      <c r="WDJ6807"/>
      <c r="WDK6807"/>
      <c r="WDL6807"/>
      <c r="WDM6807"/>
      <c r="WDN6807"/>
      <c r="WDO6807"/>
      <c r="WDP6807"/>
      <c r="WDQ6807"/>
      <c r="WDR6807"/>
      <c r="WDS6807"/>
      <c r="WDT6807"/>
      <c r="WDU6807"/>
      <c r="WDV6807"/>
      <c r="WDW6807"/>
      <c r="WDX6807"/>
      <c r="WDY6807"/>
      <c r="WDZ6807"/>
      <c r="WEA6807"/>
      <c r="WEB6807"/>
      <c r="WEC6807"/>
      <c r="WED6807"/>
      <c r="WEE6807"/>
      <c r="WEF6807"/>
      <c r="WEG6807"/>
      <c r="WEH6807"/>
      <c r="WEI6807"/>
      <c r="WEJ6807"/>
      <c r="WEK6807"/>
      <c r="WEL6807"/>
      <c r="WEM6807"/>
      <c r="WEN6807"/>
      <c r="WEO6807"/>
      <c r="WEP6807"/>
      <c r="WEQ6807"/>
      <c r="WER6807"/>
      <c r="WES6807"/>
      <c r="WET6807"/>
      <c r="WEU6807"/>
      <c r="WEV6807"/>
      <c r="WEW6807"/>
      <c r="WEX6807"/>
      <c r="WEY6807"/>
      <c r="WEZ6807"/>
      <c r="WFA6807"/>
      <c r="WFB6807"/>
      <c r="WFC6807"/>
      <c r="WFD6807"/>
      <c r="WFE6807"/>
      <c r="WFF6807"/>
      <c r="WFG6807"/>
      <c r="WFH6807"/>
      <c r="WFI6807"/>
      <c r="WFJ6807"/>
      <c r="WFK6807"/>
      <c r="WFL6807"/>
      <c r="WFM6807"/>
      <c r="WFN6807"/>
      <c r="WFO6807"/>
      <c r="WFP6807"/>
      <c r="WFQ6807"/>
      <c r="WFR6807"/>
      <c r="WFS6807"/>
      <c r="WFT6807"/>
      <c r="WFU6807"/>
      <c r="WFV6807"/>
      <c r="WFW6807"/>
      <c r="WFX6807"/>
      <c r="WFY6807"/>
      <c r="WFZ6807"/>
      <c r="WGA6807"/>
      <c r="WGB6807"/>
      <c r="WGC6807"/>
      <c r="WGD6807"/>
      <c r="WGE6807"/>
      <c r="WGF6807"/>
      <c r="WGG6807"/>
      <c r="WGH6807"/>
      <c r="WGI6807"/>
      <c r="WGJ6807"/>
      <c r="WGK6807"/>
      <c r="WGL6807"/>
      <c r="WGM6807"/>
      <c r="WGN6807"/>
      <c r="WGO6807"/>
      <c r="WGP6807"/>
      <c r="WGQ6807"/>
      <c r="WGR6807"/>
      <c r="WGS6807"/>
      <c r="WGT6807"/>
      <c r="WGU6807"/>
      <c r="WGV6807"/>
      <c r="WGW6807"/>
      <c r="WGX6807"/>
      <c r="WGY6807"/>
      <c r="WGZ6807"/>
      <c r="WHA6807"/>
      <c r="WHB6807"/>
      <c r="WHC6807"/>
      <c r="WHD6807"/>
      <c r="WHE6807"/>
      <c r="WHF6807"/>
      <c r="WHG6807"/>
      <c r="WHH6807"/>
      <c r="WHI6807"/>
      <c r="WHJ6807"/>
      <c r="WHK6807"/>
      <c r="WHL6807"/>
      <c r="WHM6807"/>
      <c r="WHN6807"/>
      <c r="WHO6807"/>
      <c r="WHP6807"/>
      <c r="WHQ6807"/>
      <c r="WHR6807"/>
      <c r="WHS6807"/>
      <c r="WHT6807"/>
      <c r="WHU6807"/>
      <c r="WHV6807"/>
      <c r="WHW6807"/>
      <c r="WHX6807"/>
      <c r="WHY6807"/>
      <c r="WHZ6807"/>
      <c r="WIA6807"/>
      <c r="WIB6807"/>
      <c r="WIC6807"/>
      <c r="WID6807"/>
      <c r="WIE6807"/>
      <c r="WIF6807"/>
      <c r="WIG6807"/>
      <c r="WIH6807"/>
      <c r="WII6807"/>
      <c r="WIJ6807"/>
      <c r="WIK6807"/>
      <c r="WIL6807"/>
      <c r="WIM6807"/>
      <c r="WIN6807"/>
      <c r="WIO6807"/>
      <c r="WIP6807"/>
      <c r="WIQ6807"/>
      <c r="WIR6807"/>
      <c r="WIS6807"/>
      <c r="WIT6807"/>
      <c r="WIU6807"/>
      <c r="WIV6807"/>
      <c r="WIW6807"/>
      <c r="WIX6807"/>
      <c r="WIY6807"/>
      <c r="WIZ6807"/>
      <c r="WJA6807"/>
      <c r="WJB6807"/>
      <c r="WJC6807"/>
      <c r="WJD6807"/>
      <c r="WJE6807"/>
      <c r="WJF6807"/>
      <c r="WJG6807"/>
      <c r="WJH6807"/>
      <c r="WJI6807"/>
      <c r="WJJ6807"/>
      <c r="WJK6807"/>
      <c r="WJL6807"/>
      <c r="WJM6807"/>
      <c r="WJN6807"/>
      <c r="WJO6807"/>
      <c r="WJP6807"/>
      <c r="WJQ6807"/>
      <c r="WJR6807"/>
      <c r="WJS6807"/>
      <c r="WJT6807"/>
      <c r="WJU6807"/>
      <c r="WJV6807"/>
      <c r="WJW6807"/>
      <c r="WJX6807"/>
      <c r="WJY6807"/>
      <c r="WJZ6807"/>
      <c r="WKA6807"/>
      <c r="WKB6807"/>
      <c r="WKC6807"/>
      <c r="WKD6807"/>
      <c r="WKE6807"/>
      <c r="WKF6807"/>
      <c r="WKG6807"/>
      <c r="WKH6807"/>
      <c r="WKI6807"/>
      <c r="WKJ6807"/>
      <c r="WKK6807"/>
      <c r="WKL6807"/>
      <c r="WKM6807"/>
      <c r="WKN6807"/>
      <c r="WKO6807"/>
      <c r="WKP6807"/>
      <c r="WKQ6807"/>
      <c r="WKR6807"/>
      <c r="WKS6807"/>
      <c r="WKT6807"/>
      <c r="WKU6807"/>
      <c r="WKV6807"/>
      <c r="WKW6807"/>
      <c r="WKX6807"/>
      <c r="WKY6807"/>
      <c r="WKZ6807"/>
      <c r="WLA6807"/>
      <c r="WLB6807"/>
      <c r="WLC6807"/>
      <c r="WLD6807"/>
      <c r="WLE6807"/>
      <c r="WLF6807"/>
      <c r="WLG6807"/>
      <c r="WLH6807"/>
      <c r="WLI6807"/>
      <c r="WLJ6807"/>
      <c r="WLK6807"/>
      <c r="WLL6807"/>
      <c r="WLM6807"/>
      <c r="WLN6807"/>
      <c r="WLO6807"/>
      <c r="WLP6807"/>
      <c r="WLQ6807"/>
      <c r="WLR6807"/>
      <c r="WLS6807"/>
      <c r="WLT6807"/>
      <c r="WLU6807"/>
      <c r="WLV6807"/>
      <c r="WLW6807"/>
      <c r="WLX6807"/>
      <c r="WLY6807"/>
      <c r="WLZ6807"/>
      <c r="WMA6807"/>
      <c r="WMB6807"/>
      <c r="WMC6807"/>
      <c r="WMD6807"/>
      <c r="WME6807"/>
      <c r="WMF6807"/>
      <c r="WMG6807"/>
      <c r="WMH6807"/>
      <c r="WMI6807"/>
      <c r="WMJ6807"/>
      <c r="WMK6807"/>
      <c r="WML6807"/>
      <c r="WMM6807"/>
      <c r="WMN6807"/>
      <c r="WMO6807"/>
      <c r="WMP6807"/>
      <c r="WMQ6807"/>
      <c r="WMR6807"/>
      <c r="WMS6807"/>
      <c r="WMT6807"/>
      <c r="WMU6807"/>
      <c r="WMV6807"/>
      <c r="WMW6807"/>
      <c r="WMX6807"/>
      <c r="WMY6807"/>
      <c r="WMZ6807"/>
      <c r="WNA6807"/>
      <c r="WNB6807"/>
      <c r="WNC6807"/>
      <c r="WND6807"/>
      <c r="WNE6807"/>
      <c r="WNF6807"/>
      <c r="WNG6807"/>
      <c r="WNH6807"/>
      <c r="WNI6807"/>
      <c r="WNJ6807"/>
      <c r="WNK6807"/>
      <c r="WNL6807"/>
      <c r="WNM6807"/>
      <c r="WNN6807"/>
      <c r="WNO6807"/>
      <c r="WNP6807"/>
      <c r="WNQ6807"/>
      <c r="WNR6807"/>
      <c r="WNS6807"/>
      <c r="WNT6807"/>
      <c r="WNU6807"/>
      <c r="WNV6807"/>
      <c r="WNW6807"/>
      <c r="WNX6807"/>
      <c r="WNY6807"/>
      <c r="WNZ6807"/>
      <c r="WOA6807"/>
      <c r="WOB6807"/>
      <c r="WOC6807"/>
      <c r="WOD6807"/>
      <c r="WOE6807"/>
      <c r="WOF6807"/>
      <c r="WOG6807"/>
      <c r="WOH6807"/>
      <c r="WOI6807"/>
      <c r="WOJ6807"/>
      <c r="WOK6807"/>
      <c r="WOL6807"/>
      <c r="WOM6807"/>
      <c r="WON6807"/>
      <c r="WOO6807"/>
      <c r="WOP6807"/>
      <c r="WOQ6807"/>
      <c r="WOR6807"/>
      <c r="WOS6807"/>
      <c r="WOT6807"/>
      <c r="WOU6807"/>
      <c r="WOV6807"/>
      <c r="WOW6807"/>
      <c r="WOX6807"/>
      <c r="WOY6807"/>
      <c r="WOZ6807"/>
      <c r="WPA6807"/>
      <c r="WPB6807"/>
      <c r="WPC6807"/>
      <c r="WPD6807"/>
      <c r="WPE6807"/>
      <c r="WPF6807"/>
      <c r="WPG6807"/>
      <c r="WPH6807"/>
      <c r="WPI6807"/>
      <c r="WPJ6807"/>
      <c r="WPK6807"/>
      <c r="WPL6807"/>
      <c r="WPM6807"/>
      <c r="WPN6807"/>
      <c r="WPO6807"/>
      <c r="WPP6807"/>
      <c r="WPQ6807"/>
      <c r="WPR6807"/>
      <c r="WPS6807"/>
      <c r="WPT6807"/>
      <c r="WPU6807"/>
      <c r="WPV6807"/>
      <c r="WPW6807"/>
      <c r="WPX6807"/>
      <c r="WPY6807"/>
      <c r="WPZ6807"/>
      <c r="WQA6807"/>
      <c r="WQB6807"/>
      <c r="WQC6807"/>
      <c r="WQD6807"/>
      <c r="WQE6807"/>
      <c r="WQF6807"/>
      <c r="WQG6807"/>
      <c r="WQH6807"/>
      <c r="WQI6807"/>
      <c r="WQJ6807"/>
      <c r="WQK6807"/>
      <c r="WQL6807"/>
      <c r="WQM6807"/>
      <c r="WQN6807"/>
      <c r="WQO6807"/>
      <c r="WQP6807"/>
      <c r="WQQ6807"/>
      <c r="WQR6807"/>
      <c r="WQS6807"/>
      <c r="WQT6807"/>
      <c r="WQU6807"/>
      <c r="WQV6807"/>
      <c r="WQW6807"/>
      <c r="WQX6807"/>
      <c r="WQY6807"/>
      <c r="WQZ6807"/>
      <c r="WRA6807"/>
      <c r="WRB6807"/>
      <c r="WRC6807"/>
      <c r="WRD6807"/>
      <c r="WRE6807"/>
      <c r="WRF6807"/>
      <c r="WRG6807"/>
      <c r="WRH6807"/>
      <c r="WRI6807"/>
      <c r="WRJ6807"/>
      <c r="WRK6807"/>
      <c r="WRL6807"/>
      <c r="WRM6807"/>
      <c r="WRN6807"/>
      <c r="WRO6807"/>
      <c r="WRP6807"/>
      <c r="WRQ6807"/>
      <c r="WRR6807"/>
      <c r="WRS6807"/>
      <c r="WRT6807"/>
      <c r="WRU6807"/>
      <c r="WRV6807"/>
      <c r="WRW6807"/>
      <c r="WRX6807"/>
      <c r="WRY6807"/>
      <c r="WRZ6807"/>
      <c r="WSA6807"/>
      <c r="WSB6807"/>
      <c r="WSC6807"/>
      <c r="WSD6807"/>
      <c r="WSE6807"/>
      <c r="WSF6807"/>
      <c r="WSG6807"/>
      <c r="WSH6807"/>
      <c r="WSI6807"/>
      <c r="WSJ6807"/>
      <c r="WSK6807"/>
      <c r="WSL6807"/>
      <c r="WSM6807"/>
      <c r="WSN6807"/>
      <c r="WSO6807"/>
      <c r="WSP6807"/>
      <c r="WSQ6807"/>
      <c r="WSR6807"/>
      <c r="WSS6807"/>
      <c r="WST6807"/>
      <c r="WSU6807"/>
      <c r="WSV6807"/>
      <c r="WSW6807"/>
      <c r="WSX6807"/>
      <c r="WSY6807"/>
      <c r="WSZ6807"/>
      <c r="WTA6807"/>
      <c r="WTB6807"/>
      <c r="WTC6807"/>
      <c r="WTD6807"/>
      <c r="WTE6807"/>
      <c r="WTF6807"/>
      <c r="WTG6807"/>
      <c r="WTH6807"/>
      <c r="WTI6807"/>
      <c r="WTJ6807"/>
      <c r="WTK6807"/>
      <c r="WTL6807"/>
      <c r="WTM6807"/>
      <c r="WTN6807"/>
      <c r="WTO6807"/>
      <c r="WTP6807"/>
      <c r="WTQ6807"/>
      <c r="WTR6807"/>
      <c r="WTS6807"/>
      <c r="WTT6807"/>
      <c r="WTU6807"/>
      <c r="WTV6807"/>
      <c r="WTW6807"/>
      <c r="WTX6807"/>
      <c r="WTY6807"/>
      <c r="WTZ6807"/>
      <c r="WUA6807"/>
      <c r="WUB6807"/>
      <c r="WUC6807"/>
      <c r="WUD6807"/>
      <c r="WUE6807"/>
      <c r="WUF6807"/>
      <c r="WUG6807"/>
      <c r="WUH6807"/>
      <c r="WUI6807"/>
      <c r="WUJ6807"/>
      <c r="WUK6807"/>
      <c r="WUL6807"/>
      <c r="WUM6807"/>
      <c r="WUN6807"/>
      <c r="WUO6807"/>
      <c r="WUP6807"/>
      <c r="WUQ6807"/>
      <c r="WUR6807"/>
      <c r="WUS6807"/>
      <c r="WUT6807"/>
      <c r="WUU6807"/>
      <c r="WUV6807"/>
      <c r="WUW6807"/>
      <c r="WUX6807"/>
      <c r="WUY6807"/>
      <c r="WUZ6807"/>
      <c r="WVA6807"/>
      <c r="WVB6807"/>
      <c r="WVC6807"/>
      <c r="WVD6807"/>
      <c r="WVE6807"/>
      <c r="WVF6807"/>
      <c r="WVG6807"/>
      <c r="WVH6807"/>
      <c r="WVI6807"/>
      <c r="WVJ6807"/>
      <c r="WVK6807"/>
      <c r="WVL6807"/>
      <c r="WVM6807"/>
      <c r="WVN6807"/>
      <c r="WVO6807"/>
      <c r="WVP6807"/>
      <c r="WVQ6807"/>
      <c r="WVR6807"/>
      <c r="WVS6807"/>
      <c r="WVT6807"/>
      <c r="WVU6807"/>
      <c r="WVV6807"/>
      <c r="WVW6807"/>
      <c r="WVX6807"/>
      <c r="WVY6807"/>
      <c r="WVZ6807"/>
      <c r="WWA6807"/>
      <c r="WWB6807"/>
      <c r="WWC6807"/>
      <c r="WWD6807"/>
      <c r="WWE6807"/>
      <c r="WWF6807"/>
      <c r="WWG6807"/>
      <c r="WWH6807"/>
      <c r="WWI6807"/>
      <c r="WWJ6807"/>
      <c r="WWK6807"/>
      <c r="WWL6807"/>
      <c r="WWM6807"/>
      <c r="WWN6807"/>
      <c r="WWO6807"/>
      <c r="WWP6807"/>
      <c r="WWQ6807"/>
      <c r="WWR6807"/>
      <c r="WWS6807"/>
      <c r="WWT6807"/>
      <c r="WWU6807"/>
      <c r="WWV6807"/>
      <c r="WWW6807"/>
      <c r="WWX6807"/>
      <c r="WWY6807"/>
      <c r="WWZ6807"/>
      <c r="WXA6807"/>
      <c r="WXB6807"/>
      <c r="WXC6807"/>
      <c r="WXD6807"/>
      <c r="WXE6807"/>
      <c r="WXF6807"/>
      <c r="WXG6807"/>
      <c r="WXH6807"/>
      <c r="WXI6807"/>
      <c r="WXJ6807"/>
      <c r="WXK6807"/>
      <c r="WXL6807"/>
      <c r="WXM6807"/>
      <c r="WXN6807"/>
      <c r="WXO6807"/>
      <c r="WXP6807"/>
      <c r="WXQ6807"/>
      <c r="WXR6807"/>
      <c r="WXS6807"/>
      <c r="WXT6807"/>
      <c r="WXU6807"/>
      <c r="WXV6807"/>
      <c r="WXW6807"/>
      <c r="WXX6807"/>
      <c r="WXY6807"/>
      <c r="WXZ6807"/>
      <c r="WYA6807"/>
      <c r="WYB6807"/>
      <c r="WYC6807"/>
      <c r="WYD6807"/>
      <c r="WYE6807"/>
      <c r="WYF6807"/>
      <c r="WYG6807"/>
      <c r="WYH6807"/>
      <c r="WYI6807"/>
      <c r="WYJ6807"/>
      <c r="WYK6807"/>
      <c r="WYL6807"/>
      <c r="WYM6807"/>
      <c r="WYN6807"/>
      <c r="WYO6807"/>
      <c r="WYP6807"/>
      <c r="WYQ6807"/>
      <c r="WYR6807"/>
      <c r="WYS6807"/>
      <c r="WYT6807"/>
      <c r="WYU6807"/>
      <c r="WYV6807"/>
      <c r="WYW6807"/>
      <c r="WYX6807"/>
      <c r="WYY6807"/>
      <c r="WYZ6807"/>
      <c r="WZA6807"/>
      <c r="WZB6807"/>
      <c r="WZC6807"/>
      <c r="WZD6807"/>
      <c r="WZE6807"/>
      <c r="WZF6807"/>
      <c r="WZG6807"/>
      <c r="WZH6807"/>
      <c r="WZI6807"/>
      <c r="WZJ6807"/>
      <c r="WZK6807"/>
      <c r="WZL6807"/>
      <c r="WZM6807"/>
      <c r="WZN6807"/>
      <c r="WZO6807"/>
      <c r="WZP6807"/>
      <c r="WZQ6807"/>
      <c r="WZR6807"/>
      <c r="WZS6807"/>
      <c r="WZT6807"/>
      <c r="WZU6807"/>
      <c r="WZV6807"/>
      <c r="WZW6807"/>
      <c r="WZX6807"/>
      <c r="WZY6807"/>
      <c r="WZZ6807"/>
      <c r="XAA6807"/>
      <c r="XAB6807"/>
      <c r="XAC6807"/>
      <c r="XAD6807"/>
      <c r="XAE6807"/>
      <c r="XAF6807"/>
      <c r="XAG6807"/>
      <c r="XAH6807"/>
      <c r="XAI6807"/>
      <c r="XAJ6807"/>
      <c r="XAK6807"/>
      <c r="XAL6807"/>
      <c r="XAM6807"/>
      <c r="XAN6807"/>
      <c r="XAO6807"/>
      <c r="XAP6807"/>
      <c r="XAQ6807"/>
      <c r="XAR6807"/>
      <c r="XAS6807"/>
      <c r="XAT6807"/>
      <c r="XAU6807"/>
      <c r="XAV6807"/>
      <c r="XAW6807"/>
      <c r="XAX6807"/>
      <c r="XAY6807"/>
      <c r="XAZ6807"/>
      <c r="XBA6807"/>
      <c r="XBB6807"/>
      <c r="XBC6807"/>
      <c r="XBD6807"/>
      <c r="XBE6807"/>
      <c r="XBF6807"/>
      <c r="XBG6807"/>
      <c r="XBH6807"/>
      <c r="XBI6807"/>
      <c r="XBJ6807"/>
      <c r="XBK6807"/>
      <c r="XBL6807"/>
      <c r="XBM6807"/>
      <c r="XBN6807"/>
      <c r="XBO6807"/>
      <c r="XBP6807"/>
      <c r="XBQ6807"/>
      <c r="XBR6807"/>
      <c r="XBS6807"/>
      <c r="XBT6807"/>
      <c r="XBU6807"/>
      <c r="XBV6807"/>
      <c r="XBW6807"/>
      <c r="XBX6807"/>
      <c r="XBY6807"/>
      <c r="XBZ6807"/>
      <c r="XCA6807"/>
      <c r="XCB6807"/>
      <c r="XCC6807"/>
      <c r="XCD6807"/>
      <c r="XCE6807"/>
      <c r="XCF6807"/>
      <c r="XCG6807"/>
      <c r="XCH6807"/>
      <c r="XCI6807"/>
      <c r="XCJ6807"/>
      <c r="XCK6807"/>
      <c r="XCL6807"/>
      <c r="XCM6807"/>
      <c r="XCN6807"/>
      <c r="XCO6807"/>
      <c r="XCP6807"/>
      <c r="XCQ6807"/>
      <c r="XCR6807"/>
      <c r="XCS6807"/>
      <c r="XCT6807"/>
      <c r="XCU6807"/>
      <c r="XCV6807"/>
      <c r="XCW6807"/>
      <c r="XCX6807"/>
      <c r="XCY6807"/>
      <c r="XCZ6807"/>
      <c r="XDA6807"/>
      <c r="XDB6807"/>
      <c r="XDC6807"/>
      <c r="XDD6807"/>
      <c r="XDE6807"/>
      <c r="XDF6807"/>
      <c r="XDG6807"/>
      <c r="XDH6807"/>
      <c r="XDI6807"/>
      <c r="XDJ6807"/>
      <c r="XDK6807"/>
      <c r="XDL6807"/>
      <c r="XDM6807"/>
      <c r="XDN6807"/>
      <c r="XDO6807"/>
      <c r="XDP6807"/>
      <c r="XDQ6807"/>
      <c r="XDR6807"/>
      <c r="XDS6807"/>
      <c r="XDT6807"/>
      <c r="XDU6807"/>
      <c r="XDV6807"/>
      <c r="XDW6807"/>
      <c r="XDX6807"/>
      <c r="XDY6807"/>
      <c r="XDZ6807"/>
      <c r="XEA6807"/>
      <c r="XEB6807"/>
      <c r="XEC6807"/>
      <c r="XED6807"/>
      <c r="XEE6807"/>
      <c r="XEF6807"/>
      <c r="XEG6807"/>
      <c r="XEH6807"/>
      <c r="XEI6807"/>
      <c r="XEJ6807"/>
      <c r="XEK6807"/>
      <c r="XEL6807"/>
      <c r="XEM6807"/>
      <c r="XEN6807"/>
      <c r="XEO6807"/>
      <c r="XEP6807"/>
      <c r="XEQ6807"/>
      <c r="XER6807"/>
      <c r="XES6807"/>
      <c r="XET6807"/>
      <c r="XEU6807"/>
      <c r="XEV6807"/>
      <c r="XEW6807"/>
      <c r="XEX6807"/>
      <c r="XEY6807"/>
      <c r="XEZ6807"/>
      <c r="XFA6807"/>
    </row>
    <row r="6808" spans="1:16381">
      <c r="A6808" s="4">
        <v>41710</v>
      </c>
      <c r="B6808" s="4"/>
      <c r="C6808" s="7" t="s">
        <v>2897</v>
      </c>
      <c r="D6808" s="7" t="s">
        <v>7405</v>
      </c>
      <c r="E6808" s="519">
        <v>17523</v>
      </c>
      <c r="F6808" s="184">
        <v>2000</v>
      </c>
    </row>
    <row r="6809" spans="1:16381" s="444" customFormat="1">
      <c r="E6809" s="517"/>
      <c r="G6809" s="309"/>
      <c r="H6809" s="309"/>
      <c r="I6809" s="24"/>
      <c r="J6809" s="2"/>
    </row>
    <row r="6810" spans="1:16381" s="444" customFormat="1">
      <c r="A6810" s="579">
        <v>41711</v>
      </c>
      <c r="E6810" s="517"/>
      <c r="G6810" s="309"/>
      <c r="H6810" s="309"/>
      <c r="I6810" s="24"/>
      <c r="J6810" s="2"/>
    </row>
    <row r="6811" spans="1:16381">
      <c r="A6811" s="4">
        <v>41705</v>
      </c>
      <c r="B6811" s="4"/>
      <c r="C6811" s="7" t="s">
        <v>662</v>
      </c>
      <c r="D6811" s="7" t="s">
        <v>7372</v>
      </c>
      <c r="E6811" s="519">
        <v>17489</v>
      </c>
      <c r="F6811" s="184">
        <v>201.17</v>
      </c>
    </row>
    <row r="6812" spans="1:16381">
      <c r="A6812" s="4">
        <v>41705</v>
      </c>
      <c r="B6812" s="4"/>
      <c r="C6812" s="7" t="s">
        <v>348</v>
      </c>
      <c r="D6812" s="7" t="s">
        <v>7381</v>
      </c>
      <c r="E6812" s="519">
        <v>17498</v>
      </c>
      <c r="F6812" s="184">
        <v>300</v>
      </c>
    </row>
    <row r="6813" spans="1:16381">
      <c r="A6813" s="4">
        <v>41705</v>
      </c>
      <c r="B6813" s="4"/>
      <c r="C6813" s="7" t="s">
        <v>7007</v>
      </c>
      <c r="D6813" s="7" t="s">
        <v>7379</v>
      </c>
      <c r="E6813" s="519">
        <v>17496</v>
      </c>
      <c r="F6813" s="184">
        <v>450</v>
      </c>
    </row>
    <row r="6814" spans="1:16381">
      <c r="A6814" s="4">
        <v>41705</v>
      </c>
      <c r="B6814" s="4"/>
      <c r="C6814" s="7" t="s">
        <v>1288</v>
      </c>
      <c r="D6814" s="7" t="s">
        <v>7383</v>
      </c>
      <c r="E6814" s="519">
        <v>17501</v>
      </c>
      <c r="F6814" s="184">
        <v>450</v>
      </c>
    </row>
    <row r="6815" spans="1:16381">
      <c r="A6815" s="4">
        <v>41691</v>
      </c>
      <c r="B6815" s="4"/>
      <c r="C6815" s="7" t="s">
        <v>7198</v>
      </c>
      <c r="D6815" s="7" t="s">
        <v>7200</v>
      </c>
      <c r="E6815" s="519">
        <v>17327</v>
      </c>
      <c r="F6815" s="184">
        <v>552</v>
      </c>
    </row>
    <row r="6816" spans="1:16381">
      <c r="A6816" s="4">
        <v>41704</v>
      </c>
      <c r="B6816" s="4"/>
      <c r="C6816" s="7" t="s">
        <v>6846</v>
      </c>
      <c r="D6816" s="7" t="s">
        <v>7353</v>
      </c>
      <c r="E6816" s="519">
        <v>17464</v>
      </c>
      <c r="F6816" s="184">
        <v>588.29999999999995</v>
      </c>
    </row>
    <row r="6817" spans="1:10">
      <c r="A6817" s="4">
        <v>41705</v>
      </c>
      <c r="B6817" s="4"/>
      <c r="C6817" s="7" t="s">
        <v>761</v>
      </c>
      <c r="D6817" s="7" t="s">
        <v>6633</v>
      </c>
      <c r="E6817" s="519">
        <v>17471</v>
      </c>
      <c r="F6817" s="184">
        <v>1383.95</v>
      </c>
    </row>
    <row r="6818" spans="1:10">
      <c r="A6818" s="4">
        <v>41708</v>
      </c>
      <c r="B6818" s="4"/>
      <c r="C6818" s="7" t="s">
        <v>5751</v>
      </c>
      <c r="D6818" s="7" t="s">
        <v>7393</v>
      </c>
      <c r="E6818" s="519">
        <v>17510</v>
      </c>
      <c r="F6818" s="184">
        <v>4400</v>
      </c>
    </row>
    <row r="6819" spans="1:10">
      <c r="A6819" s="4">
        <v>41698</v>
      </c>
      <c r="B6819" s="4"/>
      <c r="C6819" s="7" t="s">
        <v>538</v>
      </c>
      <c r="D6819" s="7" t="s">
        <v>7301</v>
      </c>
      <c r="E6819" s="519">
        <v>17515</v>
      </c>
      <c r="F6819" s="184">
        <v>594.52</v>
      </c>
    </row>
    <row r="6820" spans="1:10">
      <c r="A6820" s="4">
        <v>41711</v>
      </c>
      <c r="B6820" s="4"/>
      <c r="C6820" s="7" t="s">
        <v>226</v>
      </c>
      <c r="D6820" s="7" t="s">
        <v>7406</v>
      </c>
      <c r="E6820" s="519">
        <v>17524</v>
      </c>
      <c r="F6820" s="184">
        <v>515.39</v>
      </c>
    </row>
    <row r="6821" spans="1:10">
      <c r="A6821" s="4">
        <v>41711</v>
      </c>
      <c r="B6821" s="4"/>
      <c r="C6821" s="7" t="s">
        <v>226</v>
      </c>
      <c r="D6821" s="7" t="s">
        <v>7408</v>
      </c>
      <c r="E6821" s="519">
        <v>17528</v>
      </c>
      <c r="F6821" s="184">
        <v>250</v>
      </c>
    </row>
    <row r="6822" spans="1:10">
      <c r="A6822" s="4">
        <v>41710</v>
      </c>
      <c r="B6822" s="4"/>
      <c r="C6822" s="7" t="s">
        <v>6057</v>
      </c>
      <c r="D6822" s="7" t="s">
        <v>7399</v>
      </c>
      <c r="E6822" s="519">
        <v>17516</v>
      </c>
      <c r="F6822" s="184">
        <v>507.84</v>
      </c>
    </row>
    <row r="6823" spans="1:10">
      <c r="A6823" s="4">
        <v>41711</v>
      </c>
      <c r="B6823" s="4"/>
      <c r="C6823" s="7" t="s">
        <v>145</v>
      </c>
      <c r="D6823" s="7" t="s">
        <v>7409</v>
      </c>
      <c r="E6823" s="519">
        <v>17525</v>
      </c>
      <c r="F6823" s="184">
        <v>360</v>
      </c>
    </row>
    <row r="6824" spans="1:10">
      <c r="A6824" s="592">
        <v>41711</v>
      </c>
      <c r="B6824" s="444"/>
      <c r="C6824" s="594" t="s">
        <v>226</v>
      </c>
      <c r="D6824" s="594" t="s">
        <v>7410</v>
      </c>
      <c r="E6824" s="593">
        <v>17534</v>
      </c>
      <c r="F6824" s="184">
        <v>900</v>
      </c>
    </row>
    <row r="6825" spans="1:10">
      <c r="A6825" s="4">
        <v>41711</v>
      </c>
      <c r="B6825" s="4"/>
      <c r="C6825" s="7" t="s">
        <v>615</v>
      </c>
      <c r="D6825" s="7" t="s">
        <v>3569</v>
      </c>
      <c r="E6825" s="519">
        <v>17527</v>
      </c>
      <c r="F6825" s="184">
        <v>1500</v>
      </c>
    </row>
    <row r="6826" spans="1:10" s="444" customFormat="1" ht="15" customHeight="1">
      <c r="A6826" s="4">
        <v>41711</v>
      </c>
      <c r="B6826" s="4"/>
      <c r="C6826" s="7" t="s">
        <v>226</v>
      </c>
      <c r="D6826" s="7" t="s">
        <v>7415</v>
      </c>
      <c r="E6826" s="519">
        <v>17534</v>
      </c>
      <c r="F6826" s="184">
        <v>900</v>
      </c>
      <c r="G6826" s="309"/>
      <c r="H6826" s="309"/>
      <c r="I6826" s="24"/>
      <c r="J6826" s="2"/>
    </row>
    <row r="6827" spans="1:10" s="444" customFormat="1" ht="15" customHeight="1">
      <c r="A6827" s="108"/>
      <c r="B6827" s="108"/>
      <c r="C6827" s="109"/>
      <c r="D6827" s="109"/>
      <c r="E6827" s="531"/>
      <c r="G6827" s="309"/>
      <c r="H6827" s="309"/>
      <c r="I6827" s="24"/>
      <c r="J6827" s="2"/>
    </row>
    <row r="6828" spans="1:10">
      <c r="A6828" s="579">
        <v>41712</v>
      </c>
    </row>
    <row r="6829" spans="1:10">
      <c r="A6829" s="4">
        <v>41705</v>
      </c>
      <c r="B6829" s="4"/>
      <c r="C6829" s="7" t="s">
        <v>1766</v>
      </c>
      <c r="D6829" s="7" t="s">
        <v>7385</v>
      </c>
      <c r="E6829" s="519">
        <v>17503</v>
      </c>
      <c r="F6829" s="184">
        <v>55.79</v>
      </c>
    </row>
    <row r="6830" spans="1:10">
      <c r="A6830" s="4">
        <v>41709</v>
      </c>
      <c r="B6830" s="4"/>
      <c r="C6830" s="7" t="s">
        <v>7398</v>
      </c>
      <c r="D6830" s="7" t="s">
        <v>3446</v>
      </c>
      <c r="E6830" s="519">
        <v>17514</v>
      </c>
      <c r="F6830" s="184">
        <v>414</v>
      </c>
    </row>
    <row r="6831" spans="1:10">
      <c r="A6831" s="4">
        <v>41704</v>
      </c>
      <c r="B6831" s="4"/>
      <c r="C6831" s="7" t="s">
        <v>6063</v>
      </c>
      <c r="D6831" s="7" t="s">
        <v>7350</v>
      </c>
      <c r="E6831" s="519">
        <v>17461</v>
      </c>
      <c r="F6831" s="184">
        <v>441.6</v>
      </c>
    </row>
    <row r="6832" spans="1:10">
      <c r="A6832" s="4">
        <v>41705</v>
      </c>
      <c r="B6832" s="4"/>
      <c r="C6832" s="7" t="s">
        <v>5889</v>
      </c>
      <c r="D6832" s="7" t="s">
        <v>7384</v>
      </c>
      <c r="E6832" s="519">
        <v>17502</v>
      </c>
      <c r="F6832" s="184">
        <v>532.29999999999995</v>
      </c>
    </row>
    <row r="6833" spans="1:6">
      <c r="A6833" s="4">
        <v>41710</v>
      </c>
      <c r="B6833" s="4"/>
      <c r="C6833" s="7" t="s">
        <v>166</v>
      </c>
      <c r="D6833" s="7" t="s">
        <v>7402</v>
      </c>
      <c r="E6833" s="519">
        <v>17519</v>
      </c>
      <c r="F6833" s="184">
        <v>595.38</v>
      </c>
    </row>
    <row r="6834" spans="1:6">
      <c r="A6834" s="4">
        <v>41710</v>
      </c>
      <c r="B6834" s="4"/>
      <c r="C6834" s="7" t="s">
        <v>977</v>
      </c>
      <c r="D6834" s="7" t="s">
        <v>7401</v>
      </c>
      <c r="E6834" s="519">
        <v>17518</v>
      </c>
      <c r="F6834" s="184">
        <v>690</v>
      </c>
    </row>
    <row r="6835" spans="1:6">
      <c r="A6835" s="4">
        <v>41708</v>
      </c>
      <c r="B6835" s="4"/>
      <c r="C6835" s="7" t="s">
        <v>6630</v>
      </c>
      <c r="D6835" s="7" t="s">
        <v>7391</v>
      </c>
      <c r="E6835" s="519">
        <v>17507</v>
      </c>
      <c r="F6835" s="184">
        <v>1665</v>
      </c>
    </row>
    <row r="6836" spans="1:6">
      <c r="A6836" s="4">
        <v>41712</v>
      </c>
      <c r="B6836" s="4"/>
      <c r="C6836" s="7" t="s">
        <v>2897</v>
      </c>
      <c r="D6836" s="7" t="s">
        <v>7036</v>
      </c>
      <c r="E6836" s="519">
        <v>17543</v>
      </c>
      <c r="F6836" s="184">
        <v>600</v>
      </c>
    </row>
    <row r="6837" spans="1:6">
      <c r="A6837" s="4">
        <v>41712</v>
      </c>
      <c r="B6837" s="4"/>
      <c r="C6837" s="7" t="s">
        <v>120</v>
      </c>
      <c r="D6837" s="7" t="s">
        <v>7418</v>
      </c>
      <c r="E6837" s="519">
        <v>17538</v>
      </c>
      <c r="F6837" s="184">
        <v>2000</v>
      </c>
    </row>
    <row r="6838" spans="1:6">
      <c r="A6838" s="4">
        <v>41712</v>
      </c>
      <c r="B6838" s="4"/>
      <c r="C6838" s="7" t="s">
        <v>2738</v>
      </c>
      <c r="D6838" s="7" t="s">
        <v>7425</v>
      </c>
      <c r="E6838" s="519">
        <v>17547</v>
      </c>
      <c r="F6838" s="184">
        <v>1075</v>
      </c>
    </row>
    <row r="6839" spans="1:6">
      <c r="A6839" s="4">
        <v>41712</v>
      </c>
      <c r="B6839" s="4"/>
      <c r="C6839" s="7" t="s">
        <v>145</v>
      </c>
      <c r="D6839" s="7" t="s">
        <v>7430</v>
      </c>
      <c r="E6839" s="519">
        <v>17553</v>
      </c>
      <c r="F6839" s="184">
        <v>300</v>
      </c>
    </row>
    <row r="6840" spans="1:6">
      <c r="A6840" s="4">
        <v>41712</v>
      </c>
      <c r="B6840" s="4"/>
      <c r="C6840" s="7" t="s">
        <v>389</v>
      </c>
      <c r="D6840" s="7" t="s">
        <v>7429</v>
      </c>
      <c r="E6840" s="519">
        <v>17552</v>
      </c>
      <c r="F6840" s="184">
        <v>300</v>
      </c>
    </row>
    <row r="6841" spans="1:6">
      <c r="A6841" s="4">
        <v>41712</v>
      </c>
      <c r="B6841" s="4"/>
      <c r="C6841" s="7" t="s">
        <v>226</v>
      </c>
      <c r="D6841" s="7" t="s">
        <v>7435</v>
      </c>
      <c r="E6841" s="519">
        <v>17559</v>
      </c>
      <c r="F6841" s="184">
        <v>753.96</v>
      </c>
    </row>
    <row r="6842" spans="1:6">
      <c r="A6842" s="4">
        <v>41712</v>
      </c>
      <c r="B6842" s="4"/>
      <c r="C6842" s="7" t="s">
        <v>389</v>
      </c>
      <c r="D6842" s="7" t="s">
        <v>7438</v>
      </c>
      <c r="E6842" s="519">
        <v>17561</v>
      </c>
      <c r="F6842" s="184">
        <v>305</v>
      </c>
    </row>
    <row r="6843" spans="1:6">
      <c r="A6843" s="4">
        <v>41712</v>
      </c>
      <c r="B6843" s="4"/>
      <c r="C6843" s="7" t="s">
        <v>226</v>
      </c>
      <c r="D6843" s="7" t="s">
        <v>7439</v>
      </c>
      <c r="E6843" s="519">
        <v>17562</v>
      </c>
      <c r="F6843" s="184">
        <v>1100</v>
      </c>
    </row>
    <row r="6846" spans="1:6">
      <c r="A6846" s="579">
        <v>41715</v>
      </c>
    </row>
    <row r="6847" spans="1:6">
      <c r="A6847" s="4">
        <v>41712</v>
      </c>
      <c r="B6847" s="4"/>
      <c r="C6847" s="7" t="s">
        <v>821</v>
      </c>
      <c r="D6847" s="7" t="s">
        <v>7434</v>
      </c>
      <c r="E6847" s="519">
        <v>17558</v>
      </c>
      <c r="F6847" s="184">
        <v>217.6</v>
      </c>
    </row>
    <row r="6848" spans="1:6">
      <c r="A6848" s="4">
        <v>41705</v>
      </c>
      <c r="B6848" s="4"/>
      <c r="C6848" s="7" t="s">
        <v>6258</v>
      </c>
      <c r="D6848" s="7" t="s">
        <v>7366</v>
      </c>
      <c r="E6848" s="519">
        <v>17477</v>
      </c>
      <c r="F6848" s="184">
        <v>483</v>
      </c>
    </row>
    <row r="6849" spans="1:6">
      <c r="A6849" s="4">
        <v>41712</v>
      </c>
      <c r="B6849" s="4"/>
      <c r="C6849" s="7" t="s">
        <v>100</v>
      </c>
      <c r="D6849" s="7" t="s">
        <v>7418</v>
      </c>
      <c r="E6849" s="519">
        <v>17539</v>
      </c>
      <c r="F6849" s="184">
        <v>1000</v>
      </c>
    </row>
    <row r="6850" spans="1:6">
      <c r="A6850" s="4">
        <v>41715</v>
      </c>
      <c r="B6850" s="4"/>
      <c r="C6850" s="7" t="s">
        <v>678</v>
      </c>
      <c r="D6850" s="7" t="s">
        <v>7449</v>
      </c>
      <c r="E6850" s="519">
        <v>17572</v>
      </c>
      <c r="F6850" s="184">
        <v>199.4</v>
      </c>
    </row>
    <row r="6851" spans="1:6">
      <c r="A6851" s="4">
        <v>41715</v>
      </c>
      <c r="B6851" s="4"/>
      <c r="C6851" s="7" t="s">
        <v>761</v>
      </c>
      <c r="D6851" s="7" t="s">
        <v>7529</v>
      </c>
      <c r="E6851" s="519">
        <v>17657</v>
      </c>
      <c r="F6851" s="184">
        <v>500</v>
      </c>
    </row>
    <row r="6852" spans="1:6">
      <c r="A6852" s="4">
        <v>41715</v>
      </c>
      <c r="B6852" s="4"/>
      <c r="C6852" s="7" t="s">
        <v>3017</v>
      </c>
      <c r="D6852" s="7" t="s">
        <v>7441</v>
      </c>
      <c r="E6852" s="519">
        <v>17564</v>
      </c>
      <c r="F6852" s="184">
        <v>1260</v>
      </c>
    </row>
    <row r="6853" spans="1:6">
      <c r="A6853" s="4">
        <v>41715</v>
      </c>
      <c r="B6853" s="4"/>
      <c r="C6853" s="7" t="s">
        <v>2268</v>
      </c>
      <c r="D6853" s="7" t="s">
        <v>7520</v>
      </c>
      <c r="E6853" s="519">
        <v>17647</v>
      </c>
      <c r="F6853" s="184">
        <v>520</v>
      </c>
    </row>
    <row r="6854" spans="1:6">
      <c r="A6854" s="4">
        <v>41715</v>
      </c>
      <c r="B6854" s="4"/>
      <c r="C6854" s="7" t="s">
        <v>523</v>
      </c>
      <c r="D6854" s="7" t="s">
        <v>7475</v>
      </c>
      <c r="E6854" s="519">
        <v>17598</v>
      </c>
      <c r="F6854" s="184">
        <v>392</v>
      </c>
    </row>
    <row r="6855" spans="1:6">
      <c r="A6855" s="4">
        <v>41715</v>
      </c>
      <c r="B6855" s="4"/>
      <c r="C6855" s="7" t="s">
        <v>192</v>
      </c>
      <c r="D6855" s="7" t="s">
        <v>7451</v>
      </c>
      <c r="E6855" s="519">
        <v>17574</v>
      </c>
      <c r="F6855" s="184">
        <v>165.2</v>
      </c>
    </row>
    <row r="6856" spans="1:6">
      <c r="A6856" s="4">
        <v>41715</v>
      </c>
      <c r="B6856" s="4"/>
      <c r="C6856" s="7" t="s">
        <v>635</v>
      </c>
      <c r="D6856" s="7" t="s">
        <v>7462</v>
      </c>
      <c r="E6856" s="519">
        <v>17585</v>
      </c>
      <c r="F6856" s="184">
        <v>140.97</v>
      </c>
    </row>
    <row r="6857" spans="1:6">
      <c r="A6857" s="4">
        <v>41715</v>
      </c>
      <c r="B6857" s="4"/>
      <c r="C6857" s="7" t="s">
        <v>6402</v>
      </c>
      <c r="D6857" s="7" t="s">
        <v>7458</v>
      </c>
      <c r="E6857" s="519">
        <v>17581</v>
      </c>
      <c r="F6857" s="184">
        <v>140.97</v>
      </c>
    </row>
    <row r="6858" spans="1:6">
      <c r="A6858" s="4">
        <v>41715</v>
      </c>
      <c r="B6858" s="4"/>
      <c r="C6858" s="7" t="s">
        <v>5609</v>
      </c>
      <c r="D6858" s="7" t="s">
        <v>7466</v>
      </c>
      <c r="E6858" s="519">
        <v>17589</v>
      </c>
      <c r="F6858" s="184">
        <v>136</v>
      </c>
    </row>
    <row r="6859" spans="1:6">
      <c r="A6859" s="4">
        <v>41715</v>
      </c>
      <c r="B6859" s="4"/>
      <c r="C6859" s="7" t="s">
        <v>1485</v>
      </c>
      <c r="D6859" s="7" t="s">
        <v>7505</v>
      </c>
      <c r="E6859" s="519">
        <v>17630</v>
      </c>
      <c r="F6859" s="184">
        <v>276</v>
      </c>
    </row>
    <row r="6860" spans="1:6">
      <c r="A6860" s="4">
        <v>41715</v>
      </c>
      <c r="B6860" s="4"/>
      <c r="C6860" s="7" t="s">
        <v>75</v>
      </c>
      <c r="D6860" s="7" t="s">
        <v>7523</v>
      </c>
      <c r="E6860" s="519">
        <v>17651</v>
      </c>
      <c r="F6860" s="184">
        <v>120</v>
      </c>
    </row>
    <row r="6861" spans="1:6">
      <c r="A6861" s="4">
        <v>41715</v>
      </c>
      <c r="B6861" s="4"/>
      <c r="C6861" s="7" t="s">
        <v>5786</v>
      </c>
      <c r="D6861" s="7" t="s">
        <v>7503</v>
      </c>
      <c r="E6861" s="519">
        <v>17628</v>
      </c>
      <c r="F6861" s="184">
        <v>400</v>
      </c>
    </row>
    <row r="6862" spans="1:6">
      <c r="A6862" s="4">
        <v>41715</v>
      </c>
      <c r="B6862" s="4"/>
      <c r="C6862" s="7" t="s">
        <v>537</v>
      </c>
      <c r="D6862" s="7" t="s">
        <v>7526</v>
      </c>
      <c r="E6862" s="519">
        <v>17654</v>
      </c>
      <c r="F6862" s="184">
        <v>480</v>
      </c>
    </row>
    <row r="6863" spans="1:6">
      <c r="A6863" s="4">
        <v>41715</v>
      </c>
      <c r="B6863" s="4"/>
      <c r="C6863" s="7" t="s">
        <v>196</v>
      </c>
      <c r="D6863" s="7" t="s">
        <v>7453</v>
      </c>
      <c r="E6863" s="519">
        <v>17576</v>
      </c>
      <c r="F6863" s="184">
        <v>137.84</v>
      </c>
    </row>
    <row r="6864" spans="1:6">
      <c r="A6864" s="4">
        <v>41715</v>
      </c>
      <c r="B6864" s="4"/>
      <c r="C6864" s="7" t="s">
        <v>5298</v>
      </c>
      <c r="D6864" s="7" t="s">
        <v>7521</v>
      </c>
      <c r="E6864" s="519">
        <v>17648</v>
      </c>
      <c r="F6864" s="184">
        <v>120</v>
      </c>
    </row>
    <row r="6865" spans="1:6">
      <c r="A6865" s="4">
        <v>41715</v>
      </c>
      <c r="B6865" s="4"/>
      <c r="C6865" s="7" t="s">
        <v>3138</v>
      </c>
      <c r="D6865" s="7" t="s">
        <v>7477</v>
      </c>
      <c r="E6865" s="519">
        <v>17601</v>
      </c>
      <c r="F6865" s="184">
        <v>160</v>
      </c>
    </row>
    <row r="6866" spans="1:6">
      <c r="A6866" s="4">
        <v>41715</v>
      </c>
      <c r="B6866" s="4"/>
      <c r="C6866" s="7" t="s">
        <v>2147</v>
      </c>
      <c r="D6866" s="7" t="s">
        <v>7441</v>
      </c>
      <c r="E6866" s="519">
        <v>17599</v>
      </c>
      <c r="F6866" s="184">
        <v>176</v>
      </c>
    </row>
    <row r="6867" spans="1:6">
      <c r="A6867" s="4">
        <v>41715</v>
      </c>
      <c r="B6867" s="4"/>
      <c r="C6867" s="7" t="s">
        <v>173</v>
      </c>
      <c r="D6867" s="7" t="s">
        <v>7461</v>
      </c>
      <c r="E6867" s="519">
        <v>17584</v>
      </c>
      <c r="F6867" s="184">
        <v>247.46</v>
      </c>
    </row>
    <row r="6868" spans="1:6">
      <c r="A6868" s="4">
        <v>41715</v>
      </c>
      <c r="B6868" s="4"/>
      <c r="C6868" s="7" t="s">
        <v>7534</v>
      </c>
      <c r="D6868" s="7" t="s">
        <v>7513</v>
      </c>
      <c r="E6868" s="519">
        <v>17639</v>
      </c>
      <c r="F6868" s="184">
        <v>136</v>
      </c>
    </row>
    <row r="6869" spans="1:6">
      <c r="A6869" s="4">
        <v>41715</v>
      </c>
      <c r="B6869" s="4"/>
      <c r="C6869" s="7" t="s">
        <v>731</v>
      </c>
      <c r="D6869" s="7" t="s">
        <v>7490</v>
      </c>
      <c r="E6869" s="519">
        <v>17614</v>
      </c>
      <c r="F6869" s="184">
        <v>372.4</v>
      </c>
    </row>
    <row r="6870" spans="1:6">
      <c r="A6870" s="4">
        <v>41715</v>
      </c>
      <c r="B6870" s="4"/>
      <c r="C6870" s="7" t="s">
        <v>3014</v>
      </c>
      <c r="D6870" s="7" t="s">
        <v>7495</v>
      </c>
      <c r="E6870" s="519">
        <v>17619</v>
      </c>
      <c r="F6870" s="184">
        <v>460</v>
      </c>
    </row>
    <row r="6871" spans="1:6">
      <c r="A6871" s="4">
        <v>41712</v>
      </c>
      <c r="B6871" s="4"/>
      <c r="C6871" s="7" t="s">
        <v>848</v>
      </c>
      <c r="D6871" s="7" t="s">
        <v>7423</v>
      </c>
      <c r="E6871" s="519">
        <v>17545</v>
      </c>
      <c r="F6871" s="184">
        <v>1000</v>
      </c>
    </row>
    <row r="6872" spans="1:6">
      <c r="A6872" s="4">
        <v>41715</v>
      </c>
      <c r="B6872" s="4"/>
      <c r="C6872" s="7" t="s">
        <v>520</v>
      </c>
      <c r="D6872" s="7" t="s">
        <v>7471</v>
      </c>
      <c r="E6872" s="519">
        <v>17594</v>
      </c>
      <c r="F6872" s="184">
        <v>184</v>
      </c>
    </row>
    <row r="6873" spans="1:6">
      <c r="A6873" s="4">
        <v>41715</v>
      </c>
      <c r="B6873" s="4"/>
      <c r="C6873" s="7" t="s">
        <v>4349</v>
      </c>
      <c r="D6873" s="7" t="s">
        <v>7514</v>
      </c>
      <c r="E6873" s="519">
        <v>17640</v>
      </c>
      <c r="F6873" s="184">
        <v>160</v>
      </c>
    </row>
    <row r="6874" spans="1:6">
      <c r="A6874" s="4">
        <v>41715</v>
      </c>
      <c r="B6874" s="4"/>
      <c r="C6874" s="7" t="s">
        <v>233</v>
      </c>
      <c r="D6874" s="7" t="s">
        <v>7493</v>
      </c>
      <c r="E6874" s="519">
        <v>17617</v>
      </c>
      <c r="F6874" s="184">
        <v>298.8</v>
      </c>
    </row>
    <row r="6875" spans="1:6">
      <c r="A6875" s="4">
        <v>41715</v>
      </c>
      <c r="B6875" s="4"/>
      <c r="C6875" s="7" t="s">
        <v>3529</v>
      </c>
      <c r="D6875" s="7" t="s">
        <v>7506</v>
      </c>
      <c r="E6875" s="519">
        <v>17631</v>
      </c>
      <c r="F6875" s="184">
        <v>400</v>
      </c>
    </row>
    <row r="6876" spans="1:6">
      <c r="A6876" s="4">
        <v>41715</v>
      </c>
      <c r="B6876" s="4"/>
      <c r="C6876" s="7" t="s">
        <v>3662</v>
      </c>
      <c r="D6876" s="7" t="s">
        <v>7476</v>
      </c>
      <c r="E6876" s="519">
        <v>17600</v>
      </c>
      <c r="F6876" s="184">
        <v>140</v>
      </c>
    </row>
    <row r="6877" spans="1:6">
      <c r="A6877" s="4">
        <v>41715</v>
      </c>
      <c r="B6877" s="4"/>
      <c r="C6877" s="7" t="s">
        <v>2769</v>
      </c>
      <c r="D6877" s="7" t="s">
        <v>7492</v>
      </c>
      <c r="E6877" s="519">
        <v>17616</v>
      </c>
      <c r="F6877" s="184">
        <v>460</v>
      </c>
    </row>
    <row r="6878" spans="1:6">
      <c r="A6878" s="4">
        <v>41715</v>
      </c>
      <c r="B6878" s="4"/>
      <c r="C6878" s="7" t="s">
        <v>1703</v>
      </c>
      <c r="D6878" s="7" t="s">
        <v>7470</v>
      </c>
      <c r="E6878" s="519">
        <v>17593</v>
      </c>
      <c r="F6878" s="184">
        <v>280</v>
      </c>
    </row>
    <row r="6879" spans="1:6">
      <c r="A6879" s="4">
        <v>41715</v>
      </c>
      <c r="B6879" s="4"/>
      <c r="C6879" s="7" t="s">
        <v>2397</v>
      </c>
      <c r="D6879" s="7" t="s">
        <v>7457</v>
      </c>
      <c r="E6879" s="519">
        <v>17580</v>
      </c>
      <c r="F6879" s="184">
        <v>137.84</v>
      </c>
    </row>
    <row r="6880" spans="1:6">
      <c r="A6880" s="4">
        <v>41715</v>
      </c>
      <c r="B6880" s="4"/>
      <c r="C6880" s="7" t="s">
        <v>3775</v>
      </c>
      <c r="D6880" s="7" t="s">
        <v>7459</v>
      </c>
      <c r="E6880" s="519">
        <v>17582</v>
      </c>
      <c r="F6880" s="184">
        <v>137.84</v>
      </c>
    </row>
    <row r="6881" spans="1:6">
      <c r="A6881" s="4">
        <v>41715</v>
      </c>
      <c r="B6881" s="4"/>
      <c r="C6881" s="7" t="s">
        <v>200</v>
      </c>
      <c r="D6881" s="7" t="s">
        <v>7456</v>
      </c>
      <c r="E6881" s="519">
        <v>17579</v>
      </c>
      <c r="F6881" s="184">
        <v>165.2</v>
      </c>
    </row>
    <row r="6882" spans="1:6">
      <c r="A6882" s="4">
        <v>41715</v>
      </c>
      <c r="B6882" s="4"/>
      <c r="C6882" s="7" t="s">
        <v>7535</v>
      </c>
      <c r="D6882" s="7" t="s">
        <v>7527</v>
      </c>
      <c r="E6882" s="519">
        <v>17655</v>
      </c>
      <c r="F6882" s="184">
        <v>220</v>
      </c>
    </row>
    <row r="6883" spans="1:6">
      <c r="A6883" s="4">
        <v>41715</v>
      </c>
      <c r="B6883" s="4"/>
      <c r="C6883" s="7" t="s">
        <v>529</v>
      </c>
      <c r="D6883" s="7" t="s">
        <v>7487</v>
      </c>
      <c r="E6883" s="519">
        <v>17611</v>
      </c>
      <c r="F6883" s="184">
        <v>218</v>
      </c>
    </row>
    <row r="6884" spans="1:6">
      <c r="A6884" s="4">
        <v>41715</v>
      </c>
      <c r="B6884" s="4"/>
      <c r="C6884" s="7" t="s">
        <v>792</v>
      </c>
      <c r="D6884" s="7" t="s">
        <v>7469</v>
      </c>
      <c r="E6884" s="519">
        <v>17592</v>
      </c>
      <c r="F6884" s="184">
        <v>268.39999999999998</v>
      </c>
    </row>
    <row r="6885" spans="1:6">
      <c r="A6885" s="4">
        <v>41715</v>
      </c>
      <c r="B6885" s="4"/>
      <c r="C6885" s="7" t="s">
        <v>562</v>
      </c>
      <c r="D6885" s="7" t="s">
        <v>7485</v>
      </c>
      <c r="E6885" s="519">
        <v>17609</v>
      </c>
      <c r="F6885" s="184">
        <v>174</v>
      </c>
    </row>
    <row r="6886" spans="1:6">
      <c r="A6886" s="4">
        <v>41715</v>
      </c>
      <c r="B6886" s="4"/>
      <c r="C6886" s="7" t="s">
        <v>558</v>
      </c>
      <c r="D6886" s="7" t="s">
        <v>7524</v>
      </c>
      <c r="E6886" s="519">
        <v>17652</v>
      </c>
      <c r="F6886" s="184">
        <v>352</v>
      </c>
    </row>
    <row r="6887" spans="1:6">
      <c r="A6887" s="4">
        <v>41715</v>
      </c>
      <c r="B6887" s="4"/>
      <c r="C6887" s="7" t="s">
        <v>558</v>
      </c>
      <c r="D6887" s="7" t="s">
        <v>7442</v>
      </c>
      <c r="E6887" s="519">
        <v>17565</v>
      </c>
      <c r="F6887" s="184">
        <v>660</v>
      </c>
    </row>
    <row r="6888" spans="1:6">
      <c r="A6888" s="4">
        <v>41715</v>
      </c>
      <c r="B6888" s="4"/>
      <c r="C6888" s="7" t="s">
        <v>2520</v>
      </c>
      <c r="D6888" s="7" t="s">
        <v>7464</v>
      </c>
      <c r="E6888" s="519">
        <v>17587</v>
      </c>
      <c r="F6888" s="184">
        <v>137.84</v>
      </c>
    </row>
    <row r="6889" spans="1:6">
      <c r="A6889" s="4">
        <v>41715</v>
      </c>
      <c r="B6889" s="4"/>
      <c r="C6889" s="7" t="s">
        <v>636</v>
      </c>
      <c r="D6889" s="7" t="s">
        <v>7463</v>
      </c>
      <c r="E6889" s="519">
        <v>17586</v>
      </c>
      <c r="F6889" s="184">
        <v>140.97</v>
      </c>
    </row>
    <row r="6890" spans="1:6">
      <c r="A6890" s="4">
        <v>41715</v>
      </c>
      <c r="B6890" s="4"/>
      <c r="C6890" s="7" t="s">
        <v>497</v>
      </c>
      <c r="D6890" s="7" t="s">
        <v>7452</v>
      </c>
      <c r="E6890" s="519">
        <v>17575</v>
      </c>
      <c r="F6890" s="184">
        <v>137.84</v>
      </c>
    </row>
    <row r="6891" spans="1:6">
      <c r="A6891" s="4">
        <v>41715</v>
      </c>
      <c r="B6891" s="4"/>
      <c r="C6891" s="7" t="s">
        <v>492</v>
      </c>
      <c r="D6891" s="7" t="s">
        <v>7448</v>
      </c>
      <c r="E6891" s="519">
        <v>17571</v>
      </c>
      <c r="F6891" s="184">
        <v>195.4</v>
      </c>
    </row>
    <row r="6892" spans="1:6">
      <c r="A6892" s="4">
        <v>41715</v>
      </c>
      <c r="B6892" s="4"/>
      <c r="C6892" s="7" t="s">
        <v>518</v>
      </c>
      <c r="D6892" s="7" t="s">
        <v>7468</v>
      </c>
      <c r="E6892" s="519">
        <v>17591</v>
      </c>
      <c r="F6892" s="184">
        <v>240</v>
      </c>
    </row>
    <row r="6893" spans="1:6">
      <c r="A6893" s="4">
        <v>41712</v>
      </c>
      <c r="B6893" s="4"/>
      <c r="C6893" s="7" t="s">
        <v>761</v>
      </c>
      <c r="D6893" s="7" t="s">
        <v>7077</v>
      </c>
      <c r="E6893" s="519">
        <v>17659</v>
      </c>
      <c r="F6893" s="184">
        <v>69.7</v>
      </c>
    </row>
    <row r="6894" spans="1:6">
      <c r="A6894" s="4">
        <v>41715</v>
      </c>
      <c r="B6894" s="4"/>
      <c r="C6894" s="7" t="s">
        <v>265</v>
      </c>
      <c r="D6894" s="7" t="s">
        <v>7486</v>
      </c>
      <c r="E6894" s="519">
        <v>17610</v>
      </c>
      <c r="F6894" s="184">
        <v>154</v>
      </c>
    </row>
    <row r="6895" spans="1:6">
      <c r="A6895" s="4">
        <v>41715</v>
      </c>
      <c r="B6895" s="4"/>
      <c r="C6895" s="7" t="s">
        <v>525</v>
      </c>
      <c r="D6895" s="7" t="s">
        <v>7480</v>
      </c>
      <c r="E6895" s="519">
        <v>17604</v>
      </c>
      <c r="F6895" s="184">
        <v>220</v>
      </c>
    </row>
    <row r="6896" spans="1:6">
      <c r="A6896" s="4">
        <v>41715</v>
      </c>
      <c r="B6896" s="4"/>
      <c r="C6896" s="7" t="s">
        <v>563</v>
      </c>
      <c r="D6896" s="7" t="s">
        <v>7507</v>
      </c>
      <c r="E6896" s="519">
        <v>17632</v>
      </c>
      <c r="F6896" s="184">
        <v>480</v>
      </c>
    </row>
    <row r="6897" spans="1:6">
      <c r="A6897" s="4">
        <v>41715</v>
      </c>
      <c r="B6897" s="4"/>
      <c r="C6897" s="7" t="s">
        <v>1727</v>
      </c>
      <c r="D6897" s="7" t="s">
        <v>7484</v>
      </c>
      <c r="E6897" s="519">
        <v>17608</v>
      </c>
      <c r="F6897" s="184">
        <v>154</v>
      </c>
    </row>
    <row r="6898" spans="1:6">
      <c r="A6898" s="4">
        <v>41715</v>
      </c>
      <c r="B6898" s="4"/>
      <c r="C6898" s="7" t="s">
        <v>4367</v>
      </c>
      <c r="D6898" s="7" t="s">
        <v>7512</v>
      </c>
      <c r="E6898" s="519">
        <v>17638</v>
      </c>
      <c r="F6898" s="184">
        <v>240</v>
      </c>
    </row>
    <row r="6899" spans="1:6">
      <c r="A6899" s="4">
        <v>41715</v>
      </c>
      <c r="B6899" s="4"/>
      <c r="C6899" s="7" t="s">
        <v>6983</v>
      </c>
      <c r="D6899" s="7" t="s">
        <v>7465</v>
      </c>
      <c r="E6899" s="519">
        <v>17588</v>
      </c>
      <c r="F6899" s="184">
        <v>136</v>
      </c>
    </row>
    <row r="6900" spans="1:6">
      <c r="A6900" s="4">
        <v>41715</v>
      </c>
      <c r="B6900" s="4"/>
      <c r="C6900" s="7" t="s">
        <v>2960</v>
      </c>
      <c r="D6900" s="7" t="s">
        <v>7450</v>
      </c>
      <c r="E6900" s="519">
        <v>17573</v>
      </c>
      <c r="F6900" s="184">
        <v>160</v>
      </c>
    </row>
    <row r="6901" spans="1:6">
      <c r="A6901" s="4">
        <v>41712</v>
      </c>
      <c r="B6901" s="4"/>
      <c r="C6901" s="7" t="s">
        <v>761</v>
      </c>
      <c r="D6901" s="7" t="s">
        <v>7437</v>
      </c>
      <c r="E6901" s="519">
        <v>17560</v>
      </c>
      <c r="F6901" s="184">
        <v>1796.48</v>
      </c>
    </row>
    <row r="6904" spans="1:6">
      <c r="A6904" s="579">
        <v>41716</v>
      </c>
    </row>
    <row r="6905" spans="1:6">
      <c r="A6905" s="4">
        <v>41705</v>
      </c>
      <c r="B6905" s="4"/>
      <c r="C6905" s="7" t="s">
        <v>99</v>
      </c>
      <c r="D6905" s="7" t="s">
        <v>7373</v>
      </c>
      <c r="E6905" s="519">
        <v>17490</v>
      </c>
      <c r="F6905" s="184">
        <v>213.48</v>
      </c>
    </row>
    <row r="6906" spans="1:6">
      <c r="A6906" s="4">
        <v>41712</v>
      </c>
      <c r="B6906" s="4">
        <v>41717</v>
      </c>
      <c r="C6906" s="7" t="s">
        <v>438</v>
      </c>
      <c r="D6906" s="7" t="s">
        <v>7428</v>
      </c>
      <c r="E6906" s="519">
        <v>17551</v>
      </c>
      <c r="F6906" s="184">
        <v>300</v>
      </c>
    </row>
    <row r="6907" spans="1:6">
      <c r="A6907" s="4">
        <v>41712</v>
      </c>
      <c r="B6907" s="4"/>
      <c r="C6907" s="7" t="s">
        <v>6764</v>
      </c>
      <c r="D6907" s="7" t="s">
        <v>7416</v>
      </c>
      <c r="E6907" s="519">
        <v>17535</v>
      </c>
      <c r="F6907" s="184">
        <v>327.05</v>
      </c>
    </row>
    <row r="6908" spans="1:6">
      <c r="A6908" s="4">
        <v>41705</v>
      </c>
      <c r="B6908" s="4"/>
      <c r="C6908" s="7" t="s">
        <v>3689</v>
      </c>
      <c r="D6908" s="7" t="s">
        <v>7378</v>
      </c>
      <c r="E6908" s="519">
        <v>17495</v>
      </c>
      <c r="F6908" s="184">
        <v>350</v>
      </c>
    </row>
    <row r="6909" spans="1:6">
      <c r="A6909" s="4">
        <v>41710</v>
      </c>
      <c r="B6909" s="4"/>
      <c r="C6909" s="7" t="s">
        <v>2597</v>
      </c>
      <c r="D6909" s="7" t="s">
        <v>7400</v>
      </c>
      <c r="E6909" s="519">
        <v>17517</v>
      </c>
      <c r="F6909" s="184">
        <v>690</v>
      </c>
    </row>
    <row r="6910" spans="1:6">
      <c r="A6910" s="4">
        <v>41712</v>
      </c>
      <c r="B6910" s="4"/>
      <c r="C6910" s="7" t="s">
        <v>2482</v>
      </c>
      <c r="D6910" s="7" t="s">
        <v>7417</v>
      </c>
      <c r="E6910" s="519">
        <v>17536</v>
      </c>
      <c r="F6910" s="184">
        <v>1500</v>
      </c>
    </row>
    <row r="6911" spans="1:6">
      <c r="A6911" s="4">
        <v>41712</v>
      </c>
      <c r="B6911" s="4"/>
      <c r="C6911" s="7" t="s">
        <v>941</v>
      </c>
      <c r="D6911" s="7" t="s">
        <v>7420</v>
      </c>
      <c r="E6911" s="519">
        <v>17541</v>
      </c>
      <c r="F6911" s="184">
        <v>2000</v>
      </c>
    </row>
    <row r="6912" spans="1:6">
      <c r="A6912" s="4">
        <v>41715</v>
      </c>
      <c r="B6912" s="4"/>
      <c r="C6912" s="7" t="s">
        <v>6986</v>
      </c>
      <c r="D6912" s="7" t="s">
        <v>7496</v>
      </c>
      <c r="E6912" s="519">
        <v>17620</v>
      </c>
      <c r="F6912" s="184">
        <v>1000</v>
      </c>
    </row>
    <row r="6913" spans="1:6">
      <c r="A6913" s="4">
        <v>41715</v>
      </c>
      <c r="B6913" s="4"/>
      <c r="C6913" s="7" t="s">
        <v>633</v>
      </c>
      <c r="D6913" s="7" t="s">
        <v>7460</v>
      </c>
      <c r="E6913" s="519">
        <v>17583</v>
      </c>
      <c r="F6913" s="184">
        <v>151.80000000000001</v>
      </c>
    </row>
    <row r="6914" spans="1:6">
      <c r="A6914" s="4">
        <v>41715</v>
      </c>
      <c r="B6914" s="4"/>
      <c r="C6914" s="7" t="s">
        <v>538</v>
      </c>
      <c r="D6914" s="7" t="s">
        <v>7500</v>
      </c>
      <c r="E6914" s="519">
        <v>17625</v>
      </c>
      <c r="F6914" s="184">
        <v>403.2</v>
      </c>
    </row>
    <row r="6915" spans="1:6">
      <c r="A6915" s="4">
        <v>41715</v>
      </c>
      <c r="B6915" s="4"/>
      <c r="C6915" s="7" t="s">
        <v>559</v>
      </c>
      <c r="D6915" s="7" t="s">
        <v>7474</v>
      </c>
      <c r="E6915" s="519">
        <v>17597</v>
      </c>
      <c r="F6915" s="184">
        <v>184</v>
      </c>
    </row>
    <row r="6916" spans="1:6">
      <c r="A6916" s="4">
        <v>41715</v>
      </c>
      <c r="B6916" s="4"/>
      <c r="C6916" s="7" t="s">
        <v>5294</v>
      </c>
      <c r="D6916" s="7" t="s">
        <v>7509</v>
      </c>
      <c r="E6916" s="519">
        <v>17634</v>
      </c>
      <c r="F6916" s="184">
        <v>960</v>
      </c>
    </row>
    <row r="6917" spans="1:6">
      <c r="A6917" s="4">
        <v>41715</v>
      </c>
      <c r="B6917" s="4"/>
      <c r="C6917" s="7" t="s">
        <v>6377</v>
      </c>
      <c r="D6917" s="7" t="s">
        <v>7499</v>
      </c>
      <c r="E6917" s="519">
        <v>17624</v>
      </c>
      <c r="F6917" s="184">
        <v>320</v>
      </c>
    </row>
    <row r="6918" spans="1:6">
      <c r="A6918" s="4">
        <v>41715</v>
      </c>
      <c r="B6918" s="4"/>
      <c r="C6918" s="7" t="s">
        <v>561</v>
      </c>
      <c r="D6918" s="7" t="s">
        <v>7482</v>
      </c>
      <c r="E6918" s="519">
        <v>17606</v>
      </c>
      <c r="F6918" s="184">
        <v>161</v>
      </c>
    </row>
    <row r="6919" spans="1:6">
      <c r="A6919" s="4">
        <v>41715</v>
      </c>
      <c r="B6919" s="4"/>
      <c r="C6919" s="7" t="s">
        <v>5295</v>
      </c>
      <c r="D6919" s="7" t="s">
        <v>7515</v>
      </c>
      <c r="E6919" s="519">
        <v>17641</v>
      </c>
      <c r="F6919" s="184">
        <v>140</v>
      </c>
    </row>
    <row r="6920" spans="1:6">
      <c r="A6920" s="4">
        <v>41715</v>
      </c>
      <c r="B6920" s="4"/>
      <c r="C6920" s="7" t="s">
        <v>7533</v>
      </c>
      <c r="D6920" s="7" t="s">
        <v>7479</v>
      </c>
      <c r="E6920" s="519">
        <v>17603</v>
      </c>
      <c r="F6920" s="184">
        <v>184</v>
      </c>
    </row>
    <row r="6921" spans="1:6">
      <c r="A6921" s="4">
        <v>41715</v>
      </c>
      <c r="B6921" s="4"/>
      <c r="C6921" s="7" t="s">
        <v>681</v>
      </c>
      <c r="D6921" s="7" t="s">
        <v>7455</v>
      </c>
      <c r="E6921" s="519">
        <v>17578</v>
      </c>
      <c r="F6921" s="184">
        <v>191.8</v>
      </c>
    </row>
    <row r="6922" spans="1:6">
      <c r="A6922" s="4">
        <v>41715</v>
      </c>
      <c r="B6922" s="4"/>
      <c r="C6922" s="7" t="s">
        <v>3368</v>
      </c>
      <c r="D6922" s="7" t="s">
        <v>7478</v>
      </c>
      <c r="E6922" s="519">
        <v>17602</v>
      </c>
      <c r="F6922" s="184">
        <v>140</v>
      </c>
    </row>
    <row r="6923" spans="1:6">
      <c r="A6923" s="4">
        <v>41715</v>
      </c>
      <c r="B6923" s="4"/>
      <c r="C6923" s="7" t="s">
        <v>6121</v>
      </c>
      <c r="D6923" s="7" t="s">
        <v>7444</v>
      </c>
      <c r="E6923" s="519">
        <v>17567</v>
      </c>
      <c r="F6923" s="184">
        <v>600</v>
      </c>
    </row>
    <row r="6924" spans="1:6">
      <c r="A6924" s="4">
        <v>41715</v>
      </c>
      <c r="B6924" s="4"/>
      <c r="C6924" s="7" t="s">
        <v>4096</v>
      </c>
      <c r="D6924" s="7" t="s">
        <v>7511</v>
      </c>
      <c r="E6924" s="519">
        <v>17636</v>
      </c>
      <c r="F6924" s="184">
        <v>240</v>
      </c>
    </row>
    <row r="6925" spans="1:6">
      <c r="A6925" s="4">
        <v>41715</v>
      </c>
      <c r="B6925" s="4"/>
      <c r="C6925" s="7" t="s">
        <v>2272</v>
      </c>
      <c r="D6925" s="7" t="s">
        <v>7501</v>
      </c>
      <c r="E6925" s="519">
        <v>17626</v>
      </c>
      <c r="F6925" s="184">
        <v>480</v>
      </c>
    </row>
    <row r="6926" spans="1:6">
      <c r="A6926" s="4">
        <v>41715</v>
      </c>
      <c r="B6926" s="4"/>
      <c r="C6926" s="7" t="s">
        <v>5460</v>
      </c>
      <c r="D6926" s="7" t="s">
        <v>7472</v>
      </c>
      <c r="E6926" s="519">
        <v>17595</v>
      </c>
      <c r="F6926" s="184">
        <v>140</v>
      </c>
    </row>
    <row r="6927" spans="1:6">
      <c r="A6927" s="4">
        <v>41715</v>
      </c>
      <c r="B6927" s="4"/>
      <c r="C6927" s="7" t="s">
        <v>2010</v>
      </c>
      <c r="D6927" s="7" t="s">
        <v>7481</v>
      </c>
      <c r="E6927" s="519">
        <v>17605</v>
      </c>
      <c r="F6927" s="184">
        <v>154</v>
      </c>
    </row>
    <row r="6928" spans="1:6">
      <c r="A6928" s="4">
        <v>41715</v>
      </c>
      <c r="B6928" s="4"/>
      <c r="C6928" s="7" t="s">
        <v>1480</v>
      </c>
      <c r="D6928" s="7" t="s">
        <v>7447</v>
      </c>
      <c r="E6928" s="519">
        <v>17570</v>
      </c>
      <c r="F6928" s="184">
        <v>576</v>
      </c>
    </row>
    <row r="6929" spans="1:6">
      <c r="A6929" s="4">
        <v>41715</v>
      </c>
      <c r="B6929" s="4"/>
      <c r="C6929" s="7" t="s">
        <v>800</v>
      </c>
      <c r="D6929" s="7" t="s">
        <v>7488</v>
      </c>
      <c r="E6929" s="519">
        <v>17612</v>
      </c>
      <c r="F6929" s="184">
        <v>460</v>
      </c>
    </row>
    <row r="6930" spans="1:6">
      <c r="A6930" s="4">
        <v>41715</v>
      </c>
      <c r="B6930" s="4"/>
      <c r="C6930" s="7" t="s">
        <v>7531</v>
      </c>
      <c r="D6930" s="7" t="s">
        <v>7443</v>
      </c>
      <c r="E6930" s="519">
        <v>17566</v>
      </c>
      <c r="F6930" s="184">
        <v>660</v>
      </c>
    </row>
    <row r="6931" spans="1:6">
      <c r="A6931" s="4">
        <v>41715</v>
      </c>
      <c r="B6931" s="4"/>
      <c r="C6931" s="7" t="s">
        <v>531</v>
      </c>
      <c r="D6931" s="7" t="s">
        <v>7489</v>
      </c>
      <c r="E6931" s="519">
        <v>17613</v>
      </c>
      <c r="F6931" s="184">
        <v>480</v>
      </c>
    </row>
    <row r="6935" spans="1:6">
      <c r="A6935" s="579">
        <v>41717</v>
      </c>
    </row>
    <row r="6936" spans="1:6">
      <c r="A6936" s="4">
        <v>41704</v>
      </c>
      <c r="B6936" s="4"/>
      <c r="C6936" s="7" t="s">
        <v>4430</v>
      </c>
      <c r="D6936" s="7" t="s">
        <v>7354</v>
      </c>
      <c r="E6936" s="519">
        <v>17465</v>
      </c>
      <c r="F6936" s="184">
        <v>43.56</v>
      </c>
    </row>
    <row r="6937" spans="1:6">
      <c r="A6937" s="4">
        <v>41715</v>
      </c>
      <c r="B6937" s="4"/>
      <c r="C6937" s="7" t="s">
        <v>1640</v>
      </c>
      <c r="D6937" s="7" t="s">
        <v>7525</v>
      </c>
      <c r="E6937" s="519">
        <v>17653</v>
      </c>
      <c r="F6937" s="184">
        <v>120</v>
      </c>
    </row>
    <row r="6938" spans="1:6">
      <c r="A6938" s="4">
        <v>41715</v>
      </c>
      <c r="B6938" s="4"/>
      <c r="C6938" s="7" t="s">
        <v>5296</v>
      </c>
      <c r="D6938" s="7" t="s">
        <v>7473</v>
      </c>
      <c r="E6938" s="519">
        <v>17596</v>
      </c>
      <c r="F6938" s="184">
        <v>140</v>
      </c>
    </row>
    <row r="6939" spans="1:6">
      <c r="A6939" s="4">
        <v>41715</v>
      </c>
      <c r="B6939" s="4"/>
      <c r="C6939" s="7" t="s">
        <v>1633</v>
      </c>
      <c r="D6939" s="7" t="s">
        <v>7502</v>
      </c>
      <c r="E6939" s="519">
        <v>17627</v>
      </c>
      <c r="F6939" s="184">
        <v>228</v>
      </c>
    </row>
    <row r="6940" spans="1:6">
      <c r="A6940" s="4">
        <v>41712</v>
      </c>
      <c r="B6940" s="4">
        <v>41717</v>
      </c>
      <c r="C6940" s="7" t="s">
        <v>1124</v>
      </c>
      <c r="D6940" s="7" t="s">
        <v>7431</v>
      </c>
      <c r="E6940" s="519">
        <v>17554</v>
      </c>
      <c r="F6940" s="184">
        <v>308.89</v>
      </c>
    </row>
    <row r="6941" spans="1:6">
      <c r="A6941" s="291">
        <v>41655</v>
      </c>
      <c r="B6941" s="209">
        <v>41715</v>
      </c>
      <c r="C6941" s="118" t="s">
        <v>1982</v>
      </c>
      <c r="D6941" s="118" t="s">
        <v>6773</v>
      </c>
      <c r="E6941" s="520">
        <v>16916</v>
      </c>
      <c r="F6941" s="184">
        <v>400</v>
      </c>
    </row>
    <row r="6942" spans="1:6">
      <c r="A6942" s="4">
        <v>41705</v>
      </c>
      <c r="B6942" s="4"/>
      <c r="C6942" s="7" t="s">
        <v>896</v>
      </c>
      <c r="D6942" s="7" t="s">
        <v>7371</v>
      </c>
      <c r="E6942" s="519">
        <v>17488</v>
      </c>
      <c r="F6942" s="184">
        <v>400</v>
      </c>
    </row>
    <row r="6943" spans="1:6">
      <c r="A6943" s="4">
        <v>41715</v>
      </c>
      <c r="B6943" s="4"/>
      <c r="C6943" s="7" t="s">
        <v>7532</v>
      </c>
      <c r="D6943" s="7" t="s">
        <v>7445</v>
      </c>
      <c r="E6943" s="519">
        <v>17568</v>
      </c>
      <c r="F6943" s="184">
        <v>604</v>
      </c>
    </row>
    <row r="6944" spans="1:6">
      <c r="A6944" s="4">
        <v>41710</v>
      </c>
      <c r="B6944" s="4"/>
      <c r="C6944" s="7" t="s">
        <v>1871</v>
      </c>
      <c r="D6944" s="7" t="s">
        <v>7403</v>
      </c>
      <c r="E6944" s="519">
        <v>17521</v>
      </c>
      <c r="F6944" s="184">
        <v>699.01</v>
      </c>
    </row>
    <row r="6945" spans="1:6">
      <c r="A6945" s="4">
        <v>41712</v>
      </c>
      <c r="B6945" s="4"/>
      <c r="C6945" s="7" t="s">
        <v>6630</v>
      </c>
      <c r="D6945" s="7" t="s">
        <v>7419</v>
      </c>
      <c r="E6945" s="519">
        <v>17540</v>
      </c>
      <c r="F6945" s="184">
        <v>1942.5</v>
      </c>
    </row>
    <row r="6946" spans="1:6">
      <c r="A6946" s="4">
        <v>41711</v>
      </c>
      <c r="B6946" s="4"/>
      <c r="C6946" s="7" t="s">
        <v>1982</v>
      </c>
      <c r="D6946" s="7" t="s">
        <v>7411</v>
      </c>
      <c r="E6946" s="519">
        <v>17529</v>
      </c>
      <c r="F6946" s="184">
        <v>2000</v>
      </c>
    </row>
    <row r="6947" spans="1:6">
      <c r="A6947" s="4">
        <v>41715</v>
      </c>
      <c r="B6947" s="4"/>
      <c r="C6947" s="7" t="s">
        <v>5617</v>
      </c>
      <c r="D6947" s="7" t="s">
        <v>7519</v>
      </c>
      <c r="E6947" s="519">
        <v>17645</v>
      </c>
      <c r="F6947" s="184">
        <v>312</v>
      </c>
    </row>
    <row r="6948" spans="1:6">
      <c r="A6948" s="4">
        <v>41715</v>
      </c>
      <c r="B6948" s="4"/>
      <c r="C6948" s="7" t="s">
        <v>626</v>
      </c>
      <c r="D6948" s="7" t="s">
        <v>7454</v>
      </c>
      <c r="E6948" s="519">
        <v>17577</v>
      </c>
      <c r="F6948" s="184">
        <v>140.97</v>
      </c>
    </row>
    <row r="6949" spans="1:6">
      <c r="A6949" s="4">
        <v>41717</v>
      </c>
      <c r="B6949" s="4"/>
      <c r="C6949" s="7" t="s">
        <v>1419</v>
      </c>
      <c r="D6949" s="7" t="s">
        <v>7538</v>
      </c>
      <c r="E6949" s="519">
        <v>17662</v>
      </c>
      <c r="F6949" s="184">
        <v>4500</v>
      </c>
    </row>
    <row r="6950" spans="1:6">
      <c r="A6950" s="4">
        <v>41715</v>
      </c>
      <c r="B6950" s="4"/>
      <c r="C6950" s="7" t="s">
        <v>244</v>
      </c>
      <c r="D6950" s="7" t="s">
        <v>7483</v>
      </c>
      <c r="E6950" s="519">
        <v>17607</v>
      </c>
      <c r="F6950" s="184">
        <v>220</v>
      </c>
    </row>
    <row r="6951" spans="1:6">
      <c r="A6951" s="4">
        <v>41715</v>
      </c>
      <c r="B6951" s="4"/>
      <c r="C6951" s="7" t="s">
        <v>6985</v>
      </c>
      <c r="D6951" s="7" t="s">
        <v>7467</v>
      </c>
      <c r="E6951" s="519">
        <v>17590</v>
      </c>
      <c r="F6951" s="184">
        <v>77.739999999999995</v>
      </c>
    </row>
    <row r="6952" spans="1:6">
      <c r="A6952" s="4">
        <v>41717</v>
      </c>
      <c r="B6952" s="4"/>
      <c r="C6952" s="7" t="s">
        <v>226</v>
      </c>
      <c r="D6952" s="7" t="s">
        <v>7540</v>
      </c>
      <c r="E6952" s="519">
        <v>17664</v>
      </c>
      <c r="F6952" s="184">
        <v>350</v>
      </c>
    </row>
    <row r="6954" spans="1:6">
      <c r="A6954" s="579">
        <v>41718</v>
      </c>
    </row>
    <row r="6955" spans="1:6">
      <c r="A6955" s="4">
        <v>41712</v>
      </c>
      <c r="B6955" s="4">
        <v>41717</v>
      </c>
      <c r="C6955" s="7" t="s">
        <v>662</v>
      </c>
      <c r="D6955" s="7" t="s">
        <v>7426</v>
      </c>
      <c r="E6955" s="519">
        <v>17549</v>
      </c>
      <c r="F6955" s="184">
        <v>145.29</v>
      </c>
    </row>
    <row r="6956" spans="1:6">
      <c r="A6956" s="4">
        <v>41712</v>
      </c>
      <c r="B6956" s="4">
        <v>41717</v>
      </c>
      <c r="C6956" s="7" t="s">
        <v>1288</v>
      </c>
      <c r="D6956" s="7" t="s">
        <v>7433</v>
      </c>
      <c r="E6956" s="519">
        <v>17557</v>
      </c>
      <c r="F6956" s="184">
        <v>259.3</v>
      </c>
    </row>
    <row r="6957" spans="1:6">
      <c r="A6957" s="4">
        <v>41712</v>
      </c>
      <c r="B6957" s="4"/>
      <c r="C6957" s="7" t="s">
        <v>23</v>
      </c>
      <c r="D6957" s="7" t="s">
        <v>7422</v>
      </c>
      <c r="E6957" s="519">
        <v>17544</v>
      </c>
      <c r="F6957" s="184">
        <v>400</v>
      </c>
    </row>
    <row r="6958" spans="1:6">
      <c r="A6958" s="4">
        <v>41715</v>
      </c>
      <c r="B6958" s="4"/>
      <c r="C6958" s="7" t="s">
        <v>457</v>
      </c>
      <c r="D6958" s="7" t="s">
        <v>7518</v>
      </c>
      <c r="E6958" s="519">
        <v>17644</v>
      </c>
      <c r="F6958" s="184">
        <v>460</v>
      </c>
    </row>
    <row r="6959" spans="1:6">
      <c r="A6959" s="4">
        <v>41715</v>
      </c>
      <c r="B6959" s="4"/>
      <c r="C6959" s="7" t="s">
        <v>4500</v>
      </c>
      <c r="D6959" s="7" t="s">
        <v>7528</v>
      </c>
      <c r="E6959" s="519">
        <v>17656</v>
      </c>
      <c r="F6959" s="184">
        <v>460</v>
      </c>
    </row>
    <row r="6960" spans="1:6">
      <c r="A6960" s="4">
        <v>41715</v>
      </c>
      <c r="B6960" s="4"/>
      <c r="C6960" s="7" t="s">
        <v>457</v>
      </c>
      <c r="D6960" s="7" t="s">
        <v>7446</v>
      </c>
      <c r="E6960" s="519">
        <v>17569</v>
      </c>
      <c r="F6960" s="184">
        <v>800</v>
      </c>
    </row>
    <row r="6961" spans="1:6">
      <c r="A6961" s="4">
        <v>41712</v>
      </c>
      <c r="B6961" s="4">
        <v>41731</v>
      </c>
      <c r="C6961" s="7" t="s">
        <v>7436</v>
      </c>
      <c r="D6961" s="7" t="s">
        <v>7432</v>
      </c>
      <c r="E6961" s="519">
        <v>17556</v>
      </c>
      <c r="F6961" s="184">
        <v>10000</v>
      </c>
    </row>
    <row r="6962" spans="1:6">
      <c r="A6962" s="4">
        <v>41718</v>
      </c>
      <c r="B6962" s="4"/>
      <c r="C6962" s="7" t="s">
        <v>226</v>
      </c>
      <c r="D6962" s="7" t="s">
        <v>7546</v>
      </c>
      <c r="E6962" s="519">
        <v>17675</v>
      </c>
      <c r="F6962" s="184">
        <v>413.91</v>
      </c>
    </row>
    <row r="6963" spans="1:6">
      <c r="A6963" s="4">
        <v>41718</v>
      </c>
      <c r="B6963" s="4"/>
      <c r="C6963" s="7" t="s">
        <v>7548</v>
      </c>
      <c r="D6963" s="7" t="s">
        <v>7549</v>
      </c>
      <c r="E6963" s="519">
        <v>17677</v>
      </c>
      <c r="F6963" s="184">
        <v>1732.92</v>
      </c>
    </row>
    <row r="6964" spans="1:6">
      <c r="A6964" s="4">
        <v>41718</v>
      </c>
      <c r="B6964" s="4"/>
      <c r="C6964" s="7" t="s">
        <v>410</v>
      </c>
      <c r="D6964" s="7" t="s">
        <v>7189</v>
      </c>
      <c r="E6964" s="519">
        <v>17673</v>
      </c>
      <c r="F6964" s="184">
        <v>900</v>
      </c>
    </row>
    <row r="6965" spans="1:6">
      <c r="A6965" s="4">
        <v>41715</v>
      </c>
      <c r="B6965" s="4"/>
      <c r="C6965" s="7" t="s">
        <v>6989</v>
      </c>
      <c r="D6965" s="7" t="s">
        <v>7517</v>
      </c>
      <c r="E6965" s="519">
        <v>17643</v>
      </c>
      <c r="F6965" s="184">
        <v>160</v>
      </c>
    </row>
    <row r="6966" spans="1:6">
      <c r="A6966" s="4">
        <v>41715</v>
      </c>
      <c r="B6966" s="4"/>
      <c r="C6966" s="7" t="s">
        <v>1730</v>
      </c>
      <c r="D6966" s="7" t="s">
        <v>7491</v>
      </c>
      <c r="E6966" s="519">
        <v>17615</v>
      </c>
      <c r="F6966" s="184">
        <v>109.98</v>
      </c>
    </row>
    <row r="6967" spans="1:6">
      <c r="A6967" s="4">
        <v>41717</v>
      </c>
      <c r="B6967" s="4"/>
      <c r="C6967" s="7" t="s">
        <v>389</v>
      </c>
      <c r="D6967" s="7" t="s">
        <v>7541</v>
      </c>
      <c r="E6967" s="519">
        <v>17666</v>
      </c>
      <c r="F6967" s="184">
        <v>170</v>
      </c>
    </row>
    <row r="6968" spans="1:6">
      <c r="A6968" s="4">
        <v>41717</v>
      </c>
      <c r="B6968" s="4"/>
      <c r="C6968" s="7" t="s">
        <v>389</v>
      </c>
      <c r="D6968" s="7" t="s">
        <v>7539</v>
      </c>
      <c r="E6968" s="519">
        <v>17663</v>
      </c>
      <c r="F6968" s="184">
        <v>268</v>
      </c>
    </row>
    <row r="6969" spans="1:6">
      <c r="A6969" s="4">
        <v>41717</v>
      </c>
      <c r="B6969" s="4"/>
      <c r="C6969" s="7" t="s">
        <v>226</v>
      </c>
      <c r="D6969" s="7" t="s">
        <v>7550</v>
      </c>
      <c r="E6969" s="519">
        <v>17678</v>
      </c>
      <c r="F6969" s="184">
        <v>358.96</v>
      </c>
    </row>
    <row r="6970" spans="1:6">
      <c r="A6970" s="4">
        <v>41717</v>
      </c>
      <c r="B6970" s="4"/>
      <c r="C6970" s="7" t="s">
        <v>226</v>
      </c>
      <c r="D6970" s="7" t="s">
        <v>7542</v>
      </c>
      <c r="E6970" s="519">
        <v>17669</v>
      </c>
      <c r="F6970" s="184">
        <v>251.6</v>
      </c>
    </row>
    <row r="6971" spans="1:6">
      <c r="A6971" s="4">
        <v>41715</v>
      </c>
      <c r="B6971" s="4"/>
      <c r="C6971" s="7" t="s">
        <v>3925</v>
      </c>
      <c r="D6971" s="7" t="s">
        <v>7516</v>
      </c>
      <c r="E6971" s="519">
        <v>17642</v>
      </c>
      <c r="F6971" s="184">
        <v>160</v>
      </c>
    </row>
    <row r="6972" spans="1:6">
      <c r="F6972" s="184"/>
    </row>
    <row r="6973" spans="1:6">
      <c r="A6973" s="579">
        <v>41719</v>
      </c>
      <c r="F6973" s="184"/>
    </row>
    <row r="6974" spans="1:6">
      <c r="A6974" s="4">
        <v>41712</v>
      </c>
      <c r="B6974" s="4"/>
      <c r="C6974" s="7" t="s">
        <v>23</v>
      </c>
      <c r="D6974" s="7" t="s">
        <v>7421</v>
      </c>
      <c r="E6974" s="519">
        <v>17542</v>
      </c>
      <c r="F6974" s="184">
        <v>400</v>
      </c>
    </row>
    <row r="6975" spans="1:6">
      <c r="A6975" s="4">
        <v>41715</v>
      </c>
      <c r="B6975" s="4"/>
      <c r="C6975" s="7" t="s">
        <v>4696</v>
      </c>
      <c r="D6975" s="7" t="s">
        <v>7508</v>
      </c>
      <c r="E6975" s="519">
        <v>17633</v>
      </c>
      <c r="F6975" s="184">
        <v>400</v>
      </c>
    </row>
    <row r="6976" spans="1:6">
      <c r="A6976" s="4">
        <v>41717</v>
      </c>
      <c r="B6976" s="4"/>
      <c r="C6976" s="7" t="s">
        <v>166</v>
      </c>
      <c r="D6976" s="7" t="s">
        <v>7536</v>
      </c>
      <c r="E6976" s="519">
        <v>17660</v>
      </c>
      <c r="F6976" s="184">
        <v>591.30999999999995</v>
      </c>
    </row>
    <row r="6977" spans="1:6">
      <c r="A6977" s="4">
        <v>41719</v>
      </c>
      <c r="B6977" s="4"/>
      <c r="C6977" s="7" t="s">
        <v>761</v>
      </c>
      <c r="D6977" s="7" t="s">
        <v>7557</v>
      </c>
      <c r="E6977" s="519">
        <v>17686</v>
      </c>
      <c r="F6977" s="184">
        <v>1000</v>
      </c>
    </row>
    <row r="6978" spans="1:6">
      <c r="A6978" s="4">
        <v>41719</v>
      </c>
      <c r="B6978" s="4"/>
      <c r="C6978" s="7" t="s">
        <v>389</v>
      </c>
      <c r="D6978" s="7" t="s">
        <v>7555</v>
      </c>
      <c r="E6978" s="519">
        <v>17683</v>
      </c>
      <c r="F6978" s="184">
        <v>200</v>
      </c>
    </row>
    <row r="6979" spans="1:6">
      <c r="A6979" s="4">
        <v>41719</v>
      </c>
      <c r="B6979" s="4"/>
      <c r="C6979" s="7" t="s">
        <v>396</v>
      </c>
      <c r="D6979" s="7" t="s">
        <v>7553</v>
      </c>
      <c r="E6979" s="519">
        <v>17681</v>
      </c>
      <c r="F6979" s="184">
        <v>186</v>
      </c>
    </row>
    <row r="6980" spans="1:6">
      <c r="A6980" s="4">
        <v>41719</v>
      </c>
      <c r="B6980" s="4"/>
      <c r="C6980" s="7" t="s">
        <v>226</v>
      </c>
      <c r="D6980" s="7" t="s">
        <v>7556</v>
      </c>
      <c r="E6980" s="519">
        <v>17684</v>
      </c>
      <c r="F6980" s="184">
        <v>358.96</v>
      </c>
    </row>
    <row r="6981" spans="1:6">
      <c r="A6981" s="4">
        <v>41719</v>
      </c>
      <c r="B6981" s="4"/>
      <c r="C6981" s="7" t="s">
        <v>226</v>
      </c>
      <c r="D6981" s="7" t="s">
        <v>7561</v>
      </c>
      <c r="E6981" s="519">
        <v>17688</v>
      </c>
      <c r="F6981" s="184">
        <v>100</v>
      </c>
    </row>
    <row r="6982" spans="1:6">
      <c r="A6982" s="4">
        <v>41719</v>
      </c>
      <c r="B6982" s="4"/>
      <c r="C6982" s="7" t="s">
        <v>7564</v>
      </c>
      <c r="D6982" s="7" t="s">
        <v>7560</v>
      </c>
      <c r="E6982" s="519">
        <v>17687</v>
      </c>
      <c r="F6982" s="184">
        <v>300</v>
      </c>
    </row>
    <row r="6983" spans="1:6">
      <c r="A6983" s="4">
        <v>41705</v>
      </c>
      <c r="B6983" s="4"/>
      <c r="C6983" s="7" t="s">
        <v>344</v>
      </c>
      <c r="D6983" s="7" t="s">
        <v>7377</v>
      </c>
      <c r="E6983" s="519">
        <v>17494</v>
      </c>
      <c r="F6983" s="184">
        <v>710.88</v>
      </c>
    </row>
    <row r="6984" spans="1:6">
      <c r="A6984" s="4">
        <v>41718</v>
      </c>
      <c r="B6984" s="4"/>
      <c r="C6984" s="7" t="s">
        <v>767</v>
      </c>
      <c r="D6984" s="7" t="s">
        <v>7543</v>
      </c>
      <c r="E6984" s="519">
        <v>17670</v>
      </c>
      <c r="F6984" s="184">
        <v>550.54999999999995</v>
      </c>
    </row>
    <row r="6985" spans="1:6">
      <c r="A6985" s="4">
        <v>41719</v>
      </c>
      <c r="B6985" s="4"/>
      <c r="C6985" s="7" t="s">
        <v>7558</v>
      </c>
      <c r="D6985" s="7" t="s">
        <v>7551</v>
      </c>
      <c r="E6985" s="519">
        <v>17691</v>
      </c>
      <c r="F6985" s="184">
        <v>400</v>
      </c>
    </row>
    <row r="6986" spans="1:6">
      <c r="F6986" s="444"/>
    </row>
    <row r="6987" spans="1:6">
      <c r="F6987" s="444"/>
    </row>
    <row r="6988" spans="1:6">
      <c r="A6988" s="579">
        <v>41722</v>
      </c>
      <c r="F6988" s="444"/>
    </row>
    <row r="6989" spans="1:6">
      <c r="A6989" s="4">
        <v>41718</v>
      </c>
      <c r="B6989" s="4"/>
      <c r="C6989" s="7" t="s">
        <v>388</v>
      </c>
      <c r="D6989" s="7" t="s">
        <v>7545</v>
      </c>
      <c r="E6989" s="519">
        <v>17672</v>
      </c>
      <c r="F6989" s="184">
        <v>500</v>
      </c>
    </row>
    <row r="6990" spans="1:6">
      <c r="A6990" s="4">
        <v>41722</v>
      </c>
      <c r="B6990" s="4"/>
      <c r="C6990" s="7" t="s">
        <v>1357</v>
      </c>
      <c r="D6990" s="7" t="s">
        <v>7566</v>
      </c>
      <c r="E6990" s="519">
        <v>17692</v>
      </c>
      <c r="F6990" s="184">
        <v>19689.990000000002</v>
      </c>
    </row>
    <row r="6991" spans="1:6">
      <c r="A6991" s="4">
        <v>41718</v>
      </c>
      <c r="B6991" s="4"/>
      <c r="C6991" s="7" t="s">
        <v>5214</v>
      </c>
      <c r="D6991" s="7" t="s">
        <v>7547</v>
      </c>
      <c r="E6991" s="519">
        <v>17676</v>
      </c>
      <c r="F6991" s="184">
        <v>131.56</v>
      </c>
    </row>
    <row r="6993" spans="1:10">
      <c r="A6993" s="579">
        <v>41723</v>
      </c>
    </row>
    <row r="6994" spans="1:10">
      <c r="A6994" s="4">
        <v>41720</v>
      </c>
      <c r="B6994" s="4"/>
      <c r="C6994" s="7" t="s">
        <v>438</v>
      </c>
      <c r="D6994" s="7" t="s">
        <v>7565</v>
      </c>
      <c r="E6994" s="519">
        <v>17685</v>
      </c>
      <c r="F6994" s="184">
        <v>300</v>
      </c>
    </row>
    <row r="6995" spans="1:10">
      <c r="A6995" s="4">
        <v>41718</v>
      </c>
      <c r="B6995" s="4"/>
      <c r="C6995" s="7" t="s">
        <v>5403</v>
      </c>
      <c r="D6995" s="7" t="s">
        <v>7544</v>
      </c>
      <c r="E6995" s="519">
        <v>17671</v>
      </c>
      <c r="F6995" s="184">
        <v>320</v>
      </c>
    </row>
    <row r="6996" spans="1:10">
      <c r="A6996" s="4">
        <v>41712</v>
      </c>
      <c r="B6996" s="4"/>
      <c r="C6996" s="7" t="s">
        <v>3963</v>
      </c>
      <c r="D6996" s="7" t="s">
        <v>5902</v>
      </c>
      <c r="E6996" s="519">
        <v>17548</v>
      </c>
      <c r="F6996" s="184">
        <v>690</v>
      </c>
    </row>
    <row r="6997" spans="1:10">
      <c r="A6997" s="4"/>
      <c r="B6997" s="4"/>
      <c r="C6997" s="7"/>
      <c r="D6997" s="7"/>
      <c r="E6997" s="519"/>
      <c r="F6997" s="184"/>
    </row>
    <row r="6999" spans="1:10">
      <c r="A6999" s="579">
        <v>41724</v>
      </c>
    </row>
    <row r="7000" spans="1:10" s="444" customFormat="1" ht="15" customHeight="1">
      <c r="A7000" s="4">
        <v>41724</v>
      </c>
      <c r="B7000" s="4"/>
      <c r="C7000" s="7" t="s">
        <v>468</v>
      </c>
      <c r="D7000" s="7" t="s">
        <v>7571</v>
      </c>
      <c r="E7000" s="519">
        <v>17693</v>
      </c>
      <c r="F7000" s="184">
        <v>2000</v>
      </c>
      <c r="G7000" s="309"/>
      <c r="H7000" s="309"/>
      <c r="I7000" s="24"/>
      <c r="J7000" s="2"/>
    </row>
    <row r="7001" spans="1:10" s="444" customFormat="1" ht="15" customHeight="1">
      <c r="A7001" s="4">
        <v>41724</v>
      </c>
      <c r="B7001" s="4"/>
      <c r="C7001" s="7" t="s">
        <v>100</v>
      </c>
      <c r="D7001" s="7" t="s">
        <v>7577</v>
      </c>
      <c r="E7001" s="519">
        <v>17699</v>
      </c>
      <c r="F7001" s="184">
        <v>350</v>
      </c>
      <c r="G7001" s="309"/>
      <c r="H7001" s="309"/>
      <c r="I7001" s="24"/>
      <c r="J7001" s="2"/>
    </row>
    <row r="7002" spans="1:10">
      <c r="A7002" s="4">
        <v>41724</v>
      </c>
      <c r="B7002" s="4"/>
      <c r="C7002" s="7" t="s">
        <v>389</v>
      </c>
      <c r="D7002" s="7" t="s">
        <v>7578</v>
      </c>
      <c r="E7002" s="519">
        <v>17701</v>
      </c>
      <c r="F7002" s="184">
        <v>1300</v>
      </c>
    </row>
    <row r="7005" spans="1:10">
      <c r="A7005" s="579">
        <v>41725</v>
      </c>
    </row>
    <row r="7006" spans="1:10" s="444" customFormat="1" ht="15" customHeight="1">
      <c r="A7006" s="4">
        <v>41694</v>
      </c>
      <c r="B7006" s="4">
        <v>41724</v>
      </c>
      <c r="C7006" s="7" t="s">
        <v>7236</v>
      </c>
      <c r="D7006" s="7" t="s">
        <v>7237</v>
      </c>
      <c r="E7006" s="519">
        <v>17362</v>
      </c>
      <c r="F7006" s="184">
        <v>4729.57</v>
      </c>
      <c r="G7006" s="309"/>
      <c r="H7006" s="309"/>
      <c r="I7006" s="24"/>
      <c r="J7006" s="2"/>
    </row>
    <row r="7007" spans="1:10" s="444" customFormat="1" ht="15" customHeight="1">
      <c r="A7007" s="4">
        <v>41717</v>
      </c>
      <c r="B7007" s="4"/>
      <c r="C7007" s="7" t="s">
        <v>1871</v>
      </c>
      <c r="D7007" s="7" t="s">
        <v>7537</v>
      </c>
      <c r="E7007" s="519">
        <v>17661</v>
      </c>
      <c r="F7007" s="184">
        <v>298.7</v>
      </c>
      <c r="G7007" s="309"/>
      <c r="H7007" s="309"/>
      <c r="I7007" s="24"/>
      <c r="J7007" s="2"/>
    </row>
    <row r="7008" spans="1:10" s="444" customFormat="1" ht="15" customHeight="1">
      <c r="A7008" s="4">
        <v>41715</v>
      </c>
      <c r="B7008" s="4"/>
      <c r="C7008" s="7" t="s">
        <v>5458</v>
      </c>
      <c r="D7008" s="7" t="s">
        <v>7494</v>
      </c>
      <c r="E7008" s="519">
        <v>17618</v>
      </c>
      <c r="F7008" s="184">
        <v>300</v>
      </c>
      <c r="G7008" s="309"/>
      <c r="H7008" s="309"/>
      <c r="I7008" s="24"/>
      <c r="J7008" s="2"/>
    </row>
    <row r="7009" spans="1:10" s="444" customFormat="1" ht="15" customHeight="1">
      <c r="A7009" s="4">
        <v>41719</v>
      </c>
      <c r="B7009" s="4"/>
      <c r="C7009" s="7" t="s">
        <v>3881</v>
      </c>
      <c r="D7009" s="7" t="s">
        <v>7562</v>
      </c>
      <c r="E7009" s="519">
        <v>17689</v>
      </c>
      <c r="F7009" s="184">
        <v>400</v>
      </c>
      <c r="G7009" s="309"/>
      <c r="H7009" s="309"/>
      <c r="I7009" s="24"/>
      <c r="J7009" s="2"/>
    </row>
    <row r="7010" spans="1:10" s="444" customFormat="1" ht="15" customHeight="1">
      <c r="A7010" s="4">
        <v>41719</v>
      </c>
      <c r="B7010" s="4"/>
      <c r="C7010" s="7" t="s">
        <v>226</v>
      </c>
      <c r="D7010" s="7" t="s">
        <v>7563</v>
      </c>
      <c r="E7010" s="519">
        <v>17690</v>
      </c>
      <c r="F7010" s="184">
        <v>400</v>
      </c>
      <c r="G7010" s="309"/>
      <c r="H7010" s="309"/>
      <c r="I7010" s="24"/>
      <c r="J7010" s="2"/>
    </row>
    <row r="7011" spans="1:10" s="444" customFormat="1" ht="15" customHeight="1">
      <c r="A7011" s="4">
        <v>41724</v>
      </c>
      <c r="B7011" s="4"/>
      <c r="C7011" s="7" t="s">
        <v>3157</v>
      </c>
      <c r="D7011" s="7" t="s">
        <v>7574</v>
      </c>
      <c r="E7011" s="519">
        <v>17696</v>
      </c>
      <c r="F7011" s="184">
        <v>452.24</v>
      </c>
      <c r="G7011" s="309"/>
      <c r="H7011" s="309"/>
      <c r="I7011" s="24"/>
      <c r="J7011" s="2"/>
    </row>
    <row r="7012" spans="1:10" s="444" customFormat="1" ht="15" customHeight="1">
      <c r="A7012" s="4">
        <v>41725</v>
      </c>
      <c r="B7012" s="4"/>
      <c r="C7012" s="7" t="s">
        <v>1419</v>
      </c>
      <c r="D7012" s="7" t="s">
        <v>7581</v>
      </c>
      <c r="E7012" s="519">
        <v>17705</v>
      </c>
      <c r="F7012" s="184">
        <v>14287.25</v>
      </c>
      <c r="G7012" s="309"/>
      <c r="H7012" s="309"/>
      <c r="I7012" s="24"/>
      <c r="J7012" s="2"/>
    </row>
    <row r="7013" spans="1:10" s="444" customFormat="1" ht="15" customHeight="1">
      <c r="A7013" s="4">
        <v>41725</v>
      </c>
      <c r="B7013" s="4"/>
      <c r="C7013" s="7" t="s">
        <v>226</v>
      </c>
      <c r="D7013" s="7" t="s">
        <v>7582</v>
      </c>
      <c r="E7013" s="519">
        <v>17706</v>
      </c>
      <c r="F7013" s="184">
        <v>436.4</v>
      </c>
      <c r="G7013" s="309"/>
      <c r="H7013" s="309"/>
      <c r="I7013" s="24"/>
      <c r="J7013" s="2"/>
    </row>
    <row r="7014" spans="1:10" s="444" customFormat="1" ht="15" customHeight="1">
      <c r="A7014" s="4">
        <v>41725</v>
      </c>
      <c r="B7014" s="4"/>
      <c r="C7014" s="7" t="s">
        <v>7583</v>
      </c>
      <c r="D7014" s="7" t="s">
        <v>7584</v>
      </c>
      <c r="E7014" s="519">
        <v>17707</v>
      </c>
      <c r="F7014" s="184">
        <v>227.5</v>
      </c>
      <c r="G7014" s="309"/>
      <c r="H7014" s="309"/>
      <c r="I7014" s="24"/>
      <c r="J7014" s="2"/>
    </row>
    <row r="7015" spans="1:10" s="444" customFormat="1" ht="15" customHeight="1">
      <c r="A7015" s="4">
        <v>41715</v>
      </c>
      <c r="B7015" s="4"/>
      <c r="C7015" s="7" t="s">
        <v>6762</v>
      </c>
      <c r="D7015" s="7" t="s">
        <v>7510</v>
      </c>
      <c r="E7015" s="519">
        <v>17635</v>
      </c>
      <c r="F7015" s="184">
        <v>360</v>
      </c>
      <c r="G7015" s="309"/>
      <c r="H7015" s="309"/>
      <c r="I7015" s="24"/>
      <c r="J7015" s="2"/>
    </row>
    <row r="7016" spans="1:10" s="444" customFormat="1" ht="15" customHeight="1">
      <c r="A7016" s="4">
        <v>41698</v>
      </c>
      <c r="B7016" s="4"/>
      <c r="C7016" s="7" t="s">
        <v>6987</v>
      </c>
      <c r="D7016" s="7" t="s">
        <v>7309</v>
      </c>
      <c r="E7016" s="519">
        <v>17436</v>
      </c>
      <c r="F7016" s="184">
        <v>468</v>
      </c>
      <c r="G7016" s="309"/>
      <c r="H7016" s="309"/>
      <c r="I7016" s="24"/>
      <c r="J7016" s="2"/>
    </row>
    <row r="7019" spans="1:10">
      <c r="A7019" s="579">
        <v>41726</v>
      </c>
    </row>
    <row r="7020" spans="1:10" s="444" customFormat="1" ht="15" customHeight="1">
      <c r="A7020" s="4">
        <v>41724</v>
      </c>
      <c r="B7020" s="4"/>
      <c r="C7020" s="7" t="s">
        <v>1727</v>
      </c>
      <c r="D7020" s="7" t="s">
        <v>7576</v>
      </c>
      <c r="E7020" s="519">
        <v>17698</v>
      </c>
      <c r="F7020" s="184">
        <v>50</v>
      </c>
      <c r="G7020" s="309"/>
      <c r="H7020" s="309"/>
      <c r="I7020" s="24"/>
      <c r="J7020" s="2"/>
    </row>
    <row r="7021" spans="1:10" s="444" customFormat="1" ht="15" customHeight="1">
      <c r="A7021" s="4">
        <v>41725</v>
      </c>
      <c r="B7021" s="4"/>
      <c r="C7021" s="7" t="s">
        <v>3157</v>
      </c>
      <c r="D7021" s="7" t="s">
        <v>7580</v>
      </c>
      <c r="E7021" s="519">
        <v>17704</v>
      </c>
      <c r="F7021" s="184">
        <v>267.87</v>
      </c>
      <c r="G7021" s="309"/>
      <c r="H7021" s="309"/>
      <c r="I7021" s="24"/>
      <c r="J7021" s="2"/>
    </row>
    <row r="7022" spans="1:10" s="444" customFormat="1" ht="15" customHeight="1">
      <c r="A7022" s="4">
        <v>41724</v>
      </c>
      <c r="B7022" s="4"/>
      <c r="C7022" s="7" t="s">
        <v>166</v>
      </c>
      <c r="D7022" s="7" t="s">
        <v>7572</v>
      </c>
      <c r="E7022" s="519">
        <v>17694</v>
      </c>
      <c r="F7022" s="184">
        <v>497.84</v>
      </c>
      <c r="G7022" s="309"/>
      <c r="H7022" s="309"/>
      <c r="I7022" s="24"/>
      <c r="J7022" s="2"/>
    </row>
    <row r="7023" spans="1:10" s="444" customFormat="1" ht="15" customHeight="1">
      <c r="A7023" s="4">
        <v>41726</v>
      </c>
      <c r="B7023" s="4"/>
      <c r="C7023" s="7" t="s">
        <v>145</v>
      </c>
      <c r="D7023" s="7" t="s">
        <v>7591</v>
      </c>
      <c r="E7023" s="519">
        <v>17711</v>
      </c>
      <c r="F7023" s="184">
        <v>234</v>
      </c>
      <c r="G7023" s="309"/>
      <c r="H7023" s="309"/>
      <c r="I7023" s="24"/>
      <c r="J7023" s="2"/>
    </row>
    <row r="7024" spans="1:10" s="444" customFormat="1" ht="15" customHeight="1">
      <c r="A7024" s="4">
        <v>41726</v>
      </c>
      <c r="B7024" s="4"/>
      <c r="C7024" s="7" t="s">
        <v>7585</v>
      </c>
      <c r="D7024" s="7" t="s">
        <v>7588</v>
      </c>
      <c r="E7024" s="519">
        <v>17708</v>
      </c>
      <c r="F7024" s="184">
        <v>292.95999999999998</v>
      </c>
      <c r="G7024" s="309"/>
      <c r="H7024" s="309"/>
      <c r="I7024" s="24"/>
      <c r="J7024" s="2"/>
    </row>
    <row r="7025" spans="1:10" s="444" customFormat="1" ht="15" customHeight="1">
      <c r="A7025" s="4">
        <v>41726</v>
      </c>
      <c r="B7025" s="4"/>
      <c r="C7025" s="7" t="s">
        <v>5264</v>
      </c>
      <c r="D7025" s="7" t="s">
        <v>7589</v>
      </c>
      <c r="E7025" s="519">
        <v>17709</v>
      </c>
      <c r="F7025" s="184">
        <v>320</v>
      </c>
      <c r="G7025" s="309"/>
      <c r="H7025" s="309"/>
      <c r="I7025" s="24"/>
      <c r="J7025" s="2"/>
    </row>
    <row r="7026" spans="1:10" s="444" customFormat="1" ht="15" customHeight="1">
      <c r="A7026" s="4">
        <v>41726</v>
      </c>
      <c r="B7026" s="4"/>
      <c r="C7026" s="7" t="s">
        <v>389</v>
      </c>
      <c r="D7026" s="7" t="s">
        <v>7590</v>
      </c>
      <c r="E7026" s="519">
        <v>17710</v>
      </c>
      <c r="F7026" s="184">
        <v>300</v>
      </c>
      <c r="G7026" s="309"/>
      <c r="H7026" s="309"/>
      <c r="I7026" s="24"/>
      <c r="J7026" s="2"/>
    </row>
    <row r="7027" spans="1:10">
      <c r="A7027" s="4">
        <v>41726</v>
      </c>
      <c r="B7027" s="4">
        <v>41700</v>
      </c>
      <c r="C7027" s="7" t="s">
        <v>4345</v>
      </c>
      <c r="D7027" s="7" t="s">
        <v>7597</v>
      </c>
      <c r="E7027" s="519">
        <v>17718</v>
      </c>
      <c r="F7027" s="184">
        <v>6475</v>
      </c>
    </row>
    <row r="7030" spans="1:10">
      <c r="A7030" s="579">
        <v>41729</v>
      </c>
    </row>
    <row r="7031" spans="1:10" s="444" customFormat="1" ht="15" customHeight="1">
      <c r="A7031" s="4">
        <v>41708</v>
      </c>
      <c r="B7031" s="4"/>
      <c r="C7031" s="7" t="s">
        <v>7394</v>
      </c>
      <c r="D7031" s="7" t="s">
        <v>7392</v>
      </c>
      <c r="E7031" s="519">
        <v>17509</v>
      </c>
      <c r="F7031" s="184">
        <v>318.8</v>
      </c>
      <c r="G7031" s="309"/>
      <c r="H7031" s="309"/>
      <c r="I7031" s="24"/>
      <c r="J7031" s="2"/>
    </row>
    <row r="7032" spans="1:10" s="444" customFormat="1" ht="15" customHeight="1">
      <c r="A7032" s="4">
        <v>41712</v>
      </c>
      <c r="B7032" s="4"/>
      <c r="C7032" s="7" t="s">
        <v>130</v>
      </c>
      <c r="D7032" s="7" t="s">
        <v>7424</v>
      </c>
      <c r="E7032" s="519">
        <v>17546</v>
      </c>
      <c r="F7032" s="184">
        <v>975</v>
      </c>
      <c r="G7032" s="309"/>
      <c r="H7032" s="309"/>
      <c r="I7032" s="24"/>
      <c r="J7032" s="2"/>
    </row>
    <row r="7033" spans="1:10" s="444" customFormat="1" ht="15" customHeight="1">
      <c r="A7033" s="4">
        <v>41725</v>
      </c>
      <c r="B7033" s="4"/>
      <c r="C7033" s="7" t="s">
        <v>130</v>
      </c>
      <c r="D7033" s="7" t="s">
        <v>7579</v>
      </c>
      <c r="E7033" s="519">
        <v>17702</v>
      </c>
      <c r="F7033" s="184">
        <v>975</v>
      </c>
      <c r="G7033" s="309"/>
      <c r="H7033" s="309"/>
      <c r="I7033" s="24"/>
      <c r="J7033" s="2"/>
    </row>
    <row r="7034" spans="1:10" s="444" customFormat="1" ht="15" customHeight="1">
      <c r="A7034" s="4">
        <v>41719</v>
      </c>
      <c r="B7034" s="4"/>
      <c r="C7034" s="7" t="s">
        <v>7559</v>
      </c>
      <c r="D7034" s="7" t="s">
        <v>7552</v>
      </c>
      <c r="E7034" s="519">
        <v>17680</v>
      </c>
      <c r="F7034" s="184">
        <v>1400</v>
      </c>
      <c r="G7034" s="309"/>
      <c r="H7034" s="309"/>
      <c r="I7034" s="24"/>
      <c r="J7034" s="2"/>
    </row>
    <row r="7035" spans="1:10" s="444" customFormat="1" ht="15" customHeight="1">
      <c r="A7035" s="4">
        <v>41715</v>
      </c>
      <c r="B7035" s="4"/>
      <c r="C7035" s="7" t="s">
        <v>456</v>
      </c>
      <c r="D7035" s="7" t="s">
        <v>7504</v>
      </c>
      <c r="E7035" s="519">
        <v>17629</v>
      </c>
      <c r="F7035" s="184">
        <v>388</v>
      </c>
      <c r="G7035" s="309"/>
      <c r="H7035" s="309"/>
      <c r="I7035" s="24"/>
      <c r="J7035" s="2"/>
    </row>
    <row r="7036" spans="1:10" s="444" customFormat="1" ht="15" customHeight="1">
      <c r="A7036" s="4">
        <v>41715</v>
      </c>
      <c r="B7036" s="4"/>
      <c r="C7036" s="7" t="s">
        <v>456</v>
      </c>
      <c r="D7036" s="7" t="s">
        <v>7522</v>
      </c>
      <c r="E7036" s="519">
        <v>17650</v>
      </c>
      <c r="F7036" s="184">
        <v>80</v>
      </c>
      <c r="G7036" s="309"/>
      <c r="H7036" s="309"/>
      <c r="I7036" s="24"/>
      <c r="J7036" s="2"/>
    </row>
    <row r="7037" spans="1:10" s="444" customFormat="1" ht="15" customHeight="1">
      <c r="A7037" s="4">
        <v>41729</v>
      </c>
      <c r="B7037" s="4"/>
      <c r="C7037" s="7" t="s">
        <v>226</v>
      </c>
      <c r="D7037" s="7" t="s">
        <v>7599</v>
      </c>
      <c r="E7037" s="519">
        <v>17721</v>
      </c>
      <c r="F7037" s="184">
        <v>1760</v>
      </c>
      <c r="G7037" s="309"/>
      <c r="H7037" s="309"/>
      <c r="I7037" s="24"/>
      <c r="J7037" s="2"/>
    </row>
    <row r="7038" spans="1:10" s="444" customFormat="1" ht="15" customHeight="1">
      <c r="A7038" s="4">
        <v>41729</v>
      </c>
      <c r="B7038" s="4"/>
      <c r="C7038" s="7" t="s">
        <v>1419</v>
      </c>
      <c r="D7038" s="7" t="s">
        <v>7600</v>
      </c>
      <c r="E7038" s="519">
        <v>17722</v>
      </c>
      <c r="F7038" s="184">
        <v>5183.05</v>
      </c>
      <c r="G7038" s="309"/>
      <c r="H7038" s="309"/>
      <c r="I7038" s="24"/>
      <c r="J7038" s="2"/>
    </row>
    <row r="7039" spans="1:10">
      <c r="F7039" s="444"/>
    </row>
    <row r="7041" spans="1:10">
      <c r="A7041" s="579">
        <v>41730</v>
      </c>
    </row>
    <row r="7042" spans="1:10" s="444" customFormat="1" ht="15" customHeight="1">
      <c r="A7042" s="4">
        <v>41726</v>
      </c>
      <c r="B7042" s="4"/>
      <c r="C7042" s="7" t="s">
        <v>7586</v>
      </c>
      <c r="D7042" s="7" t="s">
        <v>7592</v>
      </c>
      <c r="E7042" s="519">
        <v>17712</v>
      </c>
      <c r="F7042" s="184">
        <v>200</v>
      </c>
      <c r="G7042" s="309"/>
      <c r="H7042" s="309"/>
      <c r="I7042" s="24"/>
      <c r="J7042" s="2"/>
    </row>
    <row r="7043" spans="1:10">
      <c r="A7043" s="4">
        <v>41730</v>
      </c>
      <c r="B7043" s="4"/>
      <c r="C7043" s="7" t="s">
        <v>761</v>
      </c>
      <c r="D7043" s="7" t="s">
        <v>7624</v>
      </c>
      <c r="E7043" s="519">
        <v>17764</v>
      </c>
      <c r="F7043" s="184">
        <v>1000</v>
      </c>
    </row>
    <row r="7044" spans="1:10">
      <c r="A7044" s="4">
        <v>41730</v>
      </c>
      <c r="B7044" s="4"/>
      <c r="C7044" s="7" t="s">
        <v>1992</v>
      </c>
      <c r="D7044" s="7" t="s">
        <v>7602</v>
      </c>
      <c r="E7044" s="519">
        <v>17724</v>
      </c>
      <c r="F7044" s="184">
        <v>294.02</v>
      </c>
    </row>
    <row r="7045" spans="1:10">
      <c r="A7045" s="4">
        <v>41730</v>
      </c>
      <c r="B7045" s="4"/>
      <c r="C7045" s="7" t="s">
        <v>2397</v>
      </c>
      <c r="D7045" s="7" t="s">
        <v>7610</v>
      </c>
      <c r="E7045" s="519">
        <v>17732</v>
      </c>
      <c r="F7045" s="184">
        <v>203.24</v>
      </c>
    </row>
    <row r="7046" spans="1:10">
      <c r="A7046" s="4">
        <v>41730</v>
      </c>
      <c r="B7046" s="4"/>
      <c r="C7046" s="7" t="s">
        <v>192</v>
      </c>
      <c r="D7046" s="7" t="s">
        <v>7604</v>
      </c>
      <c r="E7046" s="519">
        <v>17726</v>
      </c>
      <c r="F7046" s="184">
        <v>243.59</v>
      </c>
    </row>
    <row r="7047" spans="1:10">
      <c r="A7047" s="4">
        <v>41730</v>
      </c>
      <c r="B7047" s="4"/>
      <c r="C7047" s="7" t="s">
        <v>6119</v>
      </c>
      <c r="D7047" s="7" t="s">
        <v>7612</v>
      </c>
      <c r="E7047" s="519">
        <v>17734</v>
      </c>
      <c r="F7047" s="184">
        <v>174.53</v>
      </c>
    </row>
    <row r="7048" spans="1:10">
      <c r="A7048" s="4">
        <v>41730</v>
      </c>
      <c r="B7048" s="4"/>
      <c r="C7048" s="7" t="s">
        <v>7621</v>
      </c>
      <c r="D7048" s="7" t="s">
        <v>7608</v>
      </c>
      <c r="E7048" s="519">
        <v>17730</v>
      </c>
      <c r="F7048" s="184">
        <v>282.81</v>
      </c>
    </row>
    <row r="7049" spans="1:10">
      <c r="A7049" s="4">
        <v>41730</v>
      </c>
      <c r="B7049" s="4"/>
      <c r="C7049" s="7" t="s">
        <v>200</v>
      </c>
      <c r="D7049" s="7" t="s">
        <v>7609</v>
      </c>
      <c r="E7049" s="519">
        <v>17731</v>
      </c>
      <c r="F7049" s="184">
        <v>243.59</v>
      </c>
    </row>
    <row r="7050" spans="1:10">
      <c r="A7050" s="4">
        <v>41730</v>
      </c>
      <c r="B7050" s="4"/>
      <c r="C7050" s="7" t="s">
        <v>5609</v>
      </c>
      <c r="D7050" s="7" t="s">
        <v>7619</v>
      </c>
      <c r="E7050" s="519">
        <v>17741</v>
      </c>
      <c r="F7050" s="184">
        <v>197.2</v>
      </c>
    </row>
    <row r="7051" spans="1:10">
      <c r="A7051" s="4">
        <v>41730</v>
      </c>
      <c r="B7051" s="4"/>
      <c r="C7051" s="7" t="s">
        <v>635</v>
      </c>
      <c r="D7051" s="7" t="s">
        <v>7615</v>
      </c>
      <c r="E7051" s="519">
        <v>17737</v>
      </c>
      <c r="F7051" s="184">
        <v>207.86</v>
      </c>
    </row>
    <row r="7052" spans="1:10">
      <c r="A7052" s="4">
        <v>41730</v>
      </c>
      <c r="B7052" s="4"/>
      <c r="C7052" s="7" t="s">
        <v>2520</v>
      </c>
      <c r="D7052" s="7" t="s">
        <v>7617</v>
      </c>
      <c r="E7052" s="519">
        <v>17739</v>
      </c>
      <c r="F7052" s="184">
        <v>124.53</v>
      </c>
    </row>
    <row r="7053" spans="1:10">
      <c r="A7053" s="4">
        <v>41730</v>
      </c>
      <c r="B7053" s="4"/>
      <c r="C7053" s="7" t="s">
        <v>196</v>
      </c>
      <c r="D7053" s="7" t="s">
        <v>7606</v>
      </c>
      <c r="E7053" s="519">
        <v>17728</v>
      </c>
      <c r="F7053" s="184">
        <v>174.53</v>
      </c>
    </row>
    <row r="7054" spans="1:10" s="444" customFormat="1" ht="15" customHeight="1">
      <c r="A7054" s="4">
        <v>41730</v>
      </c>
      <c r="B7054" s="4"/>
      <c r="C7054" s="7" t="s">
        <v>7623</v>
      </c>
      <c r="D7054" s="7" t="s">
        <v>7620</v>
      </c>
      <c r="E7054" s="519">
        <v>17742</v>
      </c>
      <c r="F7054" s="184">
        <v>191.1</v>
      </c>
      <c r="G7054" s="309"/>
      <c r="H7054" s="309"/>
      <c r="I7054" s="24"/>
      <c r="J7054" s="2"/>
    </row>
    <row r="7055" spans="1:10" s="444" customFormat="1" ht="15" customHeight="1">
      <c r="A7055" s="4">
        <v>41730</v>
      </c>
      <c r="B7055" s="4"/>
      <c r="C7055" s="7" t="s">
        <v>6983</v>
      </c>
      <c r="D7055" s="7" t="s">
        <v>7618</v>
      </c>
      <c r="E7055" s="519">
        <v>17740</v>
      </c>
      <c r="F7055" s="184">
        <v>197.2</v>
      </c>
      <c r="G7055" s="309"/>
      <c r="H7055" s="309"/>
      <c r="I7055" s="24"/>
      <c r="J7055" s="2"/>
    </row>
    <row r="7056" spans="1:10" s="444" customFormat="1" ht="15" customHeight="1">
      <c r="A7056" s="4">
        <v>41730</v>
      </c>
      <c r="B7056" s="4"/>
      <c r="C7056" s="7" t="s">
        <v>7622</v>
      </c>
      <c r="D7056" s="7" t="s">
        <v>7611</v>
      </c>
      <c r="E7056" s="519">
        <v>17733</v>
      </c>
      <c r="F7056" s="184">
        <v>207.86</v>
      </c>
      <c r="G7056" s="309"/>
      <c r="H7056" s="309"/>
      <c r="I7056" s="24"/>
      <c r="J7056" s="2"/>
    </row>
    <row r="7060" spans="1:10">
      <c r="A7060" s="579">
        <v>41731</v>
      </c>
    </row>
    <row r="7061" spans="1:10" s="444" customFormat="1" ht="15" customHeight="1">
      <c r="A7061" s="4">
        <v>41724</v>
      </c>
      <c r="B7061" s="4"/>
      <c r="C7061" s="7" t="s">
        <v>1871</v>
      </c>
      <c r="D7061" s="7" t="s">
        <v>7573</v>
      </c>
      <c r="E7061" s="519">
        <v>17695</v>
      </c>
      <c r="F7061" s="184">
        <v>138.18</v>
      </c>
      <c r="G7061" s="309"/>
      <c r="H7061" s="309"/>
      <c r="I7061" s="24"/>
      <c r="J7061" s="2"/>
    </row>
    <row r="7062" spans="1:10" s="444" customFormat="1" ht="15" customHeight="1">
      <c r="A7062" s="4">
        <v>41726</v>
      </c>
      <c r="B7062" s="4">
        <v>41366</v>
      </c>
      <c r="C7062" s="7" t="s">
        <v>5074</v>
      </c>
      <c r="D7062" s="7" t="s">
        <v>7595</v>
      </c>
      <c r="E7062" s="519">
        <v>17715</v>
      </c>
      <c r="F7062" s="184">
        <v>184.14</v>
      </c>
      <c r="G7062" s="309"/>
      <c r="H7062" s="309"/>
      <c r="I7062" s="24"/>
      <c r="J7062" s="2"/>
    </row>
    <row r="7063" spans="1:10" s="444" customFormat="1" ht="15" customHeight="1">
      <c r="A7063" s="4">
        <v>41730</v>
      </c>
      <c r="B7063" s="4"/>
      <c r="C7063" s="7" t="s">
        <v>173</v>
      </c>
      <c r="D7063" s="7" t="s">
        <v>7614</v>
      </c>
      <c r="E7063" s="519">
        <v>17736</v>
      </c>
      <c r="F7063" s="184">
        <v>364.88</v>
      </c>
      <c r="G7063" s="309"/>
      <c r="H7063" s="309"/>
      <c r="I7063" s="24"/>
      <c r="J7063" s="2"/>
    </row>
    <row r="7064" spans="1:10" s="444" customFormat="1" ht="15" customHeight="1">
      <c r="A7064" s="4">
        <v>41731</v>
      </c>
      <c r="B7064" s="4"/>
      <c r="C7064" s="7" t="s">
        <v>1703</v>
      </c>
      <c r="D7064" s="7" t="s">
        <v>7630</v>
      </c>
      <c r="E7064" s="519">
        <v>17745</v>
      </c>
      <c r="F7064" s="184">
        <v>412.86</v>
      </c>
      <c r="G7064" s="309"/>
      <c r="H7064" s="309"/>
      <c r="I7064" s="24"/>
      <c r="J7064" s="2"/>
    </row>
    <row r="7065" spans="1:10" s="444" customFormat="1" ht="15" customHeight="1">
      <c r="A7065" s="4">
        <v>41731</v>
      </c>
      <c r="B7065" s="4"/>
      <c r="C7065" s="7" t="s">
        <v>761</v>
      </c>
      <c r="D7065" s="7" t="s">
        <v>7695</v>
      </c>
      <c r="E7065" s="519">
        <v>17817</v>
      </c>
      <c r="F7065" s="184">
        <v>300</v>
      </c>
      <c r="G7065" s="309"/>
      <c r="H7065" s="309"/>
      <c r="I7065" s="24"/>
      <c r="J7065" s="2"/>
    </row>
    <row r="7066" spans="1:10" s="444" customFormat="1" ht="15" customHeight="1">
      <c r="A7066" s="4">
        <v>41731</v>
      </c>
      <c r="B7066" s="4"/>
      <c r="C7066" s="7" t="s">
        <v>3138</v>
      </c>
      <c r="D7066" s="7" t="s">
        <v>7637</v>
      </c>
      <c r="E7066" s="519">
        <v>17753</v>
      </c>
      <c r="F7066" s="184">
        <v>202.6</v>
      </c>
      <c r="G7066" s="309"/>
      <c r="H7066" s="309"/>
      <c r="I7066" s="24"/>
      <c r="J7066" s="2"/>
    </row>
    <row r="7067" spans="1:10" s="444" customFormat="1" ht="15" customHeight="1">
      <c r="A7067" s="4">
        <v>41731</v>
      </c>
      <c r="B7067" s="4"/>
      <c r="C7067" s="7" t="s">
        <v>531</v>
      </c>
      <c r="D7067" s="7" t="s">
        <v>7649</v>
      </c>
      <c r="E7067" s="519">
        <v>17767</v>
      </c>
      <c r="F7067" s="184">
        <v>696.74</v>
      </c>
      <c r="G7067" s="309"/>
      <c r="H7067" s="309"/>
      <c r="I7067" s="24"/>
      <c r="J7067" s="2"/>
    </row>
    <row r="7068" spans="1:10" s="444" customFormat="1" ht="15" customHeight="1">
      <c r="A7068" s="4">
        <v>41731</v>
      </c>
      <c r="B7068" s="4"/>
      <c r="C7068" s="7" t="s">
        <v>6989</v>
      </c>
      <c r="D7068" s="7" t="s">
        <v>7677</v>
      </c>
      <c r="E7068" s="519">
        <v>17797</v>
      </c>
      <c r="F7068" s="184">
        <v>232</v>
      </c>
      <c r="G7068" s="309"/>
      <c r="H7068" s="309"/>
      <c r="I7068" s="24"/>
      <c r="J7068" s="2"/>
    </row>
    <row r="7069" spans="1:10" s="444" customFormat="1" ht="15" customHeight="1">
      <c r="A7069" s="4">
        <v>41731</v>
      </c>
      <c r="B7069" s="4"/>
      <c r="C7069" s="7" t="s">
        <v>2147</v>
      </c>
      <c r="D7069" s="7" t="s">
        <v>7636</v>
      </c>
      <c r="E7069" s="519">
        <v>17751</v>
      </c>
      <c r="F7069" s="184">
        <v>259.51</v>
      </c>
      <c r="G7069" s="309"/>
      <c r="H7069" s="309"/>
      <c r="I7069" s="24"/>
      <c r="J7069" s="2"/>
    </row>
    <row r="7070" spans="1:10" s="444" customFormat="1" ht="15" customHeight="1">
      <c r="A7070" s="4">
        <v>41731</v>
      </c>
      <c r="B7070" s="4"/>
      <c r="C7070" s="7" t="s">
        <v>1734</v>
      </c>
      <c r="D7070" s="7" t="s">
        <v>7639</v>
      </c>
      <c r="E7070" s="519">
        <v>17755</v>
      </c>
      <c r="F7070" s="184">
        <v>171.31</v>
      </c>
      <c r="G7070" s="309"/>
      <c r="H7070" s="309"/>
      <c r="I7070" s="24"/>
      <c r="J7070" s="2"/>
    </row>
    <row r="7071" spans="1:10" s="444" customFormat="1" ht="15" customHeight="1">
      <c r="A7071" s="4">
        <v>41731</v>
      </c>
      <c r="B7071" s="4"/>
      <c r="C7071" s="7" t="s">
        <v>1485</v>
      </c>
      <c r="D7071" s="7" t="s">
        <v>7663</v>
      </c>
      <c r="E7071" s="519">
        <v>17783</v>
      </c>
      <c r="F7071" s="184">
        <v>822.9</v>
      </c>
      <c r="G7071" s="309"/>
      <c r="H7071" s="309"/>
      <c r="I7071" s="24"/>
      <c r="J7071" s="2"/>
    </row>
    <row r="7072" spans="1:10" s="444" customFormat="1" ht="15" customHeight="1">
      <c r="A7072" s="4">
        <v>41731</v>
      </c>
      <c r="B7072" s="4"/>
      <c r="C7072" s="7" t="s">
        <v>5786</v>
      </c>
      <c r="D7072" s="7" t="s">
        <v>7661</v>
      </c>
      <c r="E7072" s="519">
        <v>17781</v>
      </c>
      <c r="F7072" s="184">
        <v>506.5</v>
      </c>
      <c r="G7072" s="309"/>
      <c r="H7072" s="309"/>
      <c r="I7072" s="24"/>
      <c r="J7072" s="2"/>
    </row>
    <row r="7073" spans="1:10" s="444" customFormat="1" ht="15" customHeight="1">
      <c r="A7073" s="4">
        <v>41731</v>
      </c>
      <c r="B7073" s="4"/>
      <c r="C7073" s="7" t="s">
        <v>4349</v>
      </c>
      <c r="D7073" s="7" t="s">
        <v>7674</v>
      </c>
      <c r="E7073" s="519">
        <v>17794</v>
      </c>
      <c r="F7073" s="184">
        <v>232</v>
      </c>
      <c r="G7073" s="309"/>
      <c r="H7073" s="309"/>
      <c r="I7073" s="24"/>
      <c r="J7073" s="2"/>
    </row>
    <row r="7074" spans="1:10" s="444" customFormat="1" ht="15" customHeight="1">
      <c r="A7074" s="4">
        <v>41731</v>
      </c>
      <c r="B7074" s="4"/>
      <c r="C7074" s="7" t="s">
        <v>520</v>
      </c>
      <c r="D7074" s="7" t="s">
        <v>7631</v>
      </c>
      <c r="E7074" s="519">
        <v>17746</v>
      </c>
      <c r="F7074" s="184">
        <v>271.31</v>
      </c>
      <c r="G7074" s="309"/>
      <c r="H7074" s="309"/>
      <c r="I7074" s="24"/>
      <c r="J7074" s="2"/>
    </row>
    <row r="7075" spans="1:10" s="444" customFormat="1" ht="15" customHeight="1">
      <c r="A7075" s="4">
        <v>41731</v>
      </c>
      <c r="B7075" s="4"/>
      <c r="C7075" s="7" t="s">
        <v>1483</v>
      </c>
      <c r="D7075" s="7" t="s">
        <v>7651</v>
      </c>
      <c r="E7075" s="519">
        <v>17769</v>
      </c>
      <c r="F7075" s="184">
        <v>332.37</v>
      </c>
      <c r="G7075" s="309"/>
      <c r="H7075" s="309"/>
      <c r="I7075" s="24"/>
      <c r="J7075" s="2"/>
    </row>
    <row r="7076" spans="1:10" s="444" customFormat="1" ht="15" customHeight="1">
      <c r="A7076" s="4">
        <v>41731</v>
      </c>
      <c r="B7076" s="4"/>
      <c r="C7076" s="7" t="s">
        <v>233</v>
      </c>
      <c r="D7076" s="7" t="s">
        <v>7653</v>
      </c>
      <c r="E7076" s="519">
        <v>17771</v>
      </c>
      <c r="F7076" s="184">
        <v>403.23</v>
      </c>
      <c r="G7076" s="309"/>
      <c r="H7076" s="309"/>
      <c r="I7076" s="24"/>
      <c r="J7076" s="2"/>
    </row>
    <row r="7077" spans="1:10" s="444" customFormat="1" ht="15" customHeight="1">
      <c r="A7077" s="4">
        <v>41731</v>
      </c>
      <c r="B7077" s="4"/>
      <c r="C7077" s="7" t="s">
        <v>558</v>
      </c>
      <c r="D7077" s="7" t="s">
        <v>7687</v>
      </c>
      <c r="E7077" s="519">
        <v>17808</v>
      </c>
      <c r="F7077" s="184">
        <v>927.76</v>
      </c>
      <c r="G7077" s="309"/>
      <c r="H7077" s="309"/>
      <c r="I7077" s="24"/>
      <c r="J7077" s="2"/>
    </row>
    <row r="7078" spans="1:10" s="444" customFormat="1" ht="15" customHeight="1">
      <c r="A7078" s="4">
        <v>41731</v>
      </c>
      <c r="B7078" s="4"/>
      <c r="C7078" s="7" t="s">
        <v>3529</v>
      </c>
      <c r="D7078" s="7" t="s">
        <v>7664</v>
      </c>
      <c r="E7078" s="519">
        <v>17784</v>
      </c>
      <c r="F7078" s="184">
        <v>504.55</v>
      </c>
      <c r="G7078" s="309"/>
      <c r="H7078" s="309"/>
      <c r="I7078" s="24"/>
      <c r="J7078" s="2"/>
    </row>
    <row r="7079" spans="1:10" s="444" customFormat="1" ht="15" customHeight="1">
      <c r="A7079" s="4">
        <v>41731</v>
      </c>
      <c r="B7079" s="4"/>
      <c r="C7079" s="7" t="s">
        <v>519</v>
      </c>
      <c r="D7079" s="7" t="s">
        <v>7629</v>
      </c>
      <c r="E7079" s="519">
        <v>17819</v>
      </c>
      <c r="F7079" s="184">
        <v>675.86</v>
      </c>
      <c r="G7079" s="309"/>
      <c r="H7079" s="309"/>
      <c r="I7079" s="24"/>
      <c r="J7079" s="2"/>
    </row>
    <row r="7080" spans="1:10" s="444" customFormat="1" ht="15" customHeight="1">
      <c r="A7080" s="4">
        <v>41731</v>
      </c>
      <c r="B7080" s="4"/>
      <c r="C7080" s="7" t="s">
        <v>2013</v>
      </c>
      <c r="D7080" s="7" t="s">
        <v>7652</v>
      </c>
      <c r="E7080" s="519">
        <v>17770</v>
      </c>
      <c r="F7080" s="184">
        <v>207.05</v>
      </c>
      <c r="G7080" s="309"/>
      <c r="H7080" s="309"/>
      <c r="I7080" s="24"/>
      <c r="J7080" s="2"/>
    </row>
    <row r="7081" spans="1:10" s="444" customFormat="1" ht="15" customHeight="1">
      <c r="A7081" s="4">
        <v>41730</v>
      </c>
      <c r="B7081" s="4"/>
      <c r="C7081" s="7" t="s">
        <v>492</v>
      </c>
      <c r="D7081" s="7" t="s">
        <v>7601</v>
      </c>
      <c r="E7081" s="519">
        <v>17723</v>
      </c>
      <c r="F7081" s="184">
        <v>192.52</v>
      </c>
      <c r="G7081" s="309"/>
      <c r="H7081" s="309"/>
      <c r="I7081" s="24"/>
      <c r="J7081" s="2"/>
    </row>
    <row r="7082" spans="1:10" s="444" customFormat="1" ht="15" customHeight="1">
      <c r="A7082" s="4">
        <v>41730</v>
      </c>
      <c r="B7082" s="4"/>
      <c r="C7082" s="7" t="s">
        <v>633</v>
      </c>
      <c r="D7082" s="7" t="s">
        <v>7613</v>
      </c>
      <c r="E7082" s="519">
        <v>17735</v>
      </c>
      <c r="F7082" s="184">
        <v>223.83</v>
      </c>
      <c r="G7082" s="309"/>
      <c r="H7082" s="309"/>
      <c r="I7082" s="24"/>
      <c r="J7082" s="2"/>
    </row>
    <row r="7083" spans="1:10" s="444" customFormat="1" ht="15" customHeight="1">
      <c r="A7083" s="4">
        <v>41730</v>
      </c>
      <c r="B7083" s="4"/>
      <c r="C7083" s="7" t="s">
        <v>2960</v>
      </c>
      <c r="D7083" s="7" t="s">
        <v>7603</v>
      </c>
      <c r="E7083" s="519">
        <v>17725</v>
      </c>
      <c r="F7083" s="184">
        <v>202.6</v>
      </c>
      <c r="G7083" s="309"/>
      <c r="H7083" s="309"/>
      <c r="I7083" s="24"/>
      <c r="J7083" s="2"/>
    </row>
    <row r="7084" spans="1:10" s="444" customFormat="1" ht="15" customHeight="1">
      <c r="A7084" s="4">
        <v>41730</v>
      </c>
      <c r="B7084" s="4"/>
      <c r="C7084" s="7" t="s">
        <v>636</v>
      </c>
      <c r="D7084" s="7" t="s">
        <v>7616</v>
      </c>
      <c r="E7084" s="519">
        <v>17738</v>
      </c>
      <c r="F7084" s="184">
        <v>207.86</v>
      </c>
      <c r="G7084" s="309"/>
      <c r="H7084" s="309"/>
      <c r="I7084" s="24"/>
      <c r="J7084" s="2"/>
    </row>
    <row r="7085" spans="1:10" s="444" customFormat="1" ht="15" customHeight="1">
      <c r="A7085" s="4">
        <v>41731</v>
      </c>
      <c r="B7085" s="4"/>
      <c r="C7085" s="7" t="s">
        <v>265</v>
      </c>
      <c r="D7085" s="7" t="s">
        <v>7646</v>
      </c>
      <c r="E7085" s="519">
        <v>17762</v>
      </c>
      <c r="F7085" s="184">
        <v>206.27</v>
      </c>
      <c r="G7085" s="309"/>
      <c r="H7085" s="309"/>
      <c r="I7085" s="24"/>
      <c r="J7085" s="2"/>
    </row>
    <row r="7086" spans="1:10" s="444" customFormat="1" ht="15" customHeight="1">
      <c r="A7086" s="4">
        <v>41731</v>
      </c>
      <c r="B7086" s="4"/>
      <c r="C7086" s="7" t="s">
        <v>560</v>
      </c>
      <c r="D7086" s="7" t="s">
        <v>7640</v>
      </c>
      <c r="E7086" s="519">
        <v>17756</v>
      </c>
      <c r="F7086" s="184">
        <v>324.39</v>
      </c>
      <c r="G7086" s="309"/>
      <c r="H7086" s="309"/>
      <c r="I7086" s="24"/>
      <c r="J7086" s="2"/>
    </row>
    <row r="7087" spans="1:10" s="444" customFormat="1" ht="15" customHeight="1">
      <c r="A7087" s="4">
        <v>41731</v>
      </c>
      <c r="B7087" s="4"/>
      <c r="C7087" s="7" t="s">
        <v>5295</v>
      </c>
      <c r="D7087" s="7" t="s">
        <v>7675</v>
      </c>
      <c r="E7087" s="519">
        <v>17795</v>
      </c>
      <c r="F7087" s="184">
        <v>203</v>
      </c>
      <c r="G7087" s="309"/>
      <c r="H7087" s="309"/>
      <c r="I7087" s="24"/>
      <c r="J7087" s="2"/>
    </row>
    <row r="7088" spans="1:10" s="444" customFormat="1" ht="15" customHeight="1">
      <c r="A7088" s="4">
        <v>41731</v>
      </c>
      <c r="B7088" s="4"/>
      <c r="C7088" s="7" t="s">
        <v>7534</v>
      </c>
      <c r="D7088" s="7" t="s">
        <v>7673</v>
      </c>
      <c r="E7088" s="519">
        <v>17793</v>
      </c>
      <c r="F7088" s="184">
        <v>197.2</v>
      </c>
      <c r="G7088" s="309"/>
      <c r="H7088" s="309"/>
      <c r="I7088" s="24"/>
      <c r="J7088" s="2"/>
    </row>
    <row r="7089" spans="1:10" s="444" customFormat="1" ht="15" customHeight="1">
      <c r="A7089" s="4">
        <v>41731</v>
      </c>
      <c r="B7089" s="4"/>
      <c r="C7089" s="7" t="s">
        <v>1727</v>
      </c>
      <c r="D7089" s="7" t="s">
        <v>7644</v>
      </c>
      <c r="E7089" s="519">
        <v>17760</v>
      </c>
      <c r="F7089" s="184">
        <v>227.07</v>
      </c>
      <c r="G7089" s="309"/>
      <c r="H7089" s="309"/>
      <c r="I7089" s="24"/>
      <c r="J7089" s="2"/>
    </row>
    <row r="7090" spans="1:10" s="444" customFormat="1" ht="15" customHeight="1">
      <c r="A7090" s="4">
        <v>41731</v>
      </c>
      <c r="B7090" s="4"/>
      <c r="C7090" s="7" t="s">
        <v>518</v>
      </c>
      <c r="D7090" s="7" t="s">
        <v>7628</v>
      </c>
      <c r="E7090" s="519">
        <v>17743</v>
      </c>
      <c r="F7090" s="184">
        <v>353.88</v>
      </c>
      <c r="G7090" s="309"/>
      <c r="H7090" s="309"/>
      <c r="I7090" s="24"/>
      <c r="J7090" s="2"/>
    </row>
    <row r="7091" spans="1:10" s="444" customFormat="1" ht="15" customHeight="1">
      <c r="A7091" s="4">
        <v>41730</v>
      </c>
      <c r="B7091" s="4"/>
      <c r="C7091" s="7" t="s">
        <v>497</v>
      </c>
      <c r="D7091" s="7" t="s">
        <v>7605</v>
      </c>
      <c r="E7091" s="519">
        <v>17727</v>
      </c>
      <c r="F7091" s="184">
        <v>203.24</v>
      </c>
      <c r="G7091" s="309"/>
      <c r="H7091" s="309"/>
      <c r="I7091" s="24"/>
      <c r="J7091" s="2"/>
    </row>
    <row r="7092" spans="1:10">
      <c r="A7092" s="4">
        <v>41731</v>
      </c>
      <c r="B7092" s="4"/>
      <c r="C7092" s="7" t="s">
        <v>6121</v>
      </c>
      <c r="D7092" s="7" t="s">
        <v>7689</v>
      </c>
      <c r="E7092" s="519">
        <v>17810</v>
      </c>
      <c r="F7092" s="184">
        <v>614.66999999999996</v>
      </c>
    </row>
    <row r="7093" spans="1:10" s="444" customFormat="1" ht="15" customHeight="1">
      <c r="A7093" s="4">
        <v>41731</v>
      </c>
      <c r="B7093" s="4"/>
      <c r="C7093" s="7" t="s">
        <v>563</v>
      </c>
      <c r="D7093" s="7" t="s">
        <v>7667</v>
      </c>
      <c r="E7093" s="519">
        <v>17787</v>
      </c>
      <c r="F7093" s="184">
        <v>707.76</v>
      </c>
      <c r="G7093" s="309"/>
      <c r="H7093" s="309"/>
      <c r="I7093" s="24"/>
      <c r="J7093" s="2"/>
    </row>
    <row r="7094" spans="1:10" s="444" customFormat="1" ht="15" customHeight="1">
      <c r="A7094" s="4">
        <v>41731</v>
      </c>
      <c r="B7094" s="4"/>
      <c r="C7094" s="7" t="s">
        <v>537</v>
      </c>
      <c r="D7094" s="7" t="s">
        <v>7658</v>
      </c>
      <c r="E7094" s="519">
        <v>17777</v>
      </c>
      <c r="F7094" s="184">
        <v>707.76</v>
      </c>
      <c r="G7094" s="309"/>
      <c r="H7094" s="309"/>
      <c r="I7094" s="24"/>
      <c r="J7094" s="2"/>
    </row>
    <row r="7095" spans="1:10" s="444" customFormat="1" ht="15" customHeight="1">
      <c r="A7095" s="4">
        <v>41731</v>
      </c>
      <c r="B7095" s="4"/>
      <c r="C7095" s="7" t="s">
        <v>523</v>
      </c>
      <c r="D7095" s="7" t="s">
        <v>7635</v>
      </c>
      <c r="E7095" s="519">
        <v>17750</v>
      </c>
      <c r="F7095" s="184">
        <v>578</v>
      </c>
      <c r="G7095" s="309"/>
      <c r="H7095" s="309"/>
      <c r="I7095" s="24"/>
      <c r="J7095" s="2"/>
    </row>
    <row r="7096" spans="1:10" s="444" customFormat="1" ht="15" customHeight="1">
      <c r="A7096" s="4">
        <v>41731</v>
      </c>
      <c r="B7096" s="4"/>
      <c r="C7096" s="7" t="s">
        <v>1629</v>
      </c>
      <c r="D7096" s="7" t="s">
        <v>7654</v>
      </c>
      <c r="E7096" s="519">
        <v>17773</v>
      </c>
      <c r="F7096" s="184">
        <v>678.27</v>
      </c>
      <c r="G7096" s="309"/>
      <c r="H7096" s="309"/>
      <c r="I7096" s="24"/>
      <c r="J7096" s="2"/>
    </row>
    <row r="7099" spans="1:10">
      <c r="A7099" s="579">
        <v>41732</v>
      </c>
    </row>
    <row r="7100" spans="1:10" s="444" customFormat="1" ht="15" customHeight="1">
      <c r="A7100" s="4">
        <v>41731</v>
      </c>
      <c r="B7100" s="4"/>
      <c r="C7100" s="7" t="s">
        <v>5296</v>
      </c>
      <c r="D7100" s="7" t="s">
        <v>7633</v>
      </c>
      <c r="E7100" s="519">
        <v>17748</v>
      </c>
      <c r="F7100" s="184">
        <v>177.28</v>
      </c>
      <c r="G7100" s="309"/>
      <c r="H7100" s="309"/>
      <c r="I7100" s="24"/>
      <c r="J7100" s="2"/>
    </row>
    <row r="7101" spans="1:10" s="444" customFormat="1" ht="15" customHeight="1">
      <c r="A7101" s="4">
        <v>41726</v>
      </c>
      <c r="B7101" s="4"/>
      <c r="C7101" s="7" t="s">
        <v>7587</v>
      </c>
      <c r="D7101" s="7" t="s">
        <v>7593</v>
      </c>
      <c r="E7101" s="519">
        <v>17713</v>
      </c>
      <c r="F7101" s="184">
        <v>200</v>
      </c>
      <c r="G7101" s="309"/>
      <c r="H7101" s="309"/>
      <c r="I7101" s="24"/>
      <c r="J7101" s="2"/>
    </row>
    <row r="7102" spans="1:10" s="444" customFormat="1" ht="15" customHeight="1">
      <c r="A7102" s="4">
        <v>41726</v>
      </c>
      <c r="B7102" s="4">
        <v>41731</v>
      </c>
      <c r="C7102" s="7" t="s">
        <v>896</v>
      </c>
      <c r="D7102" s="7" t="s">
        <v>7596</v>
      </c>
      <c r="E7102" s="519">
        <v>17716</v>
      </c>
      <c r="F7102" s="184">
        <v>250.21</v>
      </c>
      <c r="G7102" s="309"/>
      <c r="H7102" s="309"/>
      <c r="I7102" s="24"/>
      <c r="J7102" s="2"/>
    </row>
    <row r="7103" spans="1:10" s="444" customFormat="1" ht="15" customHeight="1">
      <c r="A7103" s="4">
        <v>41726</v>
      </c>
      <c r="B7103" s="4">
        <v>41700</v>
      </c>
      <c r="C7103" s="7" t="s">
        <v>919</v>
      </c>
      <c r="D7103" s="7" t="s">
        <v>7598</v>
      </c>
      <c r="E7103" s="519">
        <v>17719</v>
      </c>
      <c r="F7103" s="184">
        <v>276.19</v>
      </c>
      <c r="G7103" s="309"/>
      <c r="H7103" s="309"/>
      <c r="I7103" s="24"/>
      <c r="J7103" s="2"/>
    </row>
    <row r="7104" spans="1:10" s="444" customFormat="1" ht="15" customHeight="1">
      <c r="A7104" s="4">
        <v>41726</v>
      </c>
      <c r="B7104" s="4"/>
      <c r="C7104" s="7" t="s">
        <v>1328</v>
      </c>
      <c r="D7104" s="7" t="s">
        <v>4421</v>
      </c>
      <c r="E7104" s="519">
        <v>17720</v>
      </c>
      <c r="F7104" s="184">
        <v>960</v>
      </c>
      <c r="G7104" s="309"/>
      <c r="H7104" s="309"/>
      <c r="I7104" s="24"/>
      <c r="J7104" s="2"/>
    </row>
    <row r="7105" spans="1:10" s="444" customFormat="1" ht="15" customHeight="1">
      <c r="A7105" s="4">
        <v>41731</v>
      </c>
      <c r="B7105" s="4"/>
      <c r="C7105" s="7" t="s">
        <v>6986</v>
      </c>
      <c r="D7105" s="7" t="s">
        <v>7655</v>
      </c>
      <c r="E7105" s="519">
        <v>17774</v>
      </c>
      <c r="F7105" s="184">
        <v>1423.3</v>
      </c>
      <c r="G7105" s="309"/>
      <c r="H7105" s="309"/>
      <c r="I7105" s="24"/>
      <c r="J7105" s="2"/>
    </row>
    <row r="7106" spans="1:10" s="444" customFormat="1" ht="15" customHeight="1">
      <c r="A7106" s="4">
        <v>41731</v>
      </c>
      <c r="B7106" s="4"/>
      <c r="C7106" s="7" t="s">
        <v>530</v>
      </c>
      <c r="D7106" s="7" t="s">
        <v>7648</v>
      </c>
      <c r="E7106" s="519">
        <v>17766</v>
      </c>
      <c r="F7106" s="184">
        <v>678.27</v>
      </c>
      <c r="G7106" s="309"/>
      <c r="H7106" s="309"/>
      <c r="I7106" s="24"/>
      <c r="J7106" s="2"/>
    </row>
    <row r="7107" spans="1:10" s="444" customFormat="1" ht="15" customHeight="1">
      <c r="A7107" s="4">
        <v>41731</v>
      </c>
      <c r="B7107" s="4"/>
      <c r="C7107" s="7" t="s">
        <v>561</v>
      </c>
      <c r="D7107" s="7" t="s">
        <v>7642</v>
      </c>
      <c r="E7107" s="519">
        <v>17758</v>
      </c>
      <c r="F7107" s="184">
        <v>237.39</v>
      </c>
      <c r="G7107" s="309"/>
      <c r="H7107" s="309"/>
      <c r="I7107" s="24"/>
      <c r="J7107" s="2"/>
    </row>
    <row r="7108" spans="1:10" s="444" customFormat="1" ht="15" customHeight="1">
      <c r="A7108" s="4">
        <v>41731</v>
      </c>
      <c r="B7108" s="4"/>
      <c r="C7108" s="7" t="s">
        <v>538</v>
      </c>
      <c r="D7108" s="7" t="s">
        <v>7659</v>
      </c>
      <c r="E7108" s="519">
        <v>17779</v>
      </c>
      <c r="F7108" s="184">
        <v>594.52</v>
      </c>
      <c r="G7108" s="309"/>
      <c r="H7108" s="309"/>
      <c r="I7108" s="24"/>
      <c r="J7108" s="2"/>
    </row>
    <row r="7109" spans="1:10" s="444" customFormat="1" ht="15" customHeight="1">
      <c r="A7109" s="4">
        <v>41730</v>
      </c>
      <c r="B7109" s="4"/>
      <c r="C7109" s="7" t="s">
        <v>626</v>
      </c>
      <c r="D7109" s="7" t="s">
        <v>7607</v>
      </c>
      <c r="E7109" s="519">
        <v>17729</v>
      </c>
      <c r="F7109" s="184">
        <v>207.86</v>
      </c>
      <c r="G7109" s="309"/>
      <c r="H7109" s="309"/>
      <c r="I7109" s="24"/>
      <c r="J7109" s="2"/>
    </row>
    <row r="7110" spans="1:10" s="444" customFormat="1" ht="15" customHeight="1">
      <c r="A7110" s="4">
        <v>41731</v>
      </c>
      <c r="B7110" s="4"/>
      <c r="C7110" s="7" t="s">
        <v>1480</v>
      </c>
      <c r="D7110" s="7" t="s">
        <v>7692</v>
      </c>
      <c r="E7110" s="519">
        <v>17813</v>
      </c>
      <c r="F7110" s="184">
        <v>849.31</v>
      </c>
      <c r="G7110" s="309"/>
      <c r="H7110" s="309"/>
      <c r="I7110" s="24"/>
      <c r="J7110" s="2"/>
    </row>
    <row r="7111" spans="1:10" s="444" customFormat="1" ht="15" customHeight="1">
      <c r="A7111" s="4">
        <v>41731</v>
      </c>
      <c r="B7111" s="4"/>
      <c r="C7111" s="7" t="s">
        <v>354</v>
      </c>
      <c r="D7111" s="7" t="s">
        <v>7686</v>
      </c>
      <c r="E7111" s="519">
        <v>17807</v>
      </c>
      <c r="F7111" s="184">
        <v>2115.16</v>
      </c>
      <c r="G7111" s="309"/>
      <c r="H7111" s="309"/>
      <c r="I7111" s="24"/>
      <c r="J7111" s="2"/>
    </row>
    <row r="7112" spans="1:10" s="444" customFormat="1" ht="15" customHeight="1">
      <c r="A7112" s="4">
        <v>41731</v>
      </c>
      <c r="B7112" s="4"/>
      <c r="C7112" s="7" t="s">
        <v>2268</v>
      </c>
      <c r="D7112" s="7" t="s">
        <v>7681</v>
      </c>
      <c r="E7112" s="519">
        <v>17801</v>
      </c>
      <c r="F7112" s="184">
        <v>676</v>
      </c>
      <c r="G7112" s="309"/>
      <c r="H7112" s="309"/>
      <c r="I7112" s="24"/>
      <c r="J7112" s="2"/>
    </row>
    <row r="7113" spans="1:10" s="444" customFormat="1" ht="15" customHeight="1">
      <c r="A7113" s="4">
        <v>41731</v>
      </c>
      <c r="B7113" s="4"/>
      <c r="C7113" s="7" t="s">
        <v>468</v>
      </c>
      <c r="D7113" s="7" t="s">
        <v>7696</v>
      </c>
      <c r="E7113" s="519">
        <v>17818</v>
      </c>
      <c r="F7113" s="184">
        <v>797.66</v>
      </c>
      <c r="G7113" s="309"/>
      <c r="H7113" s="309"/>
      <c r="I7113" s="24"/>
      <c r="J7113" s="2"/>
    </row>
    <row r="7114" spans="1:10" s="444" customFormat="1" ht="15" customHeight="1">
      <c r="A7114" s="4">
        <v>41732</v>
      </c>
      <c r="B7114" s="4"/>
      <c r="C7114" s="7" t="s">
        <v>166</v>
      </c>
      <c r="D7114" s="7" t="s">
        <v>7698</v>
      </c>
      <c r="E7114" s="519">
        <v>17821</v>
      </c>
      <c r="F7114" s="184">
        <v>65.02</v>
      </c>
      <c r="G7114" s="309"/>
      <c r="H7114" s="309"/>
      <c r="I7114" s="24"/>
      <c r="J7114" s="2"/>
    </row>
    <row r="7115" spans="1:10" s="444" customFormat="1" ht="15" customHeight="1">
      <c r="A7115" s="4">
        <v>41731</v>
      </c>
      <c r="B7115" s="4"/>
      <c r="C7115" s="7" t="s">
        <v>3368</v>
      </c>
      <c r="D7115" s="7" t="s">
        <v>7638</v>
      </c>
      <c r="E7115" s="519">
        <v>17754</v>
      </c>
      <c r="F7115" s="184">
        <v>150.31</v>
      </c>
      <c r="G7115" s="309"/>
      <c r="H7115" s="309"/>
      <c r="I7115" s="24"/>
      <c r="J7115" s="2"/>
    </row>
    <row r="7116" spans="1:10" s="444" customFormat="1" ht="15" customHeight="1">
      <c r="A7116" s="4">
        <v>41731</v>
      </c>
      <c r="B7116" s="4"/>
      <c r="C7116" s="7" t="s">
        <v>4367</v>
      </c>
      <c r="D7116" s="7" t="s">
        <v>7672</v>
      </c>
      <c r="E7116" s="519">
        <v>17792</v>
      </c>
      <c r="F7116" s="184">
        <v>312</v>
      </c>
      <c r="G7116" s="309"/>
      <c r="H7116" s="309"/>
      <c r="I7116" s="24"/>
      <c r="J7116" s="2"/>
    </row>
    <row r="7117" spans="1:10" s="444" customFormat="1" ht="15" customHeight="1">
      <c r="A7117" s="4">
        <v>41731</v>
      </c>
      <c r="B7117" s="4"/>
      <c r="C7117" s="7" t="s">
        <v>369</v>
      </c>
      <c r="D7117" s="7" t="s">
        <v>7690</v>
      </c>
      <c r="E7117" s="519">
        <v>17811</v>
      </c>
      <c r="F7117" s="184">
        <v>1263.42</v>
      </c>
      <c r="G7117" s="309"/>
      <c r="H7117" s="309"/>
      <c r="I7117" s="24"/>
      <c r="J7117" s="2"/>
    </row>
    <row r="7118" spans="1:10" s="444" customFormat="1" ht="15" customHeight="1">
      <c r="A7118" s="4">
        <v>41731</v>
      </c>
      <c r="B7118" s="4"/>
      <c r="C7118" s="7" t="s">
        <v>562</v>
      </c>
      <c r="D7118" s="7" t="s">
        <v>7645</v>
      </c>
      <c r="E7118" s="519">
        <v>17761</v>
      </c>
      <c r="F7118" s="184">
        <v>256.56</v>
      </c>
      <c r="G7118" s="309"/>
      <c r="H7118" s="309"/>
      <c r="I7118" s="24"/>
      <c r="J7118" s="2"/>
    </row>
    <row r="7119" spans="1:10" s="444" customFormat="1" ht="15" customHeight="1">
      <c r="A7119" s="4">
        <v>41731</v>
      </c>
      <c r="B7119" s="4"/>
      <c r="C7119" s="7" t="s">
        <v>2644</v>
      </c>
      <c r="D7119" s="7" t="s">
        <v>7670</v>
      </c>
      <c r="E7119" s="519">
        <v>17790</v>
      </c>
      <c r="F7119" s="184">
        <v>312</v>
      </c>
      <c r="G7119" s="309"/>
      <c r="H7119" s="309"/>
      <c r="I7119" s="24"/>
      <c r="J7119" s="2"/>
    </row>
    <row r="7120" spans="1:10" s="444" customFormat="1" ht="15" customHeight="1">
      <c r="A7120" s="4">
        <v>41731</v>
      </c>
      <c r="B7120" s="4"/>
      <c r="C7120" s="7" t="s">
        <v>5294</v>
      </c>
      <c r="D7120" s="7" t="s">
        <v>7668</v>
      </c>
      <c r="E7120" s="519">
        <v>17788</v>
      </c>
      <c r="F7120" s="184">
        <v>1248</v>
      </c>
      <c r="G7120" s="309"/>
      <c r="H7120" s="309"/>
      <c r="I7120" s="24"/>
      <c r="J7120" s="2"/>
    </row>
    <row r="7121" spans="1:10" s="444" customFormat="1" ht="15" customHeight="1">
      <c r="A7121" s="4">
        <v>41731</v>
      </c>
      <c r="B7121" s="4"/>
      <c r="C7121" s="7" t="s">
        <v>456</v>
      </c>
      <c r="D7121" s="7" t="s">
        <v>7662</v>
      </c>
      <c r="E7121" s="519">
        <v>17782</v>
      </c>
      <c r="F7121" s="184">
        <v>571.52</v>
      </c>
      <c r="G7121" s="309"/>
      <c r="H7121" s="309"/>
      <c r="I7121" s="24"/>
      <c r="J7121" s="2"/>
    </row>
    <row r="7122" spans="1:10" s="444" customFormat="1" ht="15" customHeight="1">
      <c r="A7122" s="4">
        <v>41732</v>
      </c>
      <c r="B7122" s="4"/>
      <c r="C7122" s="7" t="s">
        <v>226</v>
      </c>
      <c r="D7122" s="7" t="s">
        <v>7697</v>
      </c>
      <c r="E7122" s="519">
        <v>17820</v>
      </c>
      <c r="F7122" s="184">
        <v>493.31</v>
      </c>
      <c r="G7122" s="309"/>
      <c r="H7122" s="309"/>
      <c r="I7122" s="24"/>
      <c r="J7122" s="2"/>
    </row>
    <row r="7123" spans="1:10" s="444" customFormat="1" ht="15" customHeight="1">
      <c r="A7123" s="4">
        <v>41732</v>
      </c>
      <c r="B7123" s="4"/>
      <c r="C7123" s="7" t="s">
        <v>2960</v>
      </c>
      <c r="D7123" s="7" t="s">
        <v>7702</v>
      </c>
      <c r="E7123" s="519">
        <v>17833</v>
      </c>
      <c r="F7123" s="184">
        <v>311.67</v>
      </c>
      <c r="G7123" s="309"/>
      <c r="H7123" s="309"/>
      <c r="I7123" s="24"/>
      <c r="J7123" s="2"/>
    </row>
    <row r="7124" spans="1:10" s="444" customFormat="1" ht="15" customHeight="1">
      <c r="A7124" s="4">
        <v>41731</v>
      </c>
      <c r="B7124" s="4"/>
      <c r="C7124" s="7" t="s">
        <v>367</v>
      </c>
      <c r="D7124" s="7" t="s">
        <v>7688</v>
      </c>
      <c r="E7124" s="519">
        <v>17809</v>
      </c>
      <c r="F7124" s="184">
        <v>1327.76</v>
      </c>
      <c r="G7124" s="309"/>
      <c r="H7124" s="309"/>
      <c r="I7124" s="24"/>
      <c r="J7124" s="2"/>
    </row>
    <row r="7125" spans="1:10" s="444" customFormat="1" ht="15" customHeight="1">
      <c r="A7125" s="4">
        <v>41731</v>
      </c>
      <c r="B7125" s="4"/>
      <c r="C7125" s="7" t="s">
        <v>3925</v>
      </c>
      <c r="D7125" s="7" t="s">
        <v>7676</v>
      </c>
      <c r="E7125" s="519">
        <v>17796</v>
      </c>
      <c r="F7125" s="184">
        <v>210.58</v>
      </c>
      <c r="G7125" s="309"/>
      <c r="H7125" s="309"/>
      <c r="I7125" s="24"/>
      <c r="J7125" s="2"/>
    </row>
    <row r="7126" spans="1:10" s="444" customFormat="1" ht="15" customHeight="1">
      <c r="A7126" s="4">
        <v>41732</v>
      </c>
      <c r="B7126" s="4"/>
      <c r="C7126" s="7" t="s">
        <v>492</v>
      </c>
      <c r="D7126" s="7" t="s">
        <v>7700</v>
      </c>
      <c r="E7126" s="519">
        <v>17831</v>
      </c>
      <c r="F7126" s="184">
        <v>340</v>
      </c>
      <c r="G7126" s="309"/>
      <c r="H7126" s="309"/>
      <c r="I7126" s="24"/>
      <c r="J7126" s="2"/>
    </row>
    <row r="7127" spans="1:10" s="444" customFormat="1" ht="15" customHeight="1">
      <c r="A7127" s="4">
        <v>41732</v>
      </c>
      <c r="B7127" s="4"/>
      <c r="C7127" s="7" t="s">
        <v>497</v>
      </c>
      <c r="D7127" s="7" t="s">
        <v>7704</v>
      </c>
      <c r="E7127" s="519">
        <v>17835</v>
      </c>
      <c r="F7127" s="184">
        <v>340</v>
      </c>
      <c r="G7127" s="309"/>
      <c r="H7127" s="309"/>
      <c r="I7127" s="24"/>
      <c r="J7127" s="2"/>
    </row>
    <row r="7128" spans="1:10" s="444" customFormat="1" ht="15" customHeight="1">
      <c r="A7128" s="4">
        <v>41731</v>
      </c>
      <c r="B7128" s="4"/>
      <c r="C7128" s="7" t="s">
        <v>7626</v>
      </c>
      <c r="D7128" s="7" t="s">
        <v>7650</v>
      </c>
      <c r="E7128" s="519">
        <v>17768</v>
      </c>
      <c r="F7128" s="184">
        <v>568.34</v>
      </c>
      <c r="G7128" s="309"/>
      <c r="H7128" s="309"/>
      <c r="I7128" s="24"/>
      <c r="J7128" s="2"/>
    </row>
    <row r="7129" spans="1:10" s="444" customFormat="1" ht="15" customHeight="1">
      <c r="A7129" s="4">
        <v>41732</v>
      </c>
      <c r="B7129" s="4"/>
      <c r="C7129" s="7" t="s">
        <v>632</v>
      </c>
      <c r="D7129" s="7" t="s">
        <v>7710</v>
      </c>
      <c r="E7129" s="519">
        <v>17841</v>
      </c>
      <c r="F7129" s="184">
        <v>340</v>
      </c>
      <c r="G7129" s="309"/>
      <c r="H7129" s="309"/>
      <c r="I7129" s="24"/>
      <c r="J7129" s="2"/>
    </row>
    <row r="7132" spans="1:10">
      <c r="A7132" s="579">
        <v>41733</v>
      </c>
    </row>
    <row r="7133" spans="1:10" s="444" customFormat="1" ht="15" customHeight="1">
      <c r="A7133" s="4">
        <v>41731</v>
      </c>
      <c r="B7133" s="4"/>
      <c r="C7133" s="7" t="s">
        <v>5460</v>
      </c>
      <c r="D7133" s="7" t="s">
        <v>7632</v>
      </c>
      <c r="E7133" s="519">
        <v>17747</v>
      </c>
      <c r="F7133" s="184">
        <v>177.28</v>
      </c>
      <c r="G7133" s="309"/>
      <c r="H7133" s="309"/>
      <c r="I7133" s="24"/>
      <c r="J7133" s="2"/>
    </row>
    <row r="7134" spans="1:10" s="444" customFormat="1" ht="15" customHeight="1">
      <c r="A7134" s="4">
        <v>41731</v>
      </c>
      <c r="B7134" s="4"/>
      <c r="C7134" s="7" t="s">
        <v>528</v>
      </c>
      <c r="D7134" s="7" t="s">
        <v>7643</v>
      </c>
      <c r="E7134" s="519">
        <v>17759</v>
      </c>
      <c r="F7134" s="184">
        <v>324.39</v>
      </c>
      <c r="G7134" s="309"/>
      <c r="H7134" s="309"/>
      <c r="I7134" s="24"/>
      <c r="J7134" s="2"/>
    </row>
    <row r="7135" spans="1:10" s="444" customFormat="1" ht="15" customHeight="1">
      <c r="A7135" s="4">
        <v>41731</v>
      </c>
      <c r="B7135" s="4"/>
      <c r="C7135" s="7" t="s">
        <v>4696</v>
      </c>
      <c r="D7135" s="7" t="s">
        <v>7666</v>
      </c>
      <c r="E7135" s="519">
        <v>17786</v>
      </c>
      <c r="F7135" s="184">
        <v>506.5</v>
      </c>
      <c r="G7135" s="309"/>
      <c r="H7135" s="309"/>
      <c r="I7135" s="24"/>
      <c r="J7135" s="2"/>
    </row>
    <row r="7136" spans="1:10" s="444" customFormat="1" ht="15" customHeight="1">
      <c r="A7136" s="4">
        <v>41731</v>
      </c>
      <c r="B7136" s="4"/>
      <c r="C7136" s="7" t="s">
        <v>1633</v>
      </c>
      <c r="D7136" s="7" t="s">
        <v>7660</v>
      </c>
      <c r="E7136" s="519">
        <v>17780</v>
      </c>
      <c r="F7136" s="184">
        <v>746.57</v>
      </c>
      <c r="G7136" s="309"/>
      <c r="H7136" s="309"/>
      <c r="I7136" s="24"/>
      <c r="J7136" s="2"/>
    </row>
    <row r="7137" spans="1:10" s="444" customFormat="1" ht="15" customHeight="1">
      <c r="A7137" s="4">
        <v>41731</v>
      </c>
      <c r="B7137" s="4"/>
      <c r="C7137" s="7" t="s">
        <v>5298</v>
      </c>
      <c r="D7137" s="7" t="s">
        <v>7682</v>
      </c>
      <c r="E7137" s="519">
        <v>17802</v>
      </c>
      <c r="F7137" s="184">
        <v>156</v>
      </c>
      <c r="G7137" s="309"/>
      <c r="H7137" s="309"/>
      <c r="I7137" s="24"/>
      <c r="J7137" s="2"/>
    </row>
    <row r="7138" spans="1:10" s="444" customFormat="1" ht="15" customHeight="1">
      <c r="A7138" s="4">
        <v>41732</v>
      </c>
      <c r="B7138" s="4"/>
      <c r="C7138" s="7" t="s">
        <v>173</v>
      </c>
      <c r="D7138" s="7" t="s">
        <v>7713</v>
      </c>
      <c r="E7138" s="519">
        <v>17844</v>
      </c>
      <c r="F7138" s="184">
        <v>340</v>
      </c>
      <c r="G7138" s="309"/>
      <c r="H7138" s="309"/>
      <c r="I7138" s="24"/>
      <c r="J7138" s="2"/>
    </row>
    <row r="7139" spans="1:10" s="444" customFormat="1" ht="15" customHeight="1">
      <c r="A7139" s="4">
        <v>41732</v>
      </c>
      <c r="B7139" s="4"/>
      <c r="C7139" s="7" t="s">
        <v>636</v>
      </c>
      <c r="D7139" s="7" t="s">
        <v>7714</v>
      </c>
      <c r="E7139" s="519">
        <v>17845</v>
      </c>
      <c r="F7139" s="184">
        <v>340</v>
      </c>
      <c r="G7139" s="309"/>
      <c r="H7139" s="309"/>
      <c r="I7139" s="24"/>
      <c r="J7139" s="2"/>
    </row>
    <row r="7140" spans="1:10" s="444" customFormat="1" ht="15" customHeight="1">
      <c r="A7140" s="4">
        <v>41731</v>
      </c>
      <c r="B7140" s="4"/>
      <c r="C7140" s="7" t="s">
        <v>6377</v>
      </c>
      <c r="D7140" s="7" t="s">
        <v>7694</v>
      </c>
      <c r="E7140" s="519">
        <v>17816</v>
      </c>
      <c r="F7140" s="184">
        <v>405.2</v>
      </c>
      <c r="G7140" s="309"/>
      <c r="H7140" s="309"/>
      <c r="I7140" s="24"/>
      <c r="J7140" s="2"/>
    </row>
    <row r="7141" spans="1:10" s="444" customFormat="1" ht="15" customHeight="1">
      <c r="A7141" s="4">
        <v>41732</v>
      </c>
      <c r="B7141" s="4"/>
      <c r="C7141" s="7" t="s">
        <v>635</v>
      </c>
      <c r="D7141" s="7" t="s">
        <v>7716</v>
      </c>
      <c r="E7141" s="519">
        <v>17847</v>
      </c>
      <c r="F7141" s="184">
        <v>340</v>
      </c>
      <c r="G7141" s="309"/>
      <c r="H7141" s="309"/>
      <c r="I7141" s="24"/>
      <c r="J7141" s="2"/>
    </row>
    <row r="7142" spans="1:10" s="444" customFormat="1" ht="15" customHeight="1">
      <c r="A7142" s="4">
        <v>41732</v>
      </c>
      <c r="B7142" s="4"/>
      <c r="C7142" s="7" t="s">
        <v>192</v>
      </c>
      <c r="D7142" s="7" t="s">
        <v>7703</v>
      </c>
      <c r="E7142" s="519">
        <v>17834</v>
      </c>
      <c r="F7142" s="184">
        <v>340</v>
      </c>
      <c r="G7142" s="309"/>
      <c r="H7142" s="309"/>
      <c r="I7142" s="24"/>
      <c r="J7142" s="2"/>
    </row>
    <row r="7143" spans="1:10" s="444" customFormat="1" ht="15" customHeight="1">
      <c r="A7143" s="4">
        <v>41732</v>
      </c>
      <c r="B7143" s="4"/>
      <c r="C7143" s="7" t="s">
        <v>2520</v>
      </c>
      <c r="D7143" s="7" t="s">
        <v>7715</v>
      </c>
      <c r="E7143" s="519">
        <v>17846</v>
      </c>
      <c r="F7143" s="184">
        <v>311.67</v>
      </c>
      <c r="G7143" s="309"/>
      <c r="H7143" s="309"/>
      <c r="I7143" s="24"/>
      <c r="J7143" s="2"/>
    </row>
    <row r="7144" spans="1:10" s="444" customFormat="1" ht="15" customHeight="1">
      <c r="A7144" s="4">
        <v>41732</v>
      </c>
      <c r="B7144" s="4"/>
      <c r="C7144" s="7" t="s">
        <v>6119</v>
      </c>
      <c r="D7144" s="7" t="s">
        <v>7711</v>
      </c>
      <c r="E7144" s="519">
        <v>17842</v>
      </c>
      <c r="F7144" s="184">
        <v>170</v>
      </c>
      <c r="G7144" s="309"/>
      <c r="H7144" s="309"/>
      <c r="I7144" s="24"/>
      <c r="J7144" s="2"/>
    </row>
    <row r="7145" spans="1:10" s="444" customFormat="1" ht="15" customHeight="1">
      <c r="A7145" s="4">
        <v>41732</v>
      </c>
      <c r="B7145" s="4"/>
      <c r="C7145" s="7" t="s">
        <v>678</v>
      </c>
      <c r="D7145" s="7" t="s">
        <v>7701</v>
      </c>
      <c r="E7145" s="519">
        <v>17832</v>
      </c>
      <c r="F7145" s="184">
        <v>340</v>
      </c>
      <c r="G7145" s="309"/>
      <c r="H7145" s="309"/>
      <c r="I7145" s="24"/>
      <c r="J7145" s="2"/>
    </row>
    <row r="7146" spans="1:10" s="444" customFormat="1" ht="15" customHeight="1">
      <c r="A7146" s="4">
        <v>41733</v>
      </c>
      <c r="B7146" s="4"/>
      <c r="C7146" s="7" t="s">
        <v>468</v>
      </c>
      <c r="D7146" s="7" t="s">
        <v>7749</v>
      </c>
      <c r="E7146" s="519">
        <v>17878</v>
      </c>
      <c r="F7146" s="184">
        <v>2000</v>
      </c>
      <c r="G7146" s="309"/>
      <c r="H7146" s="309"/>
      <c r="I7146" s="24"/>
      <c r="J7146" s="2"/>
    </row>
    <row r="7147" spans="1:10" s="444" customFormat="1" ht="15" customHeight="1">
      <c r="A7147" s="4">
        <v>41733</v>
      </c>
      <c r="B7147" s="4"/>
      <c r="C7147" s="7" t="s">
        <v>3368</v>
      </c>
      <c r="D7147" s="7" t="s">
        <v>7731</v>
      </c>
      <c r="E7147" s="519">
        <v>17859</v>
      </c>
      <c r="F7147" s="184">
        <v>170</v>
      </c>
      <c r="G7147" s="309"/>
      <c r="H7147" s="309"/>
      <c r="I7147" s="24"/>
      <c r="J7147" s="2"/>
    </row>
    <row r="7148" spans="1:10" s="444" customFormat="1" ht="15" customHeight="1">
      <c r="A7148" s="4">
        <v>41731</v>
      </c>
      <c r="B7148" s="4"/>
      <c r="C7148" s="7" t="s">
        <v>2010</v>
      </c>
      <c r="D7148" s="7" t="s">
        <v>7641</v>
      </c>
      <c r="E7148" s="519">
        <v>17757</v>
      </c>
      <c r="F7148" s="184">
        <v>227.07</v>
      </c>
      <c r="G7148" s="309"/>
      <c r="H7148" s="309"/>
      <c r="I7148" s="24"/>
      <c r="J7148" s="2"/>
    </row>
    <row r="7149" spans="1:10" s="444" customFormat="1" ht="15" customHeight="1">
      <c r="A7149" s="4">
        <v>41733</v>
      </c>
      <c r="B7149" s="4"/>
      <c r="C7149" s="7" t="s">
        <v>32</v>
      </c>
      <c r="D7149" s="7" t="s">
        <v>7745</v>
      </c>
      <c r="E7149" s="519">
        <v>17874</v>
      </c>
      <c r="F7149" s="184">
        <v>340</v>
      </c>
      <c r="G7149" s="309"/>
      <c r="H7149" s="309"/>
      <c r="I7149" s="24"/>
      <c r="J7149" s="2"/>
    </row>
    <row r="7150" spans="1:10" s="444" customFormat="1" ht="15" customHeight="1">
      <c r="A7150" s="4">
        <v>41731</v>
      </c>
      <c r="B7150" s="4"/>
      <c r="C7150" s="7" t="s">
        <v>5613</v>
      </c>
      <c r="D7150" s="7" t="s">
        <v>7693</v>
      </c>
      <c r="E7150" s="519">
        <v>17815</v>
      </c>
      <c r="F7150" s="184">
        <v>679.02</v>
      </c>
      <c r="G7150" s="309"/>
      <c r="H7150" s="309"/>
      <c r="I7150" s="24"/>
      <c r="J7150" s="2"/>
    </row>
    <row r="7151" spans="1:10" s="444" customFormat="1" ht="15" customHeight="1">
      <c r="A7151" s="4">
        <v>41733</v>
      </c>
      <c r="B7151" s="4"/>
      <c r="C7151" s="7" t="s">
        <v>1703</v>
      </c>
      <c r="D7151" s="7" t="s">
        <v>7722</v>
      </c>
      <c r="E7151" s="519">
        <v>17850</v>
      </c>
      <c r="F7151" s="184">
        <v>340</v>
      </c>
      <c r="G7151" s="309"/>
      <c r="H7151" s="309"/>
      <c r="I7151" s="24"/>
      <c r="J7151" s="2"/>
    </row>
    <row r="7152" spans="1:10" s="444" customFormat="1" ht="15" customHeight="1">
      <c r="A7152" s="4">
        <v>41733</v>
      </c>
      <c r="B7152" s="4"/>
      <c r="C7152" s="7" t="s">
        <v>233</v>
      </c>
      <c r="D7152" s="7" t="s">
        <v>7725</v>
      </c>
      <c r="E7152" s="519">
        <v>17853</v>
      </c>
      <c r="F7152" s="184">
        <v>340</v>
      </c>
      <c r="G7152" s="309"/>
      <c r="H7152" s="309"/>
      <c r="I7152" s="24"/>
      <c r="J7152" s="2"/>
    </row>
    <row r="7153" spans="1:10" s="444" customFormat="1" ht="15" customHeight="1">
      <c r="A7153" s="4">
        <v>41733</v>
      </c>
      <c r="B7153" s="4"/>
      <c r="C7153" s="7" t="s">
        <v>3776</v>
      </c>
      <c r="D7153" s="7" t="s">
        <v>7723</v>
      </c>
      <c r="E7153" s="519">
        <v>17851</v>
      </c>
      <c r="F7153" s="184">
        <v>340</v>
      </c>
      <c r="G7153" s="309"/>
      <c r="H7153" s="309"/>
      <c r="I7153" s="24"/>
      <c r="J7153" s="2"/>
    </row>
    <row r="7154" spans="1:10" s="444" customFormat="1" ht="15" customHeight="1">
      <c r="A7154" s="4">
        <v>41733</v>
      </c>
      <c r="B7154" s="4"/>
      <c r="C7154" s="7" t="s">
        <v>1727</v>
      </c>
      <c r="D7154" s="7" t="s">
        <v>7738</v>
      </c>
      <c r="E7154" s="519">
        <v>17866</v>
      </c>
      <c r="F7154" s="184">
        <v>340</v>
      </c>
      <c r="G7154" s="309"/>
      <c r="H7154" s="309"/>
      <c r="I7154" s="24"/>
      <c r="J7154" s="2"/>
    </row>
    <row r="7155" spans="1:10" s="444" customFormat="1" ht="15" customHeight="1">
      <c r="A7155" s="4">
        <v>41733</v>
      </c>
      <c r="B7155" s="4"/>
      <c r="C7155" s="7" t="s">
        <v>519</v>
      </c>
      <c r="D7155" s="7" t="s">
        <v>7743</v>
      </c>
      <c r="E7155" s="519">
        <v>17872</v>
      </c>
      <c r="F7155" s="184">
        <v>340</v>
      </c>
      <c r="G7155" s="309"/>
      <c r="H7155" s="309"/>
      <c r="I7155" s="24"/>
      <c r="J7155" s="2"/>
    </row>
    <row r="7156" spans="1:10" s="444" customFormat="1" ht="15" customHeight="1">
      <c r="A7156" s="4">
        <v>41733</v>
      </c>
      <c r="B7156" s="4"/>
      <c r="C7156" s="7" t="s">
        <v>3529</v>
      </c>
      <c r="D7156" s="7" t="s">
        <v>7758</v>
      </c>
      <c r="E7156" s="519">
        <v>17889</v>
      </c>
      <c r="F7156" s="184">
        <v>170</v>
      </c>
      <c r="G7156" s="309"/>
      <c r="H7156" s="309"/>
      <c r="I7156" s="24"/>
      <c r="J7156" s="2"/>
    </row>
    <row r="7157" spans="1:10" s="444" customFormat="1" ht="15" customHeight="1">
      <c r="A7157" s="4">
        <v>41732</v>
      </c>
      <c r="B7157" s="4"/>
      <c r="C7157" s="7" t="s">
        <v>504</v>
      </c>
      <c r="D7157" s="7" t="s">
        <v>7712</v>
      </c>
      <c r="E7157" s="519">
        <v>17843</v>
      </c>
      <c r="F7157" s="184">
        <v>340</v>
      </c>
      <c r="G7157" s="309"/>
      <c r="H7157" s="309"/>
      <c r="I7157" s="24"/>
      <c r="J7157" s="2"/>
    </row>
    <row r="7158" spans="1:10" s="444" customFormat="1" ht="15" customHeight="1">
      <c r="A7158" s="4">
        <v>41732</v>
      </c>
      <c r="B7158" s="4"/>
      <c r="C7158" s="7" t="s">
        <v>2397</v>
      </c>
      <c r="D7158" s="7" t="s">
        <v>7709</v>
      </c>
      <c r="E7158" s="519">
        <v>17840</v>
      </c>
      <c r="F7158" s="184">
        <v>340</v>
      </c>
      <c r="G7158" s="309"/>
      <c r="H7158" s="309"/>
      <c r="I7158" s="24"/>
      <c r="J7158" s="2"/>
    </row>
    <row r="7159" spans="1:10" s="444" customFormat="1" ht="15" customHeight="1">
      <c r="A7159" s="4">
        <v>41733</v>
      </c>
      <c r="B7159" s="4"/>
      <c r="C7159" s="7" t="s">
        <v>531</v>
      </c>
      <c r="D7159" s="7" t="s">
        <v>7744</v>
      </c>
      <c r="E7159" s="519">
        <v>17873</v>
      </c>
      <c r="F7159" s="184">
        <v>340</v>
      </c>
      <c r="G7159" s="309"/>
      <c r="H7159" s="309"/>
      <c r="I7159" s="24"/>
      <c r="J7159" s="2"/>
    </row>
    <row r="7160" spans="1:10" s="444" customFormat="1" ht="15" customHeight="1">
      <c r="A7160" s="4">
        <v>41733</v>
      </c>
      <c r="B7160" s="4"/>
      <c r="C7160" s="7" t="s">
        <v>1483</v>
      </c>
      <c r="D7160" s="7" t="s">
        <v>7746</v>
      </c>
      <c r="E7160" s="519">
        <v>17875</v>
      </c>
      <c r="F7160" s="184">
        <v>255</v>
      </c>
      <c r="G7160" s="309"/>
      <c r="H7160" s="309"/>
      <c r="I7160" s="24"/>
      <c r="J7160" s="2"/>
    </row>
    <row r="7161" spans="1:10" s="444" customFormat="1" ht="15" customHeight="1">
      <c r="A7161" s="4">
        <v>41732</v>
      </c>
      <c r="B7161" s="4"/>
      <c r="C7161" s="7" t="s">
        <v>200</v>
      </c>
      <c r="D7161" s="7" t="s">
        <v>7708</v>
      </c>
      <c r="E7161" s="519">
        <v>17839</v>
      </c>
      <c r="F7161" s="184">
        <v>340</v>
      </c>
      <c r="G7161" s="309"/>
      <c r="H7161" s="309"/>
      <c r="I7161" s="24"/>
      <c r="J7161" s="2"/>
    </row>
    <row r="7162" spans="1:10" s="444" customFormat="1" ht="15" customHeight="1">
      <c r="A7162" s="4">
        <v>41732</v>
      </c>
      <c r="B7162" s="4"/>
      <c r="C7162" s="7" t="s">
        <v>196</v>
      </c>
      <c r="D7162" s="7" t="s">
        <v>7706</v>
      </c>
      <c r="E7162" s="519">
        <v>17837</v>
      </c>
      <c r="F7162" s="184">
        <v>56.67</v>
      </c>
      <c r="G7162" s="309"/>
      <c r="H7162" s="309"/>
      <c r="I7162" s="24"/>
      <c r="J7162" s="2"/>
    </row>
    <row r="7163" spans="1:10" s="444" customFormat="1" ht="15" customHeight="1">
      <c r="A7163" s="4">
        <v>41733</v>
      </c>
      <c r="B7163" s="4"/>
      <c r="C7163" s="7" t="s">
        <v>3778</v>
      </c>
      <c r="D7163" s="7" t="s">
        <v>7730</v>
      </c>
      <c r="E7163" s="519">
        <v>17858</v>
      </c>
      <c r="F7163" s="184">
        <v>255</v>
      </c>
      <c r="G7163" s="309"/>
      <c r="H7163" s="309"/>
      <c r="I7163" s="24"/>
      <c r="J7163" s="2"/>
    </row>
    <row r="7164" spans="1:10" s="444" customFormat="1" ht="15" customHeight="1">
      <c r="A7164" s="4">
        <v>41733</v>
      </c>
      <c r="B7164" s="4"/>
      <c r="C7164" s="7" t="s">
        <v>2147</v>
      </c>
      <c r="D7164" s="7" t="s">
        <v>7728</v>
      </c>
      <c r="E7164" s="519">
        <v>17856</v>
      </c>
      <c r="F7164" s="184">
        <v>340</v>
      </c>
      <c r="G7164" s="309"/>
      <c r="H7164" s="309"/>
      <c r="I7164" s="24"/>
      <c r="J7164" s="2"/>
    </row>
    <row r="7165" spans="1:10" s="444" customFormat="1" ht="15" customHeight="1">
      <c r="A7165" s="4">
        <v>41733</v>
      </c>
      <c r="B7165" s="4"/>
      <c r="C7165" s="7" t="s">
        <v>1734</v>
      </c>
      <c r="D7165" s="7" t="s">
        <v>7732</v>
      </c>
      <c r="E7165" s="519">
        <v>17860</v>
      </c>
      <c r="F7165" s="184">
        <v>340</v>
      </c>
      <c r="G7165" s="309"/>
      <c r="H7165" s="309"/>
      <c r="I7165" s="24"/>
      <c r="J7165" s="2"/>
    </row>
    <row r="7166" spans="1:10" s="444" customFormat="1" ht="15" customHeight="1">
      <c r="A7166" s="4">
        <v>41733</v>
      </c>
      <c r="B7166" s="4"/>
      <c r="C7166" s="7" t="s">
        <v>523</v>
      </c>
      <c r="D7166" s="7" t="s">
        <v>7727</v>
      </c>
      <c r="E7166" s="519">
        <v>17855</v>
      </c>
      <c r="F7166" s="184">
        <v>340</v>
      </c>
      <c r="G7166" s="309"/>
      <c r="H7166" s="309"/>
      <c r="I7166" s="24"/>
      <c r="J7166" s="2"/>
    </row>
    <row r="7167" spans="1:10" s="444" customFormat="1" ht="15" customHeight="1">
      <c r="A7167" s="4">
        <v>41733</v>
      </c>
      <c r="B7167" s="4"/>
      <c r="C7167" s="7" t="s">
        <v>537</v>
      </c>
      <c r="D7167" s="7" t="s">
        <v>7752</v>
      </c>
      <c r="E7167" s="519">
        <v>17882</v>
      </c>
      <c r="F7167" s="184">
        <v>340</v>
      </c>
      <c r="G7167" s="309"/>
      <c r="H7167" s="309"/>
      <c r="I7167" s="24"/>
      <c r="J7167" s="2"/>
    </row>
    <row r="7168" spans="1:10" s="444" customFormat="1" ht="15" customHeight="1">
      <c r="A7168" s="4">
        <v>41733</v>
      </c>
      <c r="B7168" s="4"/>
      <c r="C7168" s="7" t="s">
        <v>518</v>
      </c>
      <c r="D7168" s="7" t="s">
        <v>7721</v>
      </c>
      <c r="E7168" s="519">
        <v>17848</v>
      </c>
      <c r="F7168" s="184">
        <v>340</v>
      </c>
      <c r="G7168" s="309"/>
      <c r="H7168" s="309"/>
      <c r="I7168" s="24"/>
      <c r="J7168" s="2"/>
    </row>
    <row r="7169" spans="1:10" s="444" customFormat="1" ht="15" customHeight="1">
      <c r="A7169" s="4">
        <v>41733</v>
      </c>
      <c r="B7169" s="4"/>
      <c r="C7169" s="7" t="s">
        <v>3157</v>
      </c>
      <c r="D7169" s="7" t="s">
        <v>7763</v>
      </c>
      <c r="E7169" s="519">
        <v>17894</v>
      </c>
      <c r="F7169" s="184">
        <v>2714.53</v>
      </c>
      <c r="G7169" s="309"/>
      <c r="H7169" s="309"/>
      <c r="I7169" s="24"/>
      <c r="J7169" s="2"/>
    </row>
    <row r="7170" spans="1:10" s="444" customFormat="1" ht="15" customHeight="1">
      <c r="A7170" s="4">
        <v>41733</v>
      </c>
      <c r="B7170" s="4"/>
      <c r="C7170" s="7" t="s">
        <v>389</v>
      </c>
      <c r="D7170" s="7" t="s">
        <v>7764</v>
      </c>
      <c r="E7170" s="519">
        <v>17895</v>
      </c>
      <c r="F7170" s="184">
        <v>300</v>
      </c>
      <c r="G7170" s="309"/>
      <c r="H7170" s="309"/>
      <c r="I7170" s="24"/>
      <c r="J7170" s="2"/>
    </row>
    <row r="7171" spans="1:10" s="444" customFormat="1" ht="15" customHeight="1">
      <c r="A7171" s="4">
        <v>41733</v>
      </c>
      <c r="B7171" s="4"/>
      <c r="C7171" s="7" t="s">
        <v>389</v>
      </c>
      <c r="D7171" s="7" t="s">
        <v>7762</v>
      </c>
      <c r="E7171" s="519">
        <v>17893</v>
      </c>
      <c r="F7171" s="184">
        <v>525</v>
      </c>
      <c r="G7171" s="309"/>
      <c r="H7171" s="309"/>
      <c r="I7171" s="24"/>
      <c r="J7171" s="2"/>
    </row>
    <row r="7172" spans="1:10" s="444" customFormat="1" ht="15" customHeight="1">
      <c r="A7172" s="4">
        <v>41733</v>
      </c>
      <c r="B7172" s="4"/>
      <c r="C7172" s="7" t="s">
        <v>265</v>
      </c>
      <c r="D7172" s="7" t="s">
        <v>7740</v>
      </c>
      <c r="E7172" s="519">
        <v>17868</v>
      </c>
      <c r="F7172" s="184">
        <v>340</v>
      </c>
      <c r="G7172" s="309"/>
      <c r="H7172" s="309"/>
      <c r="I7172" s="24"/>
      <c r="J7172" s="2"/>
    </row>
    <row r="7173" spans="1:10" s="444" customFormat="1" ht="15" customHeight="1">
      <c r="A7173" s="4">
        <v>41733</v>
      </c>
      <c r="B7173" s="4"/>
      <c r="C7173" s="7" t="s">
        <v>369</v>
      </c>
      <c r="D7173" s="7" t="s">
        <v>7774</v>
      </c>
      <c r="E7173" s="519">
        <v>17829</v>
      </c>
      <c r="F7173" s="184">
        <v>340</v>
      </c>
      <c r="G7173" s="309"/>
      <c r="H7173" s="309"/>
      <c r="I7173" s="24"/>
      <c r="J7173" s="2"/>
    </row>
    <row r="7174" spans="1:10" s="444" customFormat="1" ht="15" customHeight="1">
      <c r="A7174" s="4">
        <v>41733</v>
      </c>
      <c r="B7174" s="4"/>
      <c r="C7174" s="7" t="s">
        <v>562</v>
      </c>
      <c r="D7174" s="7" t="s">
        <v>7739</v>
      </c>
      <c r="E7174" s="519">
        <v>17867</v>
      </c>
      <c r="F7174" s="184">
        <v>340</v>
      </c>
      <c r="G7174" s="309"/>
      <c r="H7174" s="309"/>
      <c r="I7174" s="24"/>
      <c r="J7174" s="2"/>
    </row>
    <row r="7175" spans="1:10" s="444" customFormat="1" ht="15" customHeight="1">
      <c r="A7175" s="4">
        <v>41733</v>
      </c>
      <c r="B7175" s="4"/>
      <c r="C7175" s="7" t="s">
        <v>1629</v>
      </c>
      <c r="D7175" s="7" t="s">
        <v>7750</v>
      </c>
      <c r="E7175" s="519">
        <v>17879</v>
      </c>
      <c r="F7175" s="184">
        <v>340</v>
      </c>
      <c r="G7175" s="309"/>
      <c r="H7175" s="309"/>
      <c r="I7175" s="24"/>
      <c r="J7175" s="2"/>
    </row>
    <row r="7177" spans="1:10">
      <c r="A7177" s="579">
        <v>41736</v>
      </c>
    </row>
    <row r="7178" spans="1:10" s="444" customFormat="1" ht="15" customHeight="1">
      <c r="A7178" s="4">
        <v>41726</v>
      </c>
      <c r="B7178" s="4">
        <v>41366</v>
      </c>
      <c r="C7178" s="7" t="s">
        <v>7007</v>
      </c>
      <c r="D7178" s="7" t="s">
        <v>7594</v>
      </c>
      <c r="E7178" s="519">
        <v>17714</v>
      </c>
      <c r="F7178" s="184">
        <v>300</v>
      </c>
      <c r="G7178" s="309"/>
      <c r="H7178" s="309"/>
      <c r="I7178" s="24"/>
      <c r="J7178" s="2"/>
    </row>
    <row r="7179" spans="1:10" s="444" customFormat="1" ht="15" customHeight="1">
      <c r="A7179" s="4">
        <v>41733</v>
      </c>
      <c r="B7179" s="4"/>
      <c r="C7179" s="7" t="s">
        <v>528</v>
      </c>
      <c r="D7179" s="7" t="s">
        <v>7737</v>
      </c>
      <c r="E7179" s="519">
        <v>17865</v>
      </c>
      <c r="F7179" s="184">
        <v>340</v>
      </c>
      <c r="G7179" s="309"/>
      <c r="H7179" s="309"/>
      <c r="I7179" s="24"/>
      <c r="J7179" s="2"/>
    </row>
    <row r="7180" spans="1:10" s="444" customFormat="1" ht="15" customHeight="1">
      <c r="A7180" s="4">
        <v>41731</v>
      </c>
      <c r="B7180" s="4"/>
      <c r="C7180" s="7" t="s">
        <v>6376</v>
      </c>
      <c r="D7180" s="7" t="s">
        <v>7657</v>
      </c>
      <c r="E7180" s="519">
        <v>17776</v>
      </c>
      <c r="F7180" s="184">
        <v>379.88</v>
      </c>
      <c r="G7180" s="309"/>
      <c r="H7180" s="309"/>
      <c r="I7180" s="24"/>
      <c r="J7180" s="2"/>
    </row>
    <row r="7181" spans="1:10" s="444" customFormat="1" ht="15" customHeight="1">
      <c r="A7181" s="4">
        <v>41733</v>
      </c>
      <c r="B7181" s="4"/>
      <c r="C7181" s="7" t="s">
        <v>7720</v>
      </c>
      <c r="D7181" s="7" t="s">
        <v>7767</v>
      </c>
      <c r="E7181" s="519">
        <v>17898</v>
      </c>
      <c r="F7181" s="184">
        <v>400</v>
      </c>
      <c r="G7181" s="309"/>
      <c r="H7181" s="309"/>
      <c r="I7181" s="24"/>
      <c r="J7181" s="2"/>
    </row>
    <row r="7182" spans="1:10" s="444" customFormat="1" ht="15" customHeight="1">
      <c r="A7182" s="4">
        <v>41731</v>
      </c>
      <c r="B7182" s="4"/>
      <c r="C7182" s="7" t="s">
        <v>7627</v>
      </c>
      <c r="D7182" s="7" t="s">
        <v>7691</v>
      </c>
      <c r="E7182" s="519">
        <v>17812</v>
      </c>
      <c r="F7182" s="184">
        <v>1008.99</v>
      </c>
      <c r="G7182" s="309"/>
      <c r="H7182" s="309"/>
      <c r="I7182" s="24"/>
      <c r="J7182" s="2"/>
    </row>
    <row r="7183" spans="1:10" s="444" customFormat="1" ht="15" customHeight="1">
      <c r="A7183" s="4">
        <v>41733</v>
      </c>
      <c r="B7183" s="4"/>
      <c r="C7183" s="7" t="s">
        <v>1480</v>
      </c>
      <c r="D7183" s="7" t="s">
        <v>7775</v>
      </c>
      <c r="E7183" s="519">
        <v>17830</v>
      </c>
      <c r="F7183" s="184">
        <v>340</v>
      </c>
      <c r="G7183" s="309"/>
      <c r="H7183" s="309"/>
      <c r="I7183" s="24"/>
      <c r="J7183" s="2"/>
    </row>
    <row r="7184" spans="1:10" s="444" customFormat="1" ht="15" customHeight="1">
      <c r="A7184" s="4">
        <v>41731</v>
      </c>
      <c r="B7184" s="4"/>
      <c r="C7184" s="7" t="s">
        <v>558</v>
      </c>
      <c r="D7184" s="7" t="s">
        <v>7680</v>
      </c>
      <c r="E7184" s="519">
        <v>17800</v>
      </c>
      <c r="F7184" s="184">
        <v>457.6</v>
      </c>
      <c r="G7184" s="309"/>
      <c r="H7184" s="309"/>
      <c r="I7184" s="24"/>
      <c r="J7184" s="2"/>
    </row>
    <row r="7185" spans="1:10" s="444" customFormat="1" ht="15" customHeight="1">
      <c r="A7185" s="4">
        <v>41733</v>
      </c>
      <c r="B7185" s="4"/>
      <c r="C7185" s="7" t="s">
        <v>529</v>
      </c>
      <c r="D7185" s="7" t="s">
        <v>7741</v>
      </c>
      <c r="E7185" s="519">
        <v>17869</v>
      </c>
      <c r="F7185" s="184">
        <v>340</v>
      </c>
      <c r="G7185" s="309"/>
      <c r="H7185" s="309"/>
      <c r="I7185" s="24"/>
      <c r="J7185" s="2"/>
    </row>
    <row r="7186" spans="1:10" s="444" customFormat="1" ht="15" customHeight="1">
      <c r="A7186" s="4">
        <v>41731</v>
      </c>
      <c r="B7186" s="4"/>
      <c r="C7186" s="7" t="s">
        <v>529</v>
      </c>
      <c r="D7186" s="7" t="s">
        <v>7647</v>
      </c>
      <c r="E7186" s="519">
        <v>17763</v>
      </c>
      <c r="F7186" s="184">
        <v>321.44</v>
      </c>
      <c r="G7186" s="309"/>
      <c r="H7186" s="309"/>
      <c r="I7186" s="24"/>
      <c r="J7186" s="2"/>
    </row>
    <row r="7187" spans="1:10" s="444" customFormat="1" ht="15" customHeight="1">
      <c r="A7187" s="4">
        <v>41733</v>
      </c>
      <c r="B7187" s="4"/>
      <c r="C7187" s="7" t="s">
        <v>559</v>
      </c>
      <c r="D7187" s="7" t="s">
        <v>7726</v>
      </c>
      <c r="E7187" s="519">
        <v>17854</v>
      </c>
      <c r="F7187" s="184">
        <v>340</v>
      </c>
      <c r="G7187" s="309"/>
      <c r="H7187" s="309"/>
      <c r="I7187" s="24"/>
      <c r="J7187" s="2"/>
    </row>
    <row r="7188" spans="1:10" s="444" customFormat="1" ht="15" customHeight="1">
      <c r="A7188" s="4">
        <v>41733</v>
      </c>
      <c r="B7188" s="4"/>
      <c r="C7188" s="7" t="s">
        <v>1707</v>
      </c>
      <c r="D7188" s="7" t="s">
        <v>7751</v>
      </c>
      <c r="E7188" s="519">
        <v>17880</v>
      </c>
      <c r="F7188" s="184">
        <v>283.33</v>
      </c>
      <c r="G7188" s="309"/>
      <c r="H7188" s="309"/>
      <c r="I7188" s="24"/>
      <c r="J7188" s="2"/>
    </row>
    <row r="7189" spans="1:10" s="444" customFormat="1" ht="15" customHeight="1">
      <c r="A7189" s="4">
        <v>41731</v>
      </c>
      <c r="B7189" s="4"/>
      <c r="C7189" s="7" t="s">
        <v>2559</v>
      </c>
      <c r="D7189" s="7" t="s">
        <v>7656</v>
      </c>
      <c r="E7189" s="519">
        <v>17775</v>
      </c>
      <c r="F7189" s="184">
        <v>379.88</v>
      </c>
      <c r="G7189" s="309"/>
      <c r="H7189" s="309"/>
      <c r="I7189" s="24"/>
      <c r="J7189" s="2"/>
    </row>
    <row r="7190" spans="1:10" s="444" customFormat="1" ht="15" customHeight="1">
      <c r="A7190" s="4">
        <v>41731</v>
      </c>
      <c r="B7190" s="4"/>
      <c r="C7190" s="7" t="s">
        <v>7535</v>
      </c>
      <c r="D7190" s="7" t="s">
        <v>7671</v>
      </c>
      <c r="E7190" s="519">
        <v>17791</v>
      </c>
      <c r="F7190" s="184">
        <v>286</v>
      </c>
      <c r="G7190" s="309"/>
      <c r="H7190" s="309"/>
      <c r="I7190" s="24"/>
      <c r="J7190" s="2"/>
    </row>
    <row r="7191" spans="1:10" s="444" customFormat="1" ht="15" customHeight="1">
      <c r="A7191" s="4">
        <v>41731</v>
      </c>
      <c r="B7191" s="4"/>
      <c r="C7191" s="7" t="s">
        <v>5617</v>
      </c>
      <c r="D7191" s="7" t="s">
        <v>7678</v>
      </c>
      <c r="E7191" s="519">
        <v>17798</v>
      </c>
      <c r="F7191" s="184">
        <v>405.6</v>
      </c>
      <c r="G7191" s="309"/>
      <c r="H7191" s="309"/>
      <c r="I7191" s="24"/>
      <c r="J7191" s="2"/>
    </row>
    <row r="7192" spans="1:10" s="444" customFormat="1" ht="15" customHeight="1">
      <c r="A7192" s="4">
        <v>41733</v>
      </c>
      <c r="B7192" s="4"/>
      <c r="C7192" s="7" t="s">
        <v>530</v>
      </c>
      <c r="D7192" s="7" t="s">
        <v>7742</v>
      </c>
      <c r="E7192" s="519">
        <v>17870</v>
      </c>
      <c r="F7192" s="184">
        <v>340</v>
      </c>
      <c r="G7192" s="309"/>
      <c r="H7192" s="309"/>
      <c r="I7192" s="24"/>
      <c r="J7192" s="2"/>
    </row>
    <row r="7193" spans="1:10" s="444" customFormat="1" ht="15" customHeight="1">
      <c r="A7193" s="4">
        <v>41733</v>
      </c>
      <c r="B7193" s="4"/>
      <c r="C7193" s="7" t="s">
        <v>561</v>
      </c>
      <c r="D7193" s="7" t="s">
        <v>7735</v>
      </c>
      <c r="E7193" s="519">
        <v>17863</v>
      </c>
      <c r="F7193" s="184">
        <v>340</v>
      </c>
      <c r="G7193" s="309"/>
      <c r="H7193" s="309"/>
      <c r="I7193" s="24"/>
      <c r="J7193" s="2"/>
    </row>
    <row r="7194" spans="1:10" s="444" customFormat="1" ht="15" customHeight="1">
      <c r="A7194" s="4">
        <v>41732</v>
      </c>
      <c r="B7194" s="4"/>
      <c r="C7194" s="7" t="s">
        <v>626</v>
      </c>
      <c r="D7194" s="7" t="s">
        <v>7705</v>
      </c>
      <c r="E7194" s="519">
        <v>17836</v>
      </c>
      <c r="F7194" s="184">
        <v>340</v>
      </c>
      <c r="G7194" s="309"/>
      <c r="H7194" s="309"/>
      <c r="I7194" s="24"/>
      <c r="J7194" s="2"/>
    </row>
    <row r="7195" spans="1:10" s="444" customFormat="1" ht="15" customHeight="1">
      <c r="A7195" s="4">
        <v>41733</v>
      </c>
      <c r="B7195" s="4"/>
      <c r="C7195" s="7" t="s">
        <v>5613</v>
      </c>
      <c r="D7195" s="7" t="s">
        <v>7748</v>
      </c>
      <c r="E7195" s="519">
        <v>17877</v>
      </c>
      <c r="F7195" s="184">
        <v>155.83000000000001</v>
      </c>
      <c r="G7195" s="309"/>
      <c r="H7195" s="309"/>
      <c r="I7195" s="24"/>
      <c r="J7195" s="2"/>
    </row>
    <row r="7196" spans="1:10" s="444" customFormat="1" ht="15" customHeight="1">
      <c r="A7196" s="4">
        <v>41733</v>
      </c>
      <c r="B7196" s="4"/>
      <c r="C7196" s="7" t="s">
        <v>7717</v>
      </c>
      <c r="D7196" s="7" t="s">
        <v>7724</v>
      </c>
      <c r="E7196" s="519">
        <v>17852</v>
      </c>
      <c r="F7196" s="184">
        <v>56.67</v>
      </c>
      <c r="G7196" s="309"/>
      <c r="H7196" s="309"/>
      <c r="I7196" s="24"/>
      <c r="J7196" s="2"/>
    </row>
    <row r="7197" spans="1:10" s="444" customFormat="1" ht="15" customHeight="1">
      <c r="A7197" s="4">
        <v>41736</v>
      </c>
      <c r="B7197" s="4"/>
      <c r="C7197" s="7" t="s">
        <v>4278</v>
      </c>
      <c r="D7197" s="7" t="s">
        <v>7794</v>
      </c>
      <c r="E7197" s="519">
        <v>17918</v>
      </c>
      <c r="F7197" s="184">
        <v>7000</v>
      </c>
      <c r="G7197" s="309"/>
      <c r="H7197" s="309"/>
      <c r="I7197" s="24"/>
      <c r="J7197" s="2"/>
    </row>
    <row r="7198" spans="1:10" s="444" customFormat="1" ht="15" customHeight="1">
      <c r="A7198" s="4">
        <v>41736</v>
      </c>
      <c r="B7198" s="4"/>
      <c r="C7198" s="7" t="s">
        <v>2897</v>
      </c>
      <c r="D7198" s="7" t="s">
        <v>7791</v>
      </c>
      <c r="E7198" s="519">
        <v>17915</v>
      </c>
      <c r="F7198" s="184">
        <v>2500</v>
      </c>
      <c r="G7198" s="309"/>
      <c r="H7198" s="309"/>
      <c r="I7198" s="24"/>
      <c r="J7198" s="2"/>
    </row>
    <row r="7199" spans="1:10" s="444" customFormat="1" ht="15" customHeight="1">
      <c r="A7199" s="4">
        <v>41733</v>
      </c>
      <c r="B7199" s="4"/>
      <c r="C7199" s="7" t="s">
        <v>456</v>
      </c>
      <c r="D7199" s="7" t="s">
        <v>7736</v>
      </c>
      <c r="E7199" s="519">
        <v>17864</v>
      </c>
      <c r="F7199" s="184">
        <v>340</v>
      </c>
      <c r="G7199" s="309"/>
      <c r="H7199" s="309"/>
      <c r="I7199" s="24"/>
      <c r="J7199" s="2"/>
    </row>
    <row r="7200" spans="1:10" s="444" customFormat="1" ht="15" customHeight="1">
      <c r="A7200" s="4">
        <v>41733</v>
      </c>
      <c r="B7200" s="4"/>
      <c r="C7200" s="7" t="s">
        <v>7785</v>
      </c>
      <c r="D7200" s="7" t="s">
        <v>2546</v>
      </c>
      <c r="E7200" s="519">
        <v>17909</v>
      </c>
      <c r="F7200" s="184">
        <v>8000</v>
      </c>
      <c r="G7200" s="309"/>
      <c r="H7200" s="309"/>
      <c r="I7200" s="24"/>
      <c r="J7200" s="2"/>
    </row>
    <row r="7201" spans="1:10" s="444" customFormat="1" ht="15" customHeight="1">
      <c r="A7201" s="4">
        <v>41733</v>
      </c>
      <c r="B7201" s="4"/>
      <c r="C7201" s="7" t="s">
        <v>2013</v>
      </c>
      <c r="D7201" s="7" t="s">
        <v>7747</v>
      </c>
      <c r="E7201" s="519">
        <v>17876</v>
      </c>
      <c r="F7201" s="184">
        <v>340</v>
      </c>
      <c r="G7201" s="309"/>
      <c r="H7201" s="309"/>
      <c r="I7201" s="24"/>
      <c r="J7201" s="2"/>
    </row>
    <row r="7202" spans="1:10" s="444" customFormat="1" ht="15" customHeight="1">
      <c r="A7202" s="4">
        <v>41731</v>
      </c>
      <c r="B7202" s="4"/>
      <c r="C7202" s="7" t="s">
        <v>75</v>
      </c>
      <c r="D7202" s="7" t="s">
        <v>7685</v>
      </c>
      <c r="E7202" s="519">
        <v>17805</v>
      </c>
      <c r="F7202" s="184">
        <v>156</v>
      </c>
      <c r="G7202" s="309"/>
      <c r="H7202" s="309"/>
      <c r="I7202" s="24"/>
      <c r="J7202" s="2"/>
    </row>
    <row r="7203" spans="1:10" s="444" customFormat="1" ht="15" customHeight="1">
      <c r="A7203" s="4">
        <v>41733</v>
      </c>
      <c r="B7203" s="4"/>
      <c r="C7203" s="7" t="s">
        <v>1485</v>
      </c>
      <c r="D7203" s="7" t="s">
        <v>7757</v>
      </c>
      <c r="E7203" s="519">
        <v>17888</v>
      </c>
      <c r="F7203" s="184">
        <v>340</v>
      </c>
      <c r="G7203" s="309"/>
      <c r="H7203" s="309"/>
      <c r="I7203" s="24"/>
      <c r="J7203" s="2"/>
    </row>
    <row r="7204" spans="1:10" s="444" customFormat="1" ht="15" customHeight="1">
      <c r="A7204" s="4">
        <v>41736</v>
      </c>
      <c r="B7204" s="4"/>
      <c r="C7204" s="7" t="s">
        <v>2897</v>
      </c>
      <c r="D7204" s="7" t="s">
        <v>1463</v>
      </c>
      <c r="E7204" s="519">
        <v>17914</v>
      </c>
      <c r="F7204" s="184">
        <v>2500</v>
      </c>
      <c r="G7204" s="309"/>
      <c r="H7204" s="309"/>
      <c r="I7204" s="24"/>
      <c r="J7204" s="2"/>
    </row>
    <row r="7205" spans="1:10" s="444" customFormat="1" ht="15" customHeight="1">
      <c r="A7205" s="4">
        <v>41736</v>
      </c>
      <c r="B7205" s="4"/>
      <c r="C7205" s="7" t="s">
        <v>4278</v>
      </c>
      <c r="D7205" s="7" t="s">
        <v>7790</v>
      </c>
      <c r="E7205" s="519">
        <v>17913</v>
      </c>
      <c r="F7205" s="184">
        <v>420</v>
      </c>
      <c r="G7205" s="309"/>
      <c r="H7205" s="309"/>
      <c r="I7205" s="24"/>
      <c r="J7205" s="2"/>
    </row>
    <row r="7206" spans="1:10" s="444" customFormat="1" ht="15" customHeight="1">
      <c r="A7206" s="4">
        <v>41736</v>
      </c>
      <c r="B7206" s="4"/>
      <c r="C7206" s="7" t="s">
        <v>4279</v>
      </c>
      <c r="D7206" s="7" t="s">
        <v>7793</v>
      </c>
      <c r="E7206" s="519">
        <v>17917</v>
      </c>
      <c r="F7206" s="184">
        <v>600</v>
      </c>
      <c r="G7206" s="309"/>
      <c r="H7206" s="309"/>
      <c r="I7206" s="24"/>
      <c r="J7206" s="2"/>
    </row>
    <row r="7207" spans="1:10" s="444" customFormat="1" ht="15" customHeight="1">
      <c r="A7207" s="4">
        <v>41736</v>
      </c>
      <c r="B7207" s="4"/>
      <c r="C7207" s="7" t="s">
        <v>2206</v>
      </c>
      <c r="D7207" s="7" t="s">
        <v>7788</v>
      </c>
      <c r="E7207" s="519">
        <v>17911</v>
      </c>
      <c r="F7207" s="184">
        <v>570</v>
      </c>
      <c r="G7207" s="309"/>
      <c r="H7207" s="309"/>
      <c r="I7207" s="24"/>
      <c r="J7207" s="2"/>
    </row>
    <row r="7208" spans="1:10" s="444" customFormat="1" ht="15" customHeight="1">
      <c r="A7208" s="4">
        <v>41736</v>
      </c>
      <c r="B7208" s="4"/>
      <c r="C7208" s="7" t="s">
        <v>120</v>
      </c>
      <c r="D7208" s="7" t="s">
        <v>7787</v>
      </c>
      <c r="E7208" s="519">
        <v>17910</v>
      </c>
      <c r="F7208" s="184">
        <v>1143</v>
      </c>
      <c r="G7208" s="309"/>
      <c r="H7208" s="309"/>
      <c r="I7208" s="24"/>
      <c r="J7208" s="2"/>
    </row>
    <row r="7209" spans="1:10" s="444" customFormat="1" ht="15" customHeight="1">
      <c r="A7209" s="4">
        <v>41733</v>
      </c>
      <c r="B7209" s="4"/>
      <c r="C7209" s="7" t="s">
        <v>558</v>
      </c>
      <c r="D7209" s="7" t="s">
        <v>7770</v>
      </c>
      <c r="E7209" s="519">
        <v>17825</v>
      </c>
      <c r="F7209" s="184">
        <v>340</v>
      </c>
      <c r="G7209" s="309"/>
      <c r="H7209" s="309"/>
      <c r="I7209" s="24"/>
      <c r="J7209" s="2"/>
    </row>
    <row r="7210" spans="1:10">
      <c r="A7210" s="4">
        <v>41733</v>
      </c>
      <c r="B7210" s="4"/>
      <c r="C7210" s="7" t="s">
        <v>354</v>
      </c>
      <c r="D7210" s="7" t="s">
        <v>7769</v>
      </c>
      <c r="E7210" s="519">
        <v>17824</v>
      </c>
      <c r="F7210" s="184">
        <v>340</v>
      </c>
    </row>
    <row r="7211" spans="1:10">
      <c r="A7211" s="4">
        <v>41733</v>
      </c>
      <c r="B7211" s="4"/>
      <c r="C7211" s="7" t="s">
        <v>468</v>
      </c>
      <c r="D7211" s="7" t="s">
        <v>7768</v>
      </c>
      <c r="E7211" s="519">
        <v>17823</v>
      </c>
      <c r="F7211" s="184">
        <v>340</v>
      </c>
    </row>
    <row r="7214" spans="1:10">
      <c r="A7214" s="579">
        <v>41737</v>
      </c>
    </row>
    <row r="7215" spans="1:10" s="444" customFormat="1" ht="15" customHeight="1">
      <c r="A7215" s="4">
        <v>41733</v>
      </c>
      <c r="B7215" s="4"/>
      <c r="C7215" s="7" t="s">
        <v>5786</v>
      </c>
      <c r="D7215" s="7" t="s">
        <v>7756</v>
      </c>
      <c r="E7215" s="519">
        <v>17887</v>
      </c>
      <c r="F7215" s="184">
        <v>138.83000000000001</v>
      </c>
      <c r="G7215" s="309"/>
      <c r="H7215" s="309"/>
      <c r="I7215" s="24"/>
      <c r="J7215" s="2"/>
    </row>
    <row r="7216" spans="1:10" s="444" customFormat="1" ht="15" customHeight="1">
      <c r="A7216" s="4">
        <v>41731</v>
      </c>
      <c r="B7216" s="4"/>
      <c r="C7216" s="7" t="s">
        <v>1640</v>
      </c>
      <c r="D7216" s="7" t="s">
        <v>7683</v>
      </c>
      <c r="E7216" s="519">
        <v>17803</v>
      </c>
      <c r="F7216" s="184">
        <v>156</v>
      </c>
      <c r="G7216" s="309"/>
      <c r="H7216" s="309"/>
      <c r="I7216" s="24"/>
      <c r="J7216" s="2"/>
    </row>
    <row r="7217" spans="1:10" s="444" customFormat="1" ht="15" customHeight="1">
      <c r="A7217" s="4">
        <v>41731</v>
      </c>
      <c r="B7217" s="4"/>
      <c r="C7217" s="7" t="s">
        <v>559</v>
      </c>
      <c r="D7217" s="7" t="s">
        <v>7634</v>
      </c>
      <c r="E7217" s="519">
        <v>17749</v>
      </c>
      <c r="F7217" s="184">
        <v>232.99</v>
      </c>
      <c r="G7217" s="309"/>
      <c r="H7217" s="309"/>
      <c r="I7217" s="24"/>
      <c r="J7217" s="2"/>
    </row>
    <row r="7218" spans="1:10" s="444" customFormat="1" ht="15" customHeight="1">
      <c r="A7218" s="4">
        <v>41733</v>
      </c>
      <c r="B7218" s="4"/>
      <c r="C7218" s="7" t="s">
        <v>538</v>
      </c>
      <c r="D7218" s="7" t="s">
        <v>7754</v>
      </c>
      <c r="E7218" s="519">
        <v>17884</v>
      </c>
      <c r="F7218" s="184">
        <v>340</v>
      </c>
      <c r="G7218" s="309"/>
      <c r="H7218" s="309"/>
      <c r="I7218" s="24"/>
      <c r="J7218" s="2"/>
    </row>
    <row r="7219" spans="1:10" s="444" customFormat="1" ht="15" customHeight="1">
      <c r="A7219" s="4">
        <v>41733</v>
      </c>
      <c r="B7219" s="4"/>
      <c r="C7219" s="7" t="s">
        <v>1633</v>
      </c>
      <c r="D7219" s="7" t="s">
        <v>7755</v>
      </c>
      <c r="E7219" s="519">
        <v>17886</v>
      </c>
      <c r="F7219" s="184">
        <v>340</v>
      </c>
      <c r="G7219" s="309"/>
      <c r="H7219" s="309"/>
      <c r="I7219" s="24"/>
      <c r="J7219" s="2"/>
    </row>
    <row r="7220" spans="1:10" s="444" customFormat="1" ht="15" customHeight="1">
      <c r="A7220" s="4">
        <v>41712</v>
      </c>
      <c r="B7220" s="4">
        <v>41731</v>
      </c>
      <c r="C7220" s="7" t="s">
        <v>7436</v>
      </c>
      <c r="D7220" s="7" t="s">
        <v>7432</v>
      </c>
      <c r="E7220" s="519">
        <v>17555</v>
      </c>
      <c r="F7220" s="184">
        <v>10000</v>
      </c>
      <c r="G7220" s="309"/>
      <c r="H7220" s="309"/>
      <c r="I7220" s="24"/>
      <c r="J7220" s="2"/>
    </row>
    <row r="7221" spans="1:10" s="444" customFormat="1" ht="15" customHeight="1">
      <c r="A7221" s="4">
        <v>41736</v>
      </c>
      <c r="B7221" s="4"/>
      <c r="C7221" s="7" t="s">
        <v>4345</v>
      </c>
      <c r="D7221" s="7" t="s">
        <v>7792</v>
      </c>
      <c r="E7221" s="519">
        <v>17929</v>
      </c>
      <c r="F7221" s="184">
        <v>7770</v>
      </c>
      <c r="G7221" s="309"/>
      <c r="H7221" s="309"/>
      <c r="I7221" s="24"/>
      <c r="J7221" s="2"/>
    </row>
    <row r="7222" spans="1:10" s="444" customFormat="1" ht="15" customHeight="1">
      <c r="A7222" s="4">
        <v>41731</v>
      </c>
      <c r="B7222" s="4"/>
      <c r="C7222" s="7" t="s">
        <v>1043</v>
      </c>
      <c r="D7222" s="7" t="s">
        <v>7684</v>
      </c>
      <c r="E7222" s="519">
        <v>17804</v>
      </c>
      <c r="F7222" s="184">
        <v>104</v>
      </c>
      <c r="G7222" s="309"/>
      <c r="H7222" s="309"/>
      <c r="I7222" s="24"/>
      <c r="J7222" s="2"/>
    </row>
    <row r="7223" spans="1:10" s="444" customFormat="1" ht="15" customHeight="1">
      <c r="A7223" s="4">
        <v>41733</v>
      </c>
      <c r="B7223" s="4"/>
      <c r="C7223" s="7" t="s">
        <v>2010</v>
      </c>
      <c r="D7223" s="7" t="s">
        <v>7734</v>
      </c>
      <c r="E7223" s="519">
        <v>17862</v>
      </c>
      <c r="F7223" s="184">
        <v>340</v>
      </c>
      <c r="G7223" s="309"/>
      <c r="H7223" s="309"/>
      <c r="I7223" s="24"/>
      <c r="J7223" s="2"/>
    </row>
    <row r="7224" spans="1:10" s="444" customFormat="1" ht="15" customHeight="1">
      <c r="A7224" s="4">
        <v>41732</v>
      </c>
      <c r="B7224" s="4"/>
      <c r="C7224" s="7" t="s">
        <v>681</v>
      </c>
      <c r="D7224" s="7" t="s">
        <v>7707</v>
      </c>
      <c r="E7224" s="519">
        <v>17838</v>
      </c>
      <c r="F7224" s="184">
        <v>340</v>
      </c>
      <c r="G7224" s="309"/>
      <c r="H7224" s="309"/>
      <c r="I7224" s="24"/>
      <c r="J7224" s="2"/>
    </row>
    <row r="7225" spans="1:10">
      <c r="A7225" s="4">
        <v>41733</v>
      </c>
      <c r="B7225" s="4"/>
      <c r="C7225" s="7" t="s">
        <v>6121</v>
      </c>
      <c r="D7225" s="7" t="s">
        <v>7773</v>
      </c>
      <c r="E7225" s="519">
        <v>17828</v>
      </c>
      <c r="F7225" s="184">
        <v>85</v>
      </c>
    </row>
    <row r="7228" spans="1:10">
      <c r="A7228" s="579">
        <v>41738</v>
      </c>
    </row>
    <row r="7229" spans="1:10" s="444" customFormat="1" ht="15" customHeight="1">
      <c r="A7229" s="4">
        <v>41724</v>
      </c>
      <c r="B7229" s="4"/>
      <c r="C7229" s="7" t="s">
        <v>4430</v>
      </c>
      <c r="D7229" s="7" t="s">
        <v>7575</v>
      </c>
      <c r="E7229" s="519">
        <v>17697</v>
      </c>
      <c r="F7229" s="184">
        <v>87.12</v>
      </c>
      <c r="G7229" s="309"/>
      <c r="H7229" s="309"/>
      <c r="I7229" s="24"/>
      <c r="J7229" s="2"/>
    </row>
    <row r="7230" spans="1:10" s="444" customFormat="1" ht="15" customHeight="1">
      <c r="A7230" s="4">
        <v>41732</v>
      </c>
      <c r="B7230" s="4"/>
      <c r="C7230" s="7" t="s">
        <v>1871</v>
      </c>
      <c r="D7230" s="7" t="s">
        <v>7699</v>
      </c>
      <c r="E7230" s="519">
        <v>17822</v>
      </c>
      <c r="F7230" s="184">
        <v>223.52</v>
      </c>
      <c r="G7230" s="309"/>
      <c r="H7230" s="309"/>
      <c r="I7230" s="24"/>
      <c r="J7230" s="2"/>
    </row>
    <row r="7231" spans="1:10" s="444" customFormat="1" ht="15" customHeight="1">
      <c r="A7231" s="4">
        <v>41733</v>
      </c>
      <c r="B7231" s="4"/>
      <c r="C7231" s="7" t="s">
        <v>457</v>
      </c>
      <c r="D7231" s="7" t="s">
        <v>7772</v>
      </c>
      <c r="E7231" s="519">
        <v>17827</v>
      </c>
      <c r="F7231" s="184">
        <v>239.89</v>
      </c>
      <c r="G7231" s="309"/>
      <c r="H7231" s="309"/>
      <c r="I7231" s="24"/>
      <c r="J7231" s="2"/>
    </row>
    <row r="7232" spans="1:10" s="444" customFormat="1" ht="15" customHeight="1">
      <c r="A7232" s="4">
        <v>41731</v>
      </c>
      <c r="B7232" s="4"/>
      <c r="C7232" s="7" t="s">
        <v>4500</v>
      </c>
      <c r="D7232" s="7" t="s">
        <v>7679</v>
      </c>
      <c r="E7232" s="519">
        <v>17799</v>
      </c>
      <c r="F7232" s="184">
        <v>460</v>
      </c>
      <c r="G7232" s="309"/>
      <c r="H7232" s="309"/>
      <c r="I7232" s="24"/>
      <c r="J7232" s="2"/>
    </row>
    <row r="7233" spans="1:10" s="444" customFormat="1" ht="15" customHeight="1">
      <c r="A7233" s="4">
        <v>41733</v>
      </c>
      <c r="B7233" s="4">
        <v>41738</v>
      </c>
      <c r="C7233" s="7" t="s">
        <v>5214</v>
      </c>
      <c r="D7233" s="7" t="s">
        <v>7779</v>
      </c>
      <c r="E7233" s="519">
        <v>17903</v>
      </c>
      <c r="F7233" s="184">
        <v>76.790000000000006</v>
      </c>
      <c r="G7233" s="309"/>
      <c r="H7233" s="309"/>
      <c r="I7233" s="24"/>
      <c r="J7233" s="2"/>
    </row>
    <row r="7234" spans="1:10" s="444" customFormat="1" ht="15" customHeight="1">
      <c r="A7234" s="4">
        <v>41733</v>
      </c>
      <c r="B7234" s="4"/>
      <c r="C7234" s="7" t="s">
        <v>3662</v>
      </c>
      <c r="D7234" s="7" t="s">
        <v>7729</v>
      </c>
      <c r="E7234" s="519">
        <v>17857</v>
      </c>
      <c r="F7234" s="184">
        <v>170</v>
      </c>
      <c r="G7234" s="309"/>
      <c r="H7234" s="309"/>
      <c r="I7234" s="24"/>
      <c r="J7234" s="2"/>
    </row>
    <row r="7235" spans="1:10">
      <c r="A7235" s="4">
        <v>41738</v>
      </c>
      <c r="B7235" s="4"/>
      <c r="C7235" s="7" t="s">
        <v>226</v>
      </c>
      <c r="D7235" s="7" t="s">
        <v>7815</v>
      </c>
      <c r="E7235" s="519">
        <v>17919</v>
      </c>
      <c r="F7235" s="184">
        <v>150</v>
      </c>
    </row>
    <row r="7237" spans="1:10">
      <c r="A7237" s="579">
        <v>41739</v>
      </c>
    </row>
    <row r="7238" spans="1:10" s="444" customFormat="1" ht="15" customHeight="1">
      <c r="A7238" s="4">
        <v>41733</v>
      </c>
      <c r="B7238" s="4">
        <v>41738</v>
      </c>
      <c r="C7238" s="7" t="s">
        <v>662</v>
      </c>
      <c r="D7238" s="7" t="s">
        <v>7777</v>
      </c>
      <c r="E7238" s="519">
        <v>17900</v>
      </c>
      <c r="F7238" s="184">
        <v>170</v>
      </c>
      <c r="G7238" s="309"/>
      <c r="H7238" s="309"/>
      <c r="I7238" s="24"/>
      <c r="J7238" s="2"/>
    </row>
    <row r="7239" spans="1:10" s="444" customFormat="1" ht="15" customHeight="1">
      <c r="A7239" s="4">
        <v>41733</v>
      </c>
      <c r="B7239" s="4">
        <v>41738</v>
      </c>
      <c r="C7239" s="7" t="s">
        <v>348</v>
      </c>
      <c r="D7239" s="7" t="s">
        <v>7776</v>
      </c>
      <c r="E7239" s="519">
        <v>17899</v>
      </c>
      <c r="F7239" s="184">
        <v>245.07</v>
      </c>
      <c r="G7239" s="309"/>
      <c r="H7239" s="309"/>
      <c r="I7239" s="24"/>
      <c r="J7239" s="2"/>
    </row>
    <row r="7240" spans="1:10" s="444" customFormat="1" ht="15" customHeight="1">
      <c r="A7240" s="4">
        <v>41733</v>
      </c>
      <c r="B7240" s="4">
        <v>41738</v>
      </c>
      <c r="C7240" s="7" t="s">
        <v>1124</v>
      </c>
      <c r="D7240" s="7" t="s">
        <v>7780</v>
      </c>
      <c r="E7240" s="519">
        <v>17904</v>
      </c>
      <c r="F7240" s="184">
        <v>300</v>
      </c>
      <c r="G7240" s="309"/>
      <c r="H7240" s="309"/>
      <c r="I7240" s="24"/>
      <c r="J7240" s="2"/>
    </row>
    <row r="7241" spans="1:10" s="444" customFormat="1" ht="15" customHeight="1">
      <c r="A7241" s="4">
        <v>41733</v>
      </c>
      <c r="B7241" s="4">
        <v>41738</v>
      </c>
      <c r="C7241" s="7" t="s">
        <v>896</v>
      </c>
      <c r="D7241" s="7" t="s">
        <v>7781</v>
      </c>
      <c r="E7241" s="519">
        <v>17905</v>
      </c>
      <c r="F7241" s="184">
        <v>300</v>
      </c>
      <c r="G7241" s="309"/>
      <c r="H7241" s="309"/>
      <c r="I7241" s="24"/>
      <c r="J7241" s="2"/>
    </row>
    <row r="7242" spans="1:10" s="444" customFormat="1" ht="15" customHeight="1">
      <c r="A7242" s="4">
        <v>41738</v>
      </c>
      <c r="B7242" s="4"/>
      <c r="C7242" s="7" t="s">
        <v>226</v>
      </c>
      <c r="D7242" s="7" t="s">
        <v>7816</v>
      </c>
      <c r="E7242" s="519">
        <v>17920</v>
      </c>
      <c r="F7242" s="184">
        <v>479.74</v>
      </c>
      <c r="G7242" s="309"/>
      <c r="H7242" s="309"/>
      <c r="I7242" s="24"/>
      <c r="J7242" s="2"/>
    </row>
    <row r="7243" spans="1:10" s="444" customFormat="1" ht="15" customHeight="1">
      <c r="A7243" s="4">
        <v>41733</v>
      </c>
      <c r="B7243" s="4"/>
      <c r="C7243" s="7" t="s">
        <v>7330</v>
      </c>
      <c r="D7243" s="7" t="s">
        <v>7753</v>
      </c>
      <c r="E7243" s="519">
        <v>17883</v>
      </c>
      <c r="F7243" s="184">
        <v>56.67</v>
      </c>
      <c r="G7243" s="309"/>
      <c r="H7243" s="309"/>
      <c r="I7243" s="24"/>
      <c r="J7243" s="2"/>
    </row>
    <row r="7246" spans="1:10">
      <c r="A7246" s="579">
        <v>41739</v>
      </c>
    </row>
    <row r="7247" spans="1:10">
      <c r="A7247" s="4">
        <v>41731</v>
      </c>
      <c r="B7247" s="4"/>
      <c r="C7247" s="7" t="s">
        <v>5614</v>
      </c>
      <c r="D7247" s="7" t="s">
        <v>7665</v>
      </c>
      <c r="E7247" s="519">
        <v>17785</v>
      </c>
      <c r="F7247" s="184">
        <v>168.89</v>
      </c>
    </row>
    <row r="7248" spans="1:10">
      <c r="A7248" s="4">
        <v>41733</v>
      </c>
      <c r="B7248" s="4"/>
      <c r="C7248" s="7" t="s">
        <v>5614</v>
      </c>
      <c r="D7248" s="7" t="s">
        <v>7759</v>
      </c>
      <c r="E7248" s="519">
        <v>17890</v>
      </c>
      <c r="F7248" s="184">
        <v>170</v>
      </c>
    </row>
    <row r="7249" spans="1:10" s="444" customFormat="1" ht="15" customHeight="1">
      <c r="A7249" s="4">
        <v>41733</v>
      </c>
      <c r="B7249" s="4"/>
      <c r="C7249" s="7" t="s">
        <v>525</v>
      </c>
      <c r="D7249" s="7" t="s">
        <v>7733</v>
      </c>
      <c r="E7249" s="519">
        <v>17861</v>
      </c>
      <c r="F7249" s="184">
        <v>340</v>
      </c>
      <c r="G7249" s="309"/>
      <c r="H7249" s="309"/>
      <c r="I7249" s="24"/>
      <c r="J7249" s="2"/>
    </row>
    <row r="7250" spans="1:10" s="444" customFormat="1" ht="15" customHeight="1">
      <c r="A7250" s="4">
        <v>41733</v>
      </c>
      <c r="B7250" s="4"/>
      <c r="C7250" s="7" t="s">
        <v>563</v>
      </c>
      <c r="D7250" s="7" t="s">
        <v>7761</v>
      </c>
      <c r="E7250" s="519">
        <v>17892</v>
      </c>
      <c r="F7250" s="184">
        <v>340</v>
      </c>
      <c r="G7250" s="309"/>
      <c r="H7250" s="309"/>
      <c r="I7250" s="24"/>
      <c r="J7250" s="2"/>
    </row>
    <row r="7253" spans="1:10">
      <c r="A7253" s="579">
        <v>41740</v>
      </c>
    </row>
    <row r="7254" spans="1:10" s="444" customFormat="1" ht="15" customHeight="1">
      <c r="A7254" s="382">
        <v>41687</v>
      </c>
      <c r="B7254" s="382">
        <v>41733</v>
      </c>
      <c r="C7254" s="75" t="s">
        <v>469</v>
      </c>
      <c r="D7254" s="75" t="s">
        <v>7171</v>
      </c>
      <c r="E7254" s="525">
        <v>17305</v>
      </c>
      <c r="F7254" s="184">
        <v>4892.16</v>
      </c>
      <c r="G7254" s="309"/>
      <c r="H7254" s="309"/>
      <c r="I7254" s="24"/>
      <c r="J7254" s="2"/>
    </row>
    <row r="7255" spans="1:10" s="444" customFormat="1" ht="15" customHeight="1">
      <c r="A7255" s="4">
        <v>41733</v>
      </c>
      <c r="B7255" s="4"/>
      <c r="C7255" s="7" t="s">
        <v>563</v>
      </c>
      <c r="D7255" s="7" t="s">
        <v>7761</v>
      </c>
      <c r="E7255" s="519">
        <v>17892</v>
      </c>
      <c r="F7255" s="184">
        <v>340</v>
      </c>
      <c r="G7255" s="309"/>
      <c r="H7255" s="309"/>
      <c r="I7255" s="24"/>
      <c r="J7255" s="2"/>
    </row>
    <row r="7257" spans="1:10">
      <c r="A7257" s="579">
        <v>41743</v>
      </c>
    </row>
    <row r="7258" spans="1:10" s="444" customFormat="1" ht="15" customHeight="1">
      <c r="A7258" s="4">
        <v>41733</v>
      </c>
      <c r="B7258" s="4">
        <v>41738</v>
      </c>
      <c r="C7258" s="7" t="s">
        <v>7007</v>
      </c>
      <c r="D7258" s="7" t="s">
        <v>7778</v>
      </c>
      <c r="E7258" s="519">
        <v>17901</v>
      </c>
      <c r="F7258" s="184">
        <v>171.56</v>
      </c>
      <c r="G7258" s="309"/>
      <c r="H7258" s="309"/>
      <c r="I7258" s="24"/>
      <c r="J7258" s="2"/>
    </row>
    <row r="7259" spans="1:10" s="444" customFormat="1" ht="15" customHeight="1">
      <c r="A7259" s="4">
        <v>41733</v>
      </c>
      <c r="B7259" s="4"/>
      <c r="C7259" s="7" t="s">
        <v>7718</v>
      </c>
      <c r="D7259" s="7" t="s">
        <v>7765</v>
      </c>
      <c r="E7259" s="519">
        <v>17896</v>
      </c>
      <c r="F7259" s="184">
        <v>400</v>
      </c>
      <c r="G7259" s="309"/>
      <c r="H7259" s="309"/>
    </row>
    <row r="7260" spans="1:10" s="444" customFormat="1" ht="15" customHeight="1">
      <c r="A7260" s="4">
        <v>41733</v>
      </c>
      <c r="B7260" s="4"/>
      <c r="C7260" s="7" t="s">
        <v>367</v>
      </c>
      <c r="D7260" s="7" t="s">
        <v>7771</v>
      </c>
      <c r="E7260" s="519">
        <v>17826</v>
      </c>
      <c r="F7260" s="184">
        <v>340</v>
      </c>
      <c r="G7260" s="309"/>
      <c r="H7260" s="309"/>
      <c r="I7260" s="24"/>
      <c r="J7260" s="2"/>
    </row>
    <row r="7261" spans="1:10" s="444" customFormat="1" ht="15" customHeight="1">
      <c r="A7261" s="4">
        <v>41711</v>
      </c>
      <c r="B7261" s="4">
        <v>41741</v>
      </c>
      <c r="C7261" s="7" t="s">
        <v>133</v>
      </c>
      <c r="D7261" s="7" t="s">
        <v>7407</v>
      </c>
      <c r="E7261" s="519">
        <v>17526</v>
      </c>
      <c r="F7261" s="184">
        <v>334.11</v>
      </c>
      <c r="G7261" s="309"/>
      <c r="H7261" s="309"/>
      <c r="I7261" s="24"/>
      <c r="J7261" s="2"/>
    </row>
    <row r="7264" spans="1:10">
      <c r="A7264" s="579">
        <v>41744</v>
      </c>
    </row>
    <row r="7265" spans="1:10" s="444" customFormat="1" ht="15" customHeight="1">
      <c r="A7265" s="4">
        <v>41736</v>
      </c>
      <c r="B7265" s="4"/>
      <c r="C7265" s="7" t="s">
        <v>7795</v>
      </c>
      <c r="D7265" s="7" t="s">
        <v>7789</v>
      </c>
      <c r="E7265" s="519">
        <v>17912</v>
      </c>
      <c r="F7265" s="184">
        <v>202.8</v>
      </c>
      <c r="G7265" s="309"/>
      <c r="H7265" s="309"/>
      <c r="I7265" s="24"/>
      <c r="J7265" s="2"/>
    </row>
    <row r="7268" spans="1:10">
      <c r="A7268" s="579">
        <v>41745</v>
      </c>
    </row>
    <row r="7269" spans="1:10" s="444" customFormat="1" ht="15" customHeight="1">
      <c r="A7269" s="4">
        <v>41733</v>
      </c>
      <c r="B7269" s="4"/>
      <c r="C7269" s="7" t="s">
        <v>7719</v>
      </c>
      <c r="D7269" s="7" t="s">
        <v>7766</v>
      </c>
      <c r="E7269" s="519">
        <v>17897</v>
      </c>
      <c r="F7269" s="184">
        <v>400</v>
      </c>
      <c r="G7269" s="309"/>
      <c r="H7269" s="309"/>
      <c r="I7269" s="24"/>
      <c r="J7269" s="2"/>
    </row>
    <row r="7270" spans="1:10">
      <c r="A7270" s="4">
        <v>41745</v>
      </c>
      <c r="B7270" s="4"/>
      <c r="C7270" s="7" t="s">
        <v>226</v>
      </c>
      <c r="D7270" s="7" t="s">
        <v>7955</v>
      </c>
      <c r="E7270" s="519">
        <v>17923</v>
      </c>
      <c r="F7270" s="184">
        <v>457.22</v>
      </c>
    </row>
    <row r="7271" spans="1:10">
      <c r="A7271" s="4">
        <v>41745</v>
      </c>
      <c r="B7271" s="4"/>
      <c r="C7271" s="7" t="s">
        <v>7961</v>
      </c>
      <c r="D7271" s="7" t="s">
        <v>7956</v>
      </c>
      <c r="E7271" s="519">
        <v>17924</v>
      </c>
      <c r="F7271" s="184">
        <v>400</v>
      </c>
    </row>
    <row r="7274" spans="1:10">
      <c r="A7274" s="579">
        <v>41746</v>
      </c>
    </row>
    <row r="7275" spans="1:10" s="444" customFormat="1" ht="15" customHeight="1">
      <c r="A7275" s="4">
        <v>41745</v>
      </c>
      <c r="B7275" s="4"/>
      <c r="C7275" s="7" t="s">
        <v>7962</v>
      </c>
      <c r="D7275" s="7" t="s">
        <v>7957</v>
      </c>
      <c r="E7275" s="519">
        <v>17925</v>
      </c>
      <c r="F7275" s="184">
        <v>72.19</v>
      </c>
      <c r="G7275" s="309"/>
      <c r="H7275" s="309"/>
      <c r="I7275" s="24"/>
      <c r="J7275" s="2"/>
    </row>
    <row r="7276" spans="1:10" s="444" customFormat="1" ht="15" customHeight="1">
      <c r="A7276" s="4">
        <v>41745</v>
      </c>
      <c r="B7276" s="4"/>
      <c r="C7276" s="7" t="s">
        <v>389</v>
      </c>
      <c r="D7276" s="7" t="s">
        <v>7958</v>
      </c>
      <c r="E7276" s="519">
        <v>17927</v>
      </c>
      <c r="F7276" s="184">
        <v>310</v>
      </c>
      <c r="G7276" s="309"/>
      <c r="H7276" s="309"/>
      <c r="I7276" s="24"/>
      <c r="J7276" s="2"/>
    </row>
    <row r="7277" spans="1:10" s="444" customFormat="1" ht="15" customHeight="1">
      <c r="A7277" s="4">
        <v>41745</v>
      </c>
      <c r="B7277" s="4"/>
      <c r="C7277" s="7" t="s">
        <v>226</v>
      </c>
      <c r="D7277" s="7" t="s">
        <v>7959</v>
      </c>
      <c r="E7277" s="519">
        <v>17928</v>
      </c>
      <c r="F7277" s="184">
        <v>455</v>
      </c>
      <c r="G7277" s="309"/>
      <c r="H7277" s="309"/>
      <c r="I7277" s="24"/>
      <c r="J7277" s="2"/>
    </row>
    <row r="7278" spans="1:10" s="444" customFormat="1" ht="15" customHeight="1">
      <c r="A7278" s="4">
        <v>41745</v>
      </c>
      <c r="B7278" s="4"/>
      <c r="C7278" s="7" t="s">
        <v>226</v>
      </c>
      <c r="D7278" s="7" t="s">
        <v>7960</v>
      </c>
      <c r="E7278" s="519">
        <v>17930</v>
      </c>
      <c r="F7278" s="184">
        <v>630</v>
      </c>
      <c r="G7278" s="309"/>
      <c r="H7278" s="309"/>
      <c r="I7278" s="24"/>
      <c r="J7278" s="2"/>
    </row>
    <row r="7279" spans="1:10" s="444" customFormat="1" ht="15" customHeight="1">
      <c r="A7279" s="108"/>
      <c r="B7279" s="108"/>
      <c r="C7279" s="109"/>
      <c r="D7279" s="109"/>
      <c r="E7279" s="531"/>
      <c r="F7279" s="371"/>
      <c r="G7279" s="309"/>
      <c r="H7279" s="309"/>
      <c r="I7279" s="24"/>
      <c r="J7279" s="2"/>
    </row>
    <row r="7281" spans="1:10">
      <c r="A7281" s="579">
        <v>41750</v>
      </c>
    </row>
    <row r="7282" spans="1:10" s="444" customFormat="1" ht="15" customHeight="1">
      <c r="A7282" s="4">
        <v>41731</v>
      </c>
      <c r="B7282" s="4"/>
      <c r="C7282" s="7" t="s">
        <v>6762</v>
      </c>
      <c r="D7282" s="7" t="s">
        <v>7669</v>
      </c>
      <c r="E7282" s="519">
        <v>17789</v>
      </c>
      <c r="F7282" s="184">
        <v>468</v>
      </c>
      <c r="G7282" s="309"/>
      <c r="H7282" s="309"/>
      <c r="I7282" s="24"/>
      <c r="J7282" s="2"/>
    </row>
    <row r="7283" spans="1:10" s="444" customFormat="1" ht="15" customHeight="1">
      <c r="A7283" s="4">
        <v>41733</v>
      </c>
      <c r="B7283" s="4"/>
      <c r="C7283" s="7" t="s">
        <v>2610</v>
      </c>
      <c r="D7283" s="7" t="s">
        <v>7782</v>
      </c>
      <c r="E7283" s="519">
        <v>17906</v>
      </c>
      <c r="F7283" s="184">
        <v>350</v>
      </c>
      <c r="G7283" s="309"/>
      <c r="H7283" s="309"/>
      <c r="I7283" s="24"/>
      <c r="J7283" s="2"/>
    </row>
    <row r="7284" spans="1:10" s="444" customFormat="1" ht="15" customHeight="1">
      <c r="A7284" s="4">
        <v>41733</v>
      </c>
      <c r="B7284" s="4"/>
      <c r="C7284" s="7" t="s">
        <v>7784</v>
      </c>
      <c r="D7284" s="7" t="s">
        <v>7783</v>
      </c>
      <c r="E7284" s="519">
        <v>17907</v>
      </c>
      <c r="F7284" s="184">
        <v>350</v>
      </c>
      <c r="G7284" s="309"/>
      <c r="H7284" s="309"/>
      <c r="I7284" s="24"/>
      <c r="J7284" s="2"/>
    </row>
    <row r="7285" spans="1:10" s="444" customFormat="1" ht="15" customHeight="1">
      <c r="A7285" s="4">
        <v>41750</v>
      </c>
      <c r="B7285" s="4"/>
      <c r="C7285" s="7" t="s">
        <v>7975</v>
      </c>
      <c r="D7285" s="7" t="s">
        <v>7976</v>
      </c>
      <c r="E7285" s="519">
        <v>17931</v>
      </c>
      <c r="F7285" s="184">
        <v>5466.74</v>
      </c>
      <c r="G7285" s="309"/>
      <c r="H7285" s="309"/>
      <c r="I7285" s="24"/>
      <c r="J7285" s="2"/>
    </row>
    <row r="7286" spans="1:10" s="444" customFormat="1" ht="15" customHeight="1">
      <c r="A7286" s="4">
        <v>41750</v>
      </c>
      <c r="B7286" s="4"/>
      <c r="C7286" s="7" t="s">
        <v>2272</v>
      </c>
      <c r="D7286" s="7" t="s">
        <v>7977</v>
      </c>
      <c r="E7286" s="519">
        <v>17933</v>
      </c>
      <c r="F7286" s="184">
        <v>340</v>
      </c>
      <c r="G7286" s="309"/>
      <c r="H7286" s="309"/>
      <c r="I7286" s="24"/>
      <c r="J7286" s="2"/>
    </row>
    <row r="7288" spans="1:10" s="444" customFormat="1">
      <c r="E7288" s="517"/>
      <c r="G7288" s="309"/>
      <c r="H7288" s="309"/>
      <c r="I7288" s="24"/>
      <c r="J7288" s="2"/>
    </row>
    <row r="7289" spans="1:10">
      <c r="A7289" s="579">
        <v>41751</v>
      </c>
    </row>
    <row r="7290" spans="1:10" s="444" customFormat="1" ht="15" customHeight="1">
      <c r="A7290" s="4">
        <v>41711</v>
      </c>
      <c r="B7290" s="4">
        <v>41746</v>
      </c>
      <c r="C7290" s="7" t="s">
        <v>1982</v>
      </c>
      <c r="D7290" s="7" t="s">
        <v>7412</v>
      </c>
      <c r="E7290" s="519">
        <v>17531</v>
      </c>
      <c r="F7290" s="184">
        <v>320</v>
      </c>
      <c r="G7290" s="309"/>
      <c r="H7290" s="309"/>
      <c r="I7290" s="24"/>
      <c r="J7290" s="2"/>
    </row>
    <row r="7291" spans="1:10" s="444" customFormat="1" ht="15" customHeight="1">
      <c r="A7291" s="4">
        <v>41750</v>
      </c>
      <c r="B7291" s="4"/>
      <c r="C7291" s="7" t="s">
        <v>767</v>
      </c>
      <c r="D7291" s="7" t="s">
        <v>7981</v>
      </c>
      <c r="E7291" s="519">
        <v>17947</v>
      </c>
      <c r="F7291" s="184">
        <v>550.54999999999995</v>
      </c>
      <c r="G7291" s="309"/>
      <c r="H7291" s="309"/>
      <c r="I7291" s="24"/>
      <c r="J7291" s="2"/>
    </row>
    <row r="7292" spans="1:10" s="444" customFormat="1" ht="15" customHeight="1">
      <c r="A7292" s="4">
        <v>41751</v>
      </c>
      <c r="B7292" s="4"/>
      <c r="C7292" s="7" t="s">
        <v>3157</v>
      </c>
      <c r="D7292" s="7" t="s">
        <v>7985</v>
      </c>
      <c r="E7292" s="519">
        <v>17937</v>
      </c>
      <c r="F7292" s="184">
        <v>3625.91</v>
      </c>
      <c r="G7292" s="309"/>
      <c r="H7292" s="309"/>
      <c r="I7292" s="24"/>
      <c r="J7292" s="2"/>
    </row>
    <row r="7293" spans="1:10" s="444" customFormat="1" ht="15" customHeight="1">
      <c r="A7293" s="4">
        <v>41751</v>
      </c>
      <c r="B7293" s="4"/>
      <c r="C7293" s="7" t="s">
        <v>2738</v>
      </c>
      <c r="D7293" s="7" t="s">
        <v>7986</v>
      </c>
      <c r="E7293" s="519">
        <v>17938</v>
      </c>
      <c r="F7293" s="184">
        <v>1075</v>
      </c>
      <c r="G7293" s="309"/>
      <c r="H7293" s="309"/>
      <c r="I7293" s="24"/>
      <c r="J7293" s="2"/>
    </row>
    <row r="7294" spans="1:10" s="444" customFormat="1" ht="15" customHeight="1">
      <c r="A7294" s="4">
        <v>41751</v>
      </c>
      <c r="B7294" s="4"/>
      <c r="C7294" s="7" t="s">
        <v>2897</v>
      </c>
      <c r="D7294" s="7" t="s">
        <v>7988</v>
      </c>
      <c r="E7294" s="519">
        <v>17940</v>
      </c>
      <c r="F7294" s="184">
        <v>900</v>
      </c>
      <c r="G7294" s="309"/>
      <c r="H7294" s="309"/>
      <c r="I7294" s="24"/>
      <c r="J7294" s="2"/>
    </row>
    <row r="7295" spans="1:10">
      <c r="A7295" s="4">
        <v>41751</v>
      </c>
      <c r="B7295" s="4"/>
      <c r="C7295" s="7" t="s">
        <v>895</v>
      </c>
      <c r="D7295" s="7" t="s">
        <v>7990</v>
      </c>
      <c r="E7295" s="519">
        <v>17942</v>
      </c>
      <c r="F7295" s="184">
        <v>200</v>
      </c>
    </row>
    <row r="7296" spans="1:10">
      <c r="A7296" s="4">
        <v>41751</v>
      </c>
      <c r="B7296" s="4"/>
      <c r="C7296" s="7" t="s">
        <v>226</v>
      </c>
      <c r="D7296" s="7" t="s">
        <v>7989</v>
      </c>
      <c r="E7296" s="519">
        <v>17941</v>
      </c>
      <c r="F7296" s="184">
        <v>200</v>
      </c>
    </row>
    <row r="7297" spans="1:10" s="444" customFormat="1" ht="15" customHeight="1">
      <c r="A7297" s="4">
        <v>41750</v>
      </c>
      <c r="B7297" s="4"/>
      <c r="C7297" s="7" t="s">
        <v>410</v>
      </c>
      <c r="D7297" s="7" t="s">
        <v>7979</v>
      </c>
      <c r="E7297" s="519">
        <v>18032</v>
      </c>
      <c r="F7297" s="184">
        <v>900</v>
      </c>
      <c r="G7297" s="309"/>
      <c r="H7297" s="309"/>
      <c r="I7297" s="24"/>
      <c r="J7297" s="2"/>
    </row>
    <row r="7301" spans="1:10">
      <c r="A7301" s="579">
        <v>41752</v>
      </c>
    </row>
    <row r="7302" spans="1:10" s="444" customFormat="1" ht="15" customHeight="1">
      <c r="A7302" s="4">
        <v>41750</v>
      </c>
      <c r="B7302" s="4"/>
      <c r="C7302" s="7" t="s">
        <v>388</v>
      </c>
      <c r="D7302" s="7" t="s">
        <v>7978</v>
      </c>
      <c r="E7302" s="519">
        <v>17934</v>
      </c>
      <c r="F7302" s="184">
        <v>500</v>
      </c>
      <c r="G7302" s="309"/>
      <c r="H7302" s="309"/>
      <c r="I7302" s="24"/>
      <c r="J7302" s="2"/>
    </row>
    <row r="7303" spans="1:10" s="444" customFormat="1" ht="15" customHeight="1">
      <c r="A7303" s="4">
        <v>41752</v>
      </c>
      <c r="B7303" s="4"/>
      <c r="C7303" s="7" t="s">
        <v>7994</v>
      </c>
      <c r="D7303" s="7" t="s">
        <v>7993</v>
      </c>
      <c r="E7303" s="519">
        <v>17944</v>
      </c>
      <c r="F7303" s="184">
        <v>3000</v>
      </c>
      <c r="G7303" s="309"/>
      <c r="H7303" s="309"/>
      <c r="I7303" s="24"/>
      <c r="J7303" s="2"/>
    </row>
    <row r="7304" spans="1:10" s="444" customFormat="1" ht="15" customHeight="1">
      <c r="A7304" s="4">
        <v>41752</v>
      </c>
      <c r="B7304" s="4"/>
      <c r="C7304" s="7" t="s">
        <v>389</v>
      </c>
      <c r="D7304" s="7" t="s">
        <v>7995</v>
      </c>
      <c r="E7304" s="519">
        <v>17948</v>
      </c>
      <c r="F7304" s="184">
        <v>152</v>
      </c>
      <c r="G7304" s="309"/>
      <c r="H7304" s="309"/>
      <c r="I7304" s="24"/>
      <c r="J7304" s="2"/>
    </row>
    <row r="7305" spans="1:10" s="444" customFormat="1" ht="15" customHeight="1">
      <c r="A7305" s="4">
        <v>41752</v>
      </c>
      <c r="B7305" s="4"/>
      <c r="C7305" s="7" t="s">
        <v>3157</v>
      </c>
      <c r="D7305" s="7" t="s">
        <v>7996</v>
      </c>
      <c r="E7305" s="519">
        <v>17949</v>
      </c>
      <c r="F7305" s="184">
        <v>2641.03</v>
      </c>
      <c r="G7305" s="309"/>
      <c r="H7305" s="309"/>
      <c r="I7305" s="24"/>
      <c r="J7305" s="2"/>
    </row>
    <row r="7308" spans="1:10">
      <c r="A7308" s="579">
        <v>41753</v>
      </c>
    </row>
    <row r="7309" spans="1:10" s="444" customFormat="1" ht="15" customHeight="1">
      <c r="A7309" s="4">
        <v>41745</v>
      </c>
      <c r="B7309" s="4"/>
      <c r="C7309" s="7" t="s">
        <v>130</v>
      </c>
      <c r="D7309" s="7" t="s">
        <v>7953</v>
      </c>
      <c r="E7309" s="519">
        <v>17921</v>
      </c>
      <c r="F7309" s="184">
        <v>975</v>
      </c>
      <c r="G7309" s="309"/>
      <c r="H7309" s="309"/>
      <c r="I7309" s="24"/>
      <c r="J7309" s="2"/>
    </row>
    <row r="7310" spans="1:10" s="444" customFormat="1" ht="15" customHeight="1">
      <c r="A7310" s="4">
        <v>41733</v>
      </c>
      <c r="B7310" s="4"/>
      <c r="C7310" s="7" t="s">
        <v>4696</v>
      </c>
      <c r="D7310" s="7" t="s">
        <v>7760</v>
      </c>
      <c r="E7310" s="519">
        <v>17891</v>
      </c>
      <c r="F7310" s="184">
        <v>85</v>
      </c>
      <c r="G7310" s="309"/>
      <c r="H7310" s="309"/>
      <c r="I7310" s="24"/>
      <c r="J7310" s="2"/>
    </row>
    <row r="7311" spans="1:10" s="444" customFormat="1" ht="15" customHeight="1">
      <c r="A7311" s="4">
        <v>41753</v>
      </c>
      <c r="B7311" s="4"/>
      <c r="C7311" s="7" t="s">
        <v>226</v>
      </c>
      <c r="D7311" s="7" t="s">
        <v>7998</v>
      </c>
      <c r="E7311" s="519">
        <v>17952</v>
      </c>
      <c r="F7311" s="184">
        <v>488.1</v>
      </c>
      <c r="G7311" s="309"/>
      <c r="H7311" s="309"/>
      <c r="I7311" s="24"/>
      <c r="J7311" s="2"/>
    </row>
    <row r="7312" spans="1:10" s="444" customFormat="1" ht="15" customHeight="1">
      <c r="A7312" s="4">
        <v>41751</v>
      </c>
      <c r="B7312" s="4"/>
      <c r="C7312" s="7" t="s">
        <v>100</v>
      </c>
      <c r="D7312" s="7" t="s">
        <v>7991</v>
      </c>
      <c r="E7312" s="519">
        <v>17943</v>
      </c>
      <c r="F7312" s="184">
        <v>200</v>
      </c>
      <c r="G7312" s="309"/>
      <c r="H7312" s="309"/>
      <c r="I7312" s="24"/>
      <c r="J7312" s="2"/>
    </row>
    <row r="7313" spans="1:10" s="444" customFormat="1" ht="15" customHeight="1">
      <c r="A7313" s="4">
        <v>41753</v>
      </c>
      <c r="B7313" s="4"/>
      <c r="C7313" s="7" t="s">
        <v>100</v>
      </c>
      <c r="D7313" s="7" t="s">
        <v>5937</v>
      </c>
      <c r="E7313" s="519">
        <v>17950</v>
      </c>
      <c r="F7313" s="184">
        <v>700</v>
      </c>
      <c r="G7313" s="309"/>
      <c r="H7313" s="309"/>
      <c r="I7313" s="24"/>
      <c r="J7313" s="2"/>
    </row>
    <row r="7314" spans="1:10" s="444" customFormat="1" ht="15" customHeight="1">
      <c r="A7314" s="4">
        <v>41754</v>
      </c>
      <c r="B7314" s="4"/>
      <c r="C7314" s="7" t="s">
        <v>7999</v>
      </c>
      <c r="D7314" s="7" t="s">
        <v>8004</v>
      </c>
      <c r="E7314" s="519">
        <v>17954</v>
      </c>
      <c r="F7314" s="184">
        <v>215</v>
      </c>
      <c r="G7314" s="309"/>
      <c r="H7314" s="309"/>
      <c r="I7314" s="24"/>
      <c r="J7314" s="2"/>
    </row>
    <row r="7315" spans="1:10" s="444" customFormat="1" ht="15" customHeight="1">
      <c r="A7315" s="4">
        <v>41754</v>
      </c>
      <c r="B7315" s="4"/>
      <c r="C7315" s="7" t="s">
        <v>145</v>
      </c>
      <c r="D7315" s="7" t="s">
        <v>8005</v>
      </c>
      <c r="E7315" s="519">
        <v>17955</v>
      </c>
      <c r="F7315" s="184">
        <v>294</v>
      </c>
      <c r="G7315" s="309"/>
      <c r="H7315" s="309"/>
      <c r="I7315" s="24"/>
      <c r="J7315" s="2"/>
    </row>
    <row r="7316" spans="1:10" s="444" customFormat="1" ht="15" customHeight="1">
      <c r="A7316" s="4">
        <v>41754</v>
      </c>
      <c r="B7316" s="4"/>
      <c r="C7316" s="7" t="s">
        <v>389</v>
      </c>
      <c r="D7316" s="7" t="s">
        <v>8003</v>
      </c>
      <c r="E7316" s="519">
        <v>17953</v>
      </c>
      <c r="F7316" s="184">
        <v>220</v>
      </c>
      <c r="G7316" s="309"/>
      <c r="H7316" s="309"/>
      <c r="I7316" s="24"/>
      <c r="J7316" s="2"/>
    </row>
    <row r="7319" spans="1:10">
      <c r="A7319" s="579">
        <v>41757</v>
      </c>
    </row>
    <row r="7320" spans="1:10" s="444" customFormat="1" ht="15" customHeight="1">
      <c r="A7320" s="4">
        <v>41745</v>
      </c>
      <c r="B7320" s="4">
        <v>41754</v>
      </c>
      <c r="C7320" s="7" t="s">
        <v>158</v>
      </c>
      <c r="D7320" s="7" t="s">
        <v>7954</v>
      </c>
      <c r="E7320" s="519">
        <v>17922</v>
      </c>
      <c r="F7320" s="184">
        <v>4729.57</v>
      </c>
      <c r="G7320" s="309"/>
      <c r="H7320" s="309"/>
      <c r="I7320" s="24"/>
      <c r="J7320" s="2"/>
    </row>
    <row r="7321" spans="1:10" s="444" customFormat="1" ht="15" customHeight="1">
      <c r="A7321" s="4">
        <v>41754</v>
      </c>
      <c r="B7321" s="4"/>
      <c r="C7321" s="7" t="s">
        <v>8000</v>
      </c>
      <c r="D7321" s="7" t="s">
        <v>8007</v>
      </c>
      <c r="E7321" s="519">
        <v>17957</v>
      </c>
      <c r="F7321" s="184">
        <v>500</v>
      </c>
      <c r="G7321" s="309"/>
      <c r="H7321" s="309"/>
      <c r="I7321" s="24"/>
      <c r="J7321" s="2"/>
    </row>
    <row r="7322" spans="1:10" s="444" customFormat="1" ht="15" customHeight="1">
      <c r="A7322" s="4">
        <v>41754</v>
      </c>
      <c r="B7322" s="4"/>
      <c r="C7322" s="7" t="s">
        <v>3502</v>
      </c>
      <c r="D7322" s="7" t="s">
        <v>8006</v>
      </c>
      <c r="E7322" s="519">
        <v>17956</v>
      </c>
      <c r="F7322" s="184">
        <v>800</v>
      </c>
      <c r="G7322" s="309"/>
      <c r="H7322" s="309"/>
      <c r="I7322" s="24"/>
      <c r="J7322" s="2"/>
    </row>
    <row r="7323" spans="1:10" s="444" customFormat="1" ht="15" customHeight="1">
      <c r="A7323" s="4">
        <v>41757</v>
      </c>
      <c r="B7323" s="4"/>
      <c r="C7323" s="7" t="s">
        <v>1419</v>
      </c>
      <c r="D7323" s="7" t="s">
        <v>8015</v>
      </c>
      <c r="E7323" s="519">
        <v>17965</v>
      </c>
      <c r="F7323" s="184">
        <v>1109.3900000000001</v>
      </c>
      <c r="G7323" s="309"/>
      <c r="H7323" s="309"/>
      <c r="I7323" s="24"/>
      <c r="J7323" s="2"/>
    </row>
    <row r="7324" spans="1:10">
      <c r="A7324" s="4">
        <v>41757</v>
      </c>
      <c r="B7324" s="4"/>
      <c r="C7324" s="7" t="s">
        <v>226</v>
      </c>
      <c r="D7324" s="7" t="s">
        <v>8017</v>
      </c>
      <c r="E7324" s="519">
        <v>17967</v>
      </c>
      <c r="F7324" s="184">
        <v>1357.52</v>
      </c>
    </row>
    <row r="7325" spans="1:10">
      <c r="A7325" s="4">
        <v>41757</v>
      </c>
      <c r="B7325" s="4"/>
      <c r="C7325" s="7" t="s">
        <v>226</v>
      </c>
      <c r="D7325" s="7" t="s">
        <v>8018</v>
      </c>
      <c r="E7325" s="519">
        <v>17968</v>
      </c>
      <c r="F7325" s="184">
        <v>866.63</v>
      </c>
    </row>
    <row r="7328" spans="1:10">
      <c r="A7328" s="579">
        <v>41758</v>
      </c>
    </row>
    <row r="7329" spans="1:10" s="444" customFormat="1" ht="15" customHeight="1">
      <c r="A7329" s="4">
        <v>41712</v>
      </c>
      <c r="B7329" s="4">
        <v>41717</v>
      </c>
      <c r="C7329" s="7" t="s">
        <v>3689</v>
      </c>
      <c r="D7329" s="7" t="s">
        <v>7427</v>
      </c>
      <c r="E7329" s="519">
        <v>17550</v>
      </c>
      <c r="F7329" s="184">
        <v>60.5</v>
      </c>
      <c r="G7329" s="309"/>
      <c r="H7329" s="309"/>
      <c r="I7329" s="24"/>
      <c r="J7329" s="2"/>
    </row>
    <row r="7330" spans="1:10" s="444" customFormat="1" ht="15" customHeight="1">
      <c r="A7330" s="4">
        <v>41754</v>
      </c>
      <c r="B7330" s="4"/>
      <c r="C7330" s="7" t="s">
        <v>438</v>
      </c>
      <c r="D7330" s="7" t="s">
        <v>8008</v>
      </c>
      <c r="E7330" s="519">
        <v>17958</v>
      </c>
      <c r="F7330" s="184">
        <v>400</v>
      </c>
      <c r="G7330" s="309"/>
      <c r="H7330" s="309"/>
      <c r="I7330" s="24"/>
      <c r="J7330" s="2"/>
    </row>
    <row r="7331" spans="1:10" s="444" customFormat="1" ht="15" customHeight="1">
      <c r="A7331" s="4">
        <v>41754</v>
      </c>
      <c r="B7331" s="4"/>
      <c r="C7331" s="7" t="s">
        <v>4413</v>
      </c>
      <c r="D7331" s="7" t="s">
        <v>8013</v>
      </c>
      <c r="E7331" s="519">
        <v>17963</v>
      </c>
      <c r="F7331" s="184">
        <v>736</v>
      </c>
      <c r="G7331" s="309"/>
      <c r="H7331" s="309"/>
      <c r="I7331" s="24"/>
      <c r="J7331" s="2"/>
    </row>
    <row r="7332" spans="1:10" s="444" customFormat="1" ht="15" customHeight="1">
      <c r="A7332" s="4">
        <v>41754</v>
      </c>
      <c r="B7332" s="4"/>
      <c r="C7332" s="7" t="s">
        <v>5001</v>
      </c>
      <c r="D7332" s="7" t="s">
        <v>8014</v>
      </c>
      <c r="E7332" s="519">
        <v>17964</v>
      </c>
      <c r="F7332" s="184">
        <v>1000</v>
      </c>
      <c r="G7332" s="309"/>
      <c r="H7332" s="309"/>
      <c r="I7332" s="24"/>
      <c r="J7332" s="2"/>
    </row>
    <row r="7333" spans="1:10" s="444" customFormat="1" ht="15" customHeight="1">
      <c r="A7333" s="4">
        <v>41754</v>
      </c>
      <c r="B7333" s="4"/>
      <c r="C7333" s="7" t="s">
        <v>7436</v>
      </c>
      <c r="D7333" s="7" t="s">
        <v>8010</v>
      </c>
      <c r="E7333" s="519">
        <v>17960</v>
      </c>
      <c r="F7333" s="184">
        <v>2000</v>
      </c>
      <c r="G7333" s="309"/>
      <c r="H7333" s="309"/>
      <c r="I7333" s="24"/>
      <c r="J7333" s="2"/>
    </row>
    <row r="7334" spans="1:10" s="444" customFormat="1" ht="15" customHeight="1">
      <c r="A7334" s="4">
        <v>41758</v>
      </c>
      <c r="B7334" s="4"/>
      <c r="C7334" s="7" t="s">
        <v>100</v>
      </c>
      <c r="D7334" s="7" t="s">
        <v>8020</v>
      </c>
      <c r="E7334" s="519">
        <v>17970</v>
      </c>
      <c r="F7334" s="184">
        <v>450</v>
      </c>
      <c r="G7334" s="309"/>
      <c r="H7334" s="309"/>
      <c r="I7334" s="24"/>
      <c r="J7334" s="2"/>
    </row>
    <row r="7335" spans="1:10" s="444" customFormat="1" ht="15" customHeight="1">
      <c r="A7335" s="4">
        <v>41758</v>
      </c>
      <c r="B7335" s="4"/>
      <c r="C7335" s="7" t="s">
        <v>8022</v>
      </c>
      <c r="D7335" s="7" t="s">
        <v>8021</v>
      </c>
      <c r="E7335" s="519">
        <v>17971</v>
      </c>
      <c r="F7335" s="184">
        <v>19689.98</v>
      </c>
      <c r="G7335" s="309"/>
      <c r="H7335" s="309"/>
      <c r="I7335" s="24"/>
      <c r="J7335" s="2"/>
    </row>
    <row r="7337" spans="1:10" s="444" customFormat="1">
      <c r="E7337" s="517"/>
      <c r="G7337" s="309"/>
      <c r="H7337" s="309"/>
      <c r="I7337" s="24"/>
      <c r="J7337" s="2"/>
    </row>
    <row r="7338" spans="1:10" s="444" customFormat="1">
      <c r="E7338" s="517"/>
      <c r="G7338" s="309"/>
      <c r="H7338" s="309"/>
      <c r="I7338" s="24"/>
      <c r="J7338" s="2"/>
    </row>
    <row r="7339" spans="1:10">
      <c r="A7339" s="579">
        <v>41759</v>
      </c>
    </row>
    <row r="7340" spans="1:10" s="444" customFormat="1" ht="15" customHeight="1">
      <c r="A7340" s="4">
        <v>41751</v>
      </c>
      <c r="B7340" s="4"/>
      <c r="C7340" s="7" t="s">
        <v>3157</v>
      </c>
      <c r="D7340" s="7" t="s">
        <v>8019</v>
      </c>
      <c r="E7340" s="519">
        <v>17969</v>
      </c>
      <c r="F7340" s="184">
        <v>267.87</v>
      </c>
      <c r="G7340" s="309"/>
      <c r="H7340" s="309"/>
      <c r="I7340" s="24"/>
      <c r="J7340" s="2"/>
    </row>
    <row r="7341" spans="1:10" s="444" customFormat="1" ht="15" customHeight="1">
      <c r="A7341" s="4">
        <v>41751</v>
      </c>
      <c r="B7341" s="4"/>
      <c r="C7341" s="7" t="s">
        <v>7982</v>
      </c>
      <c r="D7341" s="7" t="s">
        <v>7987</v>
      </c>
      <c r="E7341" s="519">
        <v>17939</v>
      </c>
      <c r="F7341" s="184">
        <v>800</v>
      </c>
      <c r="G7341" s="309"/>
      <c r="H7341" s="309"/>
      <c r="I7341" s="24"/>
      <c r="J7341" s="2"/>
    </row>
    <row r="7342" spans="1:10" s="444" customFormat="1" ht="15" customHeight="1">
      <c r="A7342" s="4">
        <v>41751</v>
      </c>
      <c r="B7342" s="4"/>
      <c r="C7342" s="7" t="s">
        <v>4279</v>
      </c>
      <c r="D7342" s="7" t="s">
        <v>7983</v>
      </c>
      <c r="E7342" s="519">
        <v>17935</v>
      </c>
      <c r="F7342" s="184">
        <v>5000</v>
      </c>
      <c r="G7342" s="309"/>
      <c r="H7342" s="309"/>
      <c r="I7342" s="24"/>
      <c r="J7342" s="2"/>
    </row>
    <row r="7343" spans="1:10" s="444" customFormat="1" ht="15" customHeight="1">
      <c r="A7343" s="4">
        <v>41751</v>
      </c>
      <c r="B7343" s="4"/>
      <c r="C7343" s="7" t="s">
        <v>4279</v>
      </c>
      <c r="D7343" s="7" t="s">
        <v>7984</v>
      </c>
      <c r="E7343" s="519">
        <v>17936</v>
      </c>
      <c r="F7343" s="184">
        <v>5000</v>
      </c>
      <c r="G7343" s="309"/>
      <c r="H7343" s="309"/>
      <c r="I7343" s="24"/>
      <c r="J7343" s="2"/>
    </row>
    <row r="7344" spans="1:10" s="444" customFormat="1" ht="15" customHeight="1">
      <c r="A7344" s="4">
        <v>41758</v>
      </c>
      <c r="B7344" s="4"/>
      <c r="C7344" s="7" t="s">
        <v>1357</v>
      </c>
      <c r="D7344" s="7" t="s">
        <v>8023</v>
      </c>
      <c r="E7344" s="519">
        <v>17978</v>
      </c>
      <c r="F7344" s="184">
        <v>4651.29</v>
      </c>
      <c r="G7344" s="309"/>
      <c r="H7344" s="309"/>
      <c r="I7344" s="24"/>
      <c r="J7344" s="2"/>
    </row>
    <row r="7345" spans="1:10" s="444" customFormat="1" ht="15" customHeight="1">
      <c r="A7345" s="4">
        <v>41730</v>
      </c>
      <c r="B7345" s="4">
        <v>41760</v>
      </c>
      <c r="C7345" s="7" t="s">
        <v>133</v>
      </c>
      <c r="D7345" s="7" t="s">
        <v>7625</v>
      </c>
      <c r="E7345" s="519">
        <v>17765</v>
      </c>
      <c r="F7345" s="184">
        <v>499.5</v>
      </c>
      <c r="G7345" s="309"/>
      <c r="H7345" s="309"/>
      <c r="I7345" s="24"/>
      <c r="J7345" s="2"/>
    </row>
    <row r="7346" spans="1:10" s="444" customFormat="1" ht="15" customHeight="1">
      <c r="A7346" s="4">
        <v>41754</v>
      </c>
      <c r="B7346" s="4"/>
      <c r="C7346" s="7" t="s">
        <v>3881</v>
      </c>
      <c r="D7346" s="7" t="s">
        <v>8009</v>
      </c>
      <c r="E7346" s="519">
        <v>17959</v>
      </c>
      <c r="F7346" s="184">
        <v>229.92</v>
      </c>
      <c r="G7346" s="309"/>
      <c r="H7346" s="309"/>
      <c r="I7346" s="24"/>
      <c r="J7346" s="2"/>
    </row>
    <row r="7348" spans="1:10">
      <c r="A7348" s="579">
        <v>41764</v>
      </c>
    </row>
    <row r="7349" spans="1:10" s="444" customFormat="1" ht="15" customHeight="1">
      <c r="A7349" s="4">
        <v>41758</v>
      </c>
      <c r="B7349" s="4"/>
      <c r="C7349" s="7" t="s">
        <v>372</v>
      </c>
      <c r="D7349" s="7" t="s">
        <v>8024</v>
      </c>
      <c r="E7349" s="519">
        <v>17979</v>
      </c>
      <c r="F7349" s="184">
        <v>1210</v>
      </c>
      <c r="G7349" s="309"/>
      <c r="H7349" s="309"/>
      <c r="I7349" s="24"/>
      <c r="J7349" s="2"/>
    </row>
    <row r="7350" spans="1:10" s="444" customFormat="1" ht="15" customHeight="1">
      <c r="A7350" s="4">
        <v>41764</v>
      </c>
      <c r="B7350" s="4"/>
      <c r="C7350" s="7" t="s">
        <v>2897</v>
      </c>
      <c r="D7350" s="7" t="s">
        <v>8154</v>
      </c>
      <c r="E7350" s="519">
        <v>17982</v>
      </c>
      <c r="F7350" s="184">
        <v>2300</v>
      </c>
      <c r="G7350" s="309"/>
      <c r="H7350" s="309"/>
      <c r="I7350" s="24"/>
      <c r="J7350" s="2"/>
    </row>
    <row r="7351" spans="1:10" s="444" customFormat="1" ht="15.75" customHeight="1">
      <c r="A7351" s="4">
        <v>41764</v>
      </c>
      <c r="B7351" s="4"/>
      <c r="C7351" s="7" t="s">
        <v>100</v>
      </c>
      <c r="D7351" s="7" t="s">
        <v>8156</v>
      </c>
      <c r="E7351" s="519">
        <v>17985</v>
      </c>
      <c r="F7351" s="184">
        <v>1500</v>
      </c>
      <c r="G7351" s="309"/>
      <c r="H7351" s="309"/>
      <c r="I7351" s="24"/>
      <c r="J7351" s="2"/>
    </row>
    <row r="7352" spans="1:10" s="444" customFormat="1" ht="15" customHeight="1">
      <c r="A7352" s="4">
        <v>41764</v>
      </c>
      <c r="B7352" s="4"/>
      <c r="C7352" s="7" t="s">
        <v>120</v>
      </c>
      <c r="D7352" s="7" t="s">
        <v>8156</v>
      </c>
      <c r="E7352" s="519">
        <v>17984</v>
      </c>
      <c r="F7352" s="184">
        <v>2000</v>
      </c>
      <c r="G7352" s="309"/>
      <c r="H7352" s="309"/>
      <c r="I7352" s="24"/>
      <c r="J7352" s="2"/>
    </row>
    <row r="7353" spans="1:10" s="444" customFormat="1" ht="15" customHeight="1">
      <c r="A7353" s="4">
        <v>41764</v>
      </c>
      <c r="B7353" s="4"/>
      <c r="C7353" s="7" t="s">
        <v>468</v>
      </c>
      <c r="D7353" s="7" t="s">
        <v>8157</v>
      </c>
      <c r="E7353" s="519">
        <v>17986</v>
      </c>
      <c r="F7353" s="184">
        <v>703.24</v>
      </c>
      <c r="G7353" s="309"/>
      <c r="H7353" s="309"/>
      <c r="I7353" s="24"/>
      <c r="J7353" s="2"/>
    </row>
    <row r="7354" spans="1:10" s="444" customFormat="1" ht="15" customHeight="1">
      <c r="A7354" s="4">
        <v>41764</v>
      </c>
      <c r="B7354" s="4"/>
      <c r="C7354" s="7" t="s">
        <v>2897</v>
      </c>
      <c r="D7354" s="7" t="s">
        <v>8153</v>
      </c>
      <c r="E7354" s="519">
        <v>17981</v>
      </c>
      <c r="F7354" s="184">
        <v>2000</v>
      </c>
      <c r="G7354" s="309"/>
      <c r="H7354" s="309"/>
      <c r="I7354" s="24"/>
      <c r="J7354" s="2"/>
    </row>
    <row r="7355" spans="1:10" s="444" customFormat="1" ht="15" customHeight="1">
      <c r="A7355" s="4">
        <v>41764</v>
      </c>
      <c r="B7355" s="4"/>
      <c r="C7355" s="7" t="s">
        <v>2897</v>
      </c>
      <c r="D7355" s="7" t="s">
        <v>8152</v>
      </c>
      <c r="E7355" s="519">
        <v>17980</v>
      </c>
      <c r="F7355" s="184">
        <v>2000</v>
      </c>
      <c r="G7355" s="309"/>
      <c r="H7355" s="309"/>
      <c r="I7355" s="24"/>
      <c r="J7355" s="2"/>
    </row>
    <row r="7356" spans="1:10">
      <c r="A7356" s="4">
        <v>41764</v>
      </c>
      <c r="B7356" s="4"/>
      <c r="C7356" s="7" t="s">
        <v>5048</v>
      </c>
      <c r="D7356" s="7" t="s">
        <v>8161</v>
      </c>
      <c r="E7356" s="519">
        <v>17989</v>
      </c>
      <c r="F7356" s="184">
        <v>236.46</v>
      </c>
    </row>
    <row r="7357" spans="1:10">
      <c r="A7357" s="4">
        <v>41764</v>
      </c>
      <c r="B7357" s="4"/>
      <c r="C7357" s="7" t="s">
        <v>5048</v>
      </c>
      <c r="D7357" s="7" t="s">
        <v>8162</v>
      </c>
      <c r="E7357" s="519">
        <v>17990</v>
      </c>
      <c r="F7357" s="184">
        <v>237</v>
      </c>
    </row>
    <row r="7358" spans="1:10" s="444" customFormat="1">
      <c r="A7358" s="108"/>
      <c r="B7358" s="108"/>
      <c r="C7358" s="109"/>
      <c r="D7358" s="109"/>
      <c r="E7358" s="531"/>
      <c r="F7358" s="371"/>
      <c r="G7358" s="309"/>
      <c r="H7358" s="309"/>
      <c r="I7358" s="24"/>
      <c r="J7358" s="2"/>
    </row>
    <row r="7359" spans="1:10" s="444" customFormat="1">
      <c r="A7359" s="108"/>
      <c r="B7359" s="108"/>
      <c r="C7359" s="109"/>
      <c r="D7359" s="109"/>
      <c r="E7359" s="531"/>
      <c r="F7359" s="371"/>
      <c r="G7359" s="309"/>
      <c r="H7359" s="309"/>
      <c r="I7359" s="24"/>
      <c r="J7359" s="2"/>
    </row>
    <row r="7360" spans="1:10" s="444" customFormat="1">
      <c r="A7360" s="108"/>
      <c r="B7360" s="108"/>
      <c r="C7360" s="109"/>
      <c r="D7360" s="109"/>
      <c r="E7360" s="531"/>
      <c r="F7360" s="371"/>
      <c r="G7360" s="309"/>
      <c r="H7360" s="309"/>
      <c r="I7360" s="24"/>
      <c r="J7360" s="2"/>
    </row>
    <row r="7361" spans="1:10">
      <c r="A7361" s="579">
        <v>41765</v>
      </c>
    </row>
    <row r="7362" spans="1:10" s="444" customFormat="1" ht="15" customHeight="1">
      <c r="A7362" s="4">
        <v>41754</v>
      </c>
      <c r="B7362" s="4"/>
      <c r="C7362" s="7" t="s">
        <v>8002</v>
      </c>
      <c r="D7362" s="7" t="s">
        <v>8012</v>
      </c>
      <c r="E7362" s="519">
        <v>17962</v>
      </c>
      <c r="F7362" s="184">
        <v>400</v>
      </c>
      <c r="G7362" s="309"/>
      <c r="H7362" s="309"/>
      <c r="I7362" s="24"/>
      <c r="J7362" s="2"/>
    </row>
    <row r="7363" spans="1:10" s="444" customFormat="1" ht="15" customHeight="1">
      <c r="A7363" s="4">
        <v>41750</v>
      </c>
      <c r="B7363" s="4"/>
      <c r="C7363" s="7" t="s">
        <v>5751</v>
      </c>
      <c r="D7363" s="7" t="s">
        <v>7980</v>
      </c>
      <c r="E7363" s="519">
        <v>17946</v>
      </c>
      <c r="F7363" s="184">
        <v>1237.5</v>
      </c>
      <c r="G7363" s="309"/>
      <c r="H7363" s="309"/>
      <c r="I7363" s="24"/>
      <c r="J7363" s="2"/>
    </row>
    <row r="7364" spans="1:10" s="444" customFormat="1" ht="15" customHeight="1">
      <c r="A7364" s="209">
        <v>41719</v>
      </c>
      <c r="B7364" s="209">
        <v>41764</v>
      </c>
      <c r="C7364" s="118" t="s">
        <v>469</v>
      </c>
      <c r="D7364" s="118" t="s">
        <v>7554</v>
      </c>
      <c r="E7364" s="520">
        <v>17682</v>
      </c>
      <c r="F7364" s="184">
        <v>4892.16</v>
      </c>
      <c r="G7364" s="309"/>
      <c r="H7364" s="309"/>
      <c r="I7364" s="24"/>
      <c r="J7364" s="2"/>
    </row>
    <row r="7365" spans="1:10" s="444" customFormat="1" ht="15" customHeight="1">
      <c r="A7365" s="4">
        <v>41764</v>
      </c>
      <c r="B7365" s="4"/>
      <c r="C7365" s="7" t="s">
        <v>2482</v>
      </c>
      <c r="D7365" s="7" t="s">
        <v>8155</v>
      </c>
      <c r="E7365" s="519">
        <v>17983</v>
      </c>
      <c r="F7365" s="184">
        <v>2000</v>
      </c>
      <c r="G7365" s="309"/>
      <c r="H7365" s="309"/>
      <c r="I7365" s="24"/>
      <c r="J7365" s="2"/>
    </row>
    <row r="7366" spans="1:10" s="444" customFormat="1" ht="15" customHeight="1">
      <c r="A7366" s="4">
        <v>41764</v>
      </c>
      <c r="B7366" s="4"/>
      <c r="C7366" s="7" t="s">
        <v>8160</v>
      </c>
      <c r="D7366" s="7" t="s">
        <v>8159</v>
      </c>
      <c r="E7366" s="519">
        <v>17988</v>
      </c>
      <c r="F7366" s="184">
        <v>179.2</v>
      </c>
      <c r="G7366" s="309"/>
      <c r="H7366" s="309"/>
      <c r="I7366" s="24"/>
      <c r="J7366" s="2"/>
    </row>
    <row r="7368" spans="1:10">
      <c r="A7368" s="579">
        <v>41766</v>
      </c>
    </row>
    <row r="7369" spans="1:10" s="444" customFormat="1" ht="15" customHeight="1">
      <c r="A7369" s="4">
        <v>41757</v>
      </c>
      <c r="B7369" s="4"/>
      <c r="C7369" s="7" t="s">
        <v>130</v>
      </c>
      <c r="D7369" s="7" t="s">
        <v>8016</v>
      </c>
      <c r="E7369" s="519">
        <v>17966</v>
      </c>
      <c r="F7369" s="184">
        <v>975</v>
      </c>
      <c r="G7369" s="309"/>
      <c r="H7369" s="309"/>
      <c r="I7369" s="24"/>
      <c r="J7369" s="2"/>
    </row>
    <row r="7370" spans="1:10" s="444" customFormat="1" ht="15" customHeight="1">
      <c r="A7370" s="4">
        <v>41765</v>
      </c>
      <c r="B7370" s="4"/>
      <c r="C7370" s="7" t="s">
        <v>19</v>
      </c>
      <c r="D7370" s="7" t="s">
        <v>8163</v>
      </c>
      <c r="E7370" s="519">
        <v>17992</v>
      </c>
      <c r="F7370" s="184">
        <v>2000</v>
      </c>
      <c r="G7370" s="309"/>
      <c r="H7370" s="309"/>
      <c r="I7370" s="24"/>
      <c r="J7370" s="2"/>
    </row>
    <row r="7371" spans="1:10" s="444" customFormat="1" ht="15" customHeight="1">
      <c r="A7371" s="108"/>
      <c r="B7371" s="108"/>
      <c r="C7371" s="109"/>
      <c r="D7371" s="109"/>
      <c r="E7371" s="531"/>
      <c r="F7371" s="371"/>
      <c r="G7371" s="309"/>
      <c r="H7371" s="309"/>
      <c r="I7371" s="24"/>
      <c r="J7371" s="2"/>
    </row>
    <row r="7372" spans="1:10" s="444" customFormat="1" ht="15" customHeight="1">
      <c r="A7372" s="108"/>
      <c r="B7372" s="108"/>
      <c r="C7372" s="109"/>
      <c r="D7372" s="109"/>
      <c r="E7372" s="531"/>
      <c r="F7372" s="371"/>
      <c r="G7372" s="309"/>
      <c r="H7372" s="309"/>
      <c r="I7372" s="24"/>
      <c r="J7372" s="2"/>
    </row>
    <row r="7373" spans="1:10" s="444" customFormat="1" ht="15" customHeight="1">
      <c r="A7373" s="579">
        <v>41767</v>
      </c>
      <c r="B7373" s="108"/>
      <c r="C7373" s="109"/>
      <c r="D7373" s="109"/>
      <c r="E7373" s="531"/>
      <c r="F7373" s="371"/>
      <c r="G7373" s="309"/>
      <c r="H7373" s="309"/>
      <c r="I7373" s="24"/>
      <c r="J7373" s="2"/>
    </row>
    <row r="7374" spans="1:10" s="444" customFormat="1" ht="15" customHeight="1">
      <c r="A7374" s="4">
        <v>41764</v>
      </c>
      <c r="B7374" s="4"/>
      <c r="C7374" s="7" t="s">
        <v>1707</v>
      </c>
      <c r="D7374" s="7" t="s">
        <v>8158</v>
      </c>
      <c r="E7374" s="519">
        <v>17987</v>
      </c>
      <c r="F7374" s="184">
        <v>300</v>
      </c>
      <c r="G7374" s="309"/>
      <c r="H7374" s="309"/>
      <c r="I7374" s="24"/>
      <c r="J7374" s="2"/>
    </row>
    <row r="7376" spans="1:10">
      <c r="A7376" s="579">
        <v>41768</v>
      </c>
    </row>
    <row r="7377" spans="1:10" s="444" customFormat="1" ht="15" customHeight="1">
      <c r="A7377" s="4">
        <v>41768</v>
      </c>
      <c r="B7377" s="4"/>
      <c r="C7377" s="7" t="s">
        <v>2897</v>
      </c>
      <c r="D7377" s="7" t="s">
        <v>8191</v>
      </c>
      <c r="E7377" s="519">
        <v>17993</v>
      </c>
      <c r="F7377" s="184">
        <v>3200</v>
      </c>
      <c r="G7377" s="309"/>
      <c r="H7377" s="309"/>
      <c r="I7377" s="24"/>
      <c r="J7377" s="2"/>
    </row>
    <row r="7378" spans="1:10" s="444" customFormat="1" ht="15" customHeight="1">
      <c r="A7378" s="4">
        <v>41768</v>
      </c>
      <c r="B7378" s="4"/>
      <c r="C7378" s="7" t="s">
        <v>8188</v>
      </c>
      <c r="D7378" s="7" t="s">
        <v>8193</v>
      </c>
      <c r="E7378" s="519">
        <v>17995</v>
      </c>
      <c r="F7378" s="184">
        <v>840</v>
      </c>
      <c r="G7378" s="309"/>
      <c r="H7378" s="309"/>
      <c r="I7378" s="24"/>
      <c r="J7378" s="2"/>
    </row>
    <row r="7379" spans="1:10" s="444" customFormat="1" ht="15" customHeight="1">
      <c r="A7379" s="4">
        <v>41768</v>
      </c>
      <c r="B7379" s="4"/>
      <c r="C7379" s="7" t="s">
        <v>8187</v>
      </c>
      <c r="D7379" s="7" t="s">
        <v>8192</v>
      </c>
      <c r="E7379" s="519">
        <v>17994</v>
      </c>
      <c r="F7379" s="184">
        <v>840</v>
      </c>
      <c r="G7379" s="309"/>
      <c r="H7379" s="309"/>
      <c r="I7379" s="24"/>
      <c r="J7379" s="2"/>
    </row>
    <row r="7380" spans="1:10" s="444" customFormat="1" ht="15" customHeight="1">
      <c r="A7380" s="4">
        <v>41768</v>
      </c>
      <c r="B7380" s="4"/>
      <c r="C7380" s="7" t="s">
        <v>100</v>
      </c>
      <c r="D7380" s="7" t="s">
        <v>8194</v>
      </c>
      <c r="E7380" s="519">
        <v>17996</v>
      </c>
      <c r="F7380" s="184">
        <v>250</v>
      </c>
      <c r="G7380" s="309"/>
      <c r="H7380" s="309"/>
      <c r="I7380" s="24"/>
      <c r="J7380" s="2"/>
    </row>
    <row r="7381" spans="1:10" s="444" customFormat="1" ht="15" customHeight="1">
      <c r="A7381" s="4">
        <v>41768</v>
      </c>
      <c r="B7381" s="4"/>
      <c r="C7381" s="7" t="s">
        <v>145</v>
      </c>
      <c r="D7381" s="7" t="s">
        <v>8195</v>
      </c>
      <c r="E7381" s="519">
        <v>17997</v>
      </c>
      <c r="F7381" s="184">
        <v>265</v>
      </c>
      <c r="G7381" s="309"/>
      <c r="H7381" s="309"/>
      <c r="I7381" s="24"/>
      <c r="J7381" s="2"/>
    </row>
    <row r="7382" spans="1:10" s="444" customFormat="1" ht="15" customHeight="1">
      <c r="A7382" s="4">
        <v>41768</v>
      </c>
      <c r="B7382" s="4"/>
      <c r="C7382" s="7" t="s">
        <v>226</v>
      </c>
      <c r="D7382" s="7" t="s">
        <v>8198</v>
      </c>
      <c r="E7382" s="519">
        <v>18001</v>
      </c>
      <c r="F7382" s="184">
        <v>210</v>
      </c>
      <c r="G7382" s="309"/>
      <c r="H7382" s="309"/>
      <c r="I7382" s="24"/>
      <c r="J7382" s="2"/>
    </row>
    <row r="7383" spans="1:10" s="444" customFormat="1" ht="15" customHeight="1">
      <c r="A7383" s="4">
        <v>41768</v>
      </c>
      <c r="B7383" s="4"/>
      <c r="C7383" s="7" t="s">
        <v>145</v>
      </c>
      <c r="D7383" s="7" t="s">
        <v>8196</v>
      </c>
      <c r="E7383" s="519">
        <v>17998</v>
      </c>
      <c r="F7383" s="184">
        <v>197</v>
      </c>
      <c r="G7383" s="309"/>
      <c r="H7383" s="309"/>
      <c r="I7383" s="24"/>
      <c r="J7383" s="2"/>
    </row>
    <row r="7384" spans="1:10" s="444" customFormat="1" ht="15" customHeight="1">
      <c r="A7384" s="4">
        <v>41768</v>
      </c>
      <c r="B7384" s="4"/>
      <c r="C7384" s="7" t="s">
        <v>226</v>
      </c>
      <c r="D7384" s="7" t="s">
        <v>8197</v>
      </c>
      <c r="E7384" s="519">
        <v>17999</v>
      </c>
      <c r="F7384" s="184">
        <v>400</v>
      </c>
      <c r="G7384" s="309"/>
      <c r="H7384" s="309"/>
      <c r="I7384" s="24"/>
      <c r="J7384" s="2"/>
    </row>
    <row r="7385" spans="1:10" s="444" customFormat="1" ht="15" customHeight="1">
      <c r="A7385" s="4">
        <v>41768</v>
      </c>
      <c r="B7385" s="4"/>
      <c r="C7385" s="7" t="s">
        <v>3502</v>
      </c>
      <c r="D7385" s="7" t="s">
        <v>8208</v>
      </c>
      <c r="E7385" s="519">
        <v>18011</v>
      </c>
      <c r="F7385" s="184">
        <v>400</v>
      </c>
      <c r="G7385" s="309"/>
      <c r="H7385" s="309"/>
      <c r="I7385" s="24"/>
      <c r="J7385" s="2"/>
    </row>
    <row r="7387" spans="1:10">
      <c r="A7387" s="579">
        <v>41771</v>
      </c>
    </row>
    <row r="7388" spans="1:10" s="444" customFormat="1" ht="15" customHeight="1">
      <c r="A7388" s="4">
        <v>41771</v>
      </c>
      <c r="B7388" s="4"/>
      <c r="C7388" s="7" t="s">
        <v>1419</v>
      </c>
      <c r="D7388" s="7" t="s">
        <v>8215</v>
      </c>
      <c r="E7388" s="519">
        <v>18018</v>
      </c>
      <c r="F7388" s="184">
        <v>13008.3</v>
      </c>
      <c r="G7388" s="309"/>
      <c r="H7388" s="309"/>
      <c r="I7388" s="24"/>
      <c r="J7388" s="2"/>
    </row>
    <row r="7389" spans="1:10">
      <c r="A7389" s="4">
        <v>41771</v>
      </c>
      <c r="B7389" s="4"/>
      <c r="C7389" s="7" t="s">
        <v>2897</v>
      </c>
      <c r="D7389" s="7" t="s">
        <v>8220</v>
      </c>
      <c r="E7389" s="519">
        <v>18020</v>
      </c>
      <c r="F7389" s="184">
        <v>1500</v>
      </c>
    </row>
    <row r="7391" spans="1:10" s="444" customFormat="1" ht="15" customHeight="1">
      <c r="A7391" s="4">
        <v>41771</v>
      </c>
      <c r="B7391" s="4"/>
      <c r="C7391" s="7" t="s">
        <v>6475</v>
      </c>
      <c r="D7391" s="7" t="s">
        <v>8214</v>
      </c>
      <c r="E7391" s="519">
        <v>18017</v>
      </c>
      <c r="F7391" s="184">
        <v>629.28</v>
      </c>
      <c r="G7391" s="309"/>
      <c r="H7391" s="309"/>
      <c r="I7391" s="24"/>
      <c r="J7391" s="2"/>
    </row>
    <row r="7393" spans="1:10">
      <c r="A7393" s="579">
        <v>41772</v>
      </c>
    </row>
    <row r="7394" spans="1:10" s="444" customFormat="1" ht="15" customHeight="1">
      <c r="A7394" s="4">
        <v>41768</v>
      </c>
      <c r="B7394" s="4"/>
      <c r="C7394" s="7" t="s">
        <v>8206</v>
      </c>
      <c r="D7394" s="7" t="s">
        <v>8210</v>
      </c>
      <c r="E7394" s="519">
        <v>18013</v>
      </c>
      <c r="F7394" s="184">
        <v>238.58</v>
      </c>
      <c r="G7394" s="309"/>
      <c r="H7394" s="309"/>
      <c r="I7394" s="24"/>
      <c r="J7394" s="2"/>
    </row>
    <row r="7395" spans="1:10" s="444" customFormat="1" ht="15" customHeight="1">
      <c r="A7395" s="4">
        <v>41768</v>
      </c>
      <c r="B7395" s="4"/>
      <c r="C7395" s="7" t="s">
        <v>438</v>
      </c>
      <c r="D7395" s="7" t="s">
        <v>8203</v>
      </c>
      <c r="E7395" s="519">
        <v>18007</v>
      </c>
      <c r="F7395" s="184">
        <v>400</v>
      </c>
      <c r="G7395" s="309"/>
      <c r="H7395" s="309"/>
      <c r="I7395" s="24"/>
      <c r="J7395" s="2"/>
    </row>
    <row r="7396" spans="1:10" s="444" customFormat="1" ht="15" customHeight="1">
      <c r="A7396" s="4">
        <v>41768</v>
      </c>
      <c r="B7396" s="4"/>
      <c r="C7396" s="7" t="s">
        <v>5751</v>
      </c>
      <c r="D7396" s="7" t="s">
        <v>8201</v>
      </c>
      <c r="E7396" s="519">
        <v>18005</v>
      </c>
      <c r="F7396" s="184">
        <v>1237.5</v>
      </c>
      <c r="G7396" s="309"/>
      <c r="H7396" s="309"/>
      <c r="I7396" s="24"/>
      <c r="J7396" s="2"/>
    </row>
    <row r="7398" spans="1:10">
      <c r="A7398" s="579">
        <v>41773</v>
      </c>
    </row>
    <row r="7399" spans="1:10" s="444" customFormat="1" ht="15" customHeight="1">
      <c r="A7399" s="4">
        <v>41768</v>
      </c>
      <c r="B7399" s="4"/>
      <c r="C7399" s="7" t="s">
        <v>896</v>
      </c>
      <c r="D7399" s="7" t="s">
        <v>8204</v>
      </c>
      <c r="E7399" s="519">
        <v>18008</v>
      </c>
      <c r="F7399" s="184">
        <v>400</v>
      </c>
      <c r="G7399" s="309"/>
      <c r="H7399" s="309"/>
      <c r="I7399" s="24"/>
      <c r="J7399" s="2"/>
    </row>
    <row r="7400" spans="1:10" s="444" customFormat="1" ht="15" customHeight="1">
      <c r="A7400" s="4">
        <v>41771</v>
      </c>
      <c r="B7400" s="4"/>
      <c r="C7400" s="7" t="s">
        <v>8216</v>
      </c>
      <c r="D7400" s="7" t="s">
        <v>8211</v>
      </c>
      <c r="E7400" s="519">
        <v>18014</v>
      </c>
      <c r="F7400" s="184">
        <v>5156.0200000000004</v>
      </c>
      <c r="G7400" s="309"/>
      <c r="H7400" s="309"/>
      <c r="I7400" s="24"/>
      <c r="J7400" s="2"/>
    </row>
    <row r="7402" spans="1:10">
      <c r="A7402" s="579">
        <v>41774</v>
      </c>
    </row>
    <row r="7403" spans="1:10" s="444" customFormat="1" ht="15" customHeight="1">
      <c r="A7403" s="4">
        <v>41768</v>
      </c>
      <c r="B7403" s="4"/>
      <c r="C7403" s="7" t="s">
        <v>7007</v>
      </c>
      <c r="D7403" s="7" t="s">
        <v>8209</v>
      </c>
      <c r="E7403" s="519">
        <v>18012</v>
      </c>
      <c r="F7403" s="184">
        <v>300</v>
      </c>
      <c r="G7403" s="309"/>
      <c r="H7403" s="309"/>
      <c r="I7403" s="24"/>
      <c r="J7403" s="2"/>
    </row>
    <row r="7404" spans="1:10" s="444" customFormat="1" ht="15" customHeight="1">
      <c r="A7404" s="4">
        <v>41768</v>
      </c>
      <c r="B7404" s="4"/>
      <c r="C7404" s="7" t="s">
        <v>1871</v>
      </c>
      <c r="D7404" s="7" t="s">
        <v>8202</v>
      </c>
      <c r="E7404" s="519">
        <v>18006</v>
      </c>
      <c r="F7404" s="184">
        <v>585.22</v>
      </c>
      <c r="G7404" s="309"/>
      <c r="H7404" s="309"/>
      <c r="I7404" s="24"/>
      <c r="J7404" s="2"/>
    </row>
    <row r="7405" spans="1:10" s="444" customFormat="1" ht="15" customHeight="1">
      <c r="A7405" s="4">
        <v>41771</v>
      </c>
      <c r="B7405" s="4"/>
      <c r="C7405" s="7" t="s">
        <v>8218</v>
      </c>
      <c r="D7405" s="7" t="s">
        <v>8213</v>
      </c>
      <c r="E7405" s="519">
        <v>18016</v>
      </c>
      <c r="F7405" s="184">
        <v>690</v>
      </c>
      <c r="G7405" s="309"/>
      <c r="H7405" s="309"/>
      <c r="I7405" s="24"/>
      <c r="J7405" s="2"/>
    </row>
    <row r="7406" spans="1:10" s="444" customFormat="1" ht="15" customHeight="1">
      <c r="A7406" s="4">
        <v>41771</v>
      </c>
      <c r="B7406" s="4"/>
      <c r="C7406" s="7" t="s">
        <v>8217</v>
      </c>
      <c r="D7406" s="7" t="s">
        <v>8212</v>
      </c>
      <c r="E7406" s="519">
        <v>18015</v>
      </c>
      <c r="F7406" s="184">
        <v>772.95</v>
      </c>
      <c r="G7406" s="309"/>
      <c r="H7406" s="309"/>
      <c r="I7406" s="24"/>
      <c r="J7406" s="2"/>
    </row>
    <row r="7407" spans="1:10" s="444" customFormat="1" ht="15" customHeight="1">
      <c r="A7407" s="4"/>
      <c r="B7407" s="4"/>
      <c r="C7407" s="7" t="s">
        <v>761</v>
      </c>
      <c r="D7407" s="7" t="s">
        <v>8343</v>
      </c>
      <c r="E7407" s="519">
        <v>18022</v>
      </c>
      <c r="F7407" s="184">
        <v>70.040000000000006</v>
      </c>
      <c r="G7407" s="309"/>
      <c r="H7407" s="309"/>
      <c r="I7407" s="24"/>
      <c r="J7407" s="2"/>
    </row>
    <row r="7409" spans="1:13">
      <c r="A7409" s="579">
        <v>41775</v>
      </c>
    </row>
    <row r="7410" spans="1:13">
      <c r="A7410" s="4">
        <v>41768</v>
      </c>
      <c r="B7410" s="4"/>
      <c r="C7410" s="7" t="s">
        <v>872</v>
      </c>
      <c r="D7410" s="7" t="s">
        <v>8200</v>
      </c>
      <c r="E7410" s="519">
        <v>18004</v>
      </c>
      <c r="F7410" s="184">
        <v>3497.61</v>
      </c>
    </row>
    <row r="7412" spans="1:13">
      <c r="A7412" s="444"/>
      <c r="B7412" s="444"/>
      <c r="C7412" s="444"/>
      <c r="D7412" s="444"/>
      <c r="F7412" s="444"/>
    </row>
    <row r="7413" spans="1:13">
      <c r="A7413" s="579">
        <v>41778</v>
      </c>
      <c r="B7413" s="444"/>
      <c r="C7413" s="444"/>
      <c r="D7413" s="444"/>
      <c r="F7413" s="444"/>
    </row>
    <row r="7414" spans="1:13" s="444" customFormat="1" ht="15" customHeight="1">
      <c r="A7414" s="4">
        <v>41768</v>
      </c>
      <c r="B7414" s="4"/>
      <c r="C7414" s="7" t="s">
        <v>1124</v>
      </c>
      <c r="D7414" s="7" t="s">
        <v>8207</v>
      </c>
      <c r="E7414" s="519">
        <v>18010</v>
      </c>
      <c r="F7414" s="184">
        <v>500</v>
      </c>
      <c r="G7414" s="309"/>
      <c r="H7414" s="309"/>
      <c r="I7414" s="24"/>
      <c r="J7414" s="2"/>
    </row>
    <row r="7415" spans="1:13">
      <c r="A7415" s="4">
        <v>41775</v>
      </c>
      <c r="B7415" s="4"/>
      <c r="C7415" s="7" t="s">
        <v>130</v>
      </c>
      <c r="D7415" s="7" t="s">
        <v>8360</v>
      </c>
      <c r="E7415" s="519">
        <v>18027</v>
      </c>
      <c r="F7415" s="184">
        <v>975</v>
      </c>
    </row>
    <row r="7416" spans="1:13">
      <c r="A7416" s="4">
        <v>41778</v>
      </c>
      <c r="B7416" s="4"/>
      <c r="C7416" s="7" t="s">
        <v>8035</v>
      </c>
      <c r="D7416" s="7" t="s">
        <v>8362</v>
      </c>
      <c r="E7416" s="519">
        <v>18030</v>
      </c>
      <c r="F7416" s="184">
        <v>100</v>
      </c>
    </row>
    <row r="7418" spans="1:13">
      <c r="A7418" s="579">
        <v>41779</v>
      </c>
    </row>
    <row r="7419" spans="1:13" s="444" customFormat="1" ht="15" customHeight="1">
      <c r="A7419" s="4">
        <v>41774</v>
      </c>
      <c r="B7419" s="4"/>
      <c r="C7419" s="7" t="s">
        <v>1871</v>
      </c>
      <c r="D7419" s="7" t="s">
        <v>8342</v>
      </c>
      <c r="E7419" s="519">
        <v>18021</v>
      </c>
      <c r="F7419" s="184">
        <v>221.49</v>
      </c>
      <c r="G7419" s="309"/>
      <c r="H7419" s="309"/>
      <c r="I7419" s="24"/>
      <c r="J7419" s="2"/>
    </row>
    <row r="7420" spans="1:13" s="444" customFormat="1" ht="15" customHeight="1">
      <c r="A7420" s="4">
        <v>41779</v>
      </c>
      <c r="B7420" s="4"/>
      <c r="C7420" s="7" t="s">
        <v>3157</v>
      </c>
      <c r="D7420" s="7" t="s">
        <v>8366</v>
      </c>
      <c r="E7420" s="519">
        <v>18031</v>
      </c>
      <c r="F7420" s="184">
        <v>5300</v>
      </c>
      <c r="G7420" s="309"/>
      <c r="H7420" s="309"/>
      <c r="J7420" s="24"/>
      <c r="K7420" s="73"/>
      <c r="L7420" s="74"/>
      <c r="M7420" s="24"/>
    </row>
    <row r="7421" spans="1:13" s="444" customFormat="1" ht="15" customHeight="1">
      <c r="A7421" s="4">
        <v>41779</v>
      </c>
      <c r="B7421" s="4"/>
      <c r="C7421" s="7" t="s">
        <v>3157</v>
      </c>
      <c r="D7421" s="7" t="s">
        <v>8370</v>
      </c>
      <c r="E7421" s="519">
        <v>18035</v>
      </c>
      <c r="F7421" s="184">
        <v>310</v>
      </c>
      <c r="G7421" s="309"/>
      <c r="H7421" s="309"/>
      <c r="J7421" s="24"/>
      <c r="K7421" s="73"/>
      <c r="L7421" s="74"/>
      <c r="M7421" s="24"/>
    </row>
    <row r="7422" spans="1:13">
      <c r="A7422" s="4">
        <v>41779</v>
      </c>
      <c r="B7422" s="4"/>
      <c r="C7422" s="7" t="s">
        <v>410</v>
      </c>
      <c r="D7422" s="7" t="s">
        <v>8367</v>
      </c>
      <c r="E7422" s="519">
        <v>18032</v>
      </c>
      <c r="F7422" s="184">
        <v>900</v>
      </c>
    </row>
    <row r="7423" spans="1:13">
      <c r="A7423" s="4">
        <v>41779</v>
      </c>
      <c r="B7423" s="4"/>
      <c r="C7423" s="7" t="s">
        <v>767</v>
      </c>
      <c r="D7423" s="7" t="s">
        <v>8369</v>
      </c>
      <c r="E7423" s="519">
        <v>18034</v>
      </c>
      <c r="F7423" s="184">
        <v>550.54999999999995</v>
      </c>
    </row>
    <row r="7425" spans="1:13">
      <c r="A7425" s="579">
        <v>41780</v>
      </c>
    </row>
    <row r="7426" spans="1:13" s="444" customFormat="1" ht="15" customHeight="1">
      <c r="A7426" s="4">
        <v>41780</v>
      </c>
      <c r="B7426" s="4"/>
      <c r="C7426" s="7" t="s">
        <v>3157</v>
      </c>
      <c r="D7426" s="7" t="s">
        <v>8374</v>
      </c>
      <c r="E7426" s="519">
        <v>18037</v>
      </c>
      <c r="F7426" s="184">
        <v>4255.24</v>
      </c>
      <c r="G7426" s="309"/>
      <c r="H7426" s="309"/>
      <c r="J7426" s="24"/>
      <c r="K7426" s="73"/>
      <c r="L7426" s="74"/>
      <c r="M7426" s="24"/>
    </row>
    <row r="7427" spans="1:13" s="444" customFormat="1" ht="15" customHeight="1">
      <c r="A7427" s="4">
        <v>41780</v>
      </c>
      <c r="B7427" s="4"/>
      <c r="C7427" s="7" t="s">
        <v>226</v>
      </c>
      <c r="D7427" s="7" t="s">
        <v>8377</v>
      </c>
      <c r="E7427" s="519">
        <v>18040</v>
      </c>
      <c r="F7427" s="184">
        <v>459.17</v>
      </c>
      <c r="G7427" s="309"/>
      <c r="H7427" s="309"/>
      <c r="J7427" s="24"/>
      <c r="K7427" s="73"/>
      <c r="L7427" s="74"/>
      <c r="M7427" s="24"/>
    </row>
    <row r="7428" spans="1:13">
      <c r="A7428" s="4">
        <v>41780</v>
      </c>
      <c r="B7428" s="4"/>
      <c r="C7428" s="7" t="s">
        <v>1727</v>
      </c>
      <c r="D7428" s="7" t="s">
        <v>8378</v>
      </c>
      <c r="E7428" s="519">
        <v>18041</v>
      </c>
      <c r="F7428" s="184">
        <v>30</v>
      </c>
    </row>
    <row r="7430" spans="1:13">
      <c r="A7430" s="579">
        <v>41781</v>
      </c>
    </row>
    <row r="7431" spans="1:13" s="444" customFormat="1" ht="15" customHeight="1">
      <c r="A7431" s="4">
        <v>41780</v>
      </c>
      <c r="B7431" s="4"/>
      <c r="C7431" s="7" t="s">
        <v>8373</v>
      </c>
      <c r="D7431" s="7" t="s">
        <v>8376</v>
      </c>
      <c r="E7431" s="519">
        <v>18039</v>
      </c>
      <c r="F7431" s="184">
        <v>208.54</v>
      </c>
      <c r="G7431" s="309"/>
      <c r="H7431" s="309"/>
      <c r="J7431" s="24"/>
      <c r="K7431" s="73"/>
      <c r="L7431" s="74"/>
      <c r="M7431" s="24"/>
    </row>
    <row r="7432" spans="1:13" s="444" customFormat="1" ht="15" customHeight="1">
      <c r="A7432" s="4">
        <v>41782</v>
      </c>
      <c r="B7432" s="4"/>
      <c r="C7432" s="7" t="s">
        <v>2738</v>
      </c>
      <c r="D7432" s="7" t="s">
        <v>8379</v>
      </c>
      <c r="E7432" s="519">
        <v>18043</v>
      </c>
      <c r="F7432" s="184">
        <v>1555</v>
      </c>
      <c r="G7432" s="309"/>
      <c r="H7432" s="309"/>
      <c r="J7432" s="24"/>
      <c r="K7432" s="73"/>
      <c r="L7432" s="74"/>
      <c r="M7432" s="24"/>
    </row>
    <row r="7433" spans="1:13" s="444" customFormat="1" ht="15" customHeight="1">
      <c r="A7433" s="4">
        <v>41779</v>
      </c>
      <c r="B7433" s="4"/>
      <c r="C7433" s="7" t="s">
        <v>164</v>
      </c>
      <c r="D7433" s="7" t="s">
        <v>8371</v>
      </c>
      <c r="E7433" s="519">
        <v>18036</v>
      </c>
      <c r="F7433" s="184">
        <v>319.52999999999997</v>
      </c>
      <c r="G7433" s="309"/>
      <c r="H7433" s="309"/>
      <c r="J7433" s="24"/>
      <c r="K7433" s="73"/>
      <c r="L7433" s="74"/>
      <c r="M7433" s="24"/>
    </row>
    <row r="7435" spans="1:13">
      <c r="A7435" s="579">
        <v>41782</v>
      </c>
    </row>
    <row r="7436" spans="1:13" s="444" customFormat="1" ht="15" customHeight="1">
      <c r="A7436" s="4">
        <v>41711</v>
      </c>
      <c r="B7436" s="4">
        <v>41776</v>
      </c>
      <c r="C7436" s="7" t="s">
        <v>1982</v>
      </c>
      <c r="D7436" s="7" t="s">
        <v>7413</v>
      </c>
      <c r="E7436" s="519">
        <v>17532</v>
      </c>
      <c r="F7436" s="184">
        <v>320</v>
      </c>
      <c r="G7436" s="309"/>
      <c r="H7436" s="309"/>
      <c r="I7436" s="24"/>
      <c r="J7436" s="2"/>
    </row>
    <row r="7437" spans="1:13" s="444" customFormat="1" ht="15" customHeight="1">
      <c r="A7437" s="4">
        <v>41779</v>
      </c>
      <c r="B7437" s="4"/>
      <c r="C7437" s="7" t="s">
        <v>388</v>
      </c>
      <c r="D7437" s="7" t="s">
        <v>8368</v>
      </c>
      <c r="E7437" s="519">
        <v>18033</v>
      </c>
      <c r="F7437" s="184">
        <v>500</v>
      </c>
      <c r="G7437" s="309"/>
      <c r="H7437" s="309"/>
      <c r="J7437" s="24"/>
      <c r="K7437" s="73"/>
      <c r="L7437" s="74"/>
      <c r="M7437" s="24"/>
    </row>
    <row r="7438" spans="1:13" s="444" customFormat="1" ht="15" customHeight="1">
      <c r="A7438" s="4">
        <v>41774</v>
      </c>
      <c r="B7438" s="4"/>
      <c r="C7438" s="7" t="s">
        <v>4289</v>
      </c>
      <c r="D7438" s="7" t="s">
        <v>8344</v>
      </c>
      <c r="E7438" s="519">
        <v>18023</v>
      </c>
      <c r="F7438" s="184">
        <v>1000</v>
      </c>
      <c r="G7438" s="309"/>
      <c r="H7438" s="309"/>
      <c r="I7438" s="24"/>
      <c r="J7438" s="2"/>
    </row>
    <row r="7439" spans="1:13" s="444" customFormat="1" ht="15" customHeight="1">
      <c r="A7439" s="4">
        <v>41774</v>
      </c>
      <c r="B7439" s="4"/>
      <c r="C7439" s="7" t="s">
        <v>8341</v>
      </c>
      <c r="D7439" s="7" t="s">
        <v>3846</v>
      </c>
      <c r="E7439" s="519">
        <v>18024</v>
      </c>
      <c r="F7439" s="184">
        <v>1148.1600000000001</v>
      </c>
      <c r="G7439" s="309"/>
      <c r="H7439" s="309"/>
      <c r="I7439" s="24"/>
      <c r="J7439" s="2"/>
    </row>
    <row r="7440" spans="1:13" s="444" customFormat="1" ht="15" customHeight="1">
      <c r="A7440" s="4">
        <v>41782</v>
      </c>
      <c r="B7440" s="4"/>
      <c r="C7440" s="7" t="s">
        <v>761</v>
      </c>
      <c r="D7440" s="7" t="s">
        <v>8382</v>
      </c>
      <c r="E7440" s="519">
        <v>18045</v>
      </c>
      <c r="F7440" s="184">
        <v>1360</v>
      </c>
      <c r="G7440" s="309"/>
      <c r="H7440" s="309"/>
      <c r="J7440" s="24"/>
      <c r="K7440" s="73"/>
      <c r="L7440" s="74"/>
      <c r="M7440" s="24"/>
    </row>
    <row r="7441" spans="1:13" s="444" customFormat="1" ht="15" customHeight="1">
      <c r="A7441" s="4">
        <v>41782</v>
      </c>
      <c r="B7441" s="4"/>
      <c r="C7441" s="7" t="s">
        <v>810</v>
      </c>
      <c r="D7441" s="7" t="s">
        <v>8356</v>
      </c>
      <c r="E7441" s="519">
        <v>18049</v>
      </c>
      <c r="F7441" s="184">
        <v>300</v>
      </c>
      <c r="G7441" s="309"/>
      <c r="H7441" s="309"/>
      <c r="J7441" s="24"/>
      <c r="K7441" s="73"/>
      <c r="L7441" s="74"/>
      <c r="M7441" s="24"/>
    </row>
    <row r="7442" spans="1:13" s="444" customFormat="1" ht="15" customHeight="1">
      <c r="A7442" s="4">
        <v>41782</v>
      </c>
      <c r="B7442" s="4"/>
      <c r="C7442" s="7" t="s">
        <v>948</v>
      </c>
      <c r="D7442" s="7" t="s">
        <v>8381</v>
      </c>
      <c r="E7442" s="519">
        <v>18044</v>
      </c>
      <c r="F7442" s="184">
        <v>265.29000000000002</v>
      </c>
      <c r="G7442" s="309"/>
      <c r="H7442" s="309"/>
      <c r="J7442" s="24"/>
      <c r="K7442" s="73"/>
      <c r="L7442" s="74"/>
      <c r="M7442" s="24"/>
    </row>
    <row r="7444" spans="1:13">
      <c r="A7444" s="579">
        <v>41785</v>
      </c>
    </row>
    <row r="7445" spans="1:13" s="444" customFormat="1" ht="15" customHeight="1">
      <c r="A7445" s="4">
        <v>41782</v>
      </c>
      <c r="B7445" s="4"/>
      <c r="C7445" s="7" t="s">
        <v>848</v>
      </c>
      <c r="D7445" s="7" t="s">
        <v>8384</v>
      </c>
      <c r="E7445" s="519">
        <v>18047</v>
      </c>
      <c r="F7445" s="184">
        <v>1000</v>
      </c>
      <c r="G7445" s="309"/>
      <c r="H7445" s="309"/>
      <c r="J7445" s="24"/>
      <c r="K7445" s="73"/>
      <c r="L7445" s="74"/>
      <c r="M7445" s="24"/>
    </row>
    <row r="7446" spans="1:13" s="444" customFormat="1" ht="15" customHeight="1">
      <c r="A7446" s="4">
        <v>41785</v>
      </c>
      <c r="B7446" s="4"/>
      <c r="C7446" s="7" t="s">
        <v>761</v>
      </c>
      <c r="D7446" s="7" t="s">
        <v>8390</v>
      </c>
      <c r="E7446" s="519">
        <v>18054</v>
      </c>
      <c r="F7446" s="184">
        <v>150</v>
      </c>
      <c r="G7446" s="309"/>
      <c r="H7446" s="309"/>
      <c r="J7446" s="24"/>
      <c r="K7446" s="73"/>
      <c r="L7446" s="74"/>
      <c r="M7446" s="24"/>
    </row>
    <row r="7447" spans="1:13" s="444" customFormat="1" ht="15" customHeight="1">
      <c r="A7447" s="4">
        <v>41785</v>
      </c>
      <c r="B7447" s="4"/>
      <c r="C7447" s="7" t="s">
        <v>2206</v>
      </c>
      <c r="D7447" s="7" t="s">
        <v>8386</v>
      </c>
      <c r="E7447" s="519">
        <v>18050</v>
      </c>
      <c r="F7447" s="184">
        <v>180.71</v>
      </c>
      <c r="G7447" s="309"/>
      <c r="H7447" s="309"/>
      <c r="J7447" s="24"/>
      <c r="K7447" s="73"/>
      <c r="L7447" s="74"/>
      <c r="M7447" s="24"/>
    </row>
    <row r="7448" spans="1:13" s="444" customFormat="1" ht="15" customHeight="1">
      <c r="A7448" s="4">
        <v>41785</v>
      </c>
      <c r="B7448" s="4"/>
      <c r="C7448" s="7" t="s">
        <v>761</v>
      </c>
      <c r="D7448" s="7" t="s">
        <v>8389</v>
      </c>
      <c r="E7448" s="519">
        <v>18053</v>
      </c>
      <c r="F7448" s="184">
        <v>155</v>
      </c>
      <c r="G7448" s="309"/>
      <c r="H7448" s="309"/>
      <c r="J7448" s="24"/>
      <c r="K7448" s="73"/>
      <c r="L7448" s="74"/>
      <c r="M7448" s="24"/>
    </row>
    <row r="7449" spans="1:13" s="444" customFormat="1" ht="15" customHeight="1">
      <c r="A7449" s="108"/>
      <c r="B7449" s="108"/>
      <c r="C7449" s="109"/>
      <c r="D7449" s="109"/>
      <c r="E7449" s="531"/>
      <c r="F7449" s="371"/>
      <c r="G7449" s="309"/>
      <c r="H7449" s="309"/>
      <c r="J7449" s="24"/>
      <c r="K7449" s="73"/>
      <c r="L7449" s="74"/>
      <c r="M7449" s="24"/>
    </row>
    <row r="7450" spans="1:13">
      <c r="A7450" s="579">
        <v>41787</v>
      </c>
    </row>
    <row r="7451" spans="1:13" s="444" customFormat="1" ht="15" customHeight="1">
      <c r="A7451" s="4">
        <v>41782</v>
      </c>
      <c r="B7451" s="4"/>
      <c r="C7451" s="7" t="s">
        <v>8380</v>
      </c>
      <c r="D7451" s="7" t="s">
        <v>8385</v>
      </c>
      <c r="E7451" s="519">
        <v>18048</v>
      </c>
      <c r="F7451" s="184">
        <v>145.15</v>
      </c>
      <c r="G7451" s="309"/>
      <c r="H7451" s="309"/>
      <c r="J7451" s="24"/>
      <c r="K7451" s="73"/>
      <c r="L7451" s="74"/>
      <c r="M7451" s="24"/>
    </row>
    <row r="7452" spans="1:13" s="444" customFormat="1" ht="15" customHeight="1">
      <c r="A7452" s="4">
        <v>41754</v>
      </c>
      <c r="B7452" s="4"/>
      <c r="C7452" s="7" t="s">
        <v>8001</v>
      </c>
      <c r="D7452" s="7" t="s">
        <v>8011</v>
      </c>
      <c r="E7452" s="519">
        <v>17961</v>
      </c>
      <c r="F7452" s="184">
        <v>400</v>
      </c>
      <c r="G7452" s="309"/>
      <c r="H7452" s="309"/>
      <c r="I7452" s="24"/>
      <c r="J7452" s="2"/>
    </row>
    <row r="7453" spans="1:13" s="444" customFormat="1" ht="15" customHeight="1">
      <c r="A7453" s="4">
        <v>41786</v>
      </c>
      <c r="B7453" s="4"/>
      <c r="C7453" s="7" t="s">
        <v>8246</v>
      </c>
      <c r="D7453" s="7" t="s">
        <v>8393</v>
      </c>
      <c r="E7453" s="519">
        <v>18057</v>
      </c>
      <c r="F7453" s="184">
        <v>108.8</v>
      </c>
      <c r="G7453" s="309"/>
      <c r="H7453" s="309"/>
      <c r="J7453" s="24"/>
      <c r="K7453" s="73"/>
      <c r="L7453" s="74"/>
      <c r="M7453" s="24"/>
    </row>
    <row r="7454" spans="1:13" s="444" customFormat="1" ht="15" customHeight="1">
      <c r="A7454" s="4">
        <v>41787</v>
      </c>
      <c r="B7454" s="4"/>
      <c r="C7454" s="7" t="s">
        <v>2288</v>
      </c>
      <c r="D7454" s="7" t="s">
        <v>8396</v>
      </c>
      <c r="E7454" s="519">
        <v>18059</v>
      </c>
      <c r="F7454" s="184">
        <v>30</v>
      </c>
      <c r="G7454" s="309"/>
      <c r="H7454" s="309"/>
      <c r="J7454" s="24"/>
      <c r="K7454" s="73"/>
      <c r="L7454" s="74"/>
      <c r="M7454" s="24"/>
    </row>
    <row r="7457" spans="1:13">
      <c r="A7457" s="579">
        <v>41788</v>
      </c>
    </row>
    <row r="7458" spans="1:13" s="444" customFormat="1" ht="15" customHeight="1">
      <c r="A7458" s="4">
        <v>41768</v>
      </c>
      <c r="B7458" s="4"/>
      <c r="C7458" s="7" t="s">
        <v>8189</v>
      </c>
      <c r="D7458" s="7" t="s">
        <v>8199</v>
      </c>
      <c r="E7458" s="519">
        <v>18002</v>
      </c>
      <c r="F7458" s="184">
        <v>400</v>
      </c>
      <c r="G7458" s="309"/>
      <c r="H7458" s="309"/>
      <c r="I7458" s="24"/>
      <c r="J7458" s="2"/>
    </row>
    <row r="7459" spans="1:13" s="444" customFormat="1" ht="15" customHeight="1">
      <c r="A7459" s="4">
        <v>41786</v>
      </c>
      <c r="B7459" s="4"/>
      <c r="C7459" s="7" t="s">
        <v>1288</v>
      </c>
      <c r="D7459" s="7" t="s">
        <v>8394</v>
      </c>
      <c r="E7459" s="519">
        <v>18058</v>
      </c>
      <c r="F7459" s="184">
        <v>400</v>
      </c>
      <c r="G7459" s="309"/>
      <c r="H7459" s="309"/>
      <c r="J7459" s="24"/>
      <c r="K7459" s="73"/>
      <c r="L7459" s="74"/>
      <c r="M7459" s="24"/>
    </row>
    <row r="7460" spans="1:13" s="444" customFormat="1" ht="15" customHeight="1">
      <c r="A7460" s="4">
        <v>41785</v>
      </c>
      <c r="B7460" s="4"/>
      <c r="C7460" s="7" t="s">
        <v>166</v>
      </c>
      <c r="D7460" s="7" t="s">
        <v>8388</v>
      </c>
      <c r="E7460" s="519">
        <v>18052</v>
      </c>
      <c r="F7460" s="184">
        <v>414.53</v>
      </c>
      <c r="G7460" s="309"/>
      <c r="H7460" s="309"/>
      <c r="J7460" s="24"/>
      <c r="K7460" s="73"/>
      <c r="L7460" s="74"/>
      <c r="M7460" s="24"/>
    </row>
    <row r="7461" spans="1:13" s="444" customFormat="1" ht="15" customHeight="1">
      <c r="A7461" s="4">
        <v>41786</v>
      </c>
      <c r="B7461" s="4"/>
      <c r="C7461" s="7" t="s">
        <v>130</v>
      </c>
      <c r="D7461" s="7" t="s">
        <v>8391</v>
      </c>
      <c r="E7461" s="519">
        <v>18055</v>
      </c>
      <c r="F7461" s="184">
        <v>975</v>
      </c>
      <c r="G7461" s="309"/>
      <c r="H7461" s="309"/>
      <c r="J7461" s="24"/>
      <c r="K7461" s="73"/>
      <c r="L7461" s="74"/>
      <c r="M7461" s="24"/>
    </row>
    <row r="7462" spans="1:13" s="444" customFormat="1" ht="15" customHeight="1">
      <c r="A7462" s="4">
        <v>41786</v>
      </c>
      <c r="B7462" s="4"/>
      <c r="C7462" s="7" t="s">
        <v>5458</v>
      </c>
      <c r="D7462" s="7" t="s">
        <v>8392</v>
      </c>
      <c r="E7462" s="519">
        <v>18056</v>
      </c>
      <c r="F7462" s="184">
        <v>960</v>
      </c>
      <c r="G7462" s="309"/>
      <c r="H7462" s="309"/>
      <c r="J7462" s="24"/>
      <c r="K7462" s="73"/>
      <c r="L7462" s="74"/>
      <c r="M7462" s="24"/>
    </row>
    <row r="7463" spans="1:13" s="444" customFormat="1" ht="15" customHeight="1">
      <c r="A7463" s="4">
        <v>41788</v>
      </c>
      <c r="B7463" s="4"/>
      <c r="C7463" s="7" t="s">
        <v>3157</v>
      </c>
      <c r="D7463" s="7" t="s">
        <v>8400</v>
      </c>
      <c r="E7463" s="519">
        <v>18063</v>
      </c>
      <c r="F7463" s="184">
        <v>267.87</v>
      </c>
      <c r="G7463" s="309"/>
      <c r="H7463" s="309"/>
      <c r="J7463" s="24"/>
      <c r="K7463" s="73"/>
      <c r="L7463" s="74"/>
      <c r="M7463" s="24"/>
    </row>
    <row r="7464" spans="1:13" s="444" customFormat="1" ht="15" customHeight="1">
      <c r="A7464" s="4">
        <v>41788</v>
      </c>
      <c r="B7464" s="4"/>
      <c r="C7464" s="7" t="s">
        <v>226</v>
      </c>
      <c r="D7464" s="7" t="s">
        <v>8399</v>
      </c>
      <c r="E7464" s="519">
        <v>18062</v>
      </c>
      <c r="F7464" s="184">
        <v>548.29999999999995</v>
      </c>
      <c r="G7464" s="309"/>
      <c r="H7464" s="309"/>
      <c r="J7464" s="24"/>
      <c r="K7464" s="73"/>
      <c r="L7464" s="74"/>
      <c r="M7464" s="24"/>
    </row>
    <row r="7465" spans="1:13">
      <c r="A7465" s="4">
        <v>41788</v>
      </c>
      <c r="B7465" s="4"/>
      <c r="C7465" s="7" t="s">
        <v>2897</v>
      </c>
      <c r="D7465" s="7" t="s">
        <v>8404</v>
      </c>
      <c r="E7465" s="519">
        <v>18070</v>
      </c>
      <c r="F7465" s="184">
        <v>2000</v>
      </c>
    </row>
    <row r="7466" spans="1:13" s="444" customFormat="1" ht="15" customHeight="1">
      <c r="A7466" s="4">
        <v>41788</v>
      </c>
      <c r="B7466" s="4"/>
      <c r="C7466" s="7" t="s">
        <v>4958</v>
      </c>
      <c r="D7466" s="7" t="s">
        <v>8403</v>
      </c>
      <c r="E7466" s="519">
        <v>18069</v>
      </c>
      <c r="F7466" s="184">
        <v>1000</v>
      </c>
      <c r="G7466" s="309"/>
      <c r="H7466" s="309"/>
      <c r="J7466" s="24"/>
      <c r="K7466" s="73"/>
      <c r="L7466" s="74"/>
      <c r="M7466" s="24"/>
    </row>
    <row r="7467" spans="1:13" s="444" customFormat="1" ht="15" customHeight="1">
      <c r="A7467" s="4">
        <v>41787</v>
      </c>
      <c r="B7467" s="4"/>
      <c r="C7467" s="7" t="s">
        <v>745</v>
      </c>
      <c r="D7467" s="7" t="s">
        <v>8395</v>
      </c>
      <c r="E7467" s="519">
        <v>18060</v>
      </c>
      <c r="F7467" s="184">
        <v>2000</v>
      </c>
      <c r="G7467" s="309"/>
      <c r="H7467" s="309"/>
      <c r="J7467" s="24"/>
      <c r="K7467" s="73"/>
      <c r="L7467" s="74"/>
      <c r="M7467" s="24"/>
    </row>
    <row r="7469" spans="1:13">
      <c r="A7469" s="579">
        <v>41789</v>
      </c>
    </row>
    <row r="7470" spans="1:13" s="444" customFormat="1" ht="15" customHeight="1">
      <c r="A7470" s="4">
        <v>41780</v>
      </c>
      <c r="B7470" s="4"/>
      <c r="C7470" s="7" t="s">
        <v>8372</v>
      </c>
      <c r="D7470" s="7" t="s">
        <v>8375</v>
      </c>
      <c r="E7470" s="519">
        <v>18061</v>
      </c>
      <c r="F7470" s="184">
        <v>883.2</v>
      </c>
      <c r="G7470" s="309"/>
      <c r="H7470" s="309"/>
      <c r="J7470" s="24"/>
      <c r="K7470" s="73"/>
      <c r="L7470" s="74"/>
      <c r="M7470" s="24"/>
    </row>
    <row r="7471" spans="1:13">
      <c r="A7471" s="4">
        <v>41789</v>
      </c>
      <c r="B7471" s="4"/>
      <c r="C7471" s="7" t="s">
        <v>1419</v>
      </c>
      <c r="D7471" s="7" t="s">
        <v>8418</v>
      </c>
      <c r="E7471" s="519">
        <v>18114</v>
      </c>
      <c r="F7471" s="184">
        <v>6000</v>
      </c>
    </row>
    <row r="7472" spans="1:13">
      <c r="A7472" s="4">
        <v>41789</v>
      </c>
      <c r="B7472" s="4"/>
      <c r="C7472" s="7" t="s">
        <v>1419</v>
      </c>
      <c r="D7472" s="7" t="s">
        <v>8409</v>
      </c>
      <c r="E7472" s="519">
        <v>18079</v>
      </c>
      <c r="F7472" s="184">
        <v>934.51</v>
      </c>
    </row>
    <row r="7473" spans="1:13">
      <c r="A7473" s="4">
        <v>41789</v>
      </c>
      <c r="B7473" s="4"/>
      <c r="C7473" s="7" t="s">
        <v>1419</v>
      </c>
      <c r="D7473" s="7" t="s">
        <v>8408</v>
      </c>
      <c r="E7473" s="519">
        <v>18077</v>
      </c>
      <c r="F7473" s="184">
        <v>924.47</v>
      </c>
    </row>
    <row r="7474" spans="1:13">
      <c r="A7474" s="4">
        <v>41789</v>
      </c>
      <c r="B7474" s="4"/>
      <c r="C7474" s="7" t="s">
        <v>8035</v>
      </c>
      <c r="D7474" s="7" t="s">
        <v>8413</v>
      </c>
      <c r="E7474" s="519">
        <v>18083</v>
      </c>
      <c r="F7474" s="184">
        <v>200</v>
      </c>
    </row>
    <row r="7475" spans="1:13">
      <c r="A7475" s="4">
        <v>41789</v>
      </c>
      <c r="B7475" s="4"/>
      <c r="C7475" s="7" t="s">
        <v>2244</v>
      </c>
      <c r="D7475" s="7" t="s">
        <v>8416</v>
      </c>
      <c r="E7475" s="519">
        <v>18086</v>
      </c>
      <c r="F7475" s="184">
        <v>100</v>
      </c>
    </row>
    <row r="7476" spans="1:13">
      <c r="A7476" s="4">
        <v>41789</v>
      </c>
      <c r="B7476" s="4"/>
      <c r="C7476" s="7" t="s">
        <v>145</v>
      </c>
      <c r="D7476" s="7" t="s">
        <v>8415</v>
      </c>
      <c r="E7476" s="519">
        <v>18085</v>
      </c>
      <c r="F7476" s="184">
        <v>443</v>
      </c>
    </row>
    <row r="7477" spans="1:13">
      <c r="A7477" s="4">
        <v>41789</v>
      </c>
      <c r="B7477" s="4"/>
      <c r="C7477" s="7" t="s">
        <v>389</v>
      </c>
      <c r="D7477" s="7" t="s">
        <v>8430</v>
      </c>
      <c r="E7477" s="519">
        <v>18130</v>
      </c>
      <c r="F7477" s="184">
        <v>200</v>
      </c>
    </row>
    <row r="7478" spans="1:13">
      <c r="A7478" s="4">
        <v>41789</v>
      </c>
      <c r="B7478" s="4"/>
      <c r="C7478" s="7" t="s">
        <v>8432</v>
      </c>
      <c r="D7478" s="7" t="s">
        <v>8431</v>
      </c>
      <c r="E7478" s="519">
        <v>18163</v>
      </c>
      <c r="F7478" s="184">
        <v>92.17</v>
      </c>
    </row>
    <row r="7480" spans="1:13">
      <c r="A7480" s="579">
        <v>41792</v>
      </c>
    </row>
    <row r="7481" spans="1:13" s="444" customFormat="1" ht="15" customHeight="1">
      <c r="A7481" s="4">
        <v>41789</v>
      </c>
      <c r="B7481" s="4"/>
      <c r="C7481" s="7" t="s">
        <v>3157</v>
      </c>
      <c r="D7481" s="7" t="s">
        <v>8410</v>
      </c>
      <c r="E7481" s="519">
        <v>18080</v>
      </c>
      <c r="F7481" s="184">
        <v>220.5</v>
      </c>
      <c r="G7481" s="309"/>
      <c r="H7481" s="309"/>
      <c r="J7481" s="24"/>
      <c r="K7481" s="73"/>
      <c r="L7481" s="74"/>
      <c r="M7481" s="24"/>
    </row>
    <row r="7482" spans="1:13">
      <c r="A7482" s="4">
        <v>41792</v>
      </c>
      <c r="B7482" s="4"/>
      <c r="C7482" s="7" t="s">
        <v>497</v>
      </c>
      <c r="D7482" s="7" t="s">
        <v>8444</v>
      </c>
      <c r="E7482" s="519">
        <v>18092</v>
      </c>
      <c r="F7482" s="184">
        <v>202.89</v>
      </c>
    </row>
    <row r="7483" spans="1:13">
      <c r="A7483" s="4">
        <v>41792</v>
      </c>
      <c r="B7483" s="4"/>
      <c r="C7483" s="7" t="s">
        <v>635</v>
      </c>
      <c r="D7483" s="7" t="s">
        <v>8453</v>
      </c>
      <c r="E7483" s="519">
        <v>18102</v>
      </c>
      <c r="F7483" s="184">
        <v>207.51</v>
      </c>
    </row>
    <row r="7484" spans="1:13">
      <c r="A7484" s="4">
        <v>41792</v>
      </c>
      <c r="B7484" s="4"/>
      <c r="C7484" s="7" t="s">
        <v>2397</v>
      </c>
      <c r="D7484" s="7" t="s">
        <v>8448</v>
      </c>
      <c r="E7484" s="519">
        <v>18097</v>
      </c>
      <c r="F7484" s="184">
        <v>202.89</v>
      </c>
    </row>
    <row r="7485" spans="1:13">
      <c r="A7485" s="4">
        <v>41792</v>
      </c>
      <c r="B7485" s="4"/>
      <c r="C7485" s="7" t="s">
        <v>192</v>
      </c>
      <c r="D7485" s="7" t="s">
        <v>8443</v>
      </c>
      <c r="E7485" s="519">
        <v>18091</v>
      </c>
      <c r="F7485" s="184">
        <v>183.17</v>
      </c>
    </row>
    <row r="7486" spans="1:13">
      <c r="A7486" s="4">
        <v>41792</v>
      </c>
      <c r="B7486" s="4"/>
      <c r="C7486" s="7" t="s">
        <v>8030</v>
      </c>
      <c r="D7486" s="7" t="s">
        <v>8459</v>
      </c>
      <c r="E7486" s="519">
        <v>18108</v>
      </c>
      <c r="F7486" s="184">
        <v>197.2</v>
      </c>
    </row>
    <row r="7487" spans="1:13">
      <c r="A7487" s="4">
        <v>41792</v>
      </c>
      <c r="B7487" s="4"/>
      <c r="C7487" s="7" t="s">
        <v>3775</v>
      </c>
      <c r="D7487" s="7" t="s">
        <v>8450</v>
      </c>
      <c r="E7487" s="519">
        <v>18099</v>
      </c>
      <c r="F7487" s="184">
        <v>174.19</v>
      </c>
    </row>
    <row r="7488" spans="1:13">
      <c r="A7488" s="4">
        <v>41792</v>
      </c>
      <c r="B7488" s="4"/>
      <c r="C7488" s="7" t="s">
        <v>7622</v>
      </c>
      <c r="D7488" s="7" t="s">
        <v>8449</v>
      </c>
      <c r="E7488" s="519">
        <v>18098</v>
      </c>
      <c r="F7488" s="184">
        <v>157.51</v>
      </c>
    </row>
    <row r="7489" spans="1:6">
      <c r="A7489" s="4">
        <v>41792</v>
      </c>
      <c r="B7489" s="4"/>
      <c r="C7489" s="7" t="s">
        <v>200</v>
      </c>
      <c r="D7489" s="7" t="s">
        <v>8447</v>
      </c>
      <c r="E7489" s="519">
        <v>18096</v>
      </c>
      <c r="F7489" s="184">
        <v>243.17</v>
      </c>
    </row>
    <row r="7490" spans="1:6">
      <c r="A7490" s="4">
        <v>41792</v>
      </c>
      <c r="B7490" s="4"/>
      <c r="C7490" s="7" t="s">
        <v>636</v>
      </c>
      <c r="D7490" s="7" t="s">
        <v>8454</v>
      </c>
      <c r="E7490" s="519">
        <v>18103</v>
      </c>
      <c r="F7490" s="184">
        <v>207.51</v>
      </c>
    </row>
    <row r="7491" spans="1:6">
      <c r="A7491" s="4">
        <v>41792</v>
      </c>
      <c r="B7491" s="4"/>
      <c r="C7491" s="7" t="s">
        <v>7534</v>
      </c>
      <c r="D7491" s="7" t="s">
        <v>8506</v>
      </c>
      <c r="E7491" s="519">
        <v>18173</v>
      </c>
      <c r="F7491" s="184">
        <v>197.2</v>
      </c>
    </row>
    <row r="7492" spans="1:6">
      <c r="A7492" s="4">
        <v>41792</v>
      </c>
      <c r="B7492" s="4"/>
      <c r="C7492" s="7" t="s">
        <v>7328</v>
      </c>
      <c r="D7492" s="7" t="s">
        <v>8468</v>
      </c>
      <c r="E7492" s="519">
        <v>18132</v>
      </c>
      <c r="F7492" s="184">
        <v>202.2</v>
      </c>
    </row>
    <row r="7493" spans="1:6">
      <c r="A7493" s="4">
        <v>41792</v>
      </c>
      <c r="B7493" s="4"/>
      <c r="C7493" s="7" t="s">
        <v>4866</v>
      </c>
      <c r="D7493" s="7" t="s">
        <v>8462</v>
      </c>
      <c r="E7493" s="519">
        <v>18111</v>
      </c>
      <c r="F7493" s="184">
        <v>377.16</v>
      </c>
    </row>
    <row r="7494" spans="1:6">
      <c r="A7494" s="4">
        <v>41792</v>
      </c>
      <c r="B7494" s="4"/>
      <c r="C7494" s="7" t="s">
        <v>173</v>
      </c>
      <c r="D7494" s="7" t="s">
        <v>8452</v>
      </c>
      <c r="E7494" s="519">
        <v>18101</v>
      </c>
      <c r="F7494" s="184">
        <v>364.26</v>
      </c>
    </row>
    <row r="7495" spans="1:6">
      <c r="A7495" s="4">
        <v>41792</v>
      </c>
      <c r="B7495" s="4"/>
      <c r="C7495" s="7" t="s">
        <v>6983</v>
      </c>
      <c r="D7495" s="7" t="s">
        <v>8442</v>
      </c>
      <c r="E7495" s="519">
        <v>18090</v>
      </c>
      <c r="F7495" s="184">
        <v>181.95</v>
      </c>
    </row>
    <row r="7496" spans="1:6">
      <c r="A7496" s="4">
        <v>41792</v>
      </c>
      <c r="B7496" s="4"/>
      <c r="C7496" s="7" t="s">
        <v>8529</v>
      </c>
      <c r="D7496" s="7" t="s">
        <v>8455</v>
      </c>
      <c r="E7496" s="519">
        <v>18198</v>
      </c>
      <c r="F7496" s="184">
        <v>202.89</v>
      </c>
    </row>
    <row r="7497" spans="1:6">
      <c r="A7497" s="4">
        <v>41792</v>
      </c>
      <c r="B7497" s="4"/>
      <c r="C7497" s="7" t="s">
        <v>678</v>
      </c>
      <c r="D7497" s="7" t="s">
        <v>8441</v>
      </c>
      <c r="E7497" s="519">
        <v>18089</v>
      </c>
      <c r="F7497" s="184">
        <v>293.52</v>
      </c>
    </row>
    <row r="7498" spans="1:6">
      <c r="A7498" s="4">
        <v>41792</v>
      </c>
      <c r="B7498" s="4"/>
      <c r="C7498" s="7" t="s">
        <v>633</v>
      </c>
      <c r="D7498" s="7" t="s">
        <v>8451</v>
      </c>
      <c r="E7498" s="519">
        <v>18100</v>
      </c>
      <c r="F7498" s="184">
        <v>223.45</v>
      </c>
    </row>
    <row r="7499" spans="1:6">
      <c r="A7499" s="4">
        <v>41792</v>
      </c>
      <c r="B7499" s="4"/>
      <c r="C7499" s="7" t="s">
        <v>562</v>
      </c>
      <c r="D7499" s="7" t="s">
        <v>8475</v>
      </c>
      <c r="E7499" s="519">
        <v>18139</v>
      </c>
      <c r="F7499" s="184">
        <v>256.13</v>
      </c>
    </row>
    <row r="7500" spans="1:6">
      <c r="A7500" s="4">
        <v>41792</v>
      </c>
      <c r="B7500" s="4"/>
      <c r="C7500" s="7" t="s">
        <v>492</v>
      </c>
      <c r="D7500" s="7" t="s">
        <v>8440</v>
      </c>
      <c r="E7500" s="519">
        <v>18088</v>
      </c>
      <c r="F7500" s="184">
        <v>246.94</v>
      </c>
    </row>
    <row r="7501" spans="1:6">
      <c r="A7501" s="4">
        <v>41792</v>
      </c>
      <c r="B7501" s="4"/>
      <c r="C7501" s="7" t="s">
        <v>518</v>
      </c>
      <c r="D7501" s="7" t="s">
        <v>8460</v>
      </c>
      <c r="E7501" s="519">
        <v>18109</v>
      </c>
      <c r="F7501" s="184">
        <v>331.97</v>
      </c>
    </row>
    <row r="7502" spans="1:6">
      <c r="A7502" s="4">
        <v>41792</v>
      </c>
      <c r="B7502" s="4"/>
      <c r="C7502" s="7" t="s">
        <v>8246</v>
      </c>
      <c r="D7502" s="7" t="s">
        <v>8510</v>
      </c>
      <c r="E7502" s="519">
        <v>18177</v>
      </c>
      <c r="F7502" s="184">
        <v>157.76</v>
      </c>
    </row>
    <row r="7503" spans="1:6">
      <c r="A7503" s="4">
        <v>41792</v>
      </c>
      <c r="B7503" s="4"/>
      <c r="C7503" s="7" t="s">
        <v>519</v>
      </c>
      <c r="D7503" s="7" t="s">
        <v>8461</v>
      </c>
      <c r="E7503" s="519">
        <v>18110</v>
      </c>
      <c r="F7503" s="184">
        <v>577.02</v>
      </c>
    </row>
    <row r="7504" spans="1:6">
      <c r="A7504" s="4">
        <v>41792</v>
      </c>
      <c r="B7504" s="4"/>
      <c r="C7504" s="7" t="s">
        <v>8247</v>
      </c>
      <c r="D7504" s="7" t="s">
        <v>8511</v>
      </c>
      <c r="E7504" s="519">
        <v>18178</v>
      </c>
      <c r="F7504" s="184">
        <v>157.76</v>
      </c>
    </row>
    <row r="7505" spans="1:13">
      <c r="A7505" s="4">
        <v>41792</v>
      </c>
      <c r="B7505" s="4"/>
      <c r="C7505" s="7" t="s">
        <v>1734</v>
      </c>
      <c r="D7505" s="7" t="s">
        <v>8469</v>
      </c>
      <c r="E7505" s="519">
        <v>18133</v>
      </c>
      <c r="F7505" s="184">
        <v>147.85</v>
      </c>
    </row>
    <row r="7506" spans="1:13">
      <c r="A7506" s="4">
        <v>41792</v>
      </c>
      <c r="B7506" s="4"/>
      <c r="C7506" s="7" t="s">
        <v>196</v>
      </c>
      <c r="D7506" s="7" t="s">
        <v>8445</v>
      </c>
      <c r="E7506" s="519">
        <v>18093</v>
      </c>
      <c r="F7506" s="184">
        <v>174.19</v>
      </c>
    </row>
    <row r="7507" spans="1:13">
      <c r="A7507" s="4">
        <v>41792</v>
      </c>
      <c r="B7507" s="4"/>
      <c r="C7507" s="7" t="s">
        <v>354</v>
      </c>
      <c r="D7507" s="7" t="s">
        <v>8434</v>
      </c>
      <c r="E7507" s="519">
        <v>18072</v>
      </c>
      <c r="F7507" s="184">
        <v>2111.2600000000002</v>
      </c>
    </row>
    <row r="7508" spans="1:13">
      <c r="A7508" s="4">
        <v>41792</v>
      </c>
      <c r="B7508" s="4"/>
      <c r="C7508" s="7" t="s">
        <v>2268</v>
      </c>
      <c r="D7508" s="7" t="s">
        <v>8516</v>
      </c>
      <c r="E7508" s="519">
        <v>18183</v>
      </c>
      <c r="F7508" s="184">
        <v>676</v>
      </c>
    </row>
    <row r="7509" spans="1:13">
      <c r="A7509" s="4">
        <v>41792</v>
      </c>
      <c r="B7509" s="4"/>
      <c r="C7509" s="7" t="s">
        <v>3529</v>
      </c>
      <c r="D7509" s="7" t="s">
        <v>8496</v>
      </c>
      <c r="E7509" s="519">
        <v>18161</v>
      </c>
      <c r="F7509" s="184">
        <v>503.55</v>
      </c>
    </row>
    <row r="7510" spans="1:13">
      <c r="A7510" s="4">
        <v>41792</v>
      </c>
      <c r="B7510" s="4"/>
      <c r="C7510" s="7" t="s">
        <v>5786</v>
      </c>
      <c r="D7510" s="7" t="s">
        <v>8493</v>
      </c>
      <c r="E7510" s="519">
        <v>18158</v>
      </c>
      <c r="F7510" s="184">
        <v>505.5</v>
      </c>
      <c r="I7510" s="444"/>
    </row>
    <row r="7511" spans="1:13">
      <c r="A7511" s="4">
        <v>41792</v>
      </c>
      <c r="B7511" s="4"/>
      <c r="C7511" s="7" t="s">
        <v>8532</v>
      </c>
      <c r="D7511" s="7" t="s">
        <v>8499</v>
      </c>
      <c r="E7511" s="519">
        <v>18165</v>
      </c>
      <c r="F7511" s="184">
        <v>586.38</v>
      </c>
    </row>
    <row r="7512" spans="1:13">
      <c r="A7512" s="4">
        <v>41792</v>
      </c>
      <c r="B7512" s="4"/>
      <c r="C7512" s="7" t="s">
        <v>8533</v>
      </c>
      <c r="D7512" s="7" t="s">
        <v>8509</v>
      </c>
      <c r="E7512" s="519">
        <v>18176</v>
      </c>
      <c r="F7512" s="184">
        <v>210.88</v>
      </c>
    </row>
    <row r="7513" spans="1:13">
      <c r="A7513" s="4">
        <v>41792</v>
      </c>
      <c r="B7513" s="4"/>
      <c r="C7513" s="7" t="s">
        <v>456</v>
      </c>
      <c r="D7513" s="7" t="s">
        <v>8494</v>
      </c>
      <c r="E7513" s="519">
        <v>18159</v>
      </c>
      <c r="F7513" s="184">
        <v>570.54999999999995</v>
      </c>
    </row>
    <row r="7514" spans="1:13" s="444" customFormat="1" ht="15" customHeight="1">
      <c r="A7514" s="4">
        <v>41792</v>
      </c>
      <c r="B7514" s="4"/>
      <c r="C7514" s="7" t="s">
        <v>1043</v>
      </c>
      <c r="D7514" s="7" t="s">
        <v>8519</v>
      </c>
      <c r="E7514" s="519">
        <v>18186</v>
      </c>
      <c r="F7514" s="184">
        <v>104</v>
      </c>
      <c r="G7514" s="309"/>
      <c r="H7514" s="309"/>
      <c r="J7514" s="24"/>
      <c r="K7514" s="73"/>
      <c r="L7514" s="74"/>
      <c r="M7514" s="24"/>
    </row>
    <row r="7515" spans="1:13" s="444" customFormat="1" ht="15" customHeight="1">
      <c r="A7515" s="4">
        <v>41792</v>
      </c>
      <c r="B7515" s="4"/>
      <c r="C7515" s="7" t="s">
        <v>6989</v>
      </c>
      <c r="D7515" s="7" t="s">
        <v>8512</v>
      </c>
      <c r="E7515" s="519">
        <v>18179</v>
      </c>
      <c r="F7515" s="184">
        <v>232</v>
      </c>
      <c r="G7515" s="309"/>
      <c r="H7515" s="309"/>
      <c r="J7515" s="24"/>
      <c r="K7515" s="73"/>
      <c r="L7515" s="74"/>
      <c r="M7515" s="24"/>
    </row>
    <row r="7516" spans="1:13" s="444" customFormat="1" ht="15" customHeight="1">
      <c r="A7516" s="4">
        <v>41792</v>
      </c>
      <c r="B7516" s="4"/>
      <c r="C7516" s="7" t="s">
        <v>2147</v>
      </c>
      <c r="D7516" s="7" t="s">
        <v>8467</v>
      </c>
      <c r="E7516" s="519">
        <v>18131</v>
      </c>
      <c r="F7516" s="184">
        <v>237.07</v>
      </c>
      <c r="G7516" s="309"/>
      <c r="H7516" s="309"/>
      <c r="J7516" s="24"/>
      <c r="K7516" s="73"/>
      <c r="L7516" s="74"/>
      <c r="M7516" s="24"/>
    </row>
    <row r="7517" spans="1:13" s="444" customFormat="1" ht="15" customHeight="1">
      <c r="A7517" s="4">
        <v>41792</v>
      </c>
      <c r="B7517" s="4"/>
      <c r="C7517" s="7" t="s">
        <v>1727</v>
      </c>
      <c r="D7517" s="7" t="s">
        <v>8474</v>
      </c>
      <c r="E7517" s="519">
        <v>18138</v>
      </c>
      <c r="F7517" s="184">
        <v>226.69</v>
      </c>
      <c r="G7517" s="309"/>
      <c r="H7517" s="309"/>
      <c r="J7517" s="24"/>
      <c r="K7517" s="73"/>
      <c r="L7517" s="74"/>
      <c r="M7517" s="24"/>
    </row>
    <row r="7518" spans="1:13" s="444" customFormat="1" ht="15" customHeight="1">
      <c r="A7518" s="4">
        <v>41792</v>
      </c>
      <c r="B7518" s="4"/>
      <c r="C7518" s="7" t="s">
        <v>265</v>
      </c>
      <c r="D7518" s="7" t="s">
        <v>8476</v>
      </c>
      <c r="E7518" s="519">
        <v>18140</v>
      </c>
      <c r="F7518" s="184">
        <v>207.44</v>
      </c>
      <c r="G7518" s="309"/>
      <c r="H7518" s="309"/>
      <c r="J7518" s="24"/>
      <c r="K7518" s="73"/>
      <c r="L7518" s="74"/>
      <c r="M7518" s="24"/>
    </row>
    <row r="7519" spans="1:13" s="444" customFormat="1" ht="15" customHeight="1">
      <c r="A7519" s="4">
        <v>41792</v>
      </c>
      <c r="B7519" s="4"/>
      <c r="C7519" s="7" t="s">
        <v>2010</v>
      </c>
      <c r="D7519" s="7" t="s">
        <v>8471</v>
      </c>
      <c r="E7519" s="519">
        <v>18135</v>
      </c>
      <c r="F7519" s="184">
        <v>226.69</v>
      </c>
      <c r="G7519" s="309"/>
      <c r="H7519" s="309"/>
      <c r="J7519" s="24"/>
      <c r="K7519" s="73"/>
      <c r="L7519" s="74"/>
      <c r="M7519" s="24"/>
    </row>
    <row r="7520" spans="1:13" s="444" customFormat="1" ht="15" customHeight="1">
      <c r="A7520" s="4">
        <v>41792</v>
      </c>
      <c r="B7520" s="4"/>
      <c r="C7520" s="7" t="s">
        <v>8245</v>
      </c>
      <c r="D7520" s="7" t="s">
        <v>8507</v>
      </c>
      <c r="E7520" s="519">
        <v>18174</v>
      </c>
      <c r="F7520" s="184">
        <v>203</v>
      </c>
      <c r="G7520" s="309"/>
      <c r="H7520" s="309"/>
      <c r="J7520" s="24"/>
      <c r="K7520" s="73"/>
      <c r="L7520" s="74"/>
      <c r="M7520" s="24"/>
    </row>
    <row r="7521" spans="1:13" s="444" customFormat="1" ht="15" customHeight="1">
      <c r="A7521" s="4">
        <v>41792</v>
      </c>
      <c r="B7521" s="4"/>
      <c r="C7521" s="7" t="s">
        <v>558</v>
      </c>
      <c r="D7521" s="7" t="s">
        <v>8435</v>
      </c>
      <c r="E7521" s="519">
        <v>18073</v>
      </c>
      <c r="F7521" s="184">
        <v>1325.36</v>
      </c>
      <c r="G7521" s="309"/>
      <c r="H7521" s="309"/>
      <c r="J7521" s="24"/>
      <c r="K7521" s="73"/>
      <c r="L7521" s="74"/>
      <c r="M7521" s="24"/>
    </row>
    <row r="7522" spans="1:13" s="444" customFormat="1" ht="15" customHeight="1">
      <c r="A7522" s="4">
        <v>41792</v>
      </c>
      <c r="B7522" s="4"/>
      <c r="C7522" s="7" t="s">
        <v>256</v>
      </c>
      <c r="D7522" s="7" t="s">
        <v>8489</v>
      </c>
      <c r="E7522" s="519">
        <v>18154</v>
      </c>
      <c r="F7522" s="184">
        <v>706.56</v>
      </c>
      <c r="G7522" s="309"/>
      <c r="H7522" s="309"/>
      <c r="J7522" s="24"/>
      <c r="K7522" s="73"/>
      <c r="L7522" s="74"/>
      <c r="M7522" s="24"/>
    </row>
    <row r="7523" spans="1:13" s="444" customFormat="1" ht="15" customHeight="1">
      <c r="A7523" s="4">
        <v>41792</v>
      </c>
      <c r="B7523" s="4"/>
      <c r="C7523" s="7" t="s">
        <v>561</v>
      </c>
      <c r="D7523" s="7" t="s">
        <v>8472</v>
      </c>
      <c r="E7523" s="519">
        <v>18136</v>
      </c>
      <c r="F7523" s="184">
        <v>236.99</v>
      </c>
      <c r="G7523" s="309"/>
      <c r="H7523" s="309"/>
      <c r="J7523" s="24"/>
      <c r="K7523" s="73"/>
      <c r="L7523" s="74"/>
      <c r="M7523" s="24"/>
    </row>
    <row r="7524" spans="1:13" s="444" customFormat="1" ht="15" customHeight="1">
      <c r="A7524" s="4">
        <v>41792</v>
      </c>
      <c r="B7524" s="4"/>
      <c r="C7524" s="7" t="s">
        <v>32</v>
      </c>
      <c r="D7524" s="7" t="s">
        <v>8480</v>
      </c>
      <c r="E7524" s="519">
        <v>18144</v>
      </c>
      <c r="F7524" s="184">
        <v>617.28</v>
      </c>
      <c r="G7524" s="309"/>
      <c r="H7524" s="309"/>
      <c r="J7524" s="24"/>
      <c r="K7524" s="73"/>
      <c r="L7524" s="74"/>
      <c r="M7524" s="24"/>
    </row>
    <row r="7525" spans="1:13" s="444" customFormat="1" ht="15" customHeight="1">
      <c r="A7525" s="4">
        <v>41792</v>
      </c>
      <c r="B7525" s="4"/>
      <c r="C7525" s="7" t="s">
        <v>1483</v>
      </c>
      <c r="D7525" s="7" t="s">
        <v>8481</v>
      </c>
      <c r="E7525" s="519">
        <v>18145</v>
      </c>
      <c r="F7525" s="184">
        <v>777.22</v>
      </c>
      <c r="G7525" s="309"/>
      <c r="H7525" s="309"/>
      <c r="J7525" s="24"/>
      <c r="K7525" s="73"/>
      <c r="L7525" s="74"/>
      <c r="M7525" s="24"/>
    </row>
    <row r="7526" spans="1:13" s="444" customFormat="1" ht="15" customHeight="1">
      <c r="A7526" s="4">
        <v>41792</v>
      </c>
      <c r="B7526" s="4"/>
      <c r="C7526" s="7" t="s">
        <v>1730</v>
      </c>
      <c r="D7526" s="7" t="s">
        <v>8521</v>
      </c>
      <c r="E7526" s="519">
        <v>18188</v>
      </c>
      <c r="F7526" s="184">
        <v>276</v>
      </c>
      <c r="G7526" s="309"/>
      <c r="H7526" s="309"/>
      <c r="J7526" s="24"/>
      <c r="K7526" s="73"/>
      <c r="L7526" s="74"/>
      <c r="M7526" s="24"/>
    </row>
    <row r="7528" spans="1:13">
      <c r="A7528" s="579">
        <v>41793</v>
      </c>
    </row>
    <row r="7529" spans="1:13" s="444" customFormat="1" ht="15" customHeight="1">
      <c r="A7529" s="4">
        <v>41785</v>
      </c>
      <c r="B7529" s="4"/>
      <c r="C7529" s="7" t="s">
        <v>1871</v>
      </c>
      <c r="D7529" s="7" t="s">
        <v>8387</v>
      </c>
      <c r="E7529" s="519">
        <v>18051</v>
      </c>
      <c r="F7529" s="184">
        <v>274.32</v>
      </c>
      <c r="G7529" s="309"/>
      <c r="H7529" s="309"/>
      <c r="J7529" s="24"/>
      <c r="K7529" s="73"/>
      <c r="L7529" s="74"/>
      <c r="M7529" s="24"/>
    </row>
    <row r="7530" spans="1:13" s="444" customFormat="1" ht="15" customHeight="1">
      <c r="A7530" s="4">
        <v>41789</v>
      </c>
      <c r="B7530" s="4"/>
      <c r="C7530" s="7" t="s">
        <v>438</v>
      </c>
      <c r="D7530" s="7" t="s">
        <v>8419</v>
      </c>
      <c r="E7530" s="519">
        <v>18118</v>
      </c>
      <c r="F7530" s="184">
        <v>400</v>
      </c>
      <c r="G7530" s="309"/>
      <c r="H7530" s="309"/>
      <c r="J7530" s="24"/>
      <c r="K7530" s="73"/>
      <c r="L7530" s="74"/>
      <c r="M7530" s="24"/>
    </row>
    <row r="7531" spans="1:13" s="444" customFormat="1" ht="15" customHeight="1">
      <c r="A7531" s="4">
        <v>41789</v>
      </c>
      <c r="B7531" s="4"/>
      <c r="C7531" s="7" t="s">
        <v>8407</v>
      </c>
      <c r="D7531" s="7" t="s">
        <v>8417</v>
      </c>
      <c r="E7531" s="519">
        <v>18087</v>
      </c>
      <c r="F7531" s="184">
        <v>663</v>
      </c>
      <c r="G7531" s="309"/>
      <c r="H7531" s="309"/>
      <c r="J7531" s="24"/>
      <c r="K7531" s="73"/>
      <c r="L7531" s="74"/>
      <c r="M7531" s="24"/>
    </row>
    <row r="7532" spans="1:13" s="444" customFormat="1" ht="15" customHeight="1">
      <c r="A7532" s="4">
        <v>41792</v>
      </c>
      <c r="B7532" s="4"/>
      <c r="C7532" s="7" t="s">
        <v>800</v>
      </c>
      <c r="D7532" s="7" t="s">
        <v>8478</v>
      </c>
      <c r="E7532" s="519">
        <v>18142</v>
      </c>
      <c r="F7532" s="184">
        <v>677.12</v>
      </c>
      <c r="G7532" s="309"/>
      <c r="H7532" s="309"/>
      <c r="J7532" s="24"/>
      <c r="K7532" s="73"/>
      <c r="L7532" s="74"/>
      <c r="M7532" s="24"/>
    </row>
    <row r="7533" spans="1:13" s="444" customFormat="1" ht="15" customHeight="1">
      <c r="A7533" s="4">
        <v>41792</v>
      </c>
      <c r="B7533" s="4"/>
      <c r="C7533" s="7" t="s">
        <v>805</v>
      </c>
      <c r="D7533" s="7" t="s">
        <v>8491</v>
      </c>
      <c r="E7533" s="519">
        <v>18156</v>
      </c>
      <c r="F7533" s="184">
        <v>593.51</v>
      </c>
      <c r="G7533" s="309"/>
      <c r="H7533" s="309"/>
      <c r="J7533" s="24"/>
      <c r="K7533" s="73"/>
      <c r="L7533" s="74"/>
      <c r="M7533" s="24"/>
    </row>
    <row r="7534" spans="1:13" s="444" customFormat="1" ht="15" customHeight="1">
      <c r="A7534" s="4">
        <v>41792</v>
      </c>
      <c r="B7534" s="4"/>
      <c r="C7534" s="7" t="s">
        <v>8528</v>
      </c>
      <c r="D7534" s="7" t="s">
        <v>8436</v>
      </c>
      <c r="E7534" s="519">
        <v>18074</v>
      </c>
      <c r="F7534" s="184">
        <v>1325.36</v>
      </c>
      <c r="G7534" s="309"/>
      <c r="H7534" s="309"/>
      <c r="J7534" s="24"/>
      <c r="K7534" s="73"/>
      <c r="L7534" s="74"/>
      <c r="M7534" s="24"/>
    </row>
    <row r="7535" spans="1:13" s="444" customFormat="1" ht="15" customHeight="1">
      <c r="A7535" s="4">
        <v>41792</v>
      </c>
      <c r="B7535" s="4"/>
      <c r="C7535" s="7" t="s">
        <v>5617</v>
      </c>
      <c r="D7535" s="7" t="s">
        <v>8514</v>
      </c>
      <c r="E7535" s="519">
        <v>18181</v>
      </c>
      <c r="F7535" s="184">
        <v>405.6</v>
      </c>
      <c r="G7535" s="309"/>
      <c r="H7535" s="309"/>
      <c r="J7535" s="24"/>
      <c r="K7535" s="73"/>
      <c r="L7535" s="74"/>
      <c r="M7535" s="24"/>
    </row>
    <row r="7536" spans="1:13" s="444" customFormat="1" ht="15" customHeight="1">
      <c r="A7536" s="4">
        <v>41792</v>
      </c>
      <c r="B7536" s="4"/>
      <c r="C7536" s="7" t="s">
        <v>5296</v>
      </c>
      <c r="D7536" s="7" t="s">
        <v>8464</v>
      </c>
      <c r="E7536" s="519">
        <v>18113</v>
      </c>
      <c r="F7536" s="184">
        <v>176.93</v>
      </c>
      <c r="G7536" s="309"/>
      <c r="H7536" s="309"/>
      <c r="J7536" s="24"/>
      <c r="K7536" s="73"/>
      <c r="L7536" s="74"/>
      <c r="M7536" s="24"/>
    </row>
    <row r="7537" spans="1:13">
      <c r="A7537" s="4">
        <v>41792</v>
      </c>
      <c r="B7537" s="4"/>
      <c r="C7537" s="7" t="s">
        <v>5294</v>
      </c>
      <c r="D7537" s="7" t="s">
        <v>8501</v>
      </c>
      <c r="E7537" s="519">
        <v>18167</v>
      </c>
      <c r="F7537" s="184">
        <v>1248</v>
      </c>
    </row>
    <row r="7538" spans="1:13">
      <c r="A7538" s="4">
        <v>41792</v>
      </c>
      <c r="B7538" s="4"/>
      <c r="C7538" s="7" t="s">
        <v>468</v>
      </c>
      <c r="D7538" s="7" t="s">
        <v>8433</v>
      </c>
      <c r="E7538" s="519">
        <v>18071</v>
      </c>
      <c r="F7538" s="184">
        <v>793.12</v>
      </c>
    </row>
    <row r="7539" spans="1:13">
      <c r="A7539" s="4">
        <v>41792</v>
      </c>
      <c r="B7539" s="4"/>
      <c r="C7539" s="7" t="s">
        <v>8534</v>
      </c>
      <c r="D7539" s="7" t="s">
        <v>8522</v>
      </c>
      <c r="E7539" s="519">
        <v>18189</v>
      </c>
      <c r="F7539" s="184">
        <v>4323.34</v>
      </c>
    </row>
    <row r="7540" spans="1:13">
      <c r="A7540" s="4">
        <v>41792</v>
      </c>
      <c r="B7540" s="4"/>
      <c r="C7540" s="7" t="s">
        <v>8530</v>
      </c>
      <c r="D7540" s="7" t="s">
        <v>8456</v>
      </c>
      <c r="E7540" s="519">
        <v>18105</v>
      </c>
      <c r="F7540" s="184">
        <v>203.86</v>
      </c>
    </row>
    <row r="7541" spans="1:13">
      <c r="A7541" s="4">
        <v>41792</v>
      </c>
      <c r="B7541" s="4"/>
      <c r="C7541" s="7" t="s">
        <v>4096</v>
      </c>
      <c r="D7541" s="7" t="s">
        <v>8502</v>
      </c>
      <c r="E7541" s="519">
        <v>18169</v>
      </c>
      <c r="F7541" s="184">
        <v>312</v>
      </c>
    </row>
    <row r="7542" spans="1:13">
      <c r="A7542" s="4">
        <v>41792</v>
      </c>
      <c r="B7542" s="4"/>
      <c r="C7542" s="7" t="s">
        <v>457</v>
      </c>
      <c r="D7542" s="7" t="s">
        <v>8438</v>
      </c>
      <c r="E7542" s="519">
        <v>18076</v>
      </c>
      <c r="F7542" s="184">
        <v>1006.99</v>
      </c>
    </row>
    <row r="7543" spans="1:13">
      <c r="A7543" s="4">
        <v>41792</v>
      </c>
      <c r="B7543" s="4"/>
      <c r="C7543" s="7" t="s">
        <v>4500</v>
      </c>
      <c r="D7543" s="7" t="s">
        <v>8513</v>
      </c>
      <c r="E7543" s="519">
        <v>18180</v>
      </c>
      <c r="F7543" s="184">
        <v>460</v>
      </c>
    </row>
    <row r="7544" spans="1:13">
      <c r="A7544" s="4">
        <v>41792</v>
      </c>
      <c r="B7544" s="4"/>
      <c r="C7544" s="7" t="s">
        <v>4367</v>
      </c>
      <c r="D7544" s="7" t="s">
        <v>8505</v>
      </c>
      <c r="E7544" s="519">
        <v>18172</v>
      </c>
      <c r="F7544" s="184">
        <v>312</v>
      </c>
    </row>
    <row r="7545" spans="1:13">
      <c r="A7545" s="4">
        <v>41792</v>
      </c>
      <c r="B7545" s="4"/>
      <c r="C7545" s="7" t="s">
        <v>6376</v>
      </c>
      <c r="D7545" s="7" t="s">
        <v>8488</v>
      </c>
      <c r="E7545" s="519">
        <v>18153</v>
      </c>
      <c r="F7545" s="184">
        <v>379.13</v>
      </c>
    </row>
    <row r="7546" spans="1:13">
      <c r="A7546" s="4">
        <v>41793</v>
      </c>
      <c r="B7546" s="4"/>
      <c r="C7546" s="7" t="s">
        <v>2897</v>
      </c>
      <c r="D7546" s="7" t="s">
        <v>8537</v>
      </c>
      <c r="E7546" s="519">
        <v>18200</v>
      </c>
      <c r="F7546" s="184">
        <v>2000</v>
      </c>
    </row>
    <row r="7547" spans="1:13">
      <c r="A7547" s="4">
        <v>41793</v>
      </c>
      <c r="B7547" s="4"/>
      <c r="C7547" s="7" t="s">
        <v>8242</v>
      </c>
      <c r="D7547" s="7" t="s">
        <v>8538</v>
      </c>
      <c r="E7547" s="519">
        <v>18201</v>
      </c>
      <c r="F7547" s="184">
        <v>754</v>
      </c>
    </row>
    <row r="7548" spans="1:13">
      <c r="A7548" s="4">
        <v>41792</v>
      </c>
      <c r="B7548" s="4"/>
      <c r="C7548" s="7" t="s">
        <v>531</v>
      </c>
      <c r="D7548" s="7" t="s">
        <v>8479</v>
      </c>
      <c r="E7548" s="519">
        <v>18143</v>
      </c>
      <c r="F7548" s="184">
        <v>695.54</v>
      </c>
    </row>
    <row r="7549" spans="1:13" s="444" customFormat="1" ht="15" customHeight="1">
      <c r="A7549" s="4">
        <v>41792</v>
      </c>
      <c r="B7549" s="4"/>
      <c r="C7549" s="7" t="s">
        <v>559</v>
      </c>
      <c r="D7549" s="7" t="s">
        <v>8526</v>
      </c>
      <c r="E7549" s="519">
        <v>18193</v>
      </c>
      <c r="F7549" s="184">
        <v>232.53</v>
      </c>
      <c r="G7549" s="309"/>
      <c r="H7549" s="309"/>
      <c r="J7549" s="24"/>
      <c r="K7549" s="73"/>
      <c r="L7549" s="74"/>
      <c r="M7549" s="24"/>
    </row>
    <row r="7550" spans="1:13" s="444" customFormat="1" ht="15" customHeight="1">
      <c r="A7550" s="4">
        <v>41792</v>
      </c>
      <c r="B7550" s="4"/>
      <c r="C7550" s="7" t="s">
        <v>681</v>
      </c>
      <c r="D7550" s="7" t="s">
        <v>8523</v>
      </c>
      <c r="E7550" s="519">
        <v>18190</v>
      </c>
      <c r="F7550" s="184">
        <v>282.33</v>
      </c>
      <c r="G7550" s="309"/>
      <c r="H7550" s="309"/>
      <c r="J7550" s="24"/>
      <c r="K7550" s="73"/>
      <c r="L7550" s="74"/>
      <c r="M7550" s="24"/>
    </row>
    <row r="7551" spans="1:13" s="444" customFormat="1" ht="15.75" customHeight="1">
      <c r="A7551" s="4">
        <v>41792</v>
      </c>
      <c r="B7551" s="4"/>
      <c r="C7551" s="7" t="s">
        <v>5458</v>
      </c>
      <c r="D7551" s="7" t="s">
        <v>8483</v>
      </c>
      <c r="E7551" s="519">
        <v>18148</v>
      </c>
      <c r="F7551" s="184">
        <v>1213.2</v>
      </c>
      <c r="G7551" s="309"/>
      <c r="H7551" s="309"/>
      <c r="J7551" s="24"/>
      <c r="K7551" s="73"/>
      <c r="L7551" s="74"/>
      <c r="M7551" s="24"/>
    </row>
    <row r="7552" spans="1:13" s="444" customFormat="1" ht="15" customHeight="1">
      <c r="A7552" s="4">
        <v>41792</v>
      </c>
      <c r="B7552" s="4"/>
      <c r="C7552" s="7" t="s">
        <v>1629</v>
      </c>
      <c r="D7552" s="7" t="s">
        <v>8484</v>
      </c>
      <c r="E7552" s="519">
        <v>18149</v>
      </c>
      <c r="F7552" s="184">
        <v>677.12</v>
      </c>
      <c r="G7552" s="309"/>
      <c r="H7552" s="309"/>
      <c r="J7552" s="24"/>
      <c r="K7552" s="73"/>
      <c r="L7552" s="74"/>
      <c r="M7552" s="24"/>
    </row>
    <row r="7553" spans="1:13" s="444" customFormat="1" ht="15" customHeight="1">
      <c r="A7553" s="4">
        <v>41792</v>
      </c>
      <c r="B7553" s="4"/>
      <c r="C7553" s="7" t="s">
        <v>529</v>
      </c>
      <c r="D7553" s="7" t="s">
        <v>8477</v>
      </c>
      <c r="E7553" s="519">
        <v>18141</v>
      </c>
      <c r="F7553" s="184">
        <v>320.89999999999998</v>
      </c>
      <c r="G7553" s="309"/>
      <c r="H7553" s="309"/>
      <c r="J7553" s="24"/>
      <c r="K7553" s="73"/>
      <c r="L7553" s="74"/>
      <c r="M7553" s="24"/>
    </row>
    <row r="7554" spans="1:13" s="444" customFormat="1" ht="15" customHeight="1">
      <c r="A7554" s="4">
        <v>41792</v>
      </c>
      <c r="B7554" s="4"/>
      <c r="C7554" s="7" t="s">
        <v>5113</v>
      </c>
      <c r="D7554" s="7" t="s">
        <v>8465</v>
      </c>
      <c r="E7554" s="519">
        <v>18115</v>
      </c>
      <c r="F7554" s="184">
        <v>176.93</v>
      </c>
      <c r="G7554" s="309"/>
      <c r="H7554" s="309"/>
      <c r="J7554" s="24"/>
      <c r="K7554" s="73"/>
      <c r="L7554" s="74"/>
      <c r="M7554" s="24"/>
    </row>
    <row r="7555" spans="1:13" s="444" customFormat="1" ht="15" customHeight="1">
      <c r="A7555" s="4">
        <v>41792</v>
      </c>
      <c r="B7555" s="4"/>
      <c r="C7555" s="7" t="s">
        <v>528</v>
      </c>
      <c r="D7555" s="7" t="s">
        <v>8473</v>
      </c>
      <c r="E7555" s="519">
        <v>18137</v>
      </c>
      <c r="F7555" s="184">
        <v>323.83999999999997</v>
      </c>
      <c r="G7555" s="309"/>
      <c r="H7555" s="309"/>
      <c r="J7555" s="24"/>
      <c r="K7555" s="73"/>
      <c r="L7555" s="74"/>
      <c r="M7555" s="24"/>
    </row>
    <row r="7556" spans="1:13" s="444" customFormat="1" ht="15" customHeight="1">
      <c r="A7556" s="4">
        <v>41792</v>
      </c>
      <c r="B7556" s="4"/>
      <c r="C7556" s="7" t="s">
        <v>8531</v>
      </c>
      <c r="D7556" s="7" t="s">
        <v>8457</v>
      </c>
      <c r="E7556" s="519">
        <v>18106</v>
      </c>
      <c r="F7556" s="184">
        <v>188.81</v>
      </c>
      <c r="G7556" s="309"/>
      <c r="H7556" s="309"/>
      <c r="J7556" s="24"/>
      <c r="K7556" s="73"/>
      <c r="L7556" s="74"/>
      <c r="M7556" s="24"/>
    </row>
    <row r="7557" spans="1:13" s="444" customFormat="1" ht="15" customHeight="1">
      <c r="A7557" s="4">
        <v>41792</v>
      </c>
      <c r="B7557" s="4"/>
      <c r="C7557" s="7" t="s">
        <v>5298</v>
      </c>
      <c r="D7557" s="7" t="s">
        <v>8517</v>
      </c>
      <c r="E7557" s="519">
        <v>18184</v>
      </c>
      <c r="F7557" s="184">
        <v>156</v>
      </c>
      <c r="G7557" s="309"/>
      <c r="H7557" s="309"/>
      <c r="J7557" s="24"/>
      <c r="K7557" s="73"/>
      <c r="L7557" s="74"/>
      <c r="M7557" s="24"/>
    </row>
    <row r="7558" spans="1:13" s="444" customFormat="1" ht="15" customHeight="1">
      <c r="A7558" s="4">
        <v>41792</v>
      </c>
      <c r="B7558" s="4"/>
      <c r="C7558" s="7" t="s">
        <v>6986</v>
      </c>
      <c r="D7558" s="7" t="s">
        <v>8486</v>
      </c>
      <c r="E7558" s="519">
        <v>18151</v>
      </c>
      <c r="F7558" s="184">
        <v>1420.8</v>
      </c>
      <c r="G7558" s="309"/>
      <c r="H7558" s="309"/>
      <c r="J7558" s="24"/>
      <c r="K7558" s="73"/>
      <c r="L7558" s="74"/>
      <c r="M7558" s="24"/>
    </row>
    <row r="7559" spans="1:13" s="444" customFormat="1" ht="15" customHeight="1">
      <c r="A7559" s="4">
        <v>41792</v>
      </c>
      <c r="B7559" s="4"/>
      <c r="C7559" s="7" t="s">
        <v>520</v>
      </c>
      <c r="D7559" s="7" t="s">
        <v>8463</v>
      </c>
      <c r="E7559" s="519">
        <v>18112</v>
      </c>
      <c r="F7559" s="184">
        <v>270.85000000000002</v>
      </c>
      <c r="G7559" s="309"/>
      <c r="H7559" s="309"/>
      <c r="J7559" s="24"/>
      <c r="K7559" s="73"/>
      <c r="L7559" s="74"/>
      <c r="M7559" s="24"/>
    </row>
    <row r="7560" spans="1:13" s="444" customFormat="1" ht="15" customHeight="1">
      <c r="A7560" s="4">
        <v>41792</v>
      </c>
      <c r="B7560" s="4"/>
      <c r="C7560" s="7" t="s">
        <v>4349</v>
      </c>
      <c r="D7560" s="7" t="s">
        <v>8508</v>
      </c>
      <c r="E7560" s="519">
        <v>18175</v>
      </c>
      <c r="F7560" s="184">
        <v>232</v>
      </c>
      <c r="G7560" s="309"/>
      <c r="H7560" s="309"/>
      <c r="J7560" s="24"/>
      <c r="K7560" s="73"/>
      <c r="L7560" s="74"/>
      <c r="M7560" s="24"/>
    </row>
    <row r="7561" spans="1:13" s="444" customFormat="1" ht="15" customHeight="1">
      <c r="A7561" s="4">
        <v>41792</v>
      </c>
      <c r="B7561" s="4"/>
      <c r="C7561" s="7" t="s">
        <v>233</v>
      </c>
      <c r="D7561" s="7" t="s">
        <v>8482</v>
      </c>
      <c r="E7561" s="519">
        <v>18147</v>
      </c>
      <c r="F7561" s="184">
        <v>439.83</v>
      </c>
      <c r="G7561" s="309"/>
      <c r="H7561" s="309"/>
      <c r="J7561" s="24"/>
      <c r="K7561" s="73"/>
      <c r="L7561" s="74"/>
      <c r="M7561" s="24"/>
    </row>
    <row r="7562" spans="1:13" s="444" customFormat="1" ht="15" customHeight="1">
      <c r="A7562" s="4">
        <v>41792</v>
      </c>
      <c r="B7562" s="4"/>
      <c r="C7562" s="7" t="s">
        <v>563</v>
      </c>
      <c r="D7562" s="7" t="s">
        <v>8500</v>
      </c>
      <c r="E7562" s="519">
        <v>18166</v>
      </c>
      <c r="F7562" s="184">
        <v>706.56</v>
      </c>
      <c r="G7562" s="309"/>
      <c r="H7562" s="309"/>
      <c r="J7562" s="24"/>
      <c r="K7562" s="73"/>
      <c r="L7562" s="74"/>
      <c r="M7562" s="24"/>
    </row>
    <row r="7563" spans="1:13" s="444" customFormat="1" ht="15" customHeight="1">
      <c r="A7563" s="4">
        <v>41792</v>
      </c>
      <c r="B7563" s="4"/>
      <c r="C7563" s="7" t="s">
        <v>525</v>
      </c>
      <c r="D7563" s="7" t="s">
        <v>8470</v>
      </c>
      <c r="E7563" s="519">
        <v>18134</v>
      </c>
      <c r="F7563" s="184">
        <v>243.84</v>
      </c>
      <c r="G7563" s="309"/>
      <c r="H7563" s="309"/>
      <c r="J7563" s="24"/>
      <c r="K7563" s="73"/>
      <c r="L7563" s="74"/>
      <c r="M7563" s="24"/>
    </row>
    <row r="7564" spans="1:13" s="444" customFormat="1" ht="15" customHeight="1">
      <c r="A7564" s="4">
        <v>41789</v>
      </c>
      <c r="B7564" s="4"/>
      <c r="C7564" s="7" t="s">
        <v>133</v>
      </c>
      <c r="D7564" s="7" t="s">
        <v>8411</v>
      </c>
      <c r="E7564" s="519">
        <v>18081</v>
      </c>
      <c r="F7564" s="184">
        <v>155.4</v>
      </c>
      <c r="G7564" s="309"/>
      <c r="H7564" s="309"/>
      <c r="J7564" s="24"/>
      <c r="K7564" s="73"/>
      <c r="L7564" s="74"/>
      <c r="M7564" s="24"/>
    </row>
    <row r="7565" spans="1:13" s="444" customFormat="1" ht="15" customHeight="1">
      <c r="A7565" s="4">
        <v>41792</v>
      </c>
      <c r="B7565" s="4"/>
      <c r="C7565" s="7" t="s">
        <v>369</v>
      </c>
      <c r="D7565" s="7" t="s">
        <v>8437</v>
      </c>
      <c r="E7565" s="519">
        <v>18075</v>
      </c>
      <c r="F7565" s="184">
        <v>1261.1600000000001</v>
      </c>
      <c r="G7565" s="309"/>
      <c r="H7565" s="309"/>
      <c r="K7565" s="73"/>
      <c r="L7565" s="74"/>
      <c r="M7565" s="24"/>
    </row>
    <row r="7568" spans="1:13">
      <c r="A7568" s="579">
        <v>41794</v>
      </c>
    </row>
    <row r="7569" spans="1:13" s="444" customFormat="1" ht="15" customHeight="1">
      <c r="A7569" s="4">
        <v>41792</v>
      </c>
      <c r="B7569" s="4"/>
      <c r="C7569" s="7" t="s">
        <v>1640</v>
      </c>
      <c r="D7569" s="7" t="s">
        <v>8518</v>
      </c>
      <c r="E7569" s="519">
        <v>18185</v>
      </c>
      <c r="F7569" s="184">
        <v>156</v>
      </c>
      <c r="G7569" s="309"/>
      <c r="H7569" s="309"/>
      <c r="J7569" s="24"/>
      <c r="K7569" s="73"/>
      <c r="L7569" s="74"/>
      <c r="M7569" s="24"/>
    </row>
    <row r="7570" spans="1:13" s="444" customFormat="1" ht="15" customHeight="1">
      <c r="A7570" s="4">
        <v>41792</v>
      </c>
      <c r="B7570" s="4"/>
      <c r="C7570" s="7" t="s">
        <v>1633</v>
      </c>
      <c r="D7570" s="7" t="s">
        <v>8492</v>
      </c>
      <c r="E7570" s="519">
        <v>18157</v>
      </c>
      <c r="F7570" s="184">
        <v>698.36</v>
      </c>
      <c r="G7570" s="309"/>
      <c r="H7570" s="309"/>
      <c r="J7570" s="24"/>
      <c r="K7570" s="73"/>
      <c r="L7570" s="74"/>
      <c r="M7570" s="24"/>
    </row>
    <row r="7571" spans="1:13" s="444" customFormat="1" ht="15" customHeight="1">
      <c r="A7571" s="4">
        <v>41782</v>
      </c>
      <c r="B7571" s="4"/>
      <c r="C7571" s="7" t="s">
        <v>5751</v>
      </c>
      <c r="D7571" s="7" t="s">
        <v>8383</v>
      </c>
      <c r="E7571" s="519">
        <v>18046</v>
      </c>
      <c r="F7571" s="184">
        <v>1237.5</v>
      </c>
      <c r="G7571" s="309"/>
      <c r="H7571" s="309"/>
      <c r="J7571" s="24"/>
      <c r="K7571" s="73"/>
      <c r="L7571" s="74"/>
      <c r="M7571" s="24"/>
    </row>
    <row r="7572" spans="1:13" s="444" customFormat="1" ht="15" customHeight="1">
      <c r="A7572" s="4">
        <v>41788</v>
      </c>
      <c r="B7572" s="4"/>
      <c r="C7572" s="7" t="s">
        <v>8397</v>
      </c>
      <c r="D7572" s="7" t="s">
        <v>8401</v>
      </c>
      <c r="E7572" s="519">
        <v>18066</v>
      </c>
      <c r="F7572" s="184">
        <v>2240</v>
      </c>
      <c r="G7572" s="309"/>
      <c r="H7572" s="309"/>
      <c r="J7572" s="24"/>
      <c r="K7572" s="73"/>
      <c r="L7572" s="74"/>
      <c r="M7572" s="24"/>
    </row>
    <row r="7573" spans="1:13" s="444" customFormat="1" ht="15" customHeight="1">
      <c r="A7573" s="4">
        <v>41792</v>
      </c>
      <c r="B7573" s="4"/>
      <c r="C7573" s="7" t="s">
        <v>7535</v>
      </c>
      <c r="D7573" s="7" t="s">
        <v>8504</v>
      </c>
      <c r="E7573" s="519">
        <v>18171</v>
      </c>
      <c r="F7573" s="184">
        <v>286</v>
      </c>
      <c r="G7573" s="309"/>
      <c r="H7573" s="309"/>
      <c r="J7573" s="24"/>
      <c r="K7573" s="73"/>
      <c r="L7573" s="74"/>
      <c r="M7573" s="24"/>
    </row>
    <row r="7574" spans="1:13">
      <c r="A7574" s="4">
        <v>41792</v>
      </c>
      <c r="B7574" s="4"/>
      <c r="C7574" s="7" t="s">
        <v>7623</v>
      </c>
      <c r="D7574" s="7" t="s">
        <v>8458</v>
      </c>
      <c r="E7574" s="519">
        <v>18107</v>
      </c>
      <c r="F7574" s="184">
        <v>40.5</v>
      </c>
    </row>
    <row r="7575" spans="1:13">
      <c r="A7575" s="4">
        <v>41794</v>
      </c>
      <c r="B7575" s="4"/>
      <c r="C7575" s="7" t="s">
        <v>2897</v>
      </c>
      <c r="D7575" s="7" t="s">
        <v>8549</v>
      </c>
      <c r="E7575" s="519">
        <v>18211</v>
      </c>
      <c r="F7575" s="184">
        <v>2500</v>
      </c>
    </row>
    <row r="7576" spans="1:13">
      <c r="A7576" s="4">
        <v>41792</v>
      </c>
      <c r="B7576" s="4"/>
      <c r="C7576" s="7" t="s">
        <v>1707</v>
      </c>
      <c r="D7576" s="7" t="s">
        <v>8487</v>
      </c>
      <c r="E7576" s="519">
        <v>18152</v>
      </c>
      <c r="F7576" s="184">
        <v>379.13</v>
      </c>
    </row>
    <row r="7577" spans="1:13" s="444" customFormat="1" ht="15" customHeight="1">
      <c r="A7577" s="4">
        <v>41792</v>
      </c>
      <c r="B7577" s="4"/>
      <c r="C7577" s="7" t="s">
        <v>8027</v>
      </c>
      <c r="D7577" s="7" t="s">
        <v>8439</v>
      </c>
      <c r="E7577" s="519">
        <v>18078</v>
      </c>
      <c r="F7577" s="184">
        <v>606.6</v>
      </c>
      <c r="G7577" s="309"/>
      <c r="H7577" s="309"/>
      <c r="J7577" s="24"/>
      <c r="K7577" s="73"/>
      <c r="L7577" s="74"/>
      <c r="M7577" s="24"/>
    </row>
    <row r="7578" spans="1:13" s="444" customFormat="1" ht="15" customHeight="1">
      <c r="A7578" s="4">
        <v>41793</v>
      </c>
      <c r="B7578" s="4"/>
      <c r="C7578" s="7" t="s">
        <v>8542</v>
      </c>
      <c r="D7578" s="7" t="s">
        <v>8539</v>
      </c>
      <c r="E7578" s="519">
        <v>18202</v>
      </c>
      <c r="F7578" s="184">
        <v>690</v>
      </c>
      <c r="G7578" s="309"/>
      <c r="H7578" s="309"/>
      <c r="J7578" s="24"/>
      <c r="K7578" s="73"/>
      <c r="L7578" s="74"/>
      <c r="M7578" s="24"/>
    </row>
    <row r="7579" spans="1:13">
      <c r="A7579" s="4">
        <v>41794</v>
      </c>
      <c r="B7579" s="4"/>
      <c r="C7579" s="7" t="s">
        <v>5048</v>
      </c>
      <c r="D7579" s="7" t="s">
        <v>8551</v>
      </c>
      <c r="E7579" s="519">
        <v>18212</v>
      </c>
      <c r="F7579" s="184">
        <v>240</v>
      </c>
    </row>
    <row r="7580" spans="1:13" s="444" customFormat="1" ht="15" customHeight="1">
      <c r="A7580" s="4">
        <v>41789</v>
      </c>
      <c r="B7580" s="4"/>
      <c r="C7580" s="7" t="s">
        <v>3960</v>
      </c>
      <c r="D7580" s="7" t="s">
        <v>8428</v>
      </c>
      <c r="E7580" s="519">
        <v>18127</v>
      </c>
      <c r="F7580" s="184">
        <v>242.72</v>
      </c>
      <c r="G7580" s="309"/>
      <c r="H7580" s="309"/>
      <c r="J7580" s="24"/>
      <c r="K7580" s="73"/>
      <c r="L7580" s="74"/>
      <c r="M7580" s="24"/>
    </row>
    <row r="7581" spans="1:13" s="444" customFormat="1" ht="15" customHeight="1">
      <c r="A7581" s="4">
        <v>41792</v>
      </c>
      <c r="B7581" s="4"/>
      <c r="C7581" s="7" t="s">
        <v>523</v>
      </c>
      <c r="D7581" s="7" t="s">
        <v>8466</v>
      </c>
      <c r="E7581" s="519">
        <v>18116</v>
      </c>
      <c r="F7581" s="184">
        <v>577.02</v>
      </c>
      <c r="G7581" s="309"/>
      <c r="H7581" s="309"/>
      <c r="J7581" s="24"/>
      <c r="K7581" s="73"/>
      <c r="L7581" s="74"/>
      <c r="M7581" s="24"/>
    </row>
    <row r="7584" spans="1:13">
      <c r="A7584" s="579">
        <v>41795</v>
      </c>
    </row>
    <row r="7585" spans="1:13" s="444" customFormat="1" ht="15" customHeight="1">
      <c r="A7585" s="4">
        <v>41789</v>
      </c>
      <c r="B7585" s="4"/>
      <c r="C7585" s="7" t="s">
        <v>662</v>
      </c>
      <c r="D7585" s="7" t="s">
        <v>8429</v>
      </c>
      <c r="E7585" s="519">
        <v>18129</v>
      </c>
      <c r="F7585" s="184">
        <v>166.01</v>
      </c>
      <c r="G7585" s="309"/>
      <c r="H7585" s="309"/>
      <c r="J7585" s="24"/>
      <c r="K7585" s="73"/>
      <c r="L7585" s="74"/>
      <c r="M7585" s="24"/>
    </row>
    <row r="7586" spans="1:13" s="444" customFormat="1" ht="15" customHeight="1">
      <c r="A7586" s="4">
        <v>41789</v>
      </c>
      <c r="B7586" s="4"/>
      <c r="C7586" s="7" t="s">
        <v>7007</v>
      </c>
      <c r="D7586" s="7" t="s">
        <v>8425</v>
      </c>
      <c r="E7586" s="519">
        <v>18124</v>
      </c>
      <c r="F7586" s="184">
        <v>211.26</v>
      </c>
      <c r="G7586" s="309"/>
      <c r="H7586" s="309"/>
      <c r="J7586" s="24"/>
      <c r="K7586" s="73"/>
      <c r="L7586" s="74"/>
      <c r="M7586" s="24"/>
    </row>
    <row r="7587" spans="1:13" s="444" customFormat="1" ht="15" customHeight="1">
      <c r="A7587" s="4">
        <v>41789</v>
      </c>
      <c r="B7587" s="4"/>
      <c r="C7587" s="7" t="s">
        <v>1124</v>
      </c>
      <c r="D7587" s="7" t="s">
        <v>8424</v>
      </c>
      <c r="E7587" s="519">
        <v>18123</v>
      </c>
      <c r="F7587" s="184">
        <v>500</v>
      </c>
      <c r="G7587" s="309"/>
      <c r="H7587" s="309"/>
      <c r="J7587" s="24"/>
      <c r="K7587" s="73"/>
      <c r="L7587" s="74"/>
      <c r="M7587" s="24"/>
    </row>
    <row r="7588" spans="1:13" s="444" customFormat="1" ht="15" customHeight="1">
      <c r="A7588" s="4">
        <v>41793</v>
      </c>
      <c r="B7588" s="4"/>
      <c r="C7588" s="7" t="s">
        <v>5272</v>
      </c>
      <c r="D7588" s="7" t="s">
        <v>8536</v>
      </c>
      <c r="E7588" s="519">
        <v>18199</v>
      </c>
      <c r="F7588" s="184">
        <v>2250</v>
      </c>
      <c r="G7588" s="309"/>
      <c r="H7588" s="309"/>
      <c r="J7588" s="24"/>
      <c r="K7588" s="73"/>
      <c r="L7588" s="74"/>
      <c r="M7588" s="24"/>
    </row>
    <row r="7589" spans="1:13" s="444" customFormat="1" ht="15" customHeight="1">
      <c r="A7589" s="4">
        <v>41792</v>
      </c>
      <c r="B7589" s="4"/>
      <c r="C7589" s="7" t="s">
        <v>558</v>
      </c>
      <c r="D7589" s="7" t="s">
        <v>8515</v>
      </c>
      <c r="E7589" s="519">
        <v>18182</v>
      </c>
      <c r="F7589" s="184">
        <v>457.6</v>
      </c>
      <c r="G7589" s="309"/>
      <c r="H7589" s="309"/>
      <c r="J7589" s="24"/>
      <c r="K7589" s="73"/>
      <c r="L7589" s="74"/>
      <c r="M7589" s="24"/>
    </row>
    <row r="7590" spans="1:13" s="444" customFormat="1" ht="15" customHeight="1">
      <c r="A7590" s="4">
        <v>41792</v>
      </c>
      <c r="B7590" s="4"/>
      <c r="C7590" s="7" t="s">
        <v>626</v>
      </c>
      <c r="D7590" s="7" t="s">
        <v>8446</v>
      </c>
      <c r="E7590" s="519">
        <v>18094</v>
      </c>
      <c r="F7590" s="184">
        <v>207.51</v>
      </c>
      <c r="G7590" s="309"/>
      <c r="H7590" s="309"/>
      <c r="J7590" s="24"/>
      <c r="K7590" s="73"/>
      <c r="L7590" s="74"/>
      <c r="M7590" s="24"/>
    </row>
    <row r="7591" spans="1:13">
      <c r="A7591" s="4">
        <v>41792</v>
      </c>
      <c r="B7591" s="4"/>
      <c r="C7591" s="7" t="s">
        <v>75</v>
      </c>
      <c r="D7591" s="7" t="s">
        <v>8520</v>
      </c>
      <c r="E7591" s="519">
        <v>18187</v>
      </c>
      <c r="F7591" s="184">
        <v>156</v>
      </c>
    </row>
    <row r="7592" spans="1:13">
      <c r="A7592" s="4">
        <v>41792</v>
      </c>
      <c r="B7592" s="4"/>
      <c r="C7592" s="7" t="s">
        <v>2671</v>
      </c>
      <c r="D7592" s="7" t="s">
        <v>8495</v>
      </c>
      <c r="E7592" s="519">
        <v>18160</v>
      </c>
      <c r="F7592" s="184">
        <v>846.71</v>
      </c>
    </row>
    <row r="7593" spans="1:13" s="444" customFormat="1" ht="15" customHeight="1">
      <c r="A7593" s="4">
        <v>41795</v>
      </c>
      <c r="B7593" s="4"/>
      <c r="C7593" s="7" t="s">
        <v>226</v>
      </c>
      <c r="D7593" s="7" t="s">
        <v>8554</v>
      </c>
      <c r="E7593" s="519">
        <v>18216</v>
      </c>
      <c r="F7593" s="184">
        <v>555.82000000000005</v>
      </c>
      <c r="G7593" s="309"/>
      <c r="H7593" s="309"/>
      <c r="J7593" s="24"/>
      <c r="K7593" s="73"/>
      <c r="L7593" s="74"/>
      <c r="M7593" s="24"/>
    </row>
    <row r="7594" spans="1:13">
      <c r="A7594" s="4">
        <v>41795</v>
      </c>
      <c r="B7594" s="4"/>
      <c r="C7594" s="7" t="s">
        <v>6223</v>
      </c>
      <c r="D7594" s="7" t="s">
        <v>8562</v>
      </c>
      <c r="E7594" s="519">
        <v>18227</v>
      </c>
      <c r="F7594" s="184">
        <v>300</v>
      </c>
    </row>
    <row r="7595" spans="1:13">
      <c r="A7595" s="4">
        <v>41792</v>
      </c>
      <c r="B7595" s="4"/>
      <c r="C7595" s="7" t="s">
        <v>7849</v>
      </c>
      <c r="D7595" s="7" t="s">
        <v>8498</v>
      </c>
      <c r="E7595" s="519">
        <v>18164</v>
      </c>
      <c r="F7595" s="184">
        <v>505.5</v>
      </c>
    </row>
    <row r="7596" spans="1:13">
      <c r="A7596" s="4">
        <v>41795</v>
      </c>
      <c r="B7596" s="4"/>
      <c r="C7596" s="7" t="s">
        <v>389</v>
      </c>
      <c r="D7596" s="7" t="s">
        <v>8564</v>
      </c>
      <c r="E7596" s="519">
        <v>18229</v>
      </c>
      <c r="F7596" s="184">
        <v>80</v>
      </c>
    </row>
    <row r="7597" spans="1:13">
      <c r="A7597" s="4">
        <v>41795</v>
      </c>
      <c r="B7597" s="4"/>
      <c r="C7597" s="7" t="s">
        <v>810</v>
      </c>
      <c r="D7597" s="7" t="s">
        <v>8561</v>
      </c>
      <c r="E7597" s="519">
        <v>18226</v>
      </c>
      <c r="F7597" s="184">
        <v>430</v>
      </c>
    </row>
    <row r="7598" spans="1:13">
      <c r="A7598" s="4">
        <v>41795</v>
      </c>
      <c r="B7598" s="4"/>
      <c r="C7598" s="7" t="s">
        <v>2206</v>
      </c>
      <c r="D7598" s="7" t="s">
        <v>8563</v>
      </c>
      <c r="E7598" s="519">
        <v>18228</v>
      </c>
      <c r="F7598" s="184">
        <v>350</v>
      </c>
    </row>
    <row r="7599" spans="1:13">
      <c r="A7599" s="4">
        <v>41795</v>
      </c>
      <c r="B7599" s="4"/>
      <c r="C7599" s="7" t="s">
        <v>226</v>
      </c>
      <c r="D7599" s="7" t="s">
        <v>8566</v>
      </c>
      <c r="E7599" s="519">
        <v>18231</v>
      </c>
      <c r="F7599" s="184">
        <v>135</v>
      </c>
    </row>
    <row r="7600" spans="1:13">
      <c r="A7600" s="4">
        <v>41795</v>
      </c>
      <c r="B7600" s="4"/>
      <c r="C7600" s="7" t="s">
        <v>2482</v>
      </c>
      <c r="D7600" s="7" t="s">
        <v>8560</v>
      </c>
      <c r="E7600" s="519">
        <v>18225</v>
      </c>
      <c r="F7600" s="184">
        <v>1000</v>
      </c>
    </row>
    <row r="7601" spans="1:13">
      <c r="A7601" s="4">
        <v>41795</v>
      </c>
      <c r="B7601" s="4"/>
      <c r="C7601" s="7" t="s">
        <v>100</v>
      </c>
      <c r="D7601" s="7" t="s">
        <v>8559</v>
      </c>
      <c r="E7601" s="519">
        <v>18224</v>
      </c>
      <c r="F7601" s="184">
        <v>1000</v>
      </c>
    </row>
    <row r="7604" spans="1:13">
      <c r="A7604" s="579">
        <v>41796</v>
      </c>
    </row>
    <row r="7605" spans="1:13" s="444" customFormat="1" ht="15" customHeight="1">
      <c r="A7605" s="4">
        <v>41789</v>
      </c>
      <c r="B7605" s="4"/>
      <c r="C7605" s="7" t="s">
        <v>7784</v>
      </c>
      <c r="D7605" s="7" t="s">
        <v>8420</v>
      </c>
      <c r="E7605" s="519">
        <v>18119</v>
      </c>
      <c r="F7605" s="184">
        <v>200</v>
      </c>
      <c r="G7605" s="309"/>
      <c r="H7605" s="309"/>
      <c r="J7605" s="24"/>
      <c r="K7605" s="73"/>
      <c r="L7605" s="74"/>
      <c r="M7605" s="24"/>
    </row>
    <row r="7606" spans="1:13" s="444" customFormat="1" ht="15" customHeight="1">
      <c r="A7606" s="4">
        <v>41774</v>
      </c>
      <c r="B7606" s="4"/>
      <c r="C7606" s="7" t="s">
        <v>8033</v>
      </c>
      <c r="D7606" s="7" t="s">
        <v>8304</v>
      </c>
      <c r="E7606" s="519">
        <v>18195</v>
      </c>
      <c r="F7606" s="184">
        <v>400</v>
      </c>
      <c r="G7606" s="309"/>
      <c r="H7606" s="309"/>
      <c r="J7606" s="24"/>
      <c r="K7606" s="73"/>
      <c r="L7606" s="74"/>
      <c r="M7606" s="24"/>
    </row>
    <row r="7607" spans="1:13" s="444" customFormat="1" ht="15" customHeight="1">
      <c r="A7607" s="4">
        <v>41792</v>
      </c>
      <c r="B7607" s="4"/>
      <c r="C7607" s="7" t="s">
        <v>8033</v>
      </c>
      <c r="D7607" s="7" t="s">
        <v>8485</v>
      </c>
      <c r="E7607" s="519">
        <v>18150</v>
      </c>
      <c r="F7607" s="184">
        <v>476.75</v>
      </c>
      <c r="G7607" s="309"/>
      <c r="H7607" s="309"/>
      <c r="J7607" s="24"/>
      <c r="K7607" s="73"/>
      <c r="L7607" s="74"/>
      <c r="M7607" s="24"/>
    </row>
    <row r="7608" spans="1:13" s="444" customFormat="1" ht="15" customHeight="1">
      <c r="A7608" s="4">
        <v>41793</v>
      </c>
      <c r="B7608" s="4"/>
      <c r="C7608" s="7" t="s">
        <v>4500</v>
      </c>
      <c r="D7608" s="7" t="s">
        <v>8540</v>
      </c>
      <c r="E7608" s="519">
        <v>18203</v>
      </c>
      <c r="F7608" s="184">
        <v>552</v>
      </c>
      <c r="G7608" s="309"/>
      <c r="H7608" s="309"/>
      <c r="J7608" s="24"/>
      <c r="K7608" s="73"/>
      <c r="L7608" s="74"/>
      <c r="M7608" s="24"/>
    </row>
    <row r="7609" spans="1:13" s="444" customFormat="1" ht="15" customHeight="1">
      <c r="A7609" s="4">
        <v>41789</v>
      </c>
      <c r="B7609" s="4"/>
      <c r="C7609" s="7" t="s">
        <v>8407</v>
      </c>
      <c r="D7609" s="7" t="s">
        <v>8422</v>
      </c>
      <c r="E7609" s="519">
        <v>18121</v>
      </c>
      <c r="F7609" s="184">
        <v>774</v>
      </c>
      <c r="G7609" s="309"/>
      <c r="H7609" s="309"/>
      <c r="J7609" s="24"/>
      <c r="K7609" s="73"/>
      <c r="L7609" s="74"/>
      <c r="M7609" s="24"/>
    </row>
    <row r="7610" spans="1:13">
      <c r="A7610" s="4">
        <v>41788</v>
      </c>
      <c r="B7610" s="4"/>
      <c r="C7610" s="7" t="s">
        <v>8398</v>
      </c>
      <c r="D7610" s="7" t="s">
        <v>8402</v>
      </c>
      <c r="E7610" s="519">
        <v>18067</v>
      </c>
      <c r="F7610" s="184">
        <v>2045.12</v>
      </c>
    </row>
    <row r="7611" spans="1:13">
      <c r="A7611" s="4">
        <v>41795</v>
      </c>
      <c r="B7611" s="4"/>
      <c r="C7611" s="7" t="s">
        <v>166</v>
      </c>
      <c r="D7611" s="7" t="s">
        <v>8556</v>
      </c>
      <c r="E7611" s="519">
        <v>18219</v>
      </c>
      <c r="F7611" s="184">
        <v>875.79</v>
      </c>
    </row>
    <row r="7612" spans="1:13">
      <c r="A7612" s="4">
        <v>41796</v>
      </c>
      <c r="B7612" s="4"/>
      <c r="C7612" s="7" t="s">
        <v>1419</v>
      </c>
      <c r="D7612" s="7" t="s">
        <v>8573</v>
      </c>
      <c r="E7612" s="519">
        <v>18235</v>
      </c>
      <c r="F7612" s="184">
        <v>17184.400000000001</v>
      </c>
    </row>
    <row r="7613" spans="1:13">
      <c r="A7613" s="4">
        <v>41796</v>
      </c>
      <c r="B7613" s="4"/>
      <c r="C7613" s="7" t="s">
        <v>3101</v>
      </c>
      <c r="D7613" s="7" t="s">
        <v>8578</v>
      </c>
      <c r="E7613" s="519">
        <v>18240</v>
      </c>
      <c r="F7613" s="184">
        <v>471</v>
      </c>
    </row>
    <row r="7614" spans="1:13">
      <c r="A7614" s="4">
        <v>41796</v>
      </c>
      <c r="B7614" s="4"/>
      <c r="C7614" s="7" t="s">
        <v>810</v>
      </c>
      <c r="D7614" s="7" t="s">
        <v>8579</v>
      </c>
      <c r="E7614" s="519">
        <v>18241</v>
      </c>
      <c r="F7614" s="184">
        <v>300</v>
      </c>
    </row>
    <row r="7615" spans="1:13">
      <c r="A7615" s="4">
        <v>41794</v>
      </c>
      <c r="B7615" s="4"/>
      <c r="C7615" s="7" t="s">
        <v>1603</v>
      </c>
      <c r="D7615" s="7" t="s">
        <v>8546</v>
      </c>
      <c r="E7615" s="519">
        <v>18208</v>
      </c>
      <c r="F7615" s="184">
        <v>690</v>
      </c>
    </row>
    <row r="7616" spans="1:13" s="444" customFormat="1" ht="15" customHeight="1">
      <c r="A7616" s="4">
        <v>41792</v>
      </c>
      <c r="B7616" s="4"/>
      <c r="C7616" s="7" t="s">
        <v>3076</v>
      </c>
      <c r="D7616" s="7" t="s">
        <v>8525</v>
      </c>
      <c r="E7616" s="519">
        <v>18192</v>
      </c>
      <c r="F7616" s="184">
        <v>1122.4000000000001</v>
      </c>
      <c r="G7616" s="309"/>
      <c r="H7616" s="309"/>
      <c r="J7616" s="24"/>
      <c r="K7616" s="73"/>
      <c r="L7616" s="74"/>
      <c r="M7616" s="24"/>
    </row>
    <row r="7617" spans="1:13" s="444" customFormat="1" ht="15" customHeight="1">
      <c r="A7617" s="4">
        <v>41795</v>
      </c>
      <c r="B7617" s="4"/>
      <c r="C7617" s="7" t="s">
        <v>5221</v>
      </c>
      <c r="D7617" s="7" t="s">
        <v>8555</v>
      </c>
      <c r="E7617" s="519">
        <v>18218</v>
      </c>
      <c r="F7617" s="184">
        <v>1000</v>
      </c>
      <c r="G7617" s="309"/>
      <c r="H7617" s="309"/>
      <c r="J7617" s="24"/>
      <c r="K7617" s="73"/>
      <c r="L7617" s="74"/>
      <c r="M7617" s="24"/>
    </row>
    <row r="7618" spans="1:13" s="444" customFormat="1" ht="15" customHeight="1">
      <c r="A7618" s="4">
        <v>41794</v>
      </c>
      <c r="B7618" s="4"/>
      <c r="C7618" s="7" t="s">
        <v>8550</v>
      </c>
      <c r="D7618" s="7" t="s">
        <v>8545</v>
      </c>
      <c r="E7618" s="519">
        <v>18207</v>
      </c>
      <c r="F7618" s="184">
        <v>690</v>
      </c>
      <c r="G7618" s="309"/>
      <c r="H7618" s="309"/>
      <c r="J7618" s="24"/>
      <c r="K7618" s="73"/>
      <c r="L7618" s="74"/>
      <c r="M7618" s="24"/>
    </row>
    <row r="7622" spans="1:13">
      <c r="A7622" s="579">
        <v>41799</v>
      </c>
    </row>
    <row r="7623" spans="1:13" s="444" customFormat="1" ht="15" customHeight="1">
      <c r="A7623" s="4">
        <v>41794</v>
      </c>
      <c r="B7623" s="4"/>
      <c r="C7623" s="7" t="s">
        <v>6832</v>
      </c>
      <c r="D7623" s="7" t="s">
        <v>8544</v>
      </c>
      <c r="E7623" s="519">
        <v>18206</v>
      </c>
      <c r="F7623" s="184">
        <v>798</v>
      </c>
      <c r="G7623" s="309"/>
      <c r="H7623" s="309"/>
      <c r="J7623" s="24"/>
      <c r="K7623" s="73"/>
      <c r="L7623" s="74"/>
      <c r="M7623" s="24"/>
    </row>
    <row r="7624" spans="1:13" s="444" customFormat="1" ht="15" customHeight="1">
      <c r="A7624" s="4"/>
      <c r="B7624" s="4"/>
      <c r="C7624" s="7" t="s">
        <v>1982</v>
      </c>
      <c r="D7624" s="7" t="s">
        <v>8405</v>
      </c>
      <c r="E7624" s="519">
        <v>17972</v>
      </c>
      <c r="F7624" s="184">
        <v>800</v>
      </c>
      <c r="G7624" s="309"/>
      <c r="H7624" s="309"/>
      <c r="J7624" s="24"/>
      <c r="K7624" s="73"/>
      <c r="L7624" s="74"/>
      <c r="M7624" s="24"/>
    </row>
    <row r="7625" spans="1:13" s="444" customFormat="1" ht="15" customHeight="1">
      <c r="A7625" s="4">
        <v>41795</v>
      </c>
      <c r="B7625" s="4"/>
      <c r="C7625" s="7" t="s">
        <v>8569</v>
      </c>
      <c r="D7625" s="7" t="s">
        <v>8565</v>
      </c>
      <c r="E7625" s="519">
        <v>18230</v>
      </c>
      <c r="F7625" s="184">
        <v>900</v>
      </c>
      <c r="G7625" s="309"/>
      <c r="H7625" s="309"/>
      <c r="J7625" s="24"/>
      <c r="K7625" s="73"/>
      <c r="L7625" s="74"/>
      <c r="M7625" s="24"/>
    </row>
    <row r="7626" spans="1:13" s="444" customFormat="1" ht="15" customHeight="1">
      <c r="A7626" s="4">
        <v>41794</v>
      </c>
      <c r="B7626" s="4"/>
      <c r="C7626" s="7" t="s">
        <v>872</v>
      </c>
      <c r="D7626" s="7" t="s">
        <v>8547</v>
      </c>
      <c r="E7626" s="519">
        <v>18209</v>
      </c>
      <c r="F7626" s="184">
        <v>1798.2</v>
      </c>
      <c r="G7626" s="309"/>
      <c r="H7626" s="309"/>
      <c r="J7626" s="24"/>
      <c r="K7626" s="73"/>
      <c r="L7626" s="74"/>
      <c r="M7626" s="24"/>
    </row>
    <row r="7627" spans="1:13" s="444" customFormat="1" ht="15" customHeight="1">
      <c r="A7627" s="4">
        <v>41799</v>
      </c>
      <c r="B7627" s="4"/>
      <c r="C7627" s="7" t="s">
        <v>2897</v>
      </c>
      <c r="D7627" s="7" t="s">
        <v>8603</v>
      </c>
      <c r="E7627" s="519">
        <v>18258</v>
      </c>
      <c r="F7627" s="184">
        <v>1500</v>
      </c>
      <c r="G7627" s="309"/>
      <c r="H7627" s="309"/>
      <c r="J7627" s="24"/>
      <c r="K7627" s="73"/>
      <c r="L7627" s="74"/>
      <c r="M7627" s="24"/>
    </row>
    <row r="7628" spans="1:13" s="444" customFormat="1" ht="15" customHeight="1">
      <c r="A7628" s="4">
        <v>41799</v>
      </c>
      <c r="B7628" s="4"/>
      <c r="C7628" s="7" t="s">
        <v>2897</v>
      </c>
      <c r="D7628" s="7" t="s">
        <v>8604</v>
      </c>
      <c r="E7628" s="519">
        <v>18259</v>
      </c>
      <c r="F7628" s="184">
        <v>650</v>
      </c>
      <c r="G7628" s="309"/>
      <c r="H7628" s="309"/>
      <c r="J7628" s="24"/>
      <c r="K7628" s="73"/>
      <c r="L7628" s="74"/>
      <c r="M7628" s="24"/>
    </row>
    <row r="7629" spans="1:13" s="444" customFormat="1" ht="15" customHeight="1">
      <c r="A7629" s="4">
        <v>41795</v>
      </c>
      <c r="B7629" s="4"/>
      <c r="C7629" s="7" t="s">
        <v>120</v>
      </c>
      <c r="D7629" s="7" t="s">
        <v>8559</v>
      </c>
      <c r="E7629" s="519">
        <v>18223</v>
      </c>
      <c r="F7629" s="184">
        <v>2000</v>
      </c>
      <c r="G7629" s="309"/>
      <c r="H7629" s="309"/>
      <c r="J7629" s="24"/>
      <c r="K7629" s="73"/>
      <c r="L7629" s="74"/>
      <c r="M7629" s="24"/>
    </row>
    <row r="7630" spans="1:13" s="444" customFormat="1" ht="15" customHeight="1">
      <c r="A7630" s="4">
        <v>41799</v>
      </c>
      <c r="B7630" s="4"/>
      <c r="C7630" s="7" t="s">
        <v>2897</v>
      </c>
      <c r="D7630" s="7" t="s">
        <v>8602</v>
      </c>
      <c r="E7630" s="519">
        <v>18257</v>
      </c>
      <c r="F7630" s="184">
        <v>2000</v>
      </c>
      <c r="G7630" s="309"/>
      <c r="H7630" s="309"/>
      <c r="J7630" s="24"/>
      <c r="K7630" s="73"/>
      <c r="L7630" s="74"/>
      <c r="M7630" s="24"/>
    </row>
    <row r="7631" spans="1:13" s="444" customFormat="1" ht="15" customHeight="1">
      <c r="A7631" s="4">
        <v>41799</v>
      </c>
      <c r="B7631" s="4"/>
      <c r="C7631" s="7" t="s">
        <v>4278</v>
      </c>
      <c r="D7631" s="7" t="s">
        <v>8601</v>
      </c>
      <c r="E7631" s="519">
        <v>18256</v>
      </c>
      <c r="F7631" s="184">
        <v>60</v>
      </c>
      <c r="G7631" s="309"/>
      <c r="H7631" s="309"/>
      <c r="J7631" s="24"/>
      <c r="K7631" s="73"/>
      <c r="L7631" s="74"/>
      <c r="M7631" s="24"/>
    </row>
    <row r="7632" spans="1:13">
      <c r="A7632" s="4">
        <v>41796</v>
      </c>
      <c r="B7632" s="4"/>
      <c r="C7632" s="7" t="s">
        <v>158</v>
      </c>
      <c r="D7632" s="7" t="s">
        <v>8571</v>
      </c>
      <c r="E7632" s="519">
        <v>18233</v>
      </c>
      <c r="F7632" s="184">
        <v>4729.57</v>
      </c>
    </row>
    <row r="7633" spans="1:13">
      <c r="A7633" s="4">
        <v>41793</v>
      </c>
      <c r="B7633" s="4">
        <v>41799</v>
      </c>
      <c r="C7633" s="7" t="s">
        <v>469</v>
      </c>
      <c r="D7633" s="7" t="s">
        <v>7948</v>
      </c>
      <c r="E7633" s="519">
        <v>18205</v>
      </c>
      <c r="F7633" s="184">
        <v>4892.16</v>
      </c>
    </row>
    <row r="7634" spans="1:13">
      <c r="A7634" s="4">
        <v>41799</v>
      </c>
      <c r="B7634" s="4"/>
      <c r="C7634" s="7" t="s">
        <v>8598</v>
      </c>
      <c r="D7634" s="7" t="s">
        <v>8606</v>
      </c>
      <c r="E7634" s="519">
        <v>18261</v>
      </c>
      <c r="F7634" s="184">
        <v>1341.12</v>
      </c>
    </row>
    <row r="7635" spans="1:13" s="444" customFormat="1" ht="15" customHeight="1">
      <c r="A7635" s="4">
        <v>41796</v>
      </c>
      <c r="B7635" s="4"/>
      <c r="C7635" s="7" t="s">
        <v>8592</v>
      </c>
      <c r="D7635" s="7" t="s">
        <v>8576</v>
      </c>
      <c r="E7635" s="519">
        <v>18238</v>
      </c>
      <c r="F7635" s="184">
        <v>331.2</v>
      </c>
      <c r="G7635" s="309"/>
      <c r="H7635" s="309"/>
      <c r="J7635" s="24"/>
      <c r="K7635" s="73"/>
      <c r="L7635" s="74"/>
      <c r="M7635" s="24"/>
    </row>
    <row r="7636" spans="1:13">
      <c r="A7636" s="579"/>
    </row>
    <row r="7638" spans="1:13">
      <c r="A7638" s="579">
        <v>41800</v>
      </c>
    </row>
    <row r="7639" spans="1:13" s="444" customFormat="1" ht="15" customHeight="1">
      <c r="A7639" s="4">
        <v>41796</v>
      </c>
      <c r="B7639" s="4"/>
      <c r="C7639" s="7" t="s">
        <v>8593</v>
      </c>
      <c r="D7639" s="7" t="s">
        <v>8577</v>
      </c>
      <c r="E7639" s="519">
        <v>18239</v>
      </c>
      <c r="F7639" s="184">
        <v>220.8</v>
      </c>
      <c r="G7639" s="309"/>
      <c r="H7639" s="309"/>
      <c r="J7639" s="24"/>
      <c r="K7639" s="73"/>
      <c r="L7639" s="74"/>
      <c r="M7639" s="24"/>
    </row>
    <row r="7640" spans="1:13" s="444" customFormat="1" ht="15" customHeight="1">
      <c r="A7640" s="4">
        <v>41796</v>
      </c>
      <c r="B7640" s="4"/>
      <c r="C7640" s="7" t="s">
        <v>896</v>
      </c>
      <c r="D7640" s="7" t="s">
        <v>8582</v>
      </c>
      <c r="E7640" s="519">
        <v>18244</v>
      </c>
      <c r="F7640" s="184">
        <v>331.95</v>
      </c>
      <c r="G7640" s="309"/>
      <c r="H7640" s="309"/>
      <c r="J7640" s="24"/>
      <c r="K7640" s="73"/>
      <c r="L7640" s="74"/>
      <c r="M7640" s="24"/>
    </row>
    <row r="7641" spans="1:13" s="444" customFormat="1" ht="15" customHeight="1">
      <c r="A7641" s="4">
        <v>41795</v>
      </c>
      <c r="B7641" s="4"/>
      <c r="C7641" s="7" t="s">
        <v>8567</v>
      </c>
      <c r="D7641" s="7" t="s">
        <v>8557</v>
      </c>
      <c r="E7641" s="519">
        <v>18220</v>
      </c>
      <c r="F7641" s="184">
        <v>377.2</v>
      </c>
      <c r="G7641" s="309"/>
      <c r="H7641" s="309"/>
      <c r="J7641" s="24"/>
      <c r="K7641" s="73"/>
      <c r="L7641" s="74"/>
      <c r="M7641" s="24"/>
    </row>
    <row r="7642" spans="1:13" s="444" customFormat="1" ht="15" customHeight="1">
      <c r="A7642" s="4">
        <v>41795</v>
      </c>
      <c r="B7642" s="4"/>
      <c r="C7642" s="7" t="s">
        <v>1871</v>
      </c>
      <c r="D7642" s="7" t="s">
        <v>8553</v>
      </c>
      <c r="E7642" s="519">
        <v>18215</v>
      </c>
      <c r="F7642" s="184">
        <v>398.27</v>
      </c>
      <c r="G7642" s="309"/>
      <c r="H7642" s="309"/>
      <c r="J7642" s="24"/>
      <c r="K7642" s="73"/>
      <c r="L7642" s="74"/>
      <c r="M7642" s="24"/>
    </row>
    <row r="7643" spans="1:13" s="444" customFormat="1" ht="15" customHeight="1">
      <c r="A7643" s="4">
        <v>41796</v>
      </c>
      <c r="B7643" s="4"/>
      <c r="C7643" s="7" t="s">
        <v>438</v>
      </c>
      <c r="D7643" s="7" t="s">
        <v>8587</v>
      </c>
      <c r="E7643" s="519">
        <v>18249</v>
      </c>
      <c r="F7643" s="184">
        <v>400</v>
      </c>
      <c r="G7643" s="309"/>
      <c r="H7643" s="309"/>
      <c r="J7643" s="24"/>
      <c r="K7643" s="73"/>
      <c r="L7643" s="74"/>
      <c r="M7643" s="24"/>
    </row>
    <row r="7644" spans="1:13" s="444" customFormat="1" ht="15" customHeight="1">
      <c r="A7644" s="4">
        <v>41796</v>
      </c>
      <c r="B7644" s="4"/>
      <c r="C7644" s="7" t="s">
        <v>3843</v>
      </c>
      <c r="D7644" s="7" t="s">
        <v>8575</v>
      </c>
      <c r="E7644" s="519">
        <v>18237</v>
      </c>
      <c r="F7644" s="184">
        <v>500</v>
      </c>
      <c r="G7644" s="309"/>
      <c r="H7644" s="309"/>
      <c r="J7644" s="24"/>
      <c r="K7644" s="73"/>
      <c r="L7644" s="74"/>
      <c r="M7644" s="24"/>
    </row>
    <row r="7645" spans="1:13" s="444" customFormat="1" ht="15" customHeight="1">
      <c r="A7645" s="4">
        <v>41792</v>
      </c>
      <c r="B7645" s="4"/>
      <c r="C7645" s="7" t="s">
        <v>4667</v>
      </c>
      <c r="D7645" s="7" t="s">
        <v>8524</v>
      </c>
      <c r="E7645" s="519">
        <v>18191</v>
      </c>
      <c r="F7645" s="184">
        <v>1000</v>
      </c>
      <c r="G7645" s="309"/>
      <c r="H7645" s="309"/>
      <c r="J7645" s="24"/>
      <c r="K7645" s="73"/>
      <c r="L7645" s="74"/>
      <c r="M7645" s="24"/>
    </row>
    <row r="7646" spans="1:13" s="444" customFormat="1" ht="15" customHeight="1">
      <c r="A7646" s="4">
        <v>41792</v>
      </c>
      <c r="B7646" s="4"/>
      <c r="C7646" s="7" t="s">
        <v>4831</v>
      </c>
      <c r="D7646" s="7" t="s">
        <v>8527</v>
      </c>
      <c r="E7646" s="519">
        <v>18194</v>
      </c>
      <c r="F7646" s="184">
        <v>1118.8800000000001</v>
      </c>
      <c r="G7646" s="309"/>
      <c r="H7646" s="309"/>
      <c r="J7646" s="24"/>
      <c r="K7646" s="73"/>
      <c r="L7646" s="74"/>
      <c r="M7646" s="24"/>
    </row>
    <row r="7647" spans="1:13" s="444" customFormat="1" ht="15" customHeight="1">
      <c r="A7647" s="4">
        <v>41795</v>
      </c>
      <c r="B7647" s="4"/>
      <c r="C7647" s="7" t="s">
        <v>3421</v>
      </c>
      <c r="D7647" s="7" t="s">
        <v>8558</v>
      </c>
      <c r="E7647" s="519">
        <v>18222</v>
      </c>
      <c r="F7647" s="184">
        <v>1173</v>
      </c>
      <c r="G7647" s="309"/>
      <c r="H7647" s="309"/>
      <c r="J7647" s="24"/>
      <c r="K7647" s="73"/>
      <c r="L7647" s="74"/>
      <c r="M7647" s="24"/>
    </row>
    <row r="7648" spans="1:13" s="444" customFormat="1" ht="15" customHeight="1">
      <c r="A7648" s="4">
        <v>41789</v>
      </c>
      <c r="B7648" s="4"/>
      <c r="C7648" s="7" t="s">
        <v>2218</v>
      </c>
      <c r="D7648" s="7" t="s">
        <v>8427</v>
      </c>
      <c r="E7648" s="519">
        <v>18126</v>
      </c>
      <c r="F7648" s="184">
        <v>1261.83</v>
      </c>
      <c r="G7648" s="309"/>
      <c r="H7648" s="309"/>
      <c r="J7648" s="24"/>
      <c r="K7648" s="73"/>
      <c r="L7648" s="74"/>
      <c r="M7648" s="24"/>
    </row>
    <row r="7649" spans="1:13" s="444" customFormat="1" ht="15" customHeight="1">
      <c r="A7649" s="4">
        <v>41796</v>
      </c>
      <c r="B7649" s="4"/>
      <c r="C7649" s="7" t="s">
        <v>372</v>
      </c>
      <c r="D7649" s="7" t="s">
        <v>8597</v>
      </c>
      <c r="E7649" s="519">
        <v>18255</v>
      </c>
      <c r="F7649" s="184">
        <v>1383.95</v>
      </c>
      <c r="G7649" s="309"/>
      <c r="H7649" s="309"/>
      <c r="J7649" s="24"/>
      <c r="K7649" s="73"/>
      <c r="L7649" s="74"/>
      <c r="M7649" s="24"/>
    </row>
    <row r="7650" spans="1:13" s="444" customFormat="1" ht="15" customHeight="1">
      <c r="A7650" s="4">
        <v>41800</v>
      </c>
      <c r="B7650" s="4"/>
      <c r="C7650" s="7" t="s">
        <v>2897</v>
      </c>
      <c r="D7650" s="7" t="s">
        <v>8614</v>
      </c>
      <c r="E7650" s="519">
        <v>18267</v>
      </c>
      <c r="F7650" s="184">
        <v>2008</v>
      </c>
      <c r="G7650" s="309"/>
      <c r="H7650" s="309"/>
      <c r="J7650" s="24"/>
      <c r="K7650" s="73"/>
      <c r="L7650" s="74"/>
      <c r="M7650" s="24"/>
    </row>
    <row r="7651" spans="1:13" s="444" customFormat="1" ht="15" customHeight="1">
      <c r="A7651" s="4">
        <v>41800</v>
      </c>
      <c r="B7651" s="4"/>
      <c r="C7651" s="7" t="s">
        <v>2897</v>
      </c>
      <c r="D7651" s="7" t="s">
        <v>8614</v>
      </c>
      <c r="E7651" s="519">
        <v>18266</v>
      </c>
      <c r="F7651" s="184">
        <v>1500</v>
      </c>
      <c r="G7651" s="309"/>
      <c r="H7651" s="309"/>
      <c r="J7651" s="24"/>
      <c r="K7651" s="73"/>
      <c r="L7651" s="74"/>
      <c r="M7651" s="24"/>
    </row>
    <row r="7652" spans="1:13" s="444" customFormat="1" ht="15" customHeight="1">
      <c r="A7652" s="380" t="s">
        <v>8610</v>
      </c>
      <c r="B7652" s="4"/>
      <c r="C7652" s="7" t="s">
        <v>519</v>
      </c>
      <c r="D7652" s="7" t="s">
        <v>8609</v>
      </c>
      <c r="E7652" s="519">
        <v>18265</v>
      </c>
      <c r="F7652" s="184">
        <v>400</v>
      </c>
      <c r="G7652" s="309"/>
      <c r="H7652" s="309"/>
      <c r="J7652" s="24"/>
      <c r="K7652" s="73"/>
      <c r="L7652" s="74"/>
      <c r="M7652" s="24"/>
    </row>
    <row r="7653" spans="1:13" s="444" customFormat="1" ht="15" customHeight="1">
      <c r="A7653" s="4">
        <v>41793</v>
      </c>
      <c r="B7653" s="4"/>
      <c r="C7653" s="7" t="s">
        <v>8543</v>
      </c>
      <c r="D7653" s="7" t="s">
        <v>8541</v>
      </c>
      <c r="E7653" s="519">
        <v>18204</v>
      </c>
      <c r="F7653" s="184">
        <v>184.01</v>
      </c>
      <c r="G7653" s="309"/>
      <c r="H7653" s="309"/>
      <c r="J7653" s="24"/>
      <c r="K7653" s="73"/>
      <c r="L7653" s="74"/>
      <c r="M7653" s="24"/>
    </row>
    <row r="7654" spans="1:13" s="444" customFormat="1" ht="15" customHeight="1">
      <c r="A7654" s="4">
        <v>41799</v>
      </c>
      <c r="B7654" s="4"/>
      <c r="C7654" s="7" t="s">
        <v>8600</v>
      </c>
      <c r="D7654" s="7" t="s">
        <v>8608</v>
      </c>
      <c r="E7654" s="519">
        <v>18264</v>
      </c>
      <c r="F7654" s="184">
        <v>750.72</v>
      </c>
      <c r="G7654" s="309"/>
      <c r="H7654" s="309"/>
      <c r="J7654" s="24"/>
      <c r="K7654" s="73"/>
      <c r="L7654" s="74"/>
      <c r="M7654" s="24"/>
    </row>
    <row r="7655" spans="1:13" s="444" customFormat="1" ht="15" customHeight="1">
      <c r="A7655" s="4"/>
      <c r="B7655" s="4"/>
      <c r="C7655" s="7" t="s">
        <v>6057</v>
      </c>
      <c r="D7655" s="7" t="s">
        <v>8607</v>
      </c>
      <c r="E7655" s="519">
        <v>18262</v>
      </c>
      <c r="F7655" s="184">
        <v>728.64</v>
      </c>
      <c r="G7655" s="309"/>
      <c r="H7655" s="309"/>
      <c r="J7655" s="24"/>
      <c r="K7655" s="73"/>
      <c r="L7655" s="74"/>
      <c r="M7655" s="24"/>
    </row>
    <row r="7658" spans="1:13">
      <c r="A7658" s="579">
        <v>41801</v>
      </c>
    </row>
    <row r="7659" spans="1:13" s="444" customFormat="1" ht="15" customHeight="1">
      <c r="A7659" s="382">
        <v>41788</v>
      </c>
      <c r="B7659" s="382"/>
      <c r="C7659" s="75" t="s">
        <v>5614</v>
      </c>
      <c r="D7659" s="75" t="s">
        <v>8315</v>
      </c>
      <c r="E7659" s="525">
        <v>18068</v>
      </c>
      <c r="F7659" s="184">
        <v>300</v>
      </c>
      <c r="G7659" s="309"/>
      <c r="H7659" s="309"/>
      <c r="J7659" s="24"/>
      <c r="K7659" s="73"/>
      <c r="L7659" s="74"/>
      <c r="M7659" s="24"/>
    </row>
    <row r="7660" spans="1:13" s="444" customFormat="1" ht="15" customHeight="1">
      <c r="A7660" s="382">
        <v>41792</v>
      </c>
      <c r="B7660" s="382"/>
      <c r="C7660" s="75" t="s">
        <v>5614</v>
      </c>
      <c r="D7660" s="75" t="s">
        <v>8497</v>
      </c>
      <c r="E7660" s="525">
        <v>18196</v>
      </c>
      <c r="F7660" s="184">
        <v>379.13</v>
      </c>
      <c r="G7660" s="309"/>
      <c r="H7660" s="309"/>
      <c r="J7660" s="24"/>
      <c r="K7660" s="73"/>
      <c r="L7660" s="74"/>
      <c r="M7660" s="24"/>
    </row>
    <row r="7661" spans="1:13" s="444" customFormat="1" ht="15" customHeight="1">
      <c r="A7661" s="382">
        <v>41789</v>
      </c>
      <c r="B7661" s="382"/>
      <c r="C7661" s="75" t="s">
        <v>1288</v>
      </c>
      <c r="D7661" s="75" t="s">
        <v>8421</v>
      </c>
      <c r="E7661" s="525">
        <v>18120</v>
      </c>
      <c r="F7661" s="184">
        <v>400</v>
      </c>
      <c r="G7661" s="309"/>
      <c r="H7661" s="309"/>
      <c r="J7661" s="24"/>
      <c r="K7661" s="73"/>
      <c r="L7661" s="74"/>
      <c r="M7661" s="24"/>
    </row>
    <row r="7662" spans="1:13" s="444" customFormat="1" ht="15" customHeight="1">
      <c r="A7662" s="382">
        <v>41792</v>
      </c>
      <c r="B7662" s="382"/>
      <c r="C7662" s="75" t="s">
        <v>7330</v>
      </c>
      <c r="D7662" s="75" t="s">
        <v>8490</v>
      </c>
      <c r="E7662" s="525">
        <v>18155</v>
      </c>
      <c r="F7662" s="184">
        <v>31.07</v>
      </c>
      <c r="G7662" s="309"/>
      <c r="H7662" s="309"/>
      <c r="J7662" s="24"/>
      <c r="K7662" s="73"/>
      <c r="L7662" s="74"/>
      <c r="M7662" s="24"/>
    </row>
    <row r="7663" spans="1:13">
      <c r="A7663" s="382">
        <v>41801</v>
      </c>
      <c r="B7663" s="382"/>
      <c r="C7663" s="75" t="s">
        <v>4129</v>
      </c>
      <c r="D7663" s="75" t="s">
        <v>8628</v>
      </c>
      <c r="E7663" s="525">
        <v>18279</v>
      </c>
      <c r="F7663" s="184">
        <v>6983.71</v>
      </c>
    </row>
    <row r="7664" spans="1:13">
      <c r="A7664" s="382">
        <v>41801</v>
      </c>
      <c r="B7664" s="382"/>
      <c r="C7664" s="75" t="s">
        <v>8619</v>
      </c>
      <c r="D7664" s="75" t="s">
        <v>8628</v>
      </c>
      <c r="E7664" s="525">
        <v>18280</v>
      </c>
      <c r="F7664" s="184">
        <v>1832.7</v>
      </c>
    </row>
    <row r="7665" spans="1:13">
      <c r="A7665" s="382">
        <v>41801</v>
      </c>
      <c r="B7665" s="382"/>
      <c r="C7665" s="75" t="s">
        <v>226</v>
      </c>
      <c r="D7665" s="75" t="s">
        <v>8622</v>
      </c>
      <c r="E7665" s="525">
        <v>18273</v>
      </c>
      <c r="F7665" s="184">
        <v>300</v>
      </c>
    </row>
    <row r="7666" spans="1:13">
      <c r="A7666" s="382">
        <v>41801</v>
      </c>
      <c r="B7666" s="382"/>
      <c r="C7666" s="75" t="s">
        <v>226</v>
      </c>
      <c r="D7666" s="75" t="s">
        <v>8623</v>
      </c>
      <c r="E7666" s="525">
        <v>18274</v>
      </c>
      <c r="F7666" s="184">
        <v>250</v>
      </c>
    </row>
    <row r="7668" spans="1:13">
      <c r="A7668" s="579">
        <v>41802</v>
      </c>
    </row>
    <row r="7669" spans="1:13" s="444" customFormat="1" ht="15" customHeight="1">
      <c r="A7669" s="4">
        <v>41789</v>
      </c>
      <c r="B7669" s="4"/>
      <c r="C7669" s="7" t="s">
        <v>348</v>
      </c>
      <c r="D7669" s="7" t="s">
        <v>8426</v>
      </c>
      <c r="E7669" s="519">
        <v>18125</v>
      </c>
      <c r="F7669" s="184">
        <v>185</v>
      </c>
      <c r="G7669" s="309"/>
      <c r="H7669" s="309"/>
      <c r="J7669" s="24"/>
      <c r="K7669" s="73"/>
      <c r="L7669" s="74"/>
      <c r="M7669" s="24"/>
    </row>
    <row r="7670" spans="1:13" s="444" customFormat="1" ht="15" customHeight="1">
      <c r="A7670" s="4">
        <v>41796</v>
      </c>
      <c r="B7670" s="4"/>
      <c r="C7670" s="7" t="s">
        <v>662</v>
      </c>
      <c r="D7670" s="7" t="s">
        <v>8591</v>
      </c>
      <c r="E7670" s="519">
        <v>18253</v>
      </c>
      <c r="F7670" s="184">
        <v>264.16000000000003</v>
      </c>
      <c r="G7670" s="309"/>
      <c r="H7670" s="309"/>
      <c r="J7670" s="24"/>
      <c r="K7670" s="73"/>
      <c r="L7670" s="74"/>
      <c r="M7670" s="24"/>
    </row>
    <row r="7671" spans="1:13" s="444" customFormat="1" ht="15" customHeight="1">
      <c r="A7671" s="4">
        <v>41796</v>
      </c>
      <c r="B7671" s="4"/>
      <c r="C7671" s="7" t="s">
        <v>5073</v>
      </c>
      <c r="D7671" s="7" t="s">
        <v>8583</v>
      </c>
      <c r="E7671" s="519">
        <v>18245</v>
      </c>
      <c r="F7671" s="184">
        <v>300</v>
      </c>
      <c r="G7671" s="309"/>
      <c r="H7671" s="309"/>
      <c r="J7671" s="24"/>
      <c r="K7671" s="73"/>
      <c r="L7671" s="74"/>
      <c r="M7671" s="24"/>
    </row>
    <row r="7672" spans="1:13" s="444" customFormat="1" ht="15" customHeight="1">
      <c r="A7672" s="4">
        <v>41796</v>
      </c>
      <c r="B7672" s="4"/>
      <c r="C7672" s="7" t="s">
        <v>6629</v>
      </c>
      <c r="D7672" s="7" t="s">
        <v>8572</v>
      </c>
      <c r="E7672" s="519">
        <v>18234</v>
      </c>
      <c r="F7672" s="184">
        <v>304</v>
      </c>
      <c r="G7672" s="309"/>
      <c r="H7672" s="309"/>
      <c r="J7672" s="24"/>
      <c r="K7672" s="73"/>
      <c r="L7672" s="74"/>
      <c r="M7672" s="24"/>
    </row>
    <row r="7673" spans="1:13" s="444" customFormat="1" ht="15" customHeight="1">
      <c r="A7673" s="4">
        <v>41789</v>
      </c>
      <c r="B7673" s="4"/>
      <c r="C7673" s="7" t="s">
        <v>3881</v>
      </c>
      <c r="D7673" s="7" t="s">
        <v>8423</v>
      </c>
      <c r="E7673" s="519">
        <v>18122</v>
      </c>
      <c r="F7673" s="184">
        <v>320.04000000000002</v>
      </c>
      <c r="G7673" s="309"/>
      <c r="H7673" s="309"/>
      <c r="J7673" s="24"/>
      <c r="K7673" s="73"/>
      <c r="L7673" s="74"/>
      <c r="M7673" s="24"/>
    </row>
    <row r="7674" spans="1:13" s="444" customFormat="1" ht="15" customHeight="1">
      <c r="A7674" s="4">
        <v>41796</v>
      </c>
      <c r="B7674" s="4"/>
      <c r="C7674" s="7" t="s">
        <v>8594</v>
      </c>
      <c r="D7674" s="7" t="s">
        <v>8588</v>
      </c>
      <c r="E7674" s="519">
        <v>18250</v>
      </c>
      <c r="F7674" s="184">
        <v>400</v>
      </c>
      <c r="G7674" s="309"/>
      <c r="H7674" s="309"/>
      <c r="J7674" s="24"/>
      <c r="K7674" s="73"/>
      <c r="L7674" s="74"/>
      <c r="M7674" s="24"/>
    </row>
    <row r="7675" spans="1:13" s="444" customFormat="1" ht="15" customHeight="1">
      <c r="A7675" s="4">
        <v>41795</v>
      </c>
      <c r="B7675" s="4"/>
      <c r="C7675" s="7" t="s">
        <v>8568</v>
      </c>
      <c r="D7675" s="7" t="s">
        <v>2602</v>
      </c>
      <c r="E7675" s="519">
        <v>18221</v>
      </c>
      <c r="F7675" s="184">
        <v>563.04</v>
      </c>
      <c r="G7675" s="309"/>
      <c r="H7675" s="309"/>
      <c r="J7675" s="24"/>
      <c r="K7675" s="73"/>
      <c r="L7675" s="74"/>
      <c r="M7675" s="24"/>
    </row>
    <row r="7676" spans="1:13" s="444" customFormat="1" ht="15" customHeight="1">
      <c r="A7676" s="4">
        <v>41794</v>
      </c>
      <c r="B7676" s="4">
        <v>41801</v>
      </c>
      <c r="C7676" s="7" t="s">
        <v>6832</v>
      </c>
      <c r="D7676" s="7" t="s">
        <v>8548</v>
      </c>
      <c r="E7676" s="519">
        <v>18210</v>
      </c>
      <c r="F7676" s="184">
        <v>765.9</v>
      </c>
      <c r="G7676" s="309"/>
      <c r="H7676" s="309"/>
      <c r="J7676" s="24"/>
      <c r="K7676" s="73"/>
      <c r="L7676" s="74"/>
      <c r="M7676" s="24"/>
    </row>
    <row r="7677" spans="1:13" s="444" customFormat="1" ht="15" customHeight="1">
      <c r="A7677" s="4">
        <v>41796</v>
      </c>
      <c r="B7677" s="4"/>
      <c r="C7677" s="7" t="s">
        <v>8407</v>
      </c>
      <c r="D7677" s="7" t="s">
        <v>8581</v>
      </c>
      <c r="E7677" s="519">
        <v>18243</v>
      </c>
      <c r="F7677" s="184">
        <v>816</v>
      </c>
      <c r="G7677" s="309"/>
      <c r="H7677" s="309"/>
      <c r="J7677" s="24"/>
      <c r="K7677" s="73"/>
      <c r="L7677" s="74"/>
      <c r="M7677" s="24"/>
    </row>
    <row r="7678" spans="1:13" s="444" customFormat="1" ht="15" customHeight="1">
      <c r="A7678" s="4">
        <v>41802</v>
      </c>
      <c r="B7678" s="4"/>
      <c r="C7678" s="7" t="s">
        <v>4500</v>
      </c>
      <c r="D7678" s="7" t="s">
        <v>8633</v>
      </c>
      <c r="E7678" s="519">
        <v>18285</v>
      </c>
      <c r="F7678" s="184">
        <v>460</v>
      </c>
      <c r="G7678" s="309"/>
      <c r="H7678" s="309"/>
      <c r="J7678" s="24"/>
      <c r="K7678" s="73"/>
      <c r="L7678" s="74"/>
      <c r="M7678" s="24"/>
    </row>
    <row r="7679" spans="1:13" s="444" customFormat="1" ht="15" customHeight="1">
      <c r="A7679" s="4">
        <v>41802</v>
      </c>
      <c r="B7679" s="4"/>
      <c r="C7679" s="7" t="s">
        <v>7627</v>
      </c>
      <c r="D7679" s="7" t="s">
        <v>8632</v>
      </c>
      <c r="E7679" s="519">
        <v>18284</v>
      </c>
      <c r="F7679" s="184">
        <v>800</v>
      </c>
      <c r="G7679" s="309"/>
      <c r="H7679" s="309"/>
      <c r="J7679" s="24"/>
      <c r="K7679" s="73"/>
      <c r="L7679" s="74"/>
      <c r="M7679" s="24"/>
    </row>
    <row r="7680" spans="1:13" s="444" customFormat="1" ht="15" customHeight="1">
      <c r="A7680" s="4">
        <v>41802</v>
      </c>
      <c r="B7680" s="4"/>
      <c r="C7680" s="7" t="s">
        <v>226</v>
      </c>
      <c r="D7680" s="7" t="s">
        <v>8631</v>
      </c>
      <c r="E7680" s="519">
        <v>18283</v>
      </c>
      <c r="F7680" s="184">
        <v>562.64</v>
      </c>
      <c r="G7680" s="309"/>
      <c r="H7680" s="309"/>
      <c r="J7680" s="24"/>
      <c r="K7680" s="73"/>
      <c r="L7680" s="74"/>
      <c r="M7680" s="24"/>
    </row>
    <row r="7683" spans="1:13">
      <c r="A7683" s="579">
        <v>41803</v>
      </c>
    </row>
    <row r="7684" spans="1:13" s="444" customFormat="1" ht="15" customHeight="1">
      <c r="A7684" s="4">
        <v>41796</v>
      </c>
      <c r="B7684" s="4"/>
      <c r="C7684" s="7" t="s">
        <v>8595</v>
      </c>
      <c r="D7684" s="7" t="s">
        <v>8589</v>
      </c>
      <c r="E7684" s="519">
        <v>18251</v>
      </c>
      <c r="F7684" s="184">
        <v>210</v>
      </c>
      <c r="G7684" s="309"/>
      <c r="H7684" s="309"/>
      <c r="J7684" s="24"/>
      <c r="K7684" s="73"/>
      <c r="L7684" s="74"/>
      <c r="M7684" s="24"/>
    </row>
    <row r="7685" spans="1:13" s="444" customFormat="1" ht="15" customHeight="1">
      <c r="A7685" s="4">
        <v>41796</v>
      </c>
      <c r="B7685" s="4"/>
      <c r="C7685" s="7" t="s">
        <v>6847</v>
      </c>
      <c r="D7685" s="7" t="s">
        <v>8574</v>
      </c>
      <c r="E7685" s="519">
        <v>18236</v>
      </c>
      <c r="F7685" s="184">
        <v>500</v>
      </c>
      <c r="G7685" s="309"/>
      <c r="H7685" s="309"/>
      <c r="J7685" s="24"/>
      <c r="K7685" s="73"/>
      <c r="L7685" s="74"/>
      <c r="M7685" s="24"/>
    </row>
    <row r="7686" spans="1:13" s="444" customFormat="1" ht="15" customHeight="1">
      <c r="A7686" s="4">
        <v>41801</v>
      </c>
      <c r="B7686" s="4"/>
      <c r="C7686" s="7" t="s">
        <v>166</v>
      </c>
      <c r="D7686" s="7" t="s">
        <v>8621</v>
      </c>
      <c r="E7686" s="519">
        <v>18272</v>
      </c>
      <c r="F7686" s="184">
        <v>593.34</v>
      </c>
      <c r="G7686" s="309"/>
      <c r="H7686" s="309"/>
      <c r="J7686" s="24"/>
      <c r="K7686" s="73"/>
      <c r="L7686" s="74"/>
      <c r="M7686" s="24"/>
    </row>
    <row r="7687" spans="1:13" s="444" customFormat="1" ht="15" customHeight="1">
      <c r="A7687" s="4">
        <v>41802</v>
      </c>
      <c r="B7687" s="4"/>
      <c r="C7687" s="7" t="s">
        <v>977</v>
      </c>
      <c r="D7687" s="7" t="s">
        <v>8634</v>
      </c>
      <c r="E7687" s="519">
        <v>18286</v>
      </c>
      <c r="F7687" s="184">
        <v>700</v>
      </c>
      <c r="G7687" s="309"/>
      <c r="H7687" s="309"/>
      <c r="J7687" s="24"/>
      <c r="K7687" s="73"/>
      <c r="L7687" s="74"/>
      <c r="M7687" s="24"/>
    </row>
    <row r="7688" spans="1:13" s="444" customFormat="1" ht="15" customHeight="1">
      <c r="A7688" s="4">
        <v>41801</v>
      </c>
      <c r="B7688" s="4"/>
      <c r="C7688" s="7" t="s">
        <v>8617</v>
      </c>
      <c r="D7688" s="7" t="s">
        <v>8626</v>
      </c>
      <c r="E7688" s="519">
        <v>18277</v>
      </c>
      <c r="F7688" s="184">
        <v>1221</v>
      </c>
      <c r="G7688" s="309"/>
      <c r="H7688" s="309"/>
      <c r="J7688" s="24"/>
      <c r="K7688" s="73"/>
      <c r="L7688" s="74"/>
      <c r="M7688" s="24"/>
    </row>
    <row r="7689" spans="1:13" s="444" customFormat="1" ht="15" customHeight="1">
      <c r="A7689" s="4">
        <v>41801</v>
      </c>
      <c r="B7689" s="4"/>
      <c r="C7689" s="7" t="s">
        <v>8618</v>
      </c>
      <c r="D7689" s="7" t="s">
        <v>8627</v>
      </c>
      <c r="E7689" s="519">
        <v>18278</v>
      </c>
      <c r="F7689" s="184">
        <v>1387.5</v>
      </c>
      <c r="G7689" s="309"/>
      <c r="H7689" s="309"/>
      <c r="J7689" s="24"/>
      <c r="K7689" s="73"/>
      <c r="L7689" s="74"/>
      <c r="M7689" s="24"/>
    </row>
    <row r="7690" spans="1:13" s="444" customFormat="1" ht="15" customHeight="1">
      <c r="A7690" s="609">
        <v>41803</v>
      </c>
      <c r="B7690" s="609"/>
      <c r="C7690" s="610" t="s">
        <v>1419</v>
      </c>
      <c r="D7690" s="610" t="s">
        <v>8636</v>
      </c>
      <c r="E7690" s="611">
        <v>18287</v>
      </c>
      <c r="F7690" s="612">
        <v>17966.8</v>
      </c>
      <c r="G7690" s="309"/>
      <c r="H7690" s="309"/>
      <c r="J7690" s="24"/>
      <c r="K7690" s="73"/>
      <c r="L7690" s="74"/>
      <c r="M7690" s="24"/>
    </row>
    <row r="7691" spans="1:13" s="444" customFormat="1" ht="15" customHeight="1">
      <c r="A7691" s="4">
        <v>41803</v>
      </c>
      <c r="B7691" s="4"/>
      <c r="C7691" s="7" t="s">
        <v>1419</v>
      </c>
      <c r="D7691" s="7" t="s">
        <v>8637</v>
      </c>
      <c r="E7691" s="519">
        <v>18288</v>
      </c>
      <c r="F7691" s="184">
        <v>25288.91</v>
      </c>
      <c r="G7691" s="309"/>
      <c r="H7691" s="309"/>
      <c r="J7691" s="24"/>
      <c r="K7691" s="73"/>
      <c r="L7691" s="74"/>
      <c r="M7691" s="24"/>
    </row>
    <row r="7692" spans="1:13" s="444" customFormat="1" ht="15" customHeight="1">
      <c r="A7692" s="4">
        <v>41742</v>
      </c>
      <c r="B7692" s="4"/>
      <c r="C7692" s="7" t="s">
        <v>1419</v>
      </c>
      <c r="D7692" s="7" t="s">
        <v>8638</v>
      </c>
      <c r="E7692" s="519">
        <v>18289</v>
      </c>
      <c r="F7692" s="184">
        <v>158.33000000000001</v>
      </c>
      <c r="G7692" s="309"/>
      <c r="H7692" s="309"/>
      <c r="J7692" s="24"/>
      <c r="K7692" s="73"/>
      <c r="L7692" s="74"/>
      <c r="M7692" s="24"/>
    </row>
    <row r="7693" spans="1:13" s="444" customFormat="1" ht="15" customHeight="1">
      <c r="A7693" s="4">
        <v>41803</v>
      </c>
      <c r="B7693" s="4"/>
      <c r="C7693" s="7" t="s">
        <v>1419</v>
      </c>
      <c r="D7693" s="7" t="s">
        <v>8639</v>
      </c>
      <c r="E7693" s="519">
        <v>18290</v>
      </c>
      <c r="F7693" s="184">
        <v>315.14</v>
      </c>
      <c r="G7693" s="309"/>
      <c r="H7693" s="309"/>
      <c r="J7693" s="24"/>
      <c r="K7693" s="73"/>
      <c r="L7693" s="74"/>
      <c r="M7693" s="24"/>
    </row>
    <row r="7694" spans="1:13" s="444" customFormat="1" ht="15" customHeight="1">
      <c r="A7694" s="4">
        <v>41803</v>
      </c>
      <c r="B7694" s="4"/>
      <c r="C7694" s="7" t="s">
        <v>1419</v>
      </c>
      <c r="D7694" s="7" t="s">
        <v>8640</v>
      </c>
      <c r="E7694" s="519">
        <v>18291</v>
      </c>
      <c r="F7694" s="184">
        <v>186.04</v>
      </c>
      <c r="G7694" s="309"/>
      <c r="H7694" s="309"/>
      <c r="J7694" s="24"/>
      <c r="K7694" s="73"/>
      <c r="L7694" s="74"/>
      <c r="M7694" s="24"/>
    </row>
    <row r="7695" spans="1:13" s="444" customFormat="1" ht="15" customHeight="1">
      <c r="A7695" s="4">
        <v>41742</v>
      </c>
      <c r="B7695" s="4"/>
      <c r="C7695" s="7" t="s">
        <v>1419</v>
      </c>
      <c r="D7695" s="7" t="s">
        <v>8641</v>
      </c>
      <c r="E7695" s="519">
        <v>18292</v>
      </c>
      <c r="F7695" s="184">
        <v>517.28</v>
      </c>
      <c r="G7695" s="309"/>
      <c r="H7695" s="309"/>
      <c r="J7695" s="24"/>
      <c r="K7695" s="73"/>
      <c r="L7695" s="74"/>
      <c r="M7695" s="24"/>
    </row>
    <row r="7696" spans="1:13" s="444" customFormat="1" ht="15" customHeight="1">
      <c r="A7696" s="4">
        <v>41803</v>
      </c>
      <c r="B7696" s="4"/>
      <c r="C7696" s="7" t="s">
        <v>1419</v>
      </c>
      <c r="D7696" s="7" t="s">
        <v>8642</v>
      </c>
      <c r="E7696" s="519">
        <v>18293</v>
      </c>
      <c r="F7696" s="184">
        <v>136.69999999999999</v>
      </c>
      <c r="G7696" s="309"/>
      <c r="H7696" s="309"/>
      <c r="J7696" s="24"/>
      <c r="K7696" s="73"/>
      <c r="L7696" s="74"/>
      <c r="M7696" s="24"/>
    </row>
    <row r="7697" spans="1:13">
      <c r="A7697" s="4">
        <v>41803</v>
      </c>
      <c r="B7697" s="4"/>
      <c r="C7697" s="7" t="s">
        <v>1419</v>
      </c>
      <c r="D7697" s="7" t="s">
        <v>8647</v>
      </c>
      <c r="E7697" s="519">
        <v>18321</v>
      </c>
      <c r="F7697" s="184">
        <v>28145.64</v>
      </c>
    </row>
    <row r="7698" spans="1:13">
      <c r="A7698" s="4">
        <v>41803</v>
      </c>
      <c r="B7698" s="4"/>
      <c r="C7698" s="7" t="s">
        <v>389</v>
      </c>
      <c r="D7698" s="7" t="s">
        <v>8649</v>
      </c>
      <c r="E7698" s="519">
        <v>18387</v>
      </c>
      <c r="F7698" s="184">
        <v>300</v>
      </c>
    </row>
    <row r="7699" spans="1:13">
      <c r="A7699" s="4">
        <v>41803</v>
      </c>
      <c r="B7699" s="4"/>
      <c r="C7699" s="7" t="s">
        <v>145</v>
      </c>
      <c r="D7699" s="7" t="s">
        <v>8648</v>
      </c>
      <c r="E7699" s="519">
        <v>18386</v>
      </c>
      <c r="F7699" s="184">
        <v>264</v>
      </c>
    </row>
    <row r="7700" spans="1:13">
      <c r="A7700" s="4">
        <v>41803</v>
      </c>
      <c r="B7700" s="4"/>
      <c r="C7700" s="7" t="s">
        <v>2897</v>
      </c>
      <c r="D7700" s="7" t="s">
        <v>8646</v>
      </c>
      <c r="E7700" s="519">
        <v>18385</v>
      </c>
      <c r="F7700" s="184">
        <v>2000</v>
      </c>
    </row>
    <row r="7701" spans="1:13" s="444" customFormat="1" ht="15" customHeight="1">
      <c r="A7701" s="4">
        <v>41768</v>
      </c>
      <c r="B7701" s="4"/>
      <c r="C7701" s="7" t="s">
        <v>8186</v>
      </c>
      <c r="D7701" s="7" t="s">
        <v>8190</v>
      </c>
      <c r="E7701" s="519">
        <v>18000</v>
      </c>
      <c r="F7701" s="184">
        <v>294.39999999999998</v>
      </c>
      <c r="G7701" s="309"/>
      <c r="H7701" s="309"/>
      <c r="I7701" s="24"/>
      <c r="J7701" s="2"/>
    </row>
    <row r="7702" spans="1:13">
      <c r="A7702" s="579">
        <v>41806</v>
      </c>
    </row>
    <row r="7703" spans="1:13" s="444" customFormat="1" ht="15" customHeight="1">
      <c r="A7703" s="4">
        <v>41796</v>
      </c>
      <c r="B7703" s="4"/>
      <c r="C7703" s="7" t="s">
        <v>8596</v>
      </c>
      <c r="D7703" s="7" t="s">
        <v>8590</v>
      </c>
      <c r="E7703" s="519">
        <v>18252</v>
      </c>
      <c r="F7703" s="184">
        <v>157.62</v>
      </c>
      <c r="G7703" s="309"/>
      <c r="H7703" s="309"/>
      <c r="J7703" s="24"/>
      <c r="K7703" s="73"/>
      <c r="L7703" s="74"/>
      <c r="M7703" s="24"/>
    </row>
    <row r="7704" spans="1:13" s="444" customFormat="1" ht="15" customHeight="1">
      <c r="A7704" s="4">
        <v>41803</v>
      </c>
      <c r="B7704" s="4"/>
      <c r="C7704" s="7" t="s">
        <v>8659</v>
      </c>
      <c r="D7704" s="7" t="s">
        <v>8660</v>
      </c>
      <c r="E7704" s="519">
        <v>18375</v>
      </c>
      <c r="F7704" s="184">
        <v>290</v>
      </c>
      <c r="G7704" s="309"/>
      <c r="H7704" s="309"/>
      <c r="J7704" s="24"/>
      <c r="K7704" s="73"/>
      <c r="L7704" s="74"/>
      <c r="M7704" s="24"/>
    </row>
    <row r="7705" spans="1:13" s="444" customFormat="1" ht="15" customHeight="1">
      <c r="A7705" s="4">
        <v>41800</v>
      </c>
      <c r="B7705" s="4"/>
      <c r="C7705" s="7" t="s">
        <v>8613</v>
      </c>
      <c r="D7705" s="7" t="s">
        <v>8615</v>
      </c>
      <c r="E7705" s="519">
        <v>18269</v>
      </c>
      <c r="F7705" s="184">
        <v>368</v>
      </c>
      <c r="G7705" s="309"/>
      <c r="H7705" s="309"/>
      <c r="J7705" s="24"/>
      <c r="K7705" s="73"/>
      <c r="L7705" s="74"/>
      <c r="M7705" s="24"/>
    </row>
    <row r="7706" spans="1:13" s="444" customFormat="1" ht="15" customHeight="1">
      <c r="A7706" s="4">
        <v>41801</v>
      </c>
      <c r="B7706" s="4"/>
      <c r="C7706" s="7" t="s">
        <v>4957</v>
      </c>
      <c r="D7706" s="7" t="s">
        <v>8624</v>
      </c>
      <c r="E7706" s="519">
        <v>18275</v>
      </c>
      <c r="F7706" s="184">
        <v>700</v>
      </c>
      <c r="G7706" s="309"/>
      <c r="H7706" s="309"/>
      <c r="J7706" s="24"/>
      <c r="K7706" s="73"/>
      <c r="L7706" s="74"/>
      <c r="M7706" s="24"/>
    </row>
    <row r="7707" spans="1:13" s="444" customFormat="1" ht="15" customHeight="1">
      <c r="A7707" s="4">
        <v>41800</v>
      </c>
      <c r="B7707" s="4"/>
      <c r="C7707" s="7" t="s">
        <v>3077</v>
      </c>
      <c r="D7707" s="7" t="s">
        <v>8616</v>
      </c>
      <c r="E7707" s="519">
        <v>18270</v>
      </c>
      <c r="F7707" s="184">
        <v>772.8</v>
      </c>
      <c r="G7707" s="309"/>
      <c r="H7707" s="309"/>
      <c r="J7707" s="24"/>
      <c r="K7707" s="73"/>
      <c r="L7707" s="74"/>
      <c r="M7707" s="24"/>
    </row>
    <row r="7708" spans="1:13" s="444" customFormat="1" ht="15" customHeight="1">
      <c r="A7708" s="4">
        <v>41801</v>
      </c>
      <c r="B7708" s="4"/>
      <c r="C7708" s="7" t="s">
        <v>3843</v>
      </c>
      <c r="D7708" s="7" t="s">
        <v>8625</v>
      </c>
      <c r="E7708" s="519">
        <v>18276</v>
      </c>
      <c r="F7708" s="184">
        <v>1000</v>
      </c>
      <c r="G7708" s="309"/>
      <c r="H7708" s="309"/>
      <c r="J7708" s="24"/>
      <c r="K7708" s="73"/>
      <c r="L7708" s="74"/>
      <c r="M7708" s="24"/>
    </row>
    <row r="7709" spans="1:13" s="444" customFormat="1" ht="15" customHeight="1">
      <c r="A7709" s="4">
        <v>41796</v>
      </c>
      <c r="B7709" s="4"/>
      <c r="C7709" s="7" t="s">
        <v>5751</v>
      </c>
      <c r="D7709" s="7" t="s">
        <v>8570</v>
      </c>
      <c r="E7709" s="519">
        <v>18232</v>
      </c>
      <c r="F7709" s="184">
        <v>4400</v>
      </c>
      <c r="G7709" s="309"/>
      <c r="H7709" s="309"/>
      <c r="J7709" s="24"/>
      <c r="K7709" s="73"/>
      <c r="L7709" s="74"/>
      <c r="M7709" s="24"/>
    </row>
    <row r="7710" spans="1:13" s="444" customFormat="1" ht="15" customHeight="1">
      <c r="A7710" s="4">
        <v>41799</v>
      </c>
      <c r="B7710" s="4"/>
      <c r="C7710" s="7" t="s">
        <v>2897</v>
      </c>
      <c r="D7710" s="7" t="s">
        <v>8605</v>
      </c>
      <c r="E7710" s="519">
        <v>18260</v>
      </c>
      <c r="F7710" s="184">
        <v>6890.52</v>
      </c>
      <c r="G7710" s="309"/>
      <c r="H7710" s="309"/>
      <c r="J7710" s="24"/>
      <c r="K7710" s="73"/>
      <c r="L7710" s="74"/>
      <c r="M7710" s="24"/>
    </row>
    <row r="7711" spans="1:13" s="444" customFormat="1" ht="15" customHeight="1">
      <c r="A7711" s="4">
        <v>41803</v>
      </c>
      <c r="B7711" s="4"/>
      <c r="C7711" s="7" t="s">
        <v>8662</v>
      </c>
      <c r="D7711" s="7" t="s">
        <v>8664</v>
      </c>
      <c r="E7711" s="519">
        <v>18404</v>
      </c>
      <c r="F7711" s="184">
        <v>236.66</v>
      </c>
      <c r="G7711" s="309"/>
      <c r="H7711" s="309"/>
      <c r="J7711" s="24"/>
      <c r="K7711" s="73"/>
      <c r="L7711" s="74"/>
      <c r="M7711" s="24"/>
    </row>
    <row r="7712" spans="1:13" s="444" customFormat="1" ht="15" customHeight="1">
      <c r="A7712" s="4">
        <v>41803</v>
      </c>
      <c r="B7712" s="4"/>
      <c r="C7712" s="7" t="s">
        <v>8661</v>
      </c>
      <c r="D7712" s="7" t="s">
        <v>8663</v>
      </c>
      <c r="E7712" s="519">
        <v>18403</v>
      </c>
      <c r="F7712" s="184">
        <v>236.66</v>
      </c>
      <c r="G7712" s="309"/>
      <c r="H7712" s="309"/>
      <c r="J7712" s="24"/>
      <c r="K7712" s="73"/>
      <c r="L7712" s="74"/>
      <c r="M7712" s="24"/>
    </row>
    <row r="7713" spans="1:13" s="444" customFormat="1" ht="15" customHeight="1">
      <c r="A7713" s="4">
        <v>41792</v>
      </c>
      <c r="B7713" s="4"/>
      <c r="C7713" s="7" t="s">
        <v>7850</v>
      </c>
      <c r="D7713" s="7" t="s">
        <v>8503</v>
      </c>
      <c r="E7713" s="519">
        <v>18197</v>
      </c>
      <c r="F7713" s="184">
        <v>520</v>
      </c>
      <c r="G7713" s="309"/>
      <c r="H7713" s="309"/>
      <c r="J7713" s="24"/>
      <c r="K7713" s="73"/>
      <c r="L7713" s="74"/>
      <c r="M7713" s="24"/>
    </row>
    <row r="7714" spans="1:13">
      <c r="A7714" s="4">
        <v>41806</v>
      </c>
      <c r="B7714" s="4"/>
      <c r="C7714" s="7" t="s">
        <v>3245</v>
      </c>
      <c r="D7714" s="7" t="s">
        <v>8666</v>
      </c>
      <c r="E7714" s="519">
        <v>18406</v>
      </c>
      <c r="F7714" s="184">
        <v>221.83</v>
      </c>
    </row>
    <row r="7715" spans="1:13">
      <c r="A7715" s="4">
        <v>41806</v>
      </c>
      <c r="B7715" s="4"/>
      <c r="C7715" s="7" t="s">
        <v>2897</v>
      </c>
      <c r="D7715" s="7" t="s">
        <v>8667</v>
      </c>
      <c r="E7715" s="519">
        <v>18407</v>
      </c>
      <c r="F7715" s="184">
        <v>2500</v>
      </c>
    </row>
    <row r="7716" spans="1:13">
      <c r="A7716" s="4">
        <v>41806</v>
      </c>
      <c r="B7716" s="4"/>
      <c r="C7716" s="7" t="s">
        <v>761</v>
      </c>
      <c r="D7716" s="7" t="s">
        <v>8670</v>
      </c>
      <c r="E7716" s="519">
        <v>18412</v>
      </c>
      <c r="F7716" s="184">
        <v>70.040000000000006</v>
      </c>
    </row>
    <row r="7717" spans="1:13">
      <c r="A7717" s="4">
        <v>41806</v>
      </c>
      <c r="B7717" s="4"/>
      <c r="C7717" s="7" t="s">
        <v>2897</v>
      </c>
      <c r="D7717" s="7" t="s">
        <v>8672</v>
      </c>
      <c r="E7717" s="519">
        <v>18414</v>
      </c>
      <c r="F7717" s="184">
        <v>1500</v>
      </c>
    </row>
    <row r="7718" spans="1:13" s="444" customFormat="1" ht="15" customHeight="1">
      <c r="A7718" s="4">
        <v>41806</v>
      </c>
      <c r="B7718" s="4"/>
      <c r="C7718" s="7" t="s">
        <v>6866</v>
      </c>
      <c r="D7718" s="7" t="s">
        <v>8704</v>
      </c>
      <c r="E7718" s="519">
        <v>18316</v>
      </c>
      <c r="F7718" s="184">
        <v>137.84</v>
      </c>
      <c r="G7718" s="309"/>
      <c r="H7718" s="309"/>
      <c r="J7718" s="24"/>
      <c r="K7718" s="73"/>
      <c r="L7718" s="74"/>
      <c r="M7718" s="24"/>
    </row>
    <row r="7719" spans="1:13" s="444" customFormat="1" ht="15" customHeight="1">
      <c r="A7719" s="4">
        <v>41806</v>
      </c>
      <c r="B7719" s="4"/>
      <c r="C7719" s="7" t="s">
        <v>4866</v>
      </c>
      <c r="D7719" s="7" t="s">
        <v>8710</v>
      </c>
      <c r="E7719" s="519">
        <v>18323</v>
      </c>
      <c r="F7719" s="184">
        <v>280</v>
      </c>
      <c r="G7719" s="309"/>
      <c r="H7719" s="309"/>
      <c r="J7719" s="24"/>
      <c r="K7719" s="73"/>
      <c r="L7719" s="74"/>
      <c r="M7719" s="24"/>
    </row>
    <row r="7720" spans="1:13" s="444" customFormat="1" ht="15" customHeight="1">
      <c r="A7720" s="4">
        <v>41806</v>
      </c>
      <c r="B7720" s="4"/>
      <c r="C7720" s="7" t="s">
        <v>265</v>
      </c>
      <c r="D7720" s="7" t="s">
        <v>8723</v>
      </c>
      <c r="E7720" s="519">
        <v>18336</v>
      </c>
      <c r="F7720" s="184">
        <v>154</v>
      </c>
      <c r="G7720" s="309"/>
      <c r="H7720" s="309"/>
      <c r="J7720" s="24"/>
      <c r="K7720" s="73"/>
      <c r="L7720" s="74"/>
      <c r="M7720" s="24"/>
    </row>
    <row r="7721" spans="1:13" s="444" customFormat="1" ht="15" customHeight="1">
      <c r="A7721" s="4">
        <v>41806</v>
      </c>
      <c r="B7721" s="4"/>
      <c r="C7721" s="7" t="s">
        <v>635</v>
      </c>
      <c r="D7721" s="7" t="s">
        <v>8702</v>
      </c>
      <c r="E7721" s="519">
        <v>18314</v>
      </c>
      <c r="F7721" s="184">
        <v>140.97</v>
      </c>
      <c r="G7721" s="309"/>
      <c r="H7721" s="309"/>
      <c r="J7721" s="24"/>
      <c r="K7721" s="73"/>
      <c r="L7721" s="74"/>
      <c r="M7721" s="24"/>
    </row>
    <row r="7722" spans="1:13" s="444" customFormat="1" ht="15" customHeight="1">
      <c r="A7722" s="4">
        <v>41806</v>
      </c>
      <c r="B7722" s="4"/>
      <c r="C7722" s="7" t="s">
        <v>200</v>
      </c>
      <c r="D7722" s="7" t="s">
        <v>8696</v>
      </c>
      <c r="E7722" s="519">
        <v>18308</v>
      </c>
      <c r="F7722" s="184">
        <v>165.2</v>
      </c>
      <c r="G7722" s="309"/>
      <c r="H7722" s="309"/>
      <c r="J7722" s="24"/>
      <c r="K7722" s="73"/>
      <c r="L7722" s="74"/>
      <c r="M7722" s="24"/>
    </row>
    <row r="7723" spans="1:13" s="444" customFormat="1" ht="15" customHeight="1">
      <c r="A7723" s="4">
        <v>41806</v>
      </c>
      <c r="B7723" s="4"/>
      <c r="C7723" s="7" t="s">
        <v>8674</v>
      </c>
      <c r="D7723" s="7" t="s">
        <v>8690</v>
      </c>
      <c r="E7723" s="519">
        <v>18302</v>
      </c>
      <c r="F7723" s="184">
        <v>138</v>
      </c>
      <c r="G7723" s="309"/>
      <c r="H7723" s="309"/>
      <c r="J7723" s="24"/>
      <c r="K7723" s="73"/>
      <c r="L7723" s="74"/>
      <c r="M7723" s="24"/>
    </row>
    <row r="7724" spans="1:13" s="444" customFormat="1" ht="15" customHeight="1">
      <c r="A7724" s="4">
        <v>41806</v>
      </c>
      <c r="B7724" s="4"/>
      <c r="C7724" s="7" t="s">
        <v>196</v>
      </c>
      <c r="D7724" s="7" t="s">
        <v>8693</v>
      </c>
      <c r="E7724" s="519">
        <v>18305</v>
      </c>
      <c r="F7724" s="184">
        <v>137.84</v>
      </c>
      <c r="G7724" s="309"/>
      <c r="H7724" s="309"/>
      <c r="J7724" s="24"/>
      <c r="K7724" s="73"/>
      <c r="L7724" s="74"/>
      <c r="M7724" s="24"/>
    </row>
    <row r="7725" spans="1:13" s="444" customFormat="1" ht="15" customHeight="1">
      <c r="A7725" s="4">
        <v>41806</v>
      </c>
      <c r="B7725" s="4"/>
      <c r="C7725" s="7" t="s">
        <v>1734</v>
      </c>
      <c r="D7725" s="7" t="s">
        <v>8717</v>
      </c>
      <c r="E7725" s="519">
        <v>18330</v>
      </c>
      <c r="F7725" s="184">
        <v>184</v>
      </c>
      <c r="G7725" s="309"/>
      <c r="H7725" s="309"/>
      <c r="J7725" s="24"/>
      <c r="K7725" s="73"/>
      <c r="L7725" s="74"/>
      <c r="M7725" s="24"/>
    </row>
    <row r="7727" spans="1:13">
      <c r="A7727" s="579">
        <v>41807</v>
      </c>
    </row>
    <row r="7728" spans="1:13" s="444" customFormat="1" ht="15" customHeight="1">
      <c r="A7728" s="4">
        <v>41806</v>
      </c>
      <c r="B7728" s="4"/>
      <c r="C7728" s="7" t="s">
        <v>583</v>
      </c>
      <c r="D7728" s="7" t="s">
        <v>8668</v>
      </c>
      <c r="E7728" s="519">
        <v>18408</v>
      </c>
      <c r="F7728" s="184">
        <v>117.6</v>
      </c>
      <c r="G7728" s="309"/>
      <c r="H7728" s="309"/>
      <c r="J7728" s="24"/>
      <c r="K7728" s="73"/>
      <c r="L7728" s="74"/>
      <c r="M7728" s="24"/>
    </row>
    <row r="7729" spans="1:13" s="444" customFormat="1" ht="15" customHeight="1">
      <c r="A7729" s="4">
        <v>41796</v>
      </c>
      <c r="B7729" s="4"/>
      <c r="C7729" s="7" t="s">
        <v>5074</v>
      </c>
      <c r="D7729" s="7" t="s">
        <v>8586</v>
      </c>
      <c r="E7729" s="519">
        <v>18248</v>
      </c>
      <c r="F7729" s="184">
        <v>184.14</v>
      </c>
      <c r="G7729" s="309"/>
      <c r="H7729" s="309"/>
      <c r="J7729" s="24"/>
      <c r="K7729" s="73"/>
      <c r="L7729" s="74"/>
      <c r="M7729" s="24"/>
    </row>
    <row r="7730" spans="1:13" s="444" customFormat="1">
      <c r="A7730" s="4">
        <v>41803</v>
      </c>
      <c r="B7730" s="4"/>
      <c r="C7730" s="7" t="s">
        <v>438</v>
      </c>
      <c r="D7730" s="7" t="s">
        <v>8650</v>
      </c>
      <c r="E7730" s="519">
        <v>18388</v>
      </c>
      <c r="F7730" s="184">
        <v>276.39999999999998</v>
      </c>
      <c r="G7730" s="309"/>
      <c r="H7730" s="309"/>
      <c r="I7730" s="24"/>
      <c r="J7730" s="2"/>
    </row>
    <row r="7731" spans="1:13" s="444" customFormat="1" ht="15" customHeight="1">
      <c r="A7731" s="4">
        <v>41711</v>
      </c>
      <c r="B7731" s="4">
        <v>41807</v>
      </c>
      <c r="C7731" s="7" t="s">
        <v>1982</v>
      </c>
      <c r="D7731" s="7" t="s">
        <v>7414</v>
      </c>
      <c r="E7731" s="519">
        <v>17533</v>
      </c>
      <c r="F7731" s="184">
        <v>320</v>
      </c>
      <c r="G7731" s="309"/>
      <c r="H7731" s="309"/>
      <c r="I7731" s="24"/>
      <c r="J7731" s="2"/>
    </row>
    <row r="7732" spans="1:13" s="444" customFormat="1" ht="15" customHeight="1">
      <c r="A7732" s="4">
        <v>41801</v>
      </c>
      <c r="B7732" s="4"/>
      <c r="C7732" s="7" t="s">
        <v>1871</v>
      </c>
      <c r="D7732" s="7" t="s">
        <v>8620</v>
      </c>
      <c r="E7732" s="519">
        <v>18271</v>
      </c>
      <c r="F7732" s="184">
        <v>398.27</v>
      </c>
      <c r="G7732" s="309"/>
      <c r="H7732" s="309"/>
      <c r="J7732" s="24"/>
      <c r="K7732" s="73"/>
      <c r="L7732" s="74"/>
      <c r="M7732" s="24"/>
    </row>
    <row r="7733" spans="1:13" s="444" customFormat="1" ht="17.25" customHeight="1">
      <c r="A7733" s="4">
        <v>41802</v>
      </c>
      <c r="B7733" s="4"/>
      <c r="C7733" s="7" t="s">
        <v>8569</v>
      </c>
      <c r="D7733" s="7" t="s">
        <v>8630</v>
      </c>
      <c r="E7733" s="519">
        <v>18282</v>
      </c>
      <c r="F7733" s="184">
        <v>623.5</v>
      </c>
      <c r="G7733" s="309"/>
      <c r="H7733" s="309"/>
      <c r="J7733" s="24"/>
      <c r="K7733" s="73"/>
      <c r="L7733" s="74"/>
      <c r="M7733" s="24"/>
    </row>
    <row r="7734" spans="1:13" s="444" customFormat="1" ht="15" customHeight="1">
      <c r="A7734" s="4">
        <v>41806</v>
      </c>
      <c r="B7734" s="4"/>
      <c r="C7734" s="7" t="s">
        <v>2147</v>
      </c>
      <c r="D7734" s="7" t="s">
        <v>8715</v>
      </c>
      <c r="E7734" s="519">
        <v>18328</v>
      </c>
      <c r="F7734" s="184">
        <v>176</v>
      </c>
      <c r="G7734" s="309"/>
      <c r="H7734" s="309"/>
      <c r="J7734" s="24"/>
      <c r="K7734" s="73"/>
      <c r="L7734" s="74"/>
      <c r="M7734" s="24"/>
    </row>
    <row r="7735" spans="1:13" s="444" customFormat="1" ht="15" customHeight="1">
      <c r="A7735" s="4">
        <v>41806</v>
      </c>
      <c r="B7735" s="4"/>
      <c r="C7735" s="7" t="s">
        <v>173</v>
      </c>
      <c r="D7735" s="7" t="s">
        <v>8701</v>
      </c>
      <c r="E7735" s="519">
        <v>18313</v>
      </c>
      <c r="F7735" s="184">
        <v>247.46</v>
      </c>
      <c r="G7735" s="309"/>
      <c r="H7735" s="309"/>
      <c r="J7735" s="24"/>
      <c r="K7735" s="73"/>
      <c r="L7735" s="74"/>
      <c r="M7735" s="24"/>
    </row>
    <row r="7736" spans="1:13" s="444" customFormat="1" ht="15" customHeight="1">
      <c r="A7736" s="4">
        <v>41806</v>
      </c>
      <c r="B7736" s="4"/>
      <c r="C7736" s="7" t="s">
        <v>497</v>
      </c>
      <c r="D7736" s="7" t="s">
        <v>8692</v>
      </c>
      <c r="E7736" s="519">
        <v>18304</v>
      </c>
      <c r="F7736" s="184">
        <v>137.84</v>
      </c>
      <c r="G7736" s="309"/>
      <c r="H7736" s="309"/>
      <c r="J7736" s="24"/>
      <c r="K7736" s="73"/>
      <c r="L7736" s="74"/>
      <c r="M7736" s="24"/>
    </row>
    <row r="7737" spans="1:13" s="444" customFormat="1" ht="15" customHeight="1">
      <c r="A7737" s="4">
        <v>41806</v>
      </c>
      <c r="B7737" s="4"/>
      <c r="C7737" s="7" t="s">
        <v>8030</v>
      </c>
      <c r="D7737" s="7" t="s">
        <v>8707</v>
      </c>
      <c r="E7737" s="519">
        <v>18319</v>
      </c>
      <c r="F7737" s="184">
        <v>136</v>
      </c>
      <c r="G7737" s="309"/>
      <c r="H7737" s="309"/>
      <c r="J7737" s="24"/>
      <c r="K7737" s="73"/>
      <c r="L7737" s="74"/>
      <c r="M7737" s="24"/>
    </row>
    <row r="7738" spans="1:13" s="444" customFormat="1" ht="15" customHeight="1">
      <c r="A7738" s="4">
        <v>41806</v>
      </c>
      <c r="B7738" s="4"/>
      <c r="C7738" s="7" t="s">
        <v>3775</v>
      </c>
      <c r="D7738" s="7" t="s">
        <v>8699</v>
      </c>
      <c r="E7738" s="519">
        <v>18311</v>
      </c>
      <c r="F7738" s="184">
        <v>137.84</v>
      </c>
      <c r="G7738" s="309"/>
      <c r="H7738" s="309"/>
      <c r="J7738" s="24"/>
      <c r="K7738" s="73"/>
      <c r="L7738" s="74"/>
      <c r="M7738" s="24"/>
    </row>
    <row r="7739" spans="1:13" s="444" customFormat="1" ht="15" customHeight="1">
      <c r="A7739" s="4">
        <v>41806</v>
      </c>
      <c r="B7739" s="4"/>
      <c r="C7739" s="7" t="s">
        <v>8675</v>
      </c>
      <c r="D7739" s="7" t="s">
        <v>8691</v>
      </c>
      <c r="E7739" s="519">
        <v>18303</v>
      </c>
      <c r="F7739" s="184">
        <v>165.2</v>
      </c>
      <c r="G7739" s="309"/>
      <c r="H7739" s="309"/>
      <c r="J7739" s="24"/>
      <c r="K7739" s="73"/>
      <c r="L7739" s="74"/>
      <c r="M7739" s="24"/>
    </row>
    <row r="7740" spans="1:13" s="444" customFormat="1" ht="15" customHeight="1">
      <c r="A7740" s="4">
        <v>41806</v>
      </c>
      <c r="B7740" s="4"/>
      <c r="C7740" s="7" t="s">
        <v>791</v>
      </c>
      <c r="D7740" s="7" t="s">
        <v>8708</v>
      </c>
      <c r="E7740" s="519">
        <v>18320</v>
      </c>
      <c r="F7740" s="184">
        <v>240</v>
      </c>
      <c r="G7740" s="309"/>
      <c r="H7740" s="309"/>
      <c r="J7740" s="24"/>
      <c r="K7740" s="73"/>
      <c r="L7740" s="74"/>
      <c r="M7740" s="24"/>
    </row>
    <row r="7741" spans="1:13" s="444" customFormat="1" ht="15" customHeight="1">
      <c r="A7741" s="4">
        <v>41806</v>
      </c>
      <c r="B7741" s="4"/>
      <c r="C7741" s="7" t="s">
        <v>681</v>
      </c>
      <c r="D7741" s="7" t="s">
        <v>8695</v>
      </c>
      <c r="E7741" s="519">
        <v>18307</v>
      </c>
      <c r="F7741" s="184">
        <v>191.8</v>
      </c>
      <c r="G7741" s="309"/>
      <c r="H7741" s="309"/>
      <c r="J7741" s="24"/>
      <c r="K7741" s="73"/>
      <c r="L7741" s="74"/>
      <c r="M7741" s="24"/>
    </row>
    <row r="7742" spans="1:13" s="444" customFormat="1" ht="15" customHeight="1">
      <c r="A7742" s="4">
        <v>41806</v>
      </c>
      <c r="B7742" s="4"/>
      <c r="C7742" s="7" t="s">
        <v>792</v>
      </c>
      <c r="D7742" s="7" t="s">
        <v>8709</v>
      </c>
      <c r="E7742" s="519">
        <v>18322</v>
      </c>
      <c r="F7742" s="184">
        <v>392</v>
      </c>
      <c r="G7742" s="309"/>
      <c r="H7742" s="309"/>
      <c r="J7742" s="24"/>
      <c r="K7742" s="73"/>
      <c r="L7742" s="74"/>
      <c r="M7742" s="24"/>
    </row>
    <row r="7743" spans="1:13" s="444" customFormat="1" ht="15" customHeight="1">
      <c r="A7743" s="4">
        <v>41806</v>
      </c>
      <c r="B7743" s="4"/>
      <c r="C7743" s="7" t="s">
        <v>2397</v>
      </c>
      <c r="D7743" s="7" t="s">
        <v>8697</v>
      </c>
      <c r="E7743" s="519">
        <v>18309</v>
      </c>
      <c r="F7743" s="184">
        <v>137.84</v>
      </c>
      <c r="G7743" s="309"/>
      <c r="H7743" s="309"/>
      <c r="J7743" s="24"/>
      <c r="K7743" s="73"/>
      <c r="L7743" s="74"/>
      <c r="M7743" s="24"/>
    </row>
    <row r="7744" spans="1:13" s="444" customFormat="1" ht="15" customHeight="1">
      <c r="A7744" s="4">
        <v>41806</v>
      </c>
      <c r="B7744" s="4"/>
      <c r="C7744" s="7" t="s">
        <v>529</v>
      </c>
      <c r="D7744" s="7" t="s">
        <v>8724</v>
      </c>
      <c r="E7744" s="519">
        <v>18337</v>
      </c>
      <c r="F7744" s="184">
        <v>218</v>
      </c>
      <c r="G7744" s="309"/>
      <c r="H7744" s="309"/>
      <c r="J7744" s="24"/>
      <c r="K7744" s="73"/>
      <c r="L7744" s="74"/>
      <c r="M7744" s="24"/>
    </row>
    <row r="7745" spans="1:13" s="444" customFormat="1" ht="15" customHeight="1">
      <c r="A7745" s="4">
        <v>41806</v>
      </c>
      <c r="B7745" s="4"/>
      <c r="C7745" s="7" t="s">
        <v>7534</v>
      </c>
      <c r="D7745" s="7" t="s">
        <v>8752</v>
      </c>
      <c r="E7745" s="519">
        <v>18367</v>
      </c>
      <c r="F7745" s="184">
        <v>136</v>
      </c>
      <c r="G7745" s="309"/>
      <c r="H7745" s="309"/>
      <c r="J7745" s="24"/>
      <c r="K7745" s="73"/>
      <c r="L7745" s="74"/>
      <c r="M7745" s="24"/>
    </row>
    <row r="7746" spans="1:13" s="444" customFormat="1" ht="15" customHeight="1">
      <c r="A7746" s="4">
        <v>41806</v>
      </c>
      <c r="B7746" s="4"/>
      <c r="C7746" s="7" t="s">
        <v>562</v>
      </c>
      <c r="D7746" s="7" t="s">
        <v>8722</v>
      </c>
      <c r="E7746" s="519">
        <v>18335</v>
      </c>
      <c r="F7746" s="184">
        <v>174</v>
      </c>
      <c r="G7746" s="309"/>
      <c r="H7746" s="309"/>
      <c r="J7746" s="24"/>
      <c r="K7746" s="73"/>
      <c r="L7746" s="74"/>
      <c r="M7746" s="24"/>
    </row>
    <row r="7747" spans="1:13" s="444" customFormat="1" ht="15" customHeight="1">
      <c r="A7747" s="4">
        <v>41806</v>
      </c>
      <c r="B7747" s="4"/>
      <c r="C7747" s="7" t="s">
        <v>8673</v>
      </c>
      <c r="D7747" s="7" t="s">
        <v>8689</v>
      </c>
      <c r="E7747" s="519">
        <v>18301</v>
      </c>
      <c r="F7747" s="184">
        <v>199.4</v>
      </c>
      <c r="G7747" s="309"/>
      <c r="H7747" s="309"/>
      <c r="J7747" s="24"/>
      <c r="K7747" s="73"/>
      <c r="L7747" s="74"/>
      <c r="M7747" s="24"/>
    </row>
    <row r="7748" spans="1:13" s="444" customFormat="1" ht="15" customHeight="1">
      <c r="A7748" s="4">
        <v>41806</v>
      </c>
      <c r="B7748" s="4"/>
      <c r="C7748" s="7" t="s">
        <v>503</v>
      </c>
      <c r="D7748" s="7" t="s">
        <v>8698</v>
      </c>
      <c r="E7748" s="519">
        <v>18310</v>
      </c>
      <c r="F7748" s="184">
        <v>140.97</v>
      </c>
      <c r="G7748" s="309"/>
      <c r="H7748" s="309"/>
      <c r="J7748" s="24"/>
      <c r="K7748" s="73"/>
      <c r="L7748" s="74"/>
      <c r="M7748" s="24"/>
    </row>
    <row r="7749" spans="1:13" s="444" customFormat="1" ht="15" customHeight="1">
      <c r="A7749" s="4">
        <v>41806</v>
      </c>
      <c r="B7749" s="4"/>
      <c r="C7749" s="7" t="s">
        <v>492</v>
      </c>
      <c r="D7749" s="7" t="s">
        <v>8688</v>
      </c>
      <c r="E7749" s="519">
        <v>18300</v>
      </c>
      <c r="F7749" s="184">
        <v>195.4</v>
      </c>
      <c r="G7749" s="309"/>
      <c r="H7749" s="309"/>
      <c r="J7749" s="24"/>
      <c r="K7749" s="73"/>
      <c r="L7749" s="74"/>
      <c r="M7749" s="24"/>
    </row>
    <row r="7750" spans="1:13" s="444" customFormat="1" ht="15" customHeight="1">
      <c r="A7750" s="4">
        <v>41806</v>
      </c>
      <c r="B7750" s="4"/>
      <c r="C7750" s="7" t="s">
        <v>1727</v>
      </c>
      <c r="D7750" s="7" t="s">
        <v>8721</v>
      </c>
      <c r="E7750" s="519">
        <v>18334</v>
      </c>
      <c r="F7750" s="184">
        <v>154</v>
      </c>
      <c r="G7750" s="309"/>
      <c r="H7750" s="309"/>
      <c r="J7750" s="24"/>
      <c r="K7750" s="73"/>
      <c r="L7750" s="74"/>
      <c r="M7750" s="24"/>
    </row>
    <row r="7751" spans="1:13" s="444" customFormat="1" ht="15" customHeight="1">
      <c r="A7751" s="4">
        <v>41806</v>
      </c>
      <c r="B7751" s="4"/>
      <c r="C7751" s="7" t="s">
        <v>636</v>
      </c>
      <c r="D7751" s="7" t="s">
        <v>8703</v>
      </c>
      <c r="E7751" s="519">
        <v>18315</v>
      </c>
      <c r="F7751" s="184">
        <v>140.97</v>
      </c>
      <c r="G7751" s="309"/>
      <c r="H7751" s="309"/>
      <c r="J7751" s="24"/>
      <c r="K7751" s="73"/>
      <c r="L7751" s="74"/>
      <c r="M7751" s="24"/>
    </row>
    <row r="7752" spans="1:13" s="444" customFormat="1" ht="15" customHeight="1">
      <c r="A7752" s="4">
        <v>41806</v>
      </c>
      <c r="B7752" s="4"/>
      <c r="C7752" s="7" t="s">
        <v>1032</v>
      </c>
      <c r="D7752" s="7" t="s">
        <v>8705</v>
      </c>
      <c r="E7752" s="519">
        <v>18317</v>
      </c>
      <c r="F7752" s="184">
        <v>180.11</v>
      </c>
      <c r="G7752" s="309"/>
      <c r="H7752" s="309"/>
      <c r="J7752" s="24"/>
      <c r="K7752" s="73"/>
      <c r="L7752" s="74"/>
      <c r="M7752" s="24"/>
    </row>
    <row r="7753" spans="1:13" s="444" customFormat="1" ht="15" customHeight="1">
      <c r="A7753" s="4">
        <v>41806</v>
      </c>
      <c r="B7753" s="4"/>
      <c r="C7753" s="7" t="s">
        <v>523</v>
      </c>
      <c r="D7753" s="7" t="s">
        <v>8714</v>
      </c>
      <c r="E7753" s="519">
        <v>18327</v>
      </c>
      <c r="F7753" s="184">
        <v>392</v>
      </c>
      <c r="G7753" s="309"/>
      <c r="H7753" s="309"/>
      <c r="J7753" s="24"/>
      <c r="K7753" s="73"/>
      <c r="L7753" s="74"/>
      <c r="M7753" s="24"/>
    </row>
    <row r="7754" spans="1:13" s="444" customFormat="1" ht="15" customHeight="1">
      <c r="A7754" s="4">
        <v>41806</v>
      </c>
      <c r="B7754" s="4"/>
      <c r="C7754" s="7" t="s">
        <v>5113</v>
      </c>
      <c r="D7754" s="7" t="s">
        <v>8712</v>
      </c>
      <c r="E7754" s="519">
        <v>18325</v>
      </c>
      <c r="F7754" s="184">
        <v>140</v>
      </c>
      <c r="G7754" s="309"/>
      <c r="H7754" s="309"/>
      <c r="J7754" s="24"/>
      <c r="K7754" s="73"/>
      <c r="L7754" s="74"/>
      <c r="M7754" s="24"/>
    </row>
    <row r="7755" spans="1:13" s="444" customFormat="1" ht="15" customHeight="1">
      <c r="A7755" s="4">
        <v>41806</v>
      </c>
      <c r="B7755" s="4"/>
      <c r="C7755" s="7" t="s">
        <v>528</v>
      </c>
      <c r="D7755" s="7" t="s">
        <v>8720</v>
      </c>
      <c r="E7755" s="519">
        <v>18333</v>
      </c>
      <c r="F7755" s="184">
        <v>220</v>
      </c>
      <c r="G7755" s="309"/>
      <c r="H7755" s="309"/>
      <c r="J7755" s="24"/>
      <c r="K7755" s="73"/>
      <c r="L7755" s="74"/>
      <c r="M7755" s="24"/>
    </row>
    <row r="7756" spans="1:13" s="444" customFormat="1" ht="15" customHeight="1">
      <c r="A7756" s="4">
        <v>41806</v>
      </c>
      <c r="B7756" s="4"/>
      <c r="C7756" s="7" t="s">
        <v>633</v>
      </c>
      <c r="D7756" s="7" t="s">
        <v>8700</v>
      </c>
      <c r="E7756" s="519">
        <v>18312</v>
      </c>
      <c r="F7756" s="184">
        <v>151.80000000000001</v>
      </c>
      <c r="G7756" s="309"/>
      <c r="H7756" s="309"/>
      <c r="J7756" s="24"/>
      <c r="K7756" s="73"/>
      <c r="L7756" s="74"/>
      <c r="M7756" s="24"/>
    </row>
    <row r="7757" spans="1:13" s="444" customFormat="1" ht="15" customHeight="1">
      <c r="A7757" s="4">
        <v>41806</v>
      </c>
      <c r="B7757" s="4"/>
      <c r="C7757" s="7" t="s">
        <v>795</v>
      </c>
      <c r="D7757" s="7" t="s">
        <v>8713</v>
      </c>
      <c r="E7757" s="519">
        <v>18326</v>
      </c>
      <c r="F7757" s="184">
        <v>184</v>
      </c>
      <c r="G7757" s="309"/>
      <c r="H7757" s="309"/>
      <c r="J7757" s="24"/>
      <c r="K7757" s="73"/>
      <c r="L7757" s="74"/>
      <c r="M7757" s="24"/>
    </row>
    <row r="7758" spans="1:13" s="444" customFormat="1" ht="15" customHeight="1">
      <c r="A7758" s="4">
        <v>41806</v>
      </c>
      <c r="B7758" s="4"/>
      <c r="C7758" s="7" t="s">
        <v>3138</v>
      </c>
      <c r="D7758" s="7" t="s">
        <v>8716</v>
      </c>
      <c r="E7758" s="519">
        <v>18329</v>
      </c>
      <c r="F7758" s="184">
        <v>160</v>
      </c>
      <c r="G7758" s="309"/>
      <c r="H7758" s="309"/>
      <c r="J7758" s="24"/>
      <c r="K7758" s="73"/>
      <c r="L7758" s="74"/>
      <c r="M7758" s="24"/>
    </row>
    <row r="7759" spans="1:13" s="444" customFormat="1" ht="15" customHeight="1">
      <c r="A7759" s="4">
        <v>41806</v>
      </c>
      <c r="B7759" s="4"/>
      <c r="C7759" s="7" t="s">
        <v>561</v>
      </c>
      <c r="D7759" s="7" t="s">
        <v>8719</v>
      </c>
      <c r="E7759" s="519">
        <v>18332</v>
      </c>
      <c r="F7759" s="184">
        <v>161</v>
      </c>
      <c r="G7759" s="309"/>
      <c r="H7759" s="309"/>
      <c r="J7759" s="24"/>
      <c r="K7759" s="73"/>
      <c r="L7759" s="74"/>
      <c r="M7759" s="24"/>
    </row>
    <row r="7762" spans="1:13">
      <c r="A7762" s="579">
        <v>41808</v>
      </c>
    </row>
    <row r="7763" spans="1:13" s="444" customFormat="1" ht="15" customHeight="1">
      <c r="A7763" s="4">
        <v>41802</v>
      </c>
      <c r="B7763" s="4"/>
      <c r="C7763" s="7" t="s">
        <v>1124</v>
      </c>
      <c r="D7763" s="7" t="s">
        <v>8629</v>
      </c>
      <c r="E7763" s="519">
        <v>18281</v>
      </c>
      <c r="F7763" s="184">
        <v>800</v>
      </c>
      <c r="G7763" s="309"/>
      <c r="H7763" s="309"/>
      <c r="J7763" s="24"/>
      <c r="K7763" s="73"/>
      <c r="L7763" s="74"/>
      <c r="M7763" s="24"/>
    </row>
    <row r="7764" spans="1:13" s="444" customFormat="1">
      <c r="A7764" s="209">
        <v>41803</v>
      </c>
      <c r="B7764" s="209"/>
      <c r="C7764" s="118" t="s">
        <v>8643</v>
      </c>
      <c r="D7764" s="118" t="s">
        <v>8653</v>
      </c>
      <c r="E7764" s="520">
        <v>18391</v>
      </c>
      <c r="F7764" s="121">
        <v>1000</v>
      </c>
      <c r="G7764" s="309"/>
      <c r="H7764" s="309"/>
      <c r="I7764" s="24"/>
      <c r="J7764" s="2"/>
    </row>
    <row r="7765" spans="1:13" s="444" customFormat="1" ht="15" customHeight="1">
      <c r="A7765" s="4">
        <v>41806</v>
      </c>
      <c r="B7765" s="4"/>
      <c r="C7765" s="7" t="s">
        <v>626</v>
      </c>
      <c r="D7765" s="7" t="s">
        <v>8694</v>
      </c>
      <c r="E7765" s="519">
        <v>18306</v>
      </c>
      <c r="F7765" s="184">
        <v>140.97</v>
      </c>
      <c r="G7765" s="309"/>
      <c r="H7765" s="309"/>
      <c r="J7765" s="24"/>
      <c r="K7765" s="73"/>
      <c r="L7765" s="74"/>
      <c r="M7765" s="24"/>
    </row>
    <row r="7766" spans="1:13" s="444" customFormat="1" ht="15" customHeight="1">
      <c r="A7766" s="380" t="s">
        <v>8771</v>
      </c>
      <c r="B7766" s="4"/>
      <c r="C7766" s="7" t="s">
        <v>2897</v>
      </c>
      <c r="D7766" s="7" t="s">
        <v>8770</v>
      </c>
      <c r="E7766" s="519">
        <v>18417</v>
      </c>
      <c r="F7766" s="184">
        <v>1200</v>
      </c>
      <c r="G7766" s="309"/>
      <c r="H7766" s="309"/>
      <c r="J7766" s="24"/>
      <c r="K7766" s="73"/>
      <c r="L7766" s="74"/>
      <c r="M7766" s="24"/>
    </row>
    <row r="7767" spans="1:13" s="444" customFormat="1" ht="15" customHeight="1">
      <c r="A7767" s="4">
        <v>41806</v>
      </c>
      <c r="B7767" s="4"/>
      <c r="C7767" s="7" t="s">
        <v>8237</v>
      </c>
      <c r="D7767" s="7" t="s">
        <v>8711</v>
      </c>
      <c r="E7767" s="519">
        <v>18324</v>
      </c>
      <c r="F7767" s="184">
        <v>140</v>
      </c>
      <c r="G7767" s="309"/>
      <c r="H7767" s="309"/>
      <c r="J7767" s="24"/>
      <c r="K7767" s="73"/>
      <c r="L7767" s="74"/>
      <c r="M7767" s="24"/>
    </row>
    <row r="7768" spans="1:13">
      <c r="A7768" s="4">
        <v>41803</v>
      </c>
      <c r="B7768" s="4"/>
      <c r="C7768" s="7" t="s">
        <v>5214</v>
      </c>
      <c r="D7768" s="7" t="s">
        <v>8656</v>
      </c>
      <c r="E7768" s="519">
        <v>18394</v>
      </c>
      <c r="F7768" s="184">
        <v>114.65</v>
      </c>
    </row>
    <row r="7769" spans="1:13">
      <c r="A7769" s="4">
        <v>41808</v>
      </c>
      <c r="B7769" s="4"/>
      <c r="C7769" s="7" t="s">
        <v>1707</v>
      </c>
      <c r="D7769" s="7" t="s">
        <v>8774</v>
      </c>
      <c r="E7769" s="519">
        <v>18420</v>
      </c>
      <c r="F7769" s="184">
        <v>80</v>
      </c>
    </row>
    <row r="7770" spans="1:13" s="444" customFormat="1" ht="15" customHeight="1">
      <c r="A7770" s="4">
        <v>41808</v>
      </c>
      <c r="B7770" s="4"/>
      <c r="C7770" s="7" t="s">
        <v>531</v>
      </c>
      <c r="D7770" s="7" t="s">
        <v>8773</v>
      </c>
      <c r="E7770" s="519">
        <v>18419</v>
      </c>
      <c r="F7770" s="184">
        <v>500.62</v>
      </c>
      <c r="G7770" s="309"/>
      <c r="H7770" s="309"/>
      <c r="J7770" s="24"/>
      <c r="K7770" s="73"/>
      <c r="L7770" s="74"/>
      <c r="M7770" s="24"/>
    </row>
    <row r="7771" spans="1:13">
      <c r="F7771" s="444"/>
    </row>
    <row r="7772" spans="1:13">
      <c r="A7772" s="579">
        <v>41809</v>
      </c>
      <c r="F7772" s="444"/>
    </row>
    <row r="7773" spans="1:13" s="444" customFormat="1" ht="15" customHeight="1">
      <c r="A7773" s="4">
        <v>41795</v>
      </c>
      <c r="B7773" s="4"/>
      <c r="C7773" s="7" t="s">
        <v>948</v>
      </c>
      <c r="D7773" s="7" t="s">
        <v>8552</v>
      </c>
      <c r="E7773" s="519">
        <v>18213</v>
      </c>
      <c r="F7773" s="184">
        <v>207.79</v>
      </c>
      <c r="G7773" s="309"/>
      <c r="H7773" s="309"/>
      <c r="J7773" s="24"/>
      <c r="K7773" s="73"/>
      <c r="L7773" s="74"/>
      <c r="M7773" s="24"/>
    </row>
    <row r="7774" spans="1:13" s="444" customFormat="1">
      <c r="A7774" s="4">
        <v>41803</v>
      </c>
      <c r="B7774" s="4"/>
      <c r="C7774" s="7" t="s">
        <v>7007</v>
      </c>
      <c r="D7774" s="7" t="s">
        <v>8651</v>
      </c>
      <c r="E7774" s="519">
        <v>18389</v>
      </c>
      <c r="F7774" s="184">
        <v>300</v>
      </c>
      <c r="G7774" s="309"/>
      <c r="H7774" s="309"/>
      <c r="I7774" s="24"/>
      <c r="J7774" s="2"/>
    </row>
    <row r="7775" spans="1:13" s="444" customFormat="1" ht="15" customHeight="1">
      <c r="A7775" s="4">
        <v>41800</v>
      </c>
      <c r="B7775" s="4"/>
      <c r="C7775" s="7" t="s">
        <v>8612</v>
      </c>
      <c r="D7775" s="7" t="s">
        <v>4418</v>
      </c>
      <c r="E7775" s="519">
        <v>18268</v>
      </c>
      <c r="F7775" s="184">
        <v>750.72</v>
      </c>
      <c r="G7775" s="309"/>
      <c r="H7775" s="309"/>
      <c r="J7775" s="24"/>
      <c r="K7775" s="73"/>
      <c r="L7775" s="74"/>
      <c r="M7775" s="24"/>
    </row>
    <row r="7776" spans="1:13" s="444" customFormat="1" ht="15" customHeight="1">
      <c r="A7776" s="4">
        <v>41803</v>
      </c>
      <c r="B7776" s="4"/>
      <c r="C7776" s="7" t="s">
        <v>8407</v>
      </c>
      <c r="D7776" s="7" t="s">
        <v>8658</v>
      </c>
      <c r="E7776" s="519">
        <v>18396</v>
      </c>
      <c r="F7776" s="184">
        <v>771</v>
      </c>
      <c r="G7776" s="309"/>
      <c r="H7776" s="309"/>
      <c r="J7776" s="24"/>
      <c r="K7776" s="73"/>
      <c r="L7776" s="74"/>
      <c r="M7776" s="24"/>
    </row>
    <row r="7777" spans="1:13" s="444" customFormat="1" ht="15" customHeight="1">
      <c r="A7777" s="4">
        <v>41806</v>
      </c>
      <c r="B7777" s="4"/>
      <c r="C7777" s="7" t="s">
        <v>130</v>
      </c>
      <c r="D7777" s="7" t="s">
        <v>8669</v>
      </c>
      <c r="E7777" s="519">
        <v>18410</v>
      </c>
      <c r="F7777" s="184">
        <v>975</v>
      </c>
      <c r="G7777" s="309"/>
      <c r="H7777" s="309"/>
      <c r="J7777" s="24"/>
      <c r="K7777" s="73"/>
      <c r="L7777" s="74"/>
      <c r="M7777" s="24"/>
    </row>
    <row r="7778" spans="1:13" s="444" customFormat="1" ht="15" customHeight="1">
      <c r="A7778" s="4">
        <v>41803</v>
      </c>
      <c r="B7778" s="4"/>
      <c r="C7778" s="7" t="s">
        <v>130</v>
      </c>
      <c r="D7778" s="7" t="s">
        <v>8665</v>
      </c>
      <c r="E7778" s="519">
        <v>18416</v>
      </c>
      <c r="F7778" s="184">
        <v>1500</v>
      </c>
      <c r="G7778" s="309"/>
      <c r="H7778" s="309"/>
      <c r="J7778" s="24"/>
      <c r="K7778" s="73"/>
      <c r="L7778" s="74"/>
      <c r="M7778" s="24"/>
    </row>
    <row r="7779" spans="1:13" s="444" customFormat="1" ht="15" customHeight="1">
      <c r="A7779" s="4">
        <v>41806</v>
      </c>
      <c r="B7779" s="4"/>
      <c r="C7779" s="7" t="s">
        <v>525</v>
      </c>
      <c r="D7779" s="7" t="s">
        <v>8718</v>
      </c>
      <c r="E7779" s="519">
        <v>18331</v>
      </c>
      <c r="F7779" s="184">
        <v>220</v>
      </c>
      <c r="G7779" s="309"/>
      <c r="H7779" s="309"/>
      <c r="J7779" s="24"/>
      <c r="K7779" s="73"/>
      <c r="L7779" s="74"/>
      <c r="M7779" s="24"/>
    </row>
    <row r="7780" spans="1:13" s="444" customFormat="1" ht="15" customHeight="1">
      <c r="A7780" s="4">
        <v>41809</v>
      </c>
      <c r="B7780" s="4"/>
      <c r="C7780" s="7" t="s">
        <v>8776</v>
      </c>
      <c r="D7780" s="7" t="s">
        <v>8775</v>
      </c>
      <c r="E7780" s="519">
        <v>18421</v>
      </c>
      <c r="F7780" s="184">
        <v>14005.54</v>
      </c>
      <c r="G7780" s="309"/>
      <c r="H7780" s="309"/>
      <c r="J7780" s="24"/>
      <c r="K7780" s="73"/>
      <c r="L7780" s="74"/>
      <c r="M7780" s="24"/>
    </row>
    <row r="7781" spans="1:13">
      <c r="A7781" s="4">
        <v>41806</v>
      </c>
      <c r="B7781" s="4"/>
      <c r="C7781" s="7" t="s">
        <v>2268</v>
      </c>
      <c r="D7781" s="7" t="s">
        <v>8763</v>
      </c>
      <c r="E7781" s="519">
        <v>18379</v>
      </c>
      <c r="F7781" s="184">
        <v>520</v>
      </c>
    </row>
    <row r="7782" spans="1:13">
      <c r="A7782" s="4">
        <v>41806</v>
      </c>
      <c r="B7782" s="4"/>
      <c r="C7782" s="7" t="s">
        <v>354</v>
      </c>
      <c r="D7782" s="7" t="s">
        <v>8683</v>
      </c>
      <c r="E7782" s="519">
        <v>18295</v>
      </c>
      <c r="F7782" s="184">
        <v>1260</v>
      </c>
    </row>
    <row r="7783" spans="1:13">
      <c r="A7783" s="4">
        <v>41809</v>
      </c>
      <c r="B7783" s="4"/>
      <c r="C7783" s="7" t="s">
        <v>2897</v>
      </c>
      <c r="D7783" s="7" t="s">
        <v>8777</v>
      </c>
      <c r="E7783" s="519">
        <v>18422</v>
      </c>
      <c r="F7783" s="184">
        <v>1250</v>
      </c>
    </row>
    <row r="7786" spans="1:13">
      <c r="A7786" s="579">
        <v>41810</v>
      </c>
      <c r="F7786" s="444"/>
    </row>
    <row r="7787" spans="1:13" s="444" customFormat="1" ht="15" customHeight="1">
      <c r="A7787" s="4">
        <v>41789</v>
      </c>
      <c r="B7787" s="4"/>
      <c r="C7787" s="7" t="s">
        <v>8406</v>
      </c>
      <c r="D7787" s="7" t="s">
        <v>8414</v>
      </c>
      <c r="E7787" s="519">
        <v>18084</v>
      </c>
      <c r="F7787" s="184">
        <v>566</v>
      </c>
      <c r="G7787" s="309"/>
      <c r="H7787" s="309"/>
      <c r="J7787" s="24"/>
      <c r="K7787" s="73"/>
      <c r="L7787" s="74"/>
      <c r="M7787" s="24"/>
    </row>
    <row r="7788" spans="1:13">
      <c r="A7788" s="4">
        <v>41806</v>
      </c>
      <c r="B7788" s="4"/>
      <c r="C7788" s="7" t="s">
        <v>6376</v>
      </c>
      <c r="D7788" s="7" t="s">
        <v>8737</v>
      </c>
      <c r="E7788" s="519">
        <v>18405</v>
      </c>
      <c r="F7788" s="184">
        <v>300</v>
      </c>
    </row>
    <row r="7789" spans="1:13">
      <c r="A7789" s="4">
        <v>41806</v>
      </c>
      <c r="B7789" s="4"/>
      <c r="C7789" s="7" t="s">
        <v>7535</v>
      </c>
      <c r="D7789" s="7" t="s">
        <v>8750</v>
      </c>
      <c r="E7789" s="519">
        <v>18365</v>
      </c>
      <c r="F7789" s="184">
        <v>220</v>
      </c>
    </row>
    <row r="7790" spans="1:13">
      <c r="A7790" s="4">
        <v>41806</v>
      </c>
      <c r="B7790" s="4"/>
      <c r="C7790" s="7" t="s">
        <v>538</v>
      </c>
      <c r="D7790" s="7" t="s">
        <v>8739</v>
      </c>
      <c r="E7790" s="519">
        <v>18352</v>
      </c>
      <c r="F7790" s="184">
        <v>403.2</v>
      </c>
    </row>
    <row r="7791" spans="1:13">
      <c r="A7791" s="4">
        <v>41806</v>
      </c>
      <c r="B7791" s="4"/>
      <c r="C7791" s="7" t="s">
        <v>558</v>
      </c>
      <c r="D7791" s="7" t="s">
        <v>8762</v>
      </c>
      <c r="E7791" s="519">
        <v>18378</v>
      </c>
      <c r="F7791" s="184">
        <v>352</v>
      </c>
    </row>
    <row r="7792" spans="1:13">
      <c r="A7792" s="4">
        <v>41806</v>
      </c>
      <c r="B7792" s="4"/>
      <c r="C7792" s="7" t="s">
        <v>366</v>
      </c>
      <c r="D7792" s="7" t="s">
        <v>8684</v>
      </c>
      <c r="E7792" s="519">
        <v>18296</v>
      </c>
      <c r="F7792" s="184">
        <v>660</v>
      </c>
    </row>
    <row r="7793" spans="1:13">
      <c r="A7793" s="4">
        <v>41806</v>
      </c>
      <c r="B7793" s="4"/>
      <c r="C7793" s="7" t="s">
        <v>531</v>
      </c>
      <c r="D7793" s="7" t="s">
        <v>8726</v>
      </c>
      <c r="E7793" s="519">
        <v>18339</v>
      </c>
      <c r="F7793" s="184">
        <v>480</v>
      </c>
    </row>
    <row r="7794" spans="1:13">
      <c r="A7794" s="4">
        <v>41806</v>
      </c>
      <c r="B7794" s="4"/>
      <c r="C7794" s="7" t="s">
        <v>731</v>
      </c>
      <c r="D7794" s="7" t="s">
        <v>8727</v>
      </c>
      <c r="E7794" s="519">
        <v>18340</v>
      </c>
      <c r="F7794" s="184">
        <v>422.4</v>
      </c>
    </row>
    <row r="7795" spans="1:13">
      <c r="A7795" s="4">
        <v>41806</v>
      </c>
      <c r="B7795" s="4"/>
      <c r="C7795" s="7" t="s">
        <v>468</v>
      </c>
      <c r="D7795" s="7" t="s">
        <v>8682</v>
      </c>
      <c r="E7795" s="519">
        <v>18294</v>
      </c>
      <c r="F7795" s="184">
        <v>1380</v>
      </c>
    </row>
    <row r="7796" spans="1:13">
      <c r="A7796" s="4">
        <v>41806</v>
      </c>
      <c r="B7796" s="4"/>
      <c r="C7796" s="7" t="s">
        <v>5298</v>
      </c>
      <c r="D7796" s="7" t="s">
        <v>8764</v>
      </c>
      <c r="E7796" s="519">
        <v>18380</v>
      </c>
      <c r="F7796" s="184">
        <v>120</v>
      </c>
    </row>
    <row r="7797" spans="1:13">
      <c r="A7797" s="4">
        <v>41806</v>
      </c>
      <c r="B7797" s="4"/>
      <c r="C7797" s="7" t="s">
        <v>369</v>
      </c>
      <c r="D7797" s="7" t="s">
        <v>8686</v>
      </c>
      <c r="E7797" s="519">
        <v>18298</v>
      </c>
      <c r="F7797" s="184">
        <v>604</v>
      </c>
    </row>
    <row r="7798" spans="1:13">
      <c r="A7798" s="4">
        <v>41806</v>
      </c>
      <c r="B7798" s="4"/>
      <c r="C7798" s="7" t="s">
        <v>563</v>
      </c>
      <c r="D7798" s="7" t="s">
        <v>8746</v>
      </c>
      <c r="E7798" s="519">
        <v>18360</v>
      </c>
      <c r="F7798" s="184">
        <v>480</v>
      </c>
    </row>
    <row r="7799" spans="1:13" s="444" customFormat="1" ht="15" customHeight="1">
      <c r="A7799" s="4">
        <v>41806</v>
      </c>
      <c r="B7799" s="4"/>
      <c r="C7799" s="7" t="s">
        <v>3529</v>
      </c>
      <c r="D7799" s="7" t="s">
        <v>8743</v>
      </c>
      <c r="E7799" s="519">
        <v>18356</v>
      </c>
      <c r="F7799" s="184">
        <v>400</v>
      </c>
      <c r="G7799" s="309"/>
      <c r="H7799" s="309"/>
      <c r="J7799" s="24"/>
      <c r="K7799" s="73"/>
      <c r="L7799" s="74"/>
      <c r="M7799" s="24"/>
    </row>
    <row r="7800" spans="1:13" s="444" customFormat="1" ht="15" customHeight="1">
      <c r="A7800" s="4">
        <v>41810</v>
      </c>
      <c r="B7800" s="4"/>
      <c r="C7800" s="7" t="s">
        <v>145</v>
      </c>
      <c r="D7800" s="7" t="s">
        <v>8785</v>
      </c>
      <c r="E7800" s="519">
        <v>18430</v>
      </c>
      <c r="F7800" s="184">
        <v>301</v>
      </c>
      <c r="G7800" s="309"/>
      <c r="H7800" s="309"/>
      <c r="J7800" s="24"/>
      <c r="K7800" s="73"/>
      <c r="L7800" s="74"/>
      <c r="M7800" s="24"/>
    </row>
    <row r="7801" spans="1:13" s="444" customFormat="1" ht="15" customHeight="1">
      <c r="A7801" s="4">
        <v>41810</v>
      </c>
      <c r="B7801" s="4"/>
      <c r="C7801" s="7" t="s">
        <v>389</v>
      </c>
      <c r="D7801" s="7" t="s">
        <v>8787</v>
      </c>
      <c r="E7801" s="519">
        <v>18432</v>
      </c>
      <c r="F7801" s="184">
        <v>300</v>
      </c>
      <c r="G7801" s="309"/>
      <c r="H7801" s="309"/>
      <c r="J7801" s="24"/>
      <c r="K7801" s="73"/>
      <c r="L7801" s="74"/>
      <c r="M7801" s="24"/>
    </row>
    <row r="7802" spans="1:13" s="444" customFormat="1" ht="15" customHeight="1">
      <c r="A7802" s="4">
        <v>41806</v>
      </c>
      <c r="B7802" s="4"/>
      <c r="C7802" s="7" t="s">
        <v>5617</v>
      </c>
      <c r="D7802" s="7" t="s">
        <v>8760</v>
      </c>
      <c r="E7802" s="519">
        <v>18376</v>
      </c>
      <c r="F7802" s="184">
        <v>312</v>
      </c>
      <c r="G7802" s="309"/>
      <c r="H7802" s="309"/>
      <c r="J7802" s="24"/>
      <c r="K7802" s="73"/>
      <c r="L7802" s="74"/>
      <c r="M7802" s="24"/>
    </row>
    <row r="7803" spans="1:13" s="444" customFormat="1" ht="15" customHeight="1">
      <c r="A7803" s="4">
        <v>41806</v>
      </c>
      <c r="B7803" s="4"/>
      <c r="C7803" s="7" t="s">
        <v>367</v>
      </c>
      <c r="D7803" s="7" t="s">
        <v>8685</v>
      </c>
      <c r="E7803" s="519">
        <v>18297</v>
      </c>
      <c r="F7803" s="184">
        <v>660</v>
      </c>
      <c r="G7803" s="309"/>
      <c r="H7803" s="309"/>
      <c r="J7803" s="24"/>
      <c r="K7803" s="73"/>
      <c r="L7803" s="74"/>
      <c r="M7803" s="24"/>
    </row>
    <row r="7804" spans="1:13" s="444" customFormat="1" ht="15" customHeight="1">
      <c r="A7804" s="4">
        <v>41806</v>
      </c>
      <c r="B7804" s="4"/>
      <c r="C7804" s="7" t="s">
        <v>2013</v>
      </c>
      <c r="D7804" s="7" t="s">
        <v>8730</v>
      </c>
      <c r="E7804" s="519">
        <v>18343</v>
      </c>
      <c r="F7804" s="184">
        <v>244.61</v>
      </c>
      <c r="G7804" s="309"/>
      <c r="H7804" s="309"/>
      <c r="J7804" s="24"/>
      <c r="K7804" s="73"/>
      <c r="L7804" s="74"/>
      <c r="M7804" s="24"/>
    </row>
    <row r="7805" spans="1:13" s="444" customFormat="1" ht="15" customHeight="1">
      <c r="A7805" s="4">
        <v>41806</v>
      </c>
      <c r="B7805" s="4"/>
      <c r="C7805" s="7" t="s">
        <v>8242</v>
      </c>
      <c r="D7805" s="7" t="s">
        <v>8748</v>
      </c>
      <c r="E7805" s="519">
        <v>18362</v>
      </c>
      <c r="F7805" s="184">
        <v>600</v>
      </c>
      <c r="G7805" s="309"/>
      <c r="H7805" s="309"/>
      <c r="J7805" s="24"/>
      <c r="K7805" s="73"/>
      <c r="L7805" s="74"/>
      <c r="M7805" s="24"/>
    </row>
    <row r="7806" spans="1:13" s="444" customFormat="1" ht="15" customHeight="1">
      <c r="A7806" s="4">
        <v>41806</v>
      </c>
      <c r="B7806" s="4"/>
      <c r="C7806" s="7" t="s">
        <v>8681</v>
      </c>
      <c r="D7806" s="7" t="s">
        <v>8758</v>
      </c>
      <c r="E7806" s="519">
        <v>18373</v>
      </c>
      <c r="F7806" s="184">
        <v>126</v>
      </c>
      <c r="G7806" s="309"/>
      <c r="H7806" s="309"/>
      <c r="J7806" s="24"/>
      <c r="K7806" s="73"/>
      <c r="L7806" s="74"/>
      <c r="M7806" s="24"/>
    </row>
    <row r="7807" spans="1:13" s="444" customFormat="1" ht="15" customHeight="1">
      <c r="A7807" s="4">
        <v>41806</v>
      </c>
      <c r="B7807" s="4"/>
      <c r="C7807" s="7" t="s">
        <v>5458</v>
      </c>
      <c r="D7807" s="7" t="s">
        <v>8733</v>
      </c>
      <c r="E7807" s="519">
        <v>18346</v>
      </c>
      <c r="F7807" s="184">
        <v>960</v>
      </c>
      <c r="G7807" s="309"/>
      <c r="H7807" s="309"/>
      <c r="J7807" s="24"/>
      <c r="K7807" s="73"/>
      <c r="L7807" s="74"/>
      <c r="M7807" s="24"/>
    </row>
    <row r="7808" spans="1:13" s="444" customFormat="1" ht="15" customHeight="1">
      <c r="A7808" s="4">
        <v>41806</v>
      </c>
      <c r="B7808" s="4"/>
      <c r="C7808" s="7" t="s">
        <v>8245</v>
      </c>
      <c r="D7808" s="7" t="s">
        <v>8753</v>
      </c>
      <c r="E7808" s="519">
        <v>18368</v>
      </c>
      <c r="F7808" s="184">
        <v>140</v>
      </c>
      <c r="G7808" s="309"/>
      <c r="H7808" s="309"/>
      <c r="J7808" s="24"/>
      <c r="K7808" s="73"/>
      <c r="L7808" s="74"/>
      <c r="M7808" s="24"/>
    </row>
    <row r="7809" spans="1:13" s="444" customFormat="1" ht="15" customHeight="1">
      <c r="A7809" s="4">
        <v>41806</v>
      </c>
      <c r="B7809" s="4"/>
      <c r="C7809" s="7" t="s">
        <v>527</v>
      </c>
      <c r="D7809" s="7" t="s">
        <v>8766</v>
      </c>
      <c r="E7809" s="519">
        <v>18382</v>
      </c>
      <c r="F7809" s="184">
        <v>80</v>
      </c>
      <c r="G7809" s="309"/>
      <c r="H7809" s="309"/>
      <c r="J7809" s="24"/>
      <c r="K7809" s="73"/>
      <c r="L7809" s="74"/>
      <c r="M7809" s="24"/>
    </row>
    <row r="7810" spans="1:13" s="444" customFormat="1" ht="15" customHeight="1">
      <c r="A7810" s="4">
        <v>41806</v>
      </c>
      <c r="B7810" s="4"/>
      <c r="C7810" s="7" t="s">
        <v>1730</v>
      </c>
      <c r="D7810" s="7" t="s">
        <v>8761</v>
      </c>
      <c r="E7810" s="519">
        <v>18377</v>
      </c>
      <c r="F7810" s="184">
        <v>120</v>
      </c>
      <c r="G7810" s="309"/>
      <c r="H7810" s="309"/>
      <c r="J7810" s="24"/>
      <c r="K7810" s="73"/>
      <c r="L7810" s="74"/>
      <c r="M7810" s="24"/>
    </row>
    <row r="7811" spans="1:13" s="444" customFormat="1" ht="15" customHeight="1">
      <c r="A7811" s="4">
        <v>41806</v>
      </c>
      <c r="B7811" s="4"/>
      <c r="C7811" s="7" t="s">
        <v>1730</v>
      </c>
      <c r="D7811" s="7" t="s">
        <v>8728</v>
      </c>
      <c r="E7811" s="519">
        <v>18341</v>
      </c>
      <c r="F7811" s="184">
        <v>228</v>
      </c>
      <c r="G7811" s="309"/>
      <c r="H7811" s="309"/>
      <c r="J7811" s="24"/>
      <c r="K7811" s="73"/>
      <c r="L7811" s="74"/>
      <c r="M7811" s="24"/>
    </row>
    <row r="7812" spans="1:13" s="444" customFormat="1" ht="15" customHeight="1">
      <c r="A7812" s="4">
        <v>41806</v>
      </c>
      <c r="B7812" s="4"/>
      <c r="C7812" s="7" t="s">
        <v>8679</v>
      </c>
      <c r="D7812" s="7" t="s">
        <v>8754</v>
      </c>
      <c r="E7812" s="519">
        <v>18369</v>
      </c>
      <c r="F7812" s="184">
        <v>160</v>
      </c>
      <c r="G7812" s="309"/>
      <c r="H7812" s="309"/>
      <c r="J7812" s="24"/>
      <c r="K7812" s="73"/>
      <c r="L7812" s="74"/>
      <c r="M7812" s="24"/>
    </row>
    <row r="7813" spans="1:13" s="444" customFormat="1" ht="15" customHeight="1">
      <c r="A7813" s="4">
        <v>41806</v>
      </c>
      <c r="B7813" s="4"/>
      <c r="C7813" s="7" t="s">
        <v>8247</v>
      </c>
      <c r="D7813" s="7" t="s">
        <v>8757</v>
      </c>
      <c r="E7813" s="519">
        <v>18372</v>
      </c>
      <c r="F7813" s="184">
        <v>136</v>
      </c>
      <c r="G7813" s="309"/>
      <c r="H7813" s="309"/>
      <c r="J7813" s="24"/>
      <c r="K7813" s="73"/>
      <c r="L7813" s="74"/>
      <c r="M7813" s="24"/>
    </row>
    <row r="7814" spans="1:13" s="444" customFormat="1" ht="15" customHeight="1">
      <c r="A7814" s="4">
        <v>41806</v>
      </c>
      <c r="B7814" s="4"/>
      <c r="C7814" s="7" t="s">
        <v>233</v>
      </c>
      <c r="D7814" s="7" t="s">
        <v>8731</v>
      </c>
      <c r="E7814" s="519">
        <v>18344</v>
      </c>
      <c r="F7814" s="184">
        <v>298.8</v>
      </c>
      <c r="G7814" s="309"/>
      <c r="H7814" s="309"/>
      <c r="J7814" s="24"/>
      <c r="K7814" s="73"/>
      <c r="L7814" s="74"/>
      <c r="M7814" s="24"/>
    </row>
    <row r="7815" spans="1:13" s="444" customFormat="1" ht="15" customHeight="1">
      <c r="A7815" s="4">
        <v>41806</v>
      </c>
      <c r="B7815" s="4"/>
      <c r="C7815" s="7" t="s">
        <v>6986</v>
      </c>
      <c r="D7815" s="7" t="s">
        <v>8735</v>
      </c>
      <c r="E7815" s="519">
        <v>18348</v>
      </c>
      <c r="F7815" s="184">
        <v>1000</v>
      </c>
      <c r="G7815" s="309"/>
      <c r="H7815" s="309"/>
      <c r="J7815" s="24"/>
      <c r="K7815" s="73"/>
      <c r="L7815" s="74"/>
      <c r="M7815" s="24"/>
    </row>
    <row r="7816" spans="1:13" s="444" customFormat="1" ht="15" customHeight="1">
      <c r="A7816" s="4">
        <v>41806</v>
      </c>
      <c r="B7816" s="4"/>
      <c r="C7816" s="7" t="s">
        <v>1485</v>
      </c>
      <c r="D7816" s="7" t="s">
        <v>8742</v>
      </c>
      <c r="E7816" s="519">
        <v>18355</v>
      </c>
      <c r="F7816" s="184">
        <v>276</v>
      </c>
      <c r="G7816" s="309"/>
      <c r="H7816" s="309"/>
      <c r="J7816" s="24"/>
      <c r="K7816" s="73"/>
      <c r="L7816" s="74"/>
      <c r="M7816" s="24"/>
    </row>
    <row r="7817" spans="1:13" s="444" customFormat="1" ht="15" customHeight="1">
      <c r="A7817" s="4">
        <v>41806</v>
      </c>
      <c r="B7817" s="4"/>
      <c r="C7817" s="7" t="s">
        <v>75</v>
      </c>
      <c r="D7817" s="7" t="s">
        <v>8767</v>
      </c>
      <c r="E7817" s="519">
        <v>18383</v>
      </c>
      <c r="F7817" s="184">
        <v>120</v>
      </c>
      <c r="G7817" s="309"/>
      <c r="H7817" s="309"/>
      <c r="J7817" s="24"/>
      <c r="K7817" s="73"/>
      <c r="L7817" s="74"/>
      <c r="M7817" s="24"/>
    </row>
    <row r="7818" spans="1:13" s="444" customFormat="1" ht="15" customHeight="1">
      <c r="A7818" s="4">
        <v>41806</v>
      </c>
      <c r="B7818" s="4"/>
      <c r="C7818" s="7" t="s">
        <v>6377</v>
      </c>
      <c r="D7818" s="7" t="s">
        <v>8738</v>
      </c>
      <c r="E7818" s="519">
        <v>18351</v>
      </c>
      <c r="F7818" s="184">
        <v>320</v>
      </c>
      <c r="G7818" s="309"/>
      <c r="H7818" s="309"/>
      <c r="J7818" s="24"/>
      <c r="K7818" s="73"/>
      <c r="L7818" s="74"/>
      <c r="M7818" s="24"/>
    </row>
    <row r="7819" spans="1:13" s="444" customFormat="1" ht="15" customHeight="1">
      <c r="A7819" s="4">
        <v>41806</v>
      </c>
      <c r="B7819" s="4"/>
      <c r="C7819" s="7" t="s">
        <v>8678</v>
      </c>
      <c r="D7819" s="7" t="s">
        <v>8745</v>
      </c>
      <c r="E7819" s="519">
        <v>18359</v>
      </c>
      <c r="F7819" s="184">
        <v>480</v>
      </c>
      <c r="G7819" s="309"/>
      <c r="H7819" s="309"/>
      <c r="J7819" s="24"/>
      <c r="K7819" s="73"/>
      <c r="L7819" s="74"/>
      <c r="M7819" s="24"/>
    </row>
    <row r="7820" spans="1:13" s="444" customFormat="1" ht="15" customHeight="1">
      <c r="A7820" s="4">
        <v>41806</v>
      </c>
      <c r="B7820" s="4"/>
      <c r="C7820" s="7" t="s">
        <v>1485</v>
      </c>
      <c r="D7820" s="7" t="s">
        <v>8742</v>
      </c>
      <c r="E7820" s="519">
        <v>18355</v>
      </c>
      <c r="F7820" s="184">
        <v>276</v>
      </c>
      <c r="G7820" s="309"/>
      <c r="H7820" s="309"/>
      <c r="K7820" s="73"/>
      <c r="L7820" s="74"/>
      <c r="M7820" s="24"/>
    </row>
    <row r="7823" spans="1:13">
      <c r="A7823" s="579">
        <v>41813</v>
      </c>
    </row>
    <row r="7824" spans="1:13" s="444" customFormat="1" ht="15" customHeight="1">
      <c r="A7824" s="4">
        <v>41768</v>
      </c>
      <c r="B7824" s="4"/>
      <c r="C7824" s="7" t="s">
        <v>3689</v>
      </c>
      <c r="D7824" s="7" t="s">
        <v>8205</v>
      </c>
      <c r="E7824" s="519">
        <v>18009</v>
      </c>
      <c r="F7824" s="184">
        <v>310.8</v>
      </c>
      <c r="G7824" s="309"/>
      <c r="H7824" s="309"/>
      <c r="I7824" s="24"/>
      <c r="J7824" s="2"/>
    </row>
    <row r="7825" spans="1:13" s="444" customFormat="1" ht="15" customHeight="1">
      <c r="A7825" s="4">
        <v>41810</v>
      </c>
      <c r="B7825" s="4"/>
      <c r="C7825" s="7" t="s">
        <v>8778</v>
      </c>
      <c r="D7825" s="7" t="s">
        <v>8779</v>
      </c>
      <c r="E7825" s="519">
        <v>18423</v>
      </c>
      <c r="F7825" s="184">
        <v>550.54999999999995</v>
      </c>
      <c r="G7825" s="309"/>
      <c r="H7825" s="309"/>
      <c r="J7825" s="24"/>
      <c r="K7825" s="73"/>
      <c r="L7825" s="74"/>
      <c r="M7825" s="24"/>
    </row>
    <row r="7826" spans="1:13" s="444" customFormat="1" ht="15" customHeight="1">
      <c r="A7826" s="4">
        <v>41806</v>
      </c>
      <c r="B7826" s="4"/>
      <c r="C7826" s="7" t="s">
        <v>8661</v>
      </c>
      <c r="D7826" s="7" t="s">
        <v>8729</v>
      </c>
      <c r="E7826" s="519">
        <v>18342</v>
      </c>
      <c r="F7826" s="184">
        <v>700</v>
      </c>
      <c r="G7826" s="309"/>
      <c r="H7826" s="309"/>
      <c r="J7826" s="24"/>
      <c r="K7826" s="73"/>
      <c r="L7826" s="74"/>
      <c r="M7826" s="24"/>
    </row>
    <row r="7827" spans="1:13" s="444" customFormat="1" ht="15" customHeight="1">
      <c r="A7827" s="4">
        <v>41806</v>
      </c>
      <c r="B7827" s="4"/>
      <c r="C7827" s="7" t="s">
        <v>8677</v>
      </c>
      <c r="D7827" s="7" t="s">
        <v>8732</v>
      </c>
      <c r="E7827" s="519">
        <v>18345</v>
      </c>
      <c r="F7827" s="184">
        <v>700</v>
      </c>
      <c r="G7827" s="309"/>
      <c r="H7827" s="309"/>
      <c r="J7827" s="24"/>
      <c r="K7827" s="73"/>
      <c r="L7827" s="74"/>
      <c r="M7827" s="24"/>
    </row>
    <row r="7828" spans="1:13" s="444" customFormat="1" ht="15" customHeight="1">
      <c r="A7828" s="4">
        <v>41810</v>
      </c>
      <c r="B7828" s="4"/>
      <c r="C7828" s="7" t="s">
        <v>2897</v>
      </c>
      <c r="D7828" s="7" t="s">
        <v>8782</v>
      </c>
      <c r="E7828" s="519">
        <v>18427</v>
      </c>
      <c r="F7828" s="184">
        <v>1500</v>
      </c>
      <c r="G7828" s="309"/>
      <c r="H7828" s="309"/>
      <c r="J7828" s="24"/>
      <c r="K7828" s="73"/>
      <c r="L7828" s="74"/>
      <c r="M7828" s="24"/>
    </row>
    <row r="7829" spans="1:13" s="444" customFormat="1" ht="15" customHeight="1">
      <c r="A7829" s="4">
        <v>41806</v>
      </c>
      <c r="B7829" s="4"/>
      <c r="C7829" s="7" t="s">
        <v>456</v>
      </c>
      <c r="D7829" s="7" t="s">
        <v>8741</v>
      </c>
      <c r="E7829" s="519">
        <v>18354</v>
      </c>
      <c r="F7829" s="184">
        <v>388</v>
      </c>
      <c r="G7829" s="309"/>
      <c r="H7829" s="309"/>
      <c r="J7829" s="24"/>
      <c r="K7829" s="73"/>
      <c r="L7829" s="74"/>
      <c r="M7829" s="24"/>
    </row>
    <row r="7830" spans="1:13" s="444" customFormat="1" ht="15" customHeight="1">
      <c r="A7830" s="4">
        <v>41806</v>
      </c>
      <c r="B7830" s="4"/>
      <c r="C7830" s="7" t="s">
        <v>800</v>
      </c>
      <c r="D7830" s="7" t="s">
        <v>8725</v>
      </c>
      <c r="E7830" s="519">
        <v>18338</v>
      </c>
      <c r="F7830" s="184">
        <v>460</v>
      </c>
      <c r="G7830" s="309"/>
      <c r="H7830" s="309"/>
      <c r="J7830" s="24"/>
      <c r="K7830" s="73"/>
      <c r="L7830" s="74"/>
      <c r="M7830" s="24"/>
    </row>
    <row r="7831" spans="1:13" s="444" customFormat="1" ht="15" customHeight="1">
      <c r="A7831" s="4">
        <v>41806</v>
      </c>
      <c r="B7831" s="4"/>
      <c r="C7831" s="7" t="s">
        <v>2644</v>
      </c>
      <c r="D7831" s="7" t="s">
        <v>8749</v>
      </c>
      <c r="E7831" s="519">
        <v>18363</v>
      </c>
      <c r="F7831" s="184">
        <v>240</v>
      </c>
      <c r="G7831" s="309"/>
      <c r="H7831" s="309"/>
      <c r="J7831" s="24"/>
      <c r="K7831" s="73"/>
      <c r="L7831" s="74"/>
      <c r="M7831" s="24"/>
    </row>
    <row r="7832" spans="1:13" s="444" customFormat="1" ht="15" customHeight="1">
      <c r="A7832" s="4">
        <v>41806</v>
      </c>
      <c r="B7832" s="4"/>
      <c r="C7832" s="7" t="s">
        <v>1707</v>
      </c>
      <c r="D7832" s="7" t="s">
        <v>8736</v>
      </c>
      <c r="E7832" s="519">
        <v>18349</v>
      </c>
      <c r="F7832" s="184">
        <v>300</v>
      </c>
      <c r="G7832" s="309"/>
      <c r="H7832" s="309"/>
      <c r="J7832" s="24"/>
      <c r="K7832" s="73"/>
      <c r="L7832" s="74"/>
      <c r="M7832" s="24"/>
    </row>
    <row r="7833" spans="1:13" s="444" customFormat="1" ht="15" customHeight="1">
      <c r="A7833" s="4">
        <v>41806</v>
      </c>
      <c r="B7833" s="4"/>
      <c r="C7833" s="7" t="s">
        <v>8027</v>
      </c>
      <c r="D7833" s="7" t="s">
        <v>8687</v>
      </c>
      <c r="E7833" s="519">
        <v>18299</v>
      </c>
      <c r="F7833" s="184">
        <v>480</v>
      </c>
      <c r="G7833" s="309"/>
      <c r="H7833" s="309"/>
      <c r="J7833" s="24"/>
      <c r="K7833" s="73"/>
      <c r="L7833" s="74"/>
      <c r="M7833" s="24"/>
    </row>
    <row r="7834" spans="1:13" s="444" customFormat="1" ht="15" customHeight="1">
      <c r="A7834" s="4">
        <v>41813</v>
      </c>
      <c r="B7834" s="4"/>
      <c r="C7834" s="7" t="s">
        <v>2897</v>
      </c>
      <c r="D7834" s="7" t="s">
        <v>5937</v>
      </c>
      <c r="E7834" s="519">
        <v>18435</v>
      </c>
      <c r="F7834" s="184">
        <v>2000</v>
      </c>
      <c r="G7834" s="309"/>
      <c r="H7834" s="309"/>
      <c r="J7834" s="24"/>
      <c r="K7834" s="73"/>
      <c r="L7834" s="74"/>
      <c r="M7834" s="24"/>
    </row>
    <row r="7835" spans="1:13" s="444" customFormat="1" ht="15" customHeight="1">
      <c r="A7835" s="4">
        <v>41813</v>
      </c>
      <c r="B7835" s="4"/>
      <c r="C7835" s="7" t="s">
        <v>2738</v>
      </c>
      <c r="D7835" s="7" t="s">
        <v>8790</v>
      </c>
      <c r="E7835" s="519">
        <v>18437</v>
      </c>
      <c r="F7835" s="184">
        <v>1875</v>
      </c>
      <c r="G7835" s="309"/>
      <c r="H7835" s="309"/>
      <c r="J7835" s="24"/>
      <c r="K7835" s="73"/>
      <c r="L7835" s="74"/>
      <c r="M7835" s="24"/>
    </row>
    <row r="7836" spans="1:13" s="444" customFormat="1" ht="15" customHeight="1">
      <c r="A7836" s="4">
        <v>41813</v>
      </c>
      <c r="B7836" s="4"/>
      <c r="C7836" s="7" t="s">
        <v>848</v>
      </c>
      <c r="D7836" s="7" t="s">
        <v>8791</v>
      </c>
      <c r="E7836" s="519">
        <v>18438</v>
      </c>
      <c r="F7836" s="184">
        <v>1034.4000000000001</v>
      </c>
      <c r="G7836" s="309"/>
      <c r="H7836" s="309"/>
      <c r="J7836" s="24"/>
      <c r="K7836" s="73"/>
      <c r="L7836" s="74"/>
      <c r="M7836" s="24"/>
    </row>
    <row r="7837" spans="1:13">
      <c r="A7837" s="4">
        <v>41806</v>
      </c>
      <c r="B7837" s="4"/>
      <c r="C7837" s="7" t="s">
        <v>4367</v>
      </c>
      <c r="D7837" s="7" t="s">
        <v>8751</v>
      </c>
      <c r="E7837" s="519">
        <v>18366</v>
      </c>
      <c r="F7837" s="184">
        <v>240</v>
      </c>
    </row>
    <row r="7838" spans="1:13" s="444" customFormat="1" ht="13.5" customHeight="1">
      <c r="A7838" s="4">
        <v>41778</v>
      </c>
      <c r="B7838" s="4">
        <v>41812</v>
      </c>
      <c r="C7838" s="7" t="s">
        <v>8363</v>
      </c>
      <c r="D7838" s="7" t="s">
        <v>8361</v>
      </c>
      <c r="E7838" s="519">
        <v>18028</v>
      </c>
      <c r="F7838" s="184">
        <v>4892.16</v>
      </c>
      <c r="G7838" s="309"/>
      <c r="H7838" s="309"/>
      <c r="J7838" s="24"/>
      <c r="K7838" s="73"/>
      <c r="L7838" s="74"/>
      <c r="M7838" s="24"/>
    </row>
    <row r="7841" spans="1:13">
      <c r="A7841" s="579">
        <v>41814</v>
      </c>
    </row>
    <row r="7842" spans="1:13" s="444" customFormat="1" ht="15" customHeight="1">
      <c r="A7842" s="4">
        <v>41806</v>
      </c>
      <c r="B7842" s="4"/>
      <c r="C7842" s="7" t="s">
        <v>1640</v>
      </c>
      <c r="D7842" s="7" t="s">
        <v>8765</v>
      </c>
      <c r="E7842" s="519">
        <v>18381</v>
      </c>
      <c r="F7842" s="184">
        <v>120</v>
      </c>
      <c r="G7842" s="309"/>
      <c r="H7842" s="309"/>
      <c r="J7842" s="24"/>
      <c r="K7842" s="73"/>
      <c r="L7842" s="74"/>
      <c r="M7842" s="24"/>
    </row>
    <row r="7843" spans="1:13" s="444" customFormat="1" ht="15" customHeight="1">
      <c r="A7843" s="4">
        <v>41806</v>
      </c>
      <c r="B7843" s="4"/>
      <c r="C7843" s="7" t="s">
        <v>6989</v>
      </c>
      <c r="D7843" s="7" t="s">
        <v>8759</v>
      </c>
      <c r="E7843" s="519">
        <v>18374</v>
      </c>
      <c r="F7843" s="184">
        <v>160</v>
      </c>
      <c r="G7843" s="309"/>
      <c r="H7843" s="309"/>
      <c r="J7843" s="24"/>
      <c r="K7843" s="73"/>
      <c r="L7843" s="74"/>
      <c r="M7843" s="24"/>
    </row>
    <row r="7844" spans="1:13" s="444" customFormat="1" ht="15" customHeight="1">
      <c r="A7844" s="4">
        <v>41806</v>
      </c>
      <c r="B7844" s="4"/>
      <c r="C7844" s="7" t="s">
        <v>1633</v>
      </c>
      <c r="D7844" s="7" t="s">
        <v>8740</v>
      </c>
      <c r="E7844" s="519">
        <v>18353</v>
      </c>
      <c r="F7844" s="184">
        <v>228</v>
      </c>
      <c r="G7844" s="309"/>
      <c r="H7844" s="309"/>
      <c r="K7844" s="73"/>
      <c r="L7844" s="74"/>
      <c r="M7844" s="24"/>
    </row>
    <row r="7845" spans="1:13" s="444" customFormat="1" ht="15" customHeight="1">
      <c r="A7845" s="4">
        <v>41810</v>
      </c>
      <c r="B7845" s="4"/>
      <c r="C7845" s="7" t="s">
        <v>438</v>
      </c>
      <c r="D7845" s="7" t="s">
        <v>8783</v>
      </c>
      <c r="E7845" s="519">
        <v>18428</v>
      </c>
      <c r="F7845" s="184">
        <v>300</v>
      </c>
      <c r="G7845" s="309"/>
      <c r="H7845" s="309"/>
      <c r="J7845" s="24"/>
      <c r="K7845" s="73"/>
      <c r="L7845" s="74"/>
      <c r="M7845" s="24"/>
    </row>
    <row r="7846" spans="1:13" s="444" customFormat="1" ht="15" customHeight="1">
      <c r="A7846" s="4">
        <v>41806</v>
      </c>
      <c r="B7846" s="4"/>
      <c r="C7846" s="7" t="s">
        <v>6762</v>
      </c>
      <c r="D7846" s="7" t="s">
        <v>8768</v>
      </c>
      <c r="E7846" s="519">
        <v>18384</v>
      </c>
      <c r="F7846" s="184">
        <v>331.2</v>
      </c>
      <c r="G7846" s="309"/>
      <c r="H7846" s="309"/>
      <c r="J7846" s="24"/>
      <c r="K7846" s="73"/>
      <c r="L7846" s="74"/>
      <c r="M7846" s="24"/>
    </row>
    <row r="7847" spans="1:13" s="444" customFormat="1" ht="15" customHeight="1">
      <c r="A7847" s="4">
        <v>41806</v>
      </c>
      <c r="B7847" s="4"/>
      <c r="C7847" s="7" t="s">
        <v>8033</v>
      </c>
      <c r="D7847" s="7" t="s">
        <v>8734</v>
      </c>
      <c r="E7847" s="519">
        <v>18347</v>
      </c>
      <c r="F7847" s="184">
        <v>400</v>
      </c>
      <c r="G7847" s="309"/>
      <c r="H7847" s="309"/>
      <c r="J7847" s="24"/>
      <c r="K7847" s="73"/>
      <c r="L7847" s="74"/>
      <c r="M7847" s="24"/>
    </row>
    <row r="7848" spans="1:13" s="444" customFormat="1" ht="15" customHeight="1">
      <c r="A7848" s="4">
        <v>41806</v>
      </c>
      <c r="B7848" s="4"/>
      <c r="C7848" s="7" t="s">
        <v>5294</v>
      </c>
      <c r="D7848" s="7" t="s">
        <v>8747</v>
      </c>
      <c r="E7848" s="519">
        <v>18361</v>
      </c>
      <c r="F7848" s="184">
        <v>960</v>
      </c>
      <c r="G7848" s="309"/>
      <c r="H7848" s="309"/>
      <c r="J7848" s="24"/>
      <c r="K7848" s="73"/>
      <c r="L7848" s="74"/>
      <c r="M7848" s="24"/>
    </row>
    <row r="7849" spans="1:13" s="444" customFormat="1" ht="15" customHeight="1">
      <c r="A7849" s="4">
        <v>41806</v>
      </c>
      <c r="B7849" s="4"/>
      <c r="C7849" s="7" t="s">
        <v>8680</v>
      </c>
      <c r="D7849" s="7" t="s">
        <v>8756</v>
      </c>
      <c r="E7849" s="519">
        <v>18371</v>
      </c>
      <c r="F7849" s="184">
        <v>136</v>
      </c>
      <c r="G7849" s="309"/>
      <c r="H7849" s="309"/>
      <c r="J7849" s="24"/>
      <c r="K7849" s="73"/>
      <c r="L7849" s="74"/>
      <c r="M7849" s="24"/>
    </row>
    <row r="7850" spans="1:13" s="444" customFormat="1" ht="15" customHeight="1">
      <c r="A7850" s="4">
        <v>41806</v>
      </c>
      <c r="B7850" s="4"/>
      <c r="C7850" s="7" t="s">
        <v>8533</v>
      </c>
      <c r="D7850" s="7" t="s">
        <v>8755</v>
      </c>
      <c r="E7850" s="519">
        <v>18370</v>
      </c>
      <c r="F7850" s="184">
        <v>160</v>
      </c>
      <c r="G7850" s="309"/>
      <c r="H7850" s="309"/>
      <c r="J7850" s="24"/>
      <c r="K7850" s="73"/>
      <c r="L7850" s="74"/>
      <c r="M7850" s="24"/>
    </row>
    <row r="7851" spans="1:13" s="444" customFormat="1" ht="15" customHeight="1">
      <c r="A7851" s="4">
        <v>41814</v>
      </c>
      <c r="B7851" s="4"/>
      <c r="C7851" s="7" t="s">
        <v>372</v>
      </c>
      <c r="D7851" s="7" t="s">
        <v>8798</v>
      </c>
      <c r="E7851" s="519">
        <v>18447</v>
      </c>
      <c r="F7851" s="184">
        <v>747.14</v>
      </c>
      <c r="G7851" s="309"/>
      <c r="H7851" s="309"/>
      <c r="J7851" s="24"/>
      <c r="K7851" s="73"/>
      <c r="L7851" s="74"/>
      <c r="M7851" s="24"/>
    </row>
    <row r="7852" spans="1:13" s="444" customFormat="1" ht="15" customHeight="1">
      <c r="A7852" s="4">
        <v>41814</v>
      </c>
      <c r="B7852" s="4"/>
      <c r="C7852" s="7" t="s">
        <v>3157</v>
      </c>
      <c r="D7852" s="7" t="s">
        <v>8796</v>
      </c>
      <c r="E7852" s="519">
        <v>18444</v>
      </c>
      <c r="F7852" s="184">
        <v>220.5</v>
      </c>
      <c r="G7852" s="309"/>
      <c r="H7852" s="309"/>
      <c r="J7852" s="24"/>
      <c r="K7852" s="73"/>
      <c r="L7852" s="74"/>
      <c r="M7852" s="24"/>
    </row>
    <row r="7853" spans="1:13" s="444" customFormat="1" ht="15" customHeight="1">
      <c r="A7853" s="4">
        <v>41814</v>
      </c>
      <c r="B7853" s="4"/>
      <c r="C7853" s="7" t="s">
        <v>2897</v>
      </c>
      <c r="D7853" s="7" t="s">
        <v>8792</v>
      </c>
      <c r="E7853" s="519">
        <v>18440</v>
      </c>
      <c r="F7853" s="184">
        <v>2100</v>
      </c>
      <c r="G7853" s="309"/>
      <c r="H7853" s="309"/>
      <c r="J7853" s="24"/>
      <c r="K7853" s="73"/>
      <c r="L7853" s="74"/>
      <c r="M7853" s="24"/>
    </row>
    <row r="7854" spans="1:13" s="444" customFormat="1" ht="15" customHeight="1">
      <c r="A7854" s="4">
        <v>41814</v>
      </c>
      <c r="B7854" s="4"/>
      <c r="C7854" s="7" t="s">
        <v>3157</v>
      </c>
      <c r="D7854" s="7" t="s">
        <v>8797</v>
      </c>
      <c r="E7854" s="519">
        <v>18445</v>
      </c>
      <c r="F7854" s="184">
        <v>267.87</v>
      </c>
      <c r="G7854" s="309"/>
      <c r="H7854" s="309"/>
      <c r="J7854" s="24"/>
      <c r="K7854" s="73"/>
      <c r="L7854" s="74"/>
      <c r="M7854" s="24"/>
    </row>
    <row r="7855" spans="1:13" s="444" customFormat="1" ht="15" customHeight="1">
      <c r="A7855" s="4">
        <v>41810</v>
      </c>
      <c r="B7855" s="4"/>
      <c r="C7855" s="7" t="s">
        <v>410</v>
      </c>
      <c r="D7855" s="7" t="s">
        <v>8780</v>
      </c>
      <c r="E7855" s="519">
        <v>18425</v>
      </c>
      <c r="F7855" s="184">
        <v>900</v>
      </c>
      <c r="G7855" s="309"/>
      <c r="H7855" s="309"/>
      <c r="J7855" s="24"/>
      <c r="K7855" s="73"/>
      <c r="L7855" s="74"/>
      <c r="M7855" s="24"/>
    </row>
    <row r="7858" spans="1:13">
      <c r="A7858" s="579">
        <v>41815</v>
      </c>
    </row>
    <row r="7859" spans="1:13" s="444" customFormat="1" ht="15" customHeight="1">
      <c r="A7859" s="4"/>
      <c r="B7859" s="4"/>
      <c r="C7859" s="7" t="s">
        <v>1837</v>
      </c>
      <c r="D7859" s="7" t="s">
        <v>8805</v>
      </c>
      <c r="E7859" s="519">
        <v>17973</v>
      </c>
      <c r="F7859" s="184">
        <v>800</v>
      </c>
      <c r="G7859" s="309"/>
      <c r="H7859" s="309"/>
      <c r="J7859" s="24"/>
      <c r="K7859" s="73"/>
      <c r="L7859" s="74"/>
      <c r="M7859" s="24"/>
    </row>
    <row r="7860" spans="1:13" s="444" customFormat="1" ht="15" customHeight="1">
      <c r="A7860" s="209">
        <v>41810</v>
      </c>
      <c r="B7860" s="209"/>
      <c r="C7860" s="118" t="s">
        <v>8643</v>
      </c>
      <c r="D7860" s="118" t="s">
        <v>8786</v>
      </c>
      <c r="E7860" s="520">
        <v>18431</v>
      </c>
      <c r="F7860" s="121">
        <v>863.7</v>
      </c>
      <c r="G7860" s="309"/>
      <c r="H7860" s="309"/>
      <c r="J7860" s="24"/>
      <c r="K7860" s="73"/>
      <c r="L7860" s="74"/>
      <c r="M7860" s="24"/>
    </row>
    <row r="7861" spans="1:13" s="444" customFormat="1" ht="15" customHeight="1">
      <c r="A7861" s="4">
        <v>41813</v>
      </c>
      <c r="B7861" s="4"/>
      <c r="C7861" s="7" t="s">
        <v>8398</v>
      </c>
      <c r="D7861" s="7" t="s">
        <v>8414</v>
      </c>
      <c r="E7861" s="519">
        <v>18434</v>
      </c>
      <c r="F7861" s="184">
        <v>1296.3800000000001</v>
      </c>
      <c r="G7861" s="309"/>
      <c r="H7861" s="309"/>
      <c r="J7861" s="24"/>
      <c r="K7861" s="73"/>
      <c r="L7861" s="74"/>
      <c r="M7861" s="24"/>
    </row>
    <row r="7862" spans="1:13" s="444" customFormat="1" ht="15" customHeight="1">
      <c r="A7862" s="4">
        <v>41813</v>
      </c>
      <c r="B7862" s="4"/>
      <c r="C7862" s="7" t="s">
        <v>5751</v>
      </c>
      <c r="D7862" s="7" t="s">
        <v>8789</v>
      </c>
      <c r="E7862" s="519">
        <v>18436</v>
      </c>
      <c r="F7862" s="184">
        <v>1320</v>
      </c>
      <c r="G7862" s="309"/>
      <c r="H7862" s="309"/>
      <c r="J7862" s="24"/>
      <c r="K7862" s="73"/>
      <c r="L7862" s="74"/>
      <c r="M7862" s="24"/>
    </row>
    <row r="7863" spans="1:13" s="444" customFormat="1" ht="15" customHeight="1">
      <c r="A7863" s="4">
        <v>41806</v>
      </c>
      <c r="B7863" s="4"/>
      <c r="C7863" s="7" t="s">
        <v>8676</v>
      </c>
      <c r="D7863" s="7" t="s">
        <v>8706</v>
      </c>
      <c r="E7863" s="519">
        <v>18318</v>
      </c>
      <c r="F7863" s="184">
        <v>122.18</v>
      </c>
      <c r="G7863" s="309"/>
      <c r="H7863" s="309"/>
      <c r="J7863" s="24"/>
      <c r="K7863" s="73"/>
      <c r="L7863" s="74"/>
      <c r="M7863" s="24"/>
    </row>
    <row r="7864" spans="1:13" s="444" customFormat="1" ht="14.25" customHeight="1">
      <c r="A7864" s="4">
        <v>41815</v>
      </c>
      <c r="B7864" s="4"/>
      <c r="C7864" s="7" t="s">
        <v>1537</v>
      </c>
      <c r="D7864" s="7" t="s">
        <v>8809</v>
      </c>
      <c r="E7864" s="519">
        <v>18456</v>
      </c>
      <c r="F7864" s="184">
        <v>117.85</v>
      </c>
      <c r="G7864" s="309"/>
      <c r="H7864" s="309"/>
      <c r="J7864" s="24"/>
      <c r="K7864" s="73"/>
      <c r="L7864" s="74"/>
      <c r="M7864" s="24"/>
    </row>
    <row r="7865" spans="1:13" s="444" customFormat="1" ht="15" customHeight="1">
      <c r="A7865" s="4">
        <v>41815</v>
      </c>
      <c r="B7865" s="4"/>
      <c r="C7865" s="7" t="s">
        <v>226</v>
      </c>
      <c r="D7865" s="7" t="s">
        <v>8808</v>
      </c>
      <c r="E7865" s="519">
        <v>18455</v>
      </c>
      <c r="F7865" s="184">
        <v>560.4</v>
      </c>
      <c r="G7865" s="309"/>
      <c r="H7865" s="309"/>
      <c r="J7865" s="24"/>
      <c r="K7865" s="73"/>
      <c r="L7865" s="74"/>
      <c r="M7865" s="24"/>
    </row>
    <row r="7866" spans="1:13">
      <c r="A7866" s="4">
        <v>41815</v>
      </c>
      <c r="B7866" s="4"/>
      <c r="C7866" s="7" t="s">
        <v>835</v>
      </c>
      <c r="D7866" s="7" t="s">
        <v>8811</v>
      </c>
      <c r="E7866" s="519">
        <v>18459</v>
      </c>
      <c r="F7866" s="184">
        <v>3800</v>
      </c>
    </row>
    <row r="7867" spans="1:13" s="444" customFormat="1" ht="15" customHeight="1">
      <c r="A7867" s="4">
        <v>41814</v>
      </c>
      <c r="B7867" s="4"/>
      <c r="C7867" s="7" t="s">
        <v>158</v>
      </c>
      <c r="D7867" s="7" t="s">
        <v>8795</v>
      </c>
      <c r="E7867" s="519">
        <v>18443</v>
      </c>
      <c r="F7867" s="184">
        <v>4729.57</v>
      </c>
      <c r="G7867" s="309"/>
      <c r="H7867" s="309"/>
      <c r="J7867" s="24"/>
      <c r="K7867" s="73"/>
      <c r="L7867" s="74"/>
      <c r="M7867" s="24"/>
    </row>
    <row r="7868" spans="1:13" s="444" customFormat="1" ht="15" customHeight="1">
      <c r="A7868" s="4">
        <v>41814</v>
      </c>
      <c r="B7868" s="4"/>
      <c r="C7868" s="7" t="s">
        <v>941</v>
      </c>
      <c r="D7868" s="7" t="s">
        <v>8794</v>
      </c>
      <c r="E7868" s="519">
        <v>18442</v>
      </c>
      <c r="F7868" s="184">
        <v>2000</v>
      </c>
      <c r="G7868" s="309"/>
      <c r="H7868" s="309"/>
      <c r="J7868" s="24"/>
      <c r="K7868" s="73"/>
      <c r="L7868" s="74"/>
      <c r="M7868" s="24"/>
    </row>
    <row r="7869" spans="1:13" s="444" customFormat="1" ht="15" customHeight="1">
      <c r="A7869" s="4">
        <v>41814</v>
      </c>
      <c r="B7869" s="4"/>
      <c r="C7869" s="7" t="s">
        <v>2897</v>
      </c>
      <c r="D7869" s="7" t="s">
        <v>8793</v>
      </c>
      <c r="E7869" s="519">
        <v>18441</v>
      </c>
      <c r="F7869" s="184">
        <v>2100</v>
      </c>
      <c r="G7869" s="309"/>
      <c r="H7869" s="309"/>
      <c r="J7869" s="24"/>
      <c r="K7869" s="73"/>
      <c r="L7869" s="74"/>
      <c r="M7869" s="24"/>
    </row>
    <row r="7870" spans="1:13" s="444" customFormat="1" ht="15" customHeight="1">
      <c r="A7870" s="4">
        <v>41796</v>
      </c>
      <c r="B7870" s="4"/>
      <c r="C7870" s="7" t="s">
        <v>5729</v>
      </c>
      <c r="D7870" s="7" t="s">
        <v>8585</v>
      </c>
      <c r="E7870" s="519">
        <v>18247</v>
      </c>
      <c r="F7870" s="184">
        <v>244.53</v>
      </c>
      <c r="G7870" s="309"/>
      <c r="H7870" s="309"/>
      <c r="J7870" s="24"/>
      <c r="K7870" s="73"/>
      <c r="L7870" s="74"/>
      <c r="M7870" s="24"/>
    </row>
    <row r="7874" spans="1:13">
      <c r="A7874" s="579">
        <v>41816</v>
      </c>
    </row>
    <row r="7875" spans="1:13" s="444" customFormat="1" ht="15" customHeight="1">
      <c r="A7875" s="4">
        <v>41810</v>
      </c>
      <c r="B7875" s="4"/>
      <c r="C7875" s="7" t="s">
        <v>4662</v>
      </c>
      <c r="D7875" s="7" t="s">
        <v>8781</v>
      </c>
      <c r="E7875" s="519">
        <v>18426</v>
      </c>
      <c r="F7875" s="184">
        <v>38.5</v>
      </c>
      <c r="G7875" s="309"/>
      <c r="H7875" s="309"/>
      <c r="J7875" s="24"/>
      <c r="K7875" s="73"/>
      <c r="L7875" s="74"/>
      <c r="M7875" s="24"/>
    </row>
    <row r="7876" spans="1:13" s="444" customFormat="1" ht="15" customHeight="1">
      <c r="A7876" s="4">
        <v>41796</v>
      </c>
      <c r="B7876" s="4"/>
      <c r="C7876" s="7" t="s">
        <v>1288</v>
      </c>
      <c r="D7876" s="7" t="s">
        <v>8580</v>
      </c>
      <c r="E7876" s="519">
        <v>18242</v>
      </c>
      <c r="F7876" s="184">
        <v>400</v>
      </c>
      <c r="G7876" s="309"/>
      <c r="H7876" s="309"/>
      <c r="J7876" s="24"/>
      <c r="K7876" s="73"/>
      <c r="L7876" s="74"/>
      <c r="M7876" s="24"/>
    </row>
    <row r="7877" spans="1:13" s="444" customFormat="1" ht="15" customHeight="1">
      <c r="A7877" s="4">
        <v>41810</v>
      </c>
      <c r="B7877" s="4"/>
      <c r="C7877" s="7" t="s">
        <v>8407</v>
      </c>
      <c r="D7877" s="7" t="s">
        <v>8784</v>
      </c>
      <c r="E7877" s="519">
        <v>18429</v>
      </c>
      <c r="F7877" s="184">
        <v>735</v>
      </c>
      <c r="G7877" s="309"/>
      <c r="H7877" s="309"/>
      <c r="J7877" s="24"/>
      <c r="K7877" s="73"/>
      <c r="L7877" s="74"/>
      <c r="M7877" s="24"/>
    </row>
    <row r="7878" spans="1:13" s="444" customFormat="1" ht="15" customHeight="1">
      <c r="A7878" s="4">
        <v>41814</v>
      </c>
      <c r="B7878" s="4"/>
      <c r="C7878" s="7" t="s">
        <v>8801</v>
      </c>
      <c r="D7878" s="7" t="s">
        <v>8802</v>
      </c>
      <c r="E7878" s="519">
        <v>18449</v>
      </c>
      <c r="F7878" s="184">
        <v>750.72</v>
      </c>
      <c r="G7878" s="309"/>
      <c r="H7878" s="309"/>
      <c r="J7878" s="24"/>
      <c r="K7878" s="73"/>
      <c r="L7878" s="74"/>
      <c r="M7878" s="24"/>
    </row>
    <row r="7879" spans="1:13" s="444" customFormat="1" ht="15" customHeight="1">
      <c r="A7879" s="4">
        <v>41814</v>
      </c>
      <c r="B7879" s="4"/>
      <c r="C7879" s="7" t="s">
        <v>377</v>
      </c>
      <c r="D7879" s="7" t="s">
        <v>2542</v>
      </c>
      <c r="E7879" s="519">
        <v>18439</v>
      </c>
      <c r="F7879" s="184">
        <v>18000</v>
      </c>
      <c r="G7879" s="309"/>
      <c r="H7879" s="309"/>
      <c r="J7879" s="24"/>
      <c r="K7879" s="73"/>
      <c r="L7879" s="74"/>
      <c r="M7879" s="24"/>
    </row>
    <row r="7881" spans="1:13">
      <c r="A7881" s="579">
        <v>41817</v>
      </c>
    </row>
    <row r="7882" spans="1:13" s="444" customFormat="1">
      <c r="A7882" s="4">
        <v>41803</v>
      </c>
      <c r="B7882" s="4"/>
      <c r="C7882" s="7" t="s">
        <v>896</v>
      </c>
      <c r="D7882" s="7" t="s">
        <v>8652</v>
      </c>
      <c r="E7882" s="519">
        <v>18390</v>
      </c>
      <c r="F7882" s="184">
        <v>300</v>
      </c>
      <c r="G7882" s="309"/>
      <c r="H7882" s="309"/>
      <c r="I7882" s="24"/>
      <c r="J7882" s="2"/>
    </row>
    <row r="7883" spans="1:13" s="444" customFormat="1" ht="15" customHeight="1">
      <c r="A7883" s="4">
        <v>41815</v>
      </c>
      <c r="B7883" s="4"/>
      <c r="C7883" s="7" t="s">
        <v>166</v>
      </c>
      <c r="D7883" s="7" t="s">
        <v>8807</v>
      </c>
      <c r="E7883" s="519">
        <v>18454</v>
      </c>
      <c r="F7883" s="184">
        <v>682.75</v>
      </c>
      <c r="G7883" s="309"/>
      <c r="H7883" s="309"/>
      <c r="J7883" s="24"/>
      <c r="K7883" s="73"/>
      <c r="L7883" s="74"/>
      <c r="M7883" s="24"/>
    </row>
    <row r="7884" spans="1:13">
      <c r="A7884" s="4">
        <v>41803</v>
      </c>
      <c r="B7884" s="4"/>
      <c r="C7884" s="7" t="s">
        <v>8645</v>
      </c>
      <c r="D7884" s="7" t="s">
        <v>8657</v>
      </c>
      <c r="E7884" s="519">
        <v>18395</v>
      </c>
      <c r="F7884" s="184">
        <v>101.6</v>
      </c>
    </row>
    <row r="7886" spans="1:13">
      <c r="A7886" s="579">
        <v>41820</v>
      </c>
    </row>
    <row r="7887" spans="1:13">
      <c r="A7887" s="4">
        <v>41820</v>
      </c>
      <c r="B7887" s="4"/>
      <c r="C7887" s="7" t="s">
        <v>372</v>
      </c>
      <c r="D7887" s="7" t="s">
        <v>8828</v>
      </c>
      <c r="E7887" s="519">
        <v>18550</v>
      </c>
      <c r="F7887" s="184">
        <v>800</v>
      </c>
    </row>
    <row r="7888" spans="1:13">
      <c r="A7888" s="4">
        <v>41820</v>
      </c>
      <c r="B7888" s="4"/>
      <c r="C7888" s="7" t="s">
        <v>2897</v>
      </c>
      <c r="D7888" s="7" t="s">
        <v>8829</v>
      </c>
      <c r="E7888" s="519">
        <v>18551</v>
      </c>
      <c r="F7888" s="184">
        <v>2500</v>
      </c>
    </row>
    <row r="7889" spans="1:13" s="444" customFormat="1" ht="15" customHeight="1">
      <c r="A7889" s="4">
        <v>41789</v>
      </c>
      <c r="B7889" s="4">
        <v>41820</v>
      </c>
      <c r="C7889" s="7" t="s">
        <v>133</v>
      </c>
      <c r="D7889" s="7" t="s">
        <v>8412</v>
      </c>
      <c r="E7889" s="519">
        <v>18082</v>
      </c>
      <c r="F7889" s="184">
        <v>891.9</v>
      </c>
      <c r="G7889" s="309"/>
      <c r="H7889" s="309"/>
      <c r="J7889" s="24"/>
      <c r="K7889" s="73"/>
      <c r="L7889" s="74"/>
      <c r="M7889" s="24"/>
    </row>
    <row r="7893" spans="1:13">
      <c r="A7893" s="579">
        <v>41821</v>
      </c>
    </row>
    <row r="7894" spans="1:13" s="444" customFormat="1" ht="15" customHeight="1">
      <c r="A7894" s="275">
        <v>41814</v>
      </c>
      <c r="B7894" s="275"/>
      <c r="C7894" s="316" t="s">
        <v>8799</v>
      </c>
      <c r="D7894" s="316" t="s">
        <v>8800</v>
      </c>
      <c r="E7894" s="524">
        <v>18448</v>
      </c>
      <c r="F7894" s="184">
        <v>766.4</v>
      </c>
      <c r="G7894" s="309"/>
      <c r="H7894" s="309"/>
      <c r="K7894" s="73"/>
      <c r="L7894" s="74"/>
      <c r="M7894" s="24"/>
    </row>
    <row r="7895" spans="1:13">
      <c r="A7895" s="275">
        <v>41821</v>
      </c>
      <c r="B7895" s="275"/>
      <c r="C7895" s="316" t="s">
        <v>2897</v>
      </c>
      <c r="D7895" s="316" t="s">
        <v>8924</v>
      </c>
      <c r="E7895" s="524">
        <v>18566</v>
      </c>
      <c r="F7895" s="184">
        <v>3150</v>
      </c>
    </row>
    <row r="7896" spans="1:13">
      <c r="A7896" s="275">
        <v>41821</v>
      </c>
      <c r="B7896" s="275"/>
      <c r="C7896" s="316" t="s">
        <v>8936</v>
      </c>
      <c r="D7896" s="316" t="s">
        <v>8937</v>
      </c>
      <c r="E7896" s="524">
        <v>18567</v>
      </c>
      <c r="F7896" s="184">
        <v>600</v>
      </c>
    </row>
    <row r="7897" spans="1:13">
      <c r="A7897" s="275">
        <v>41821</v>
      </c>
      <c r="B7897" s="275"/>
      <c r="C7897" s="316" t="s">
        <v>678</v>
      </c>
      <c r="D7897" s="316" t="s">
        <v>8839</v>
      </c>
      <c r="E7897" s="524">
        <v>18474</v>
      </c>
      <c r="F7897" s="184">
        <v>293.52</v>
      </c>
    </row>
    <row r="7898" spans="1:13">
      <c r="A7898" s="275">
        <v>41821</v>
      </c>
      <c r="B7898" s="275"/>
      <c r="C7898" s="316" t="s">
        <v>3138</v>
      </c>
      <c r="D7898" s="316" t="s">
        <v>8866</v>
      </c>
      <c r="E7898" s="524">
        <v>18501</v>
      </c>
      <c r="F7898" s="184">
        <v>235.52</v>
      </c>
    </row>
    <row r="7899" spans="1:13">
      <c r="A7899" s="4">
        <v>41821</v>
      </c>
      <c r="B7899" s="4"/>
      <c r="C7899" s="7" t="s">
        <v>8925</v>
      </c>
      <c r="D7899" s="7" t="s">
        <v>8847</v>
      </c>
      <c r="E7899" s="519">
        <v>18482</v>
      </c>
      <c r="F7899" s="184">
        <v>202.89</v>
      </c>
    </row>
    <row r="7900" spans="1:13">
      <c r="A7900" s="4">
        <v>41821</v>
      </c>
      <c r="B7900" s="4"/>
      <c r="C7900" s="7" t="s">
        <v>6866</v>
      </c>
      <c r="D7900" s="7" t="s">
        <v>8854</v>
      </c>
      <c r="E7900" s="519">
        <v>18489</v>
      </c>
      <c r="F7900" s="184">
        <v>202.89</v>
      </c>
    </row>
    <row r="7901" spans="1:13">
      <c r="A7901" s="4">
        <v>41821</v>
      </c>
      <c r="B7901" s="4"/>
      <c r="C7901" s="7" t="s">
        <v>1703</v>
      </c>
      <c r="D7901" s="7" t="s">
        <v>8859</v>
      </c>
      <c r="E7901" s="519">
        <v>18494</v>
      </c>
      <c r="F7901" s="184">
        <v>412.16</v>
      </c>
    </row>
    <row r="7902" spans="1:13">
      <c r="A7902" s="4">
        <v>41821</v>
      </c>
      <c r="B7902" s="4"/>
      <c r="C7902" s="7" t="s">
        <v>1483</v>
      </c>
      <c r="D7902" s="7" t="s">
        <v>8914</v>
      </c>
      <c r="E7902" s="519">
        <v>18556</v>
      </c>
      <c r="F7902" s="184">
        <v>156</v>
      </c>
    </row>
    <row r="7903" spans="1:13">
      <c r="A7903" s="4">
        <v>41821</v>
      </c>
      <c r="B7903" s="4"/>
      <c r="C7903" s="7" t="s">
        <v>1483</v>
      </c>
      <c r="D7903" s="7" t="s">
        <v>8879</v>
      </c>
      <c r="E7903" s="519">
        <v>18514</v>
      </c>
      <c r="F7903" s="184">
        <v>777.22</v>
      </c>
    </row>
    <row r="7904" spans="1:13">
      <c r="A7904" s="4">
        <v>41821</v>
      </c>
      <c r="B7904" s="4"/>
      <c r="C7904" s="7" t="s">
        <v>233</v>
      </c>
      <c r="D7904" s="7" t="s">
        <v>8882</v>
      </c>
      <c r="E7904" s="519">
        <v>18517</v>
      </c>
      <c r="F7904" s="184">
        <v>439.83</v>
      </c>
    </row>
    <row r="7905" spans="1:6">
      <c r="A7905" s="4">
        <v>41821</v>
      </c>
      <c r="B7905" s="4"/>
      <c r="C7905" s="7" t="s">
        <v>3924</v>
      </c>
      <c r="D7905" s="7" t="s">
        <v>8906</v>
      </c>
      <c r="E7905" s="519">
        <v>18543</v>
      </c>
      <c r="F7905" s="184">
        <v>232</v>
      </c>
    </row>
    <row r="7906" spans="1:6">
      <c r="A7906" s="4">
        <v>41821</v>
      </c>
      <c r="B7906" s="4"/>
      <c r="C7906" s="7" t="s">
        <v>196</v>
      </c>
      <c r="D7906" s="7" t="s">
        <v>8843</v>
      </c>
      <c r="E7906" s="519">
        <v>18478</v>
      </c>
      <c r="F7906" s="184">
        <v>174.19</v>
      </c>
    </row>
    <row r="7907" spans="1:6">
      <c r="A7907" s="4">
        <v>41821</v>
      </c>
      <c r="B7907" s="4"/>
      <c r="C7907" s="7" t="s">
        <v>635</v>
      </c>
      <c r="D7907" s="7" t="s">
        <v>8852</v>
      </c>
      <c r="E7907" s="519">
        <v>18487</v>
      </c>
      <c r="F7907" s="184">
        <v>207.51</v>
      </c>
    </row>
    <row r="7908" spans="1:6">
      <c r="A7908" s="4">
        <v>41821</v>
      </c>
      <c r="B7908" s="4"/>
      <c r="C7908" s="7" t="s">
        <v>6119</v>
      </c>
      <c r="D7908" s="7" t="s">
        <v>8849</v>
      </c>
      <c r="E7908" s="519">
        <v>18484</v>
      </c>
      <c r="F7908" s="184">
        <v>174.19</v>
      </c>
    </row>
    <row r="7909" spans="1:6">
      <c r="A7909" s="4">
        <v>41821</v>
      </c>
      <c r="B7909" s="4"/>
      <c r="C7909" s="7" t="s">
        <v>632</v>
      </c>
      <c r="D7909" s="7" t="s">
        <v>8848</v>
      </c>
      <c r="E7909" s="519">
        <v>18483</v>
      </c>
      <c r="F7909" s="184">
        <v>157.51</v>
      </c>
    </row>
    <row r="7910" spans="1:6">
      <c r="A7910" s="4">
        <v>41821</v>
      </c>
      <c r="B7910" s="4"/>
      <c r="C7910" s="7" t="s">
        <v>265</v>
      </c>
      <c r="D7910" s="7" t="s">
        <v>8873</v>
      </c>
      <c r="E7910" s="519">
        <v>18508</v>
      </c>
      <c r="F7910" s="184">
        <v>226.69</v>
      </c>
    </row>
    <row r="7911" spans="1:6">
      <c r="A7911" s="4">
        <v>41821</v>
      </c>
      <c r="B7911" s="4"/>
      <c r="C7911" s="7" t="s">
        <v>5113</v>
      </c>
      <c r="D7911" s="7" t="s">
        <v>8861</v>
      </c>
      <c r="E7911" s="519">
        <v>18496</v>
      </c>
      <c r="F7911" s="184">
        <v>176.93</v>
      </c>
    </row>
    <row r="7912" spans="1:6">
      <c r="A7912" s="4">
        <v>41821</v>
      </c>
      <c r="B7912" s="4"/>
      <c r="C7912" s="7" t="s">
        <v>558</v>
      </c>
      <c r="D7912" s="7" t="s">
        <v>8915</v>
      </c>
      <c r="E7912" s="519">
        <v>18557</v>
      </c>
      <c r="F7912" s="184">
        <v>457.6</v>
      </c>
    </row>
    <row r="7913" spans="1:6">
      <c r="A7913" s="4">
        <v>41821</v>
      </c>
      <c r="B7913" s="4"/>
      <c r="C7913" s="7" t="s">
        <v>558</v>
      </c>
      <c r="D7913" s="7" t="s">
        <v>8834</v>
      </c>
      <c r="E7913" s="519">
        <v>18468</v>
      </c>
      <c r="F7913" s="184">
        <v>1325.36</v>
      </c>
    </row>
    <row r="7914" spans="1:6">
      <c r="A7914" s="4">
        <v>41821</v>
      </c>
      <c r="B7914" s="4"/>
      <c r="C7914" s="7" t="s">
        <v>8927</v>
      </c>
      <c r="D7914" s="7" t="s">
        <v>8867</v>
      </c>
      <c r="E7914" s="519">
        <v>18502</v>
      </c>
      <c r="F7914" s="184">
        <v>170.85</v>
      </c>
    </row>
    <row r="7915" spans="1:6">
      <c r="A7915" s="4">
        <v>41821</v>
      </c>
      <c r="B7915" s="4"/>
      <c r="C7915" s="7" t="s">
        <v>523</v>
      </c>
      <c r="D7915" s="7" t="s">
        <v>8863</v>
      </c>
      <c r="E7915" s="519">
        <v>18498</v>
      </c>
      <c r="F7915" s="184">
        <v>577.02</v>
      </c>
    </row>
    <row r="7916" spans="1:6">
      <c r="A7916" s="4">
        <v>41821</v>
      </c>
      <c r="B7916" s="4"/>
      <c r="C7916" s="7" t="s">
        <v>8247</v>
      </c>
      <c r="D7916" s="7" t="s">
        <v>8909</v>
      </c>
      <c r="E7916" s="519">
        <v>18546</v>
      </c>
      <c r="F7916" s="184">
        <v>197.2</v>
      </c>
    </row>
    <row r="7919" spans="1:6">
      <c r="A7919" s="579">
        <v>41822</v>
      </c>
    </row>
    <row r="7920" spans="1:6">
      <c r="A7920" s="275">
        <v>41815</v>
      </c>
      <c r="B7920" s="275"/>
      <c r="C7920" s="316" t="s">
        <v>1871</v>
      </c>
      <c r="D7920" s="316" t="s">
        <v>8806</v>
      </c>
      <c r="E7920" s="524">
        <v>18453</v>
      </c>
      <c r="F7920" s="184">
        <v>339.34</v>
      </c>
    </row>
    <row r="7921" spans="1:13">
      <c r="A7921" s="4">
        <v>41817</v>
      </c>
      <c r="B7921" s="4"/>
      <c r="C7921" s="7" t="s">
        <v>438</v>
      </c>
      <c r="D7921" s="7" t="s">
        <v>8823</v>
      </c>
      <c r="E7921" s="519">
        <v>18461</v>
      </c>
      <c r="F7921" s="184">
        <v>400</v>
      </c>
    </row>
    <row r="7922" spans="1:13">
      <c r="A7922" s="4">
        <v>41820</v>
      </c>
      <c r="B7922" s="4"/>
      <c r="C7922" s="7" t="s">
        <v>8830</v>
      </c>
      <c r="D7922" s="7" t="s">
        <v>8831</v>
      </c>
      <c r="E7922" s="519">
        <v>18552</v>
      </c>
      <c r="F7922" s="184">
        <v>661.45</v>
      </c>
    </row>
    <row r="7923" spans="1:13">
      <c r="A7923" s="4">
        <v>41821</v>
      </c>
      <c r="B7923" s="4"/>
      <c r="C7923" s="7" t="s">
        <v>2013</v>
      </c>
      <c r="D7923" s="7" t="s">
        <v>8881</v>
      </c>
      <c r="E7923" s="519">
        <v>18516</v>
      </c>
      <c r="F7923" s="184">
        <v>509.92</v>
      </c>
    </row>
    <row r="7924" spans="1:13" s="444" customFormat="1" ht="15" customHeight="1">
      <c r="A7924" s="4">
        <v>41821</v>
      </c>
      <c r="B7924" s="4"/>
      <c r="C7924" s="7" t="s">
        <v>731</v>
      </c>
      <c r="D7924" s="7" t="s">
        <v>8877</v>
      </c>
      <c r="E7924" s="519">
        <v>18512</v>
      </c>
      <c r="F7924" s="184">
        <v>617.28</v>
      </c>
      <c r="G7924" s="309"/>
      <c r="H7924" s="309"/>
      <c r="J7924" s="24"/>
      <c r="K7924" s="73"/>
      <c r="L7924" s="74"/>
      <c r="M7924" s="24"/>
    </row>
    <row r="7925" spans="1:13" s="444" customFormat="1" ht="15" customHeight="1">
      <c r="A7925" s="4">
        <v>41821</v>
      </c>
      <c r="B7925" s="4"/>
      <c r="C7925" s="7" t="s">
        <v>2147</v>
      </c>
      <c r="D7925" s="7" t="s">
        <v>8864</v>
      </c>
      <c r="E7925" s="519">
        <v>18499</v>
      </c>
      <c r="F7925" s="184">
        <v>259.07</v>
      </c>
      <c r="G7925" s="309"/>
      <c r="H7925" s="309"/>
      <c r="J7925" s="24"/>
      <c r="K7925" s="73"/>
      <c r="L7925" s="74"/>
      <c r="M7925" s="24"/>
    </row>
    <row r="7926" spans="1:13" s="444" customFormat="1" ht="15" customHeight="1">
      <c r="A7926" s="4">
        <v>41821</v>
      </c>
      <c r="B7926" s="4"/>
      <c r="C7926" s="7" t="s">
        <v>173</v>
      </c>
      <c r="D7926" s="7" t="s">
        <v>8851</v>
      </c>
      <c r="E7926" s="519">
        <v>18486</v>
      </c>
      <c r="F7926" s="184">
        <v>364.26</v>
      </c>
      <c r="G7926" s="309"/>
      <c r="H7926" s="309"/>
      <c r="J7926" s="24"/>
      <c r="K7926" s="73"/>
      <c r="L7926" s="74"/>
      <c r="M7926" s="24"/>
    </row>
    <row r="7927" spans="1:13" s="444" customFormat="1" ht="15" customHeight="1">
      <c r="A7927" s="4">
        <v>41821</v>
      </c>
      <c r="B7927" s="4"/>
      <c r="C7927" s="7" t="s">
        <v>636</v>
      </c>
      <c r="D7927" s="7" t="s">
        <v>8853</v>
      </c>
      <c r="E7927" s="519">
        <v>18488</v>
      </c>
      <c r="F7927" s="184">
        <v>207.51</v>
      </c>
      <c r="G7927" s="309"/>
      <c r="H7927" s="309"/>
      <c r="J7927" s="24"/>
      <c r="K7927" s="73"/>
      <c r="L7927" s="74"/>
      <c r="M7927" s="24"/>
    </row>
    <row r="7928" spans="1:13" s="444" customFormat="1" ht="15" customHeight="1">
      <c r="A7928" s="4">
        <v>41821</v>
      </c>
      <c r="B7928" s="4"/>
      <c r="C7928" s="7" t="s">
        <v>561</v>
      </c>
      <c r="D7928" s="7" t="s">
        <v>8869</v>
      </c>
      <c r="E7928" s="519">
        <v>18504</v>
      </c>
      <c r="F7928" s="184">
        <v>236.99</v>
      </c>
      <c r="G7928" s="309"/>
      <c r="H7928" s="309"/>
      <c r="J7928" s="24"/>
      <c r="K7928" s="73"/>
      <c r="L7928" s="74"/>
      <c r="M7928" s="24"/>
    </row>
    <row r="7929" spans="1:13" s="444" customFormat="1" ht="15" customHeight="1">
      <c r="A7929" s="4">
        <v>41821</v>
      </c>
      <c r="B7929" s="4"/>
      <c r="C7929" s="7" t="s">
        <v>518</v>
      </c>
      <c r="D7929" s="7" t="s">
        <v>8857</v>
      </c>
      <c r="E7929" s="519">
        <v>18492</v>
      </c>
      <c r="F7929" s="184">
        <v>353.28</v>
      </c>
      <c r="G7929" s="309"/>
      <c r="H7929" s="309"/>
      <c r="J7929" s="24"/>
      <c r="K7929" s="73"/>
      <c r="L7929" s="74"/>
      <c r="M7929" s="24"/>
    </row>
    <row r="7930" spans="1:13" s="444" customFormat="1" ht="15" customHeight="1">
      <c r="A7930" s="4">
        <v>41821</v>
      </c>
      <c r="B7930" s="4"/>
      <c r="C7930" s="7" t="s">
        <v>531</v>
      </c>
      <c r="D7930" s="7" t="s">
        <v>8876</v>
      </c>
      <c r="E7930" s="519">
        <v>18511</v>
      </c>
      <c r="F7930" s="184">
        <v>695.54</v>
      </c>
      <c r="G7930" s="309"/>
      <c r="H7930" s="309"/>
      <c r="J7930" s="24"/>
      <c r="K7930" s="73"/>
      <c r="L7930" s="74"/>
      <c r="M7930" s="24"/>
    </row>
    <row r="7931" spans="1:13" s="444" customFormat="1" ht="15" customHeight="1">
      <c r="A7931" s="4">
        <v>41821</v>
      </c>
      <c r="B7931" s="4"/>
      <c r="C7931" s="7" t="s">
        <v>681</v>
      </c>
      <c r="D7931" s="7" t="s">
        <v>8845</v>
      </c>
      <c r="E7931" s="519">
        <v>18480</v>
      </c>
      <c r="F7931" s="184">
        <v>282.33</v>
      </c>
      <c r="G7931" s="309"/>
      <c r="H7931" s="309"/>
      <c r="J7931" s="24"/>
      <c r="K7931" s="73"/>
      <c r="L7931" s="74"/>
      <c r="M7931" s="24"/>
    </row>
    <row r="7932" spans="1:13" s="444" customFormat="1" ht="15" customHeight="1">
      <c r="A7932" s="4">
        <v>41821</v>
      </c>
      <c r="B7932" s="4"/>
      <c r="C7932" s="7" t="s">
        <v>8680</v>
      </c>
      <c r="D7932" s="7" t="s">
        <v>8908</v>
      </c>
      <c r="E7932" s="519">
        <v>18545</v>
      </c>
      <c r="F7932" s="184">
        <v>197.2</v>
      </c>
      <c r="G7932" s="309"/>
      <c r="H7932" s="309"/>
      <c r="J7932" s="24"/>
      <c r="K7932" s="73"/>
      <c r="L7932" s="74"/>
      <c r="M7932" s="24"/>
    </row>
    <row r="7933" spans="1:13" s="444" customFormat="1" ht="15" customHeight="1">
      <c r="A7933" s="4">
        <v>41821</v>
      </c>
      <c r="B7933" s="4"/>
      <c r="C7933" s="7" t="s">
        <v>8933</v>
      </c>
      <c r="D7933" s="7" t="s">
        <v>8904</v>
      </c>
      <c r="E7933" s="519">
        <v>18541</v>
      </c>
      <c r="F7933" s="184">
        <v>66.64</v>
      </c>
      <c r="G7933" s="309"/>
      <c r="H7933" s="309"/>
      <c r="J7933" s="24"/>
      <c r="K7933" s="73"/>
      <c r="L7933" s="74"/>
      <c r="M7933" s="24"/>
    </row>
    <row r="7934" spans="1:13" s="444" customFormat="1" ht="15" customHeight="1">
      <c r="A7934" s="4">
        <v>41821</v>
      </c>
      <c r="B7934" s="4"/>
      <c r="C7934" s="7" t="s">
        <v>7534</v>
      </c>
      <c r="D7934" s="7" t="s">
        <v>8922</v>
      </c>
      <c r="E7934" s="519">
        <v>18564</v>
      </c>
      <c r="F7934" s="184">
        <v>197.2</v>
      </c>
      <c r="G7934" s="309"/>
      <c r="H7934" s="309"/>
      <c r="J7934" s="24"/>
      <c r="K7934" s="73"/>
      <c r="L7934" s="74"/>
      <c r="M7934" s="24"/>
    </row>
    <row r="7935" spans="1:13" s="444" customFormat="1" ht="15" customHeight="1">
      <c r="A7935" s="609">
        <v>41815</v>
      </c>
      <c r="B7935" s="609"/>
      <c r="C7935" s="610" t="s">
        <v>4291</v>
      </c>
      <c r="D7935" s="610" t="s">
        <v>8179</v>
      </c>
      <c r="E7935" s="611">
        <v>18451</v>
      </c>
      <c r="F7935" s="184">
        <v>1000</v>
      </c>
      <c r="G7935" s="309"/>
      <c r="H7935" s="309"/>
      <c r="K7935" s="73"/>
      <c r="L7935" s="74"/>
      <c r="M7935" s="24"/>
    </row>
    <row r="7936" spans="1:13" s="444" customFormat="1" ht="15" customHeight="1">
      <c r="A7936" s="108">
        <v>41822</v>
      </c>
      <c r="B7936" s="108"/>
      <c r="C7936" s="109" t="s">
        <v>2897</v>
      </c>
      <c r="D7936" s="109" t="s">
        <v>8939</v>
      </c>
      <c r="E7936" s="531">
        <v>18568</v>
      </c>
      <c r="F7936" s="184">
        <v>3000</v>
      </c>
      <c r="G7936" s="309"/>
      <c r="H7936" s="309"/>
      <c r="J7936" s="24"/>
      <c r="K7936" s="73"/>
      <c r="L7936" s="74"/>
      <c r="M7936" s="24"/>
    </row>
    <row r="7937" spans="1:13" s="444" customFormat="1" ht="15" customHeight="1">
      <c r="A7937" s="4">
        <v>41821</v>
      </c>
      <c r="B7937" s="4"/>
      <c r="C7937" s="7" t="s">
        <v>8245</v>
      </c>
      <c r="D7937" s="7" t="s">
        <v>8905</v>
      </c>
      <c r="E7937" s="519">
        <v>18542</v>
      </c>
      <c r="F7937" s="184">
        <v>203</v>
      </c>
      <c r="G7937" s="309"/>
      <c r="H7937" s="309"/>
      <c r="J7937" s="24"/>
      <c r="K7937" s="73"/>
      <c r="L7937" s="74"/>
      <c r="M7937" s="24"/>
    </row>
    <row r="7938" spans="1:13" s="444" customFormat="1" ht="15" customHeight="1">
      <c r="A7938" s="4">
        <v>41821</v>
      </c>
      <c r="B7938" s="4"/>
      <c r="C7938" s="7" t="s">
        <v>2644</v>
      </c>
      <c r="D7938" s="7" t="s">
        <v>8900</v>
      </c>
      <c r="E7938" s="519">
        <v>18536</v>
      </c>
      <c r="F7938" s="184">
        <v>312</v>
      </c>
      <c r="G7938" s="309"/>
      <c r="H7938" s="309"/>
      <c r="J7938" s="24"/>
      <c r="K7938" s="73"/>
      <c r="L7938" s="74"/>
      <c r="M7938" s="24"/>
    </row>
    <row r="7939" spans="1:13" s="444" customFormat="1" ht="15" customHeight="1">
      <c r="A7939" s="4">
        <v>41821</v>
      </c>
      <c r="B7939" s="4"/>
      <c r="C7939" s="7" t="s">
        <v>2268</v>
      </c>
      <c r="D7939" s="7" t="s">
        <v>8916</v>
      </c>
      <c r="E7939" s="519">
        <v>18558</v>
      </c>
      <c r="F7939" s="184">
        <v>676</v>
      </c>
      <c r="G7939" s="309"/>
      <c r="H7939" s="309"/>
      <c r="J7939" s="24"/>
      <c r="K7939" s="73"/>
      <c r="L7939" s="74"/>
      <c r="M7939" s="24"/>
    </row>
    <row r="7940" spans="1:13" s="444" customFormat="1" ht="15" customHeight="1">
      <c r="A7940" s="4">
        <v>41821</v>
      </c>
      <c r="B7940" s="4"/>
      <c r="C7940" s="7" t="s">
        <v>354</v>
      </c>
      <c r="D7940" s="7" t="s">
        <v>8833</v>
      </c>
      <c r="E7940" s="519">
        <v>18467</v>
      </c>
      <c r="F7940" s="184">
        <v>2111.2600000000002</v>
      </c>
      <c r="G7940" s="309"/>
      <c r="H7940" s="309"/>
      <c r="J7940" s="24"/>
      <c r="K7940" s="73"/>
      <c r="L7940" s="74"/>
      <c r="M7940" s="24"/>
    </row>
    <row r="7941" spans="1:13" s="444" customFormat="1" ht="15" customHeight="1">
      <c r="A7941" s="4">
        <v>41821</v>
      </c>
      <c r="B7941" s="4"/>
      <c r="C7941" s="7" t="s">
        <v>192</v>
      </c>
      <c r="D7941" s="7" t="s">
        <v>8841</v>
      </c>
      <c r="E7941" s="519">
        <v>18476</v>
      </c>
      <c r="F7941" s="184">
        <v>183.17</v>
      </c>
      <c r="G7941" s="309"/>
      <c r="H7941" s="309"/>
      <c r="J7941" s="24"/>
      <c r="K7941" s="73"/>
      <c r="L7941" s="74"/>
      <c r="M7941" s="24"/>
    </row>
    <row r="7942" spans="1:13" s="444" customFormat="1" ht="15" customHeight="1">
      <c r="A7942" s="4">
        <v>41821</v>
      </c>
      <c r="B7942" s="4"/>
      <c r="C7942" s="7" t="s">
        <v>6521</v>
      </c>
      <c r="D7942" s="7" t="s">
        <v>8840</v>
      </c>
      <c r="E7942" s="519">
        <v>18475</v>
      </c>
      <c r="F7942" s="184">
        <v>174.4</v>
      </c>
      <c r="G7942" s="309"/>
      <c r="H7942" s="309"/>
      <c r="J7942" s="24"/>
      <c r="K7942" s="73"/>
      <c r="L7942" s="74"/>
      <c r="M7942" s="24"/>
    </row>
    <row r="7943" spans="1:13" s="444" customFormat="1" ht="15.75" customHeight="1">
      <c r="A7943" s="4">
        <v>41821</v>
      </c>
      <c r="B7943" s="4"/>
      <c r="C7943" s="7" t="s">
        <v>200</v>
      </c>
      <c r="D7943" s="7" t="s">
        <v>8846</v>
      </c>
      <c r="E7943" s="519">
        <v>18481</v>
      </c>
      <c r="F7943" s="184">
        <v>243.17</v>
      </c>
      <c r="G7943" s="309"/>
      <c r="H7943" s="309"/>
      <c r="J7943" s="24"/>
      <c r="K7943" s="73"/>
      <c r="L7943" s="74"/>
      <c r="M7943" s="24"/>
    </row>
    <row r="7944" spans="1:13" s="444" customFormat="1" ht="15" customHeight="1">
      <c r="A7944" s="4">
        <v>41821</v>
      </c>
      <c r="B7944" s="4"/>
      <c r="C7944" s="7" t="s">
        <v>626</v>
      </c>
      <c r="D7944" s="7" t="s">
        <v>8844</v>
      </c>
      <c r="E7944" s="519">
        <v>18479</v>
      </c>
      <c r="F7944" s="184">
        <v>207.51</v>
      </c>
      <c r="G7944" s="309"/>
      <c r="H7944" s="309"/>
      <c r="J7944" s="24"/>
      <c r="K7944" s="73"/>
      <c r="L7944" s="74"/>
      <c r="M7944" s="24"/>
    </row>
    <row r="7945" spans="1:13" s="444" customFormat="1" ht="15" customHeight="1">
      <c r="A7945" s="4">
        <v>41821</v>
      </c>
      <c r="B7945" s="4"/>
      <c r="C7945" s="7" t="s">
        <v>8030</v>
      </c>
      <c r="D7945" s="7" t="s">
        <v>8856</v>
      </c>
      <c r="E7945" s="519">
        <v>18491</v>
      </c>
      <c r="F7945" s="184">
        <v>197.2</v>
      </c>
      <c r="G7945" s="309"/>
      <c r="H7945" s="309"/>
      <c r="J7945" s="24"/>
      <c r="K7945" s="73"/>
      <c r="L7945" s="74"/>
      <c r="M7945" s="24"/>
    </row>
    <row r="7946" spans="1:13" s="444" customFormat="1" ht="15" customHeight="1">
      <c r="A7946" s="4">
        <v>41822</v>
      </c>
      <c r="B7946" s="4"/>
      <c r="C7946" s="7" t="s">
        <v>5048</v>
      </c>
      <c r="D7946" s="7" t="s">
        <v>8940</v>
      </c>
      <c r="E7946" s="519">
        <v>18572</v>
      </c>
      <c r="F7946" s="184">
        <v>250</v>
      </c>
      <c r="G7946" s="309"/>
      <c r="H7946" s="309"/>
      <c r="J7946" s="24"/>
      <c r="K7946" s="73"/>
      <c r="L7946" s="74"/>
      <c r="M7946" s="24"/>
    </row>
    <row r="7947" spans="1:13" s="444" customFormat="1" ht="15" customHeight="1">
      <c r="A7947" s="4">
        <v>41821</v>
      </c>
      <c r="B7947" s="4"/>
      <c r="C7947" s="7" t="s">
        <v>1032</v>
      </c>
      <c r="D7947" s="7" t="s">
        <v>8855</v>
      </c>
      <c r="E7947" s="519">
        <v>18490</v>
      </c>
      <c r="F7947" s="184">
        <v>182.09</v>
      </c>
      <c r="G7947" s="309"/>
      <c r="H7947" s="309"/>
      <c r="J7947" s="24"/>
      <c r="K7947" s="73"/>
      <c r="L7947" s="74"/>
      <c r="M7947" s="24"/>
    </row>
    <row r="7948" spans="1:13" s="444" customFormat="1" ht="15" customHeight="1">
      <c r="A7948" s="4">
        <v>41822</v>
      </c>
      <c r="B7948" s="4"/>
      <c r="C7948" s="7" t="s">
        <v>5048</v>
      </c>
      <c r="D7948" s="7" t="s">
        <v>8941</v>
      </c>
      <c r="E7948" s="519">
        <v>18571</v>
      </c>
      <c r="F7948" s="184">
        <v>500</v>
      </c>
      <c r="G7948" s="309"/>
      <c r="H7948" s="309"/>
      <c r="J7948" s="24"/>
      <c r="K7948" s="73"/>
      <c r="L7948" s="74"/>
      <c r="M7948" s="24"/>
    </row>
    <row r="7949" spans="1:13" s="444" customFormat="1" ht="15" customHeight="1">
      <c r="A7949" s="4">
        <v>41821</v>
      </c>
      <c r="B7949" s="4"/>
      <c r="C7949" s="7" t="s">
        <v>497</v>
      </c>
      <c r="D7949" s="7" t="s">
        <v>8842</v>
      </c>
      <c r="E7949" s="519">
        <v>18477</v>
      </c>
      <c r="F7949" s="184">
        <v>202.89</v>
      </c>
      <c r="G7949" s="309"/>
      <c r="H7949" s="309"/>
      <c r="J7949" s="24"/>
      <c r="K7949" s="73"/>
      <c r="L7949" s="74"/>
      <c r="M7949" s="24"/>
    </row>
    <row r="7950" spans="1:13" s="444" customFormat="1" ht="15" customHeight="1">
      <c r="A7950" s="4">
        <v>41821</v>
      </c>
      <c r="B7950" s="4"/>
      <c r="C7950" s="7" t="s">
        <v>3529</v>
      </c>
      <c r="D7950" s="7" t="s">
        <v>8894</v>
      </c>
      <c r="E7950" s="519">
        <v>18529</v>
      </c>
      <c r="F7950" s="184">
        <v>503.55</v>
      </c>
      <c r="G7950" s="309"/>
      <c r="H7950" s="309"/>
      <c r="J7950" s="24"/>
      <c r="K7950" s="73"/>
      <c r="L7950" s="74"/>
      <c r="M7950" s="24"/>
    </row>
    <row r="7951" spans="1:13" s="444" customFormat="1" ht="15" customHeight="1">
      <c r="A7951" s="4">
        <v>41815</v>
      </c>
      <c r="B7951" s="4"/>
      <c r="C7951" s="7" t="s">
        <v>8803</v>
      </c>
      <c r="D7951" s="7" t="s">
        <v>8804</v>
      </c>
      <c r="E7951" s="519">
        <v>18458</v>
      </c>
      <c r="F7951" s="184">
        <v>441.6</v>
      </c>
      <c r="G7951" s="309"/>
      <c r="H7951" s="309"/>
      <c r="K7951" s="73"/>
      <c r="L7951" s="74"/>
      <c r="M7951" s="24"/>
    </row>
    <row r="7952" spans="1:13" s="444" customFormat="1" ht="15" customHeight="1">
      <c r="A7952" s="4">
        <v>41821</v>
      </c>
      <c r="B7952" s="4"/>
      <c r="C7952" s="7" t="s">
        <v>5458</v>
      </c>
      <c r="D7952" s="7" t="s">
        <v>8884</v>
      </c>
      <c r="E7952" s="519">
        <v>18519</v>
      </c>
      <c r="F7952" s="184">
        <v>1140.07</v>
      </c>
      <c r="G7952" s="309"/>
      <c r="H7952" s="309"/>
      <c r="J7952" s="24"/>
      <c r="K7952" s="73"/>
      <c r="L7952" s="74"/>
      <c r="M7952" s="24"/>
    </row>
    <row r="7953" spans="1:13" s="444" customFormat="1" ht="15" customHeight="1">
      <c r="A7953" s="4">
        <v>41821</v>
      </c>
      <c r="B7953" s="4"/>
      <c r="C7953" s="7" t="s">
        <v>7535</v>
      </c>
      <c r="D7953" s="7" t="s">
        <v>8902</v>
      </c>
      <c r="E7953" s="519">
        <v>18538</v>
      </c>
      <c r="F7953" s="184">
        <v>286</v>
      </c>
      <c r="G7953" s="309"/>
      <c r="H7953" s="309"/>
      <c r="J7953" s="24"/>
      <c r="K7953" s="73"/>
      <c r="L7953" s="74"/>
      <c r="M7953" s="24"/>
    </row>
    <row r="7954" spans="1:13" s="444" customFormat="1" ht="15" customHeight="1">
      <c r="A7954" s="4">
        <v>41821</v>
      </c>
      <c r="B7954" s="4"/>
      <c r="C7954" s="7" t="s">
        <v>492</v>
      </c>
      <c r="D7954" s="7" t="s">
        <v>8838</v>
      </c>
      <c r="E7954" s="519">
        <v>18473</v>
      </c>
      <c r="F7954" s="184">
        <v>246.94</v>
      </c>
      <c r="G7954" s="309"/>
      <c r="H7954" s="309"/>
      <c r="J7954" s="24"/>
      <c r="K7954" s="73"/>
      <c r="L7954" s="74"/>
      <c r="M7954" s="24"/>
    </row>
    <row r="7955" spans="1:13" s="444" customFormat="1" ht="15" customHeight="1">
      <c r="A7955" s="4">
        <v>41821</v>
      </c>
      <c r="B7955" s="4"/>
      <c r="C7955" s="7" t="s">
        <v>468</v>
      </c>
      <c r="D7955" s="7" t="s">
        <v>8832</v>
      </c>
      <c r="E7955" s="519">
        <v>18466</v>
      </c>
      <c r="F7955" s="184">
        <v>2177.0700000000002</v>
      </c>
      <c r="G7955" s="309"/>
      <c r="H7955" s="309"/>
      <c r="J7955" s="24"/>
      <c r="K7955" s="73"/>
      <c r="L7955" s="74"/>
      <c r="M7955" s="24"/>
    </row>
    <row r="7956" spans="1:13" s="444" customFormat="1" ht="15" customHeight="1">
      <c r="A7956" s="4">
        <v>41821</v>
      </c>
      <c r="B7956" s="4"/>
      <c r="C7956" s="7" t="s">
        <v>529</v>
      </c>
      <c r="D7956" s="7" t="s">
        <v>8874</v>
      </c>
      <c r="E7956" s="519">
        <v>18509</v>
      </c>
      <c r="F7956" s="184">
        <v>320.89999999999998</v>
      </c>
      <c r="G7956" s="309"/>
      <c r="H7956" s="309"/>
      <c r="J7956" s="24"/>
      <c r="K7956" s="73"/>
      <c r="L7956" s="74"/>
      <c r="M7956" s="24"/>
    </row>
    <row r="7957" spans="1:13" s="444" customFormat="1" ht="15" customHeight="1">
      <c r="A7957" s="4">
        <v>41821</v>
      </c>
      <c r="B7957" s="4"/>
      <c r="C7957" s="7" t="s">
        <v>456</v>
      </c>
      <c r="D7957" s="7" t="s">
        <v>8892</v>
      </c>
      <c r="E7957" s="519">
        <v>18527</v>
      </c>
      <c r="F7957" s="184">
        <v>570.54999999999995</v>
      </c>
      <c r="G7957" s="309"/>
      <c r="H7957" s="309"/>
      <c r="J7957" s="24"/>
      <c r="K7957" s="73"/>
      <c r="L7957" s="74"/>
      <c r="M7957" s="24"/>
    </row>
    <row r="7958" spans="1:13" s="444" customFormat="1" ht="15" customHeight="1">
      <c r="A7958" s="4">
        <v>41821</v>
      </c>
      <c r="B7958" s="4"/>
      <c r="C7958" s="7" t="s">
        <v>456</v>
      </c>
      <c r="D7958" s="7" t="s">
        <v>8919</v>
      </c>
      <c r="E7958" s="519">
        <v>18561</v>
      </c>
      <c r="F7958" s="184">
        <v>104</v>
      </c>
      <c r="G7958" s="309"/>
      <c r="H7958" s="309"/>
      <c r="J7958" s="24"/>
      <c r="K7958" s="73"/>
      <c r="L7958" s="74"/>
      <c r="M7958" s="24"/>
    </row>
    <row r="7959" spans="1:13">
      <c r="A7959" s="4">
        <v>41821</v>
      </c>
      <c r="B7959" s="4"/>
      <c r="C7959" s="7" t="s">
        <v>559</v>
      </c>
      <c r="D7959" s="7" t="s">
        <v>8862</v>
      </c>
      <c r="E7959" s="519">
        <v>18497</v>
      </c>
      <c r="F7959" s="184">
        <v>232.53</v>
      </c>
    </row>
    <row r="7960" spans="1:13">
      <c r="A7960" s="4">
        <v>41821</v>
      </c>
      <c r="B7960" s="4"/>
      <c r="C7960" s="7" t="s">
        <v>525</v>
      </c>
      <c r="D7960" s="7" t="s">
        <v>8868</v>
      </c>
      <c r="E7960" s="519">
        <v>18503</v>
      </c>
      <c r="F7960" s="184">
        <v>243.84</v>
      </c>
    </row>
    <row r="7961" spans="1:13">
      <c r="A7961" s="4">
        <v>41821</v>
      </c>
      <c r="B7961" s="4"/>
      <c r="C7961" s="7" t="s">
        <v>633</v>
      </c>
      <c r="D7961" s="7" t="s">
        <v>8850</v>
      </c>
      <c r="E7961" s="519">
        <v>18485</v>
      </c>
      <c r="F7961" s="184">
        <v>223.45</v>
      </c>
    </row>
    <row r="7962" spans="1:13">
      <c r="A7962" s="4">
        <v>41821</v>
      </c>
      <c r="B7962" s="4"/>
      <c r="C7962" s="7" t="s">
        <v>4367</v>
      </c>
      <c r="D7962" s="7" t="s">
        <v>8903</v>
      </c>
      <c r="E7962" s="519">
        <v>18539</v>
      </c>
      <c r="F7962" s="184">
        <v>312</v>
      </c>
    </row>
    <row r="7963" spans="1:13">
      <c r="A7963" s="4">
        <v>41821</v>
      </c>
      <c r="B7963" s="4"/>
      <c r="C7963" s="7" t="s">
        <v>6986</v>
      </c>
      <c r="D7963" s="7" t="s">
        <v>8886</v>
      </c>
      <c r="E7963" s="519">
        <v>18521</v>
      </c>
      <c r="F7963" s="184">
        <v>1420.8</v>
      </c>
    </row>
    <row r="7964" spans="1:13">
      <c r="A7964" s="4">
        <v>41821</v>
      </c>
      <c r="B7964" s="4"/>
      <c r="C7964" s="7" t="s">
        <v>8929</v>
      </c>
      <c r="D7964" s="7" t="s">
        <v>8880</v>
      </c>
      <c r="E7964" s="519">
        <v>18515</v>
      </c>
      <c r="F7964" s="184">
        <v>766.1</v>
      </c>
    </row>
    <row r="7965" spans="1:13">
      <c r="A7965" s="4">
        <v>41821</v>
      </c>
      <c r="B7965" s="4"/>
      <c r="C7965" s="7" t="s">
        <v>8930</v>
      </c>
      <c r="D7965" s="7" t="s">
        <v>8883</v>
      </c>
      <c r="E7965" s="519">
        <v>18518</v>
      </c>
      <c r="F7965" s="184">
        <v>766.1</v>
      </c>
    </row>
    <row r="7966" spans="1:13">
      <c r="A7966" s="4">
        <v>41821</v>
      </c>
      <c r="B7966" s="4"/>
      <c r="C7966" s="7" t="s">
        <v>6989</v>
      </c>
      <c r="D7966" s="7" t="s">
        <v>8911</v>
      </c>
      <c r="E7966" s="519">
        <v>18548</v>
      </c>
      <c r="F7966" s="184">
        <v>232</v>
      </c>
    </row>
    <row r="7967" spans="1:13">
      <c r="A7967" s="4">
        <v>41821</v>
      </c>
      <c r="B7967" s="4"/>
      <c r="C7967" s="7" t="s">
        <v>5294</v>
      </c>
      <c r="D7967" s="7" t="s">
        <v>8898</v>
      </c>
      <c r="E7967" s="519">
        <v>18534</v>
      </c>
      <c r="F7967" s="184">
        <v>1248</v>
      </c>
    </row>
    <row r="7968" spans="1:13">
      <c r="A7968" s="4">
        <v>41821</v>
      </c>
      <c r="B7968" s="4"/>
      <c r="C7968" s="7" t="s">
        <v>5298</v>
      </c>
      <c r="D7968" s="7" t="s">
        <v>8917</v>
      </c>
      <c r="E7968" s="519">
        <v>18559</v>
      </c>
      <c r="F7968" s="184">
        <v>156</v>
      </c>
    </row>
    <row r="7969" spans="1:6">
      <c r="A7969" s="4">
        <v>41821</v>
      </c>
      <c r="B7969" s="4"/>
      <c r="C7969" s="7" t="s">
        <v>369</v>
      </c>
      <c r="D7969" s="7" t="s">
        <v>8836</v>
      </c>
      <c r="E7969" s="519">
        <v>18470</v>
      </c>
      <c r="F7969" s="184">
        <v>1261.1600000000001</v>
      </c>
    </row>
    <row r="7970" spans="1:6">
      <c r="A7970" s="4">
        <v>41821</v>
      </c>
      <c r="B7970" s="4"/>
      <c r="C7970" s="7" t="s">
        <v>519</v>
      </c>
      <c r="D7970" s="7" t="s">
        <v>8858</v>
      </c>
      <c r="E7970" s="519">
        <v>18493</v>
      </c>
      <c r="F7970" s="184">
        <v>577.02</v>
      </c>
    </row>
    <row r="7979" spans="1:6">
      <c r="A7979" s="579">
        <v>41823</v>
      </c>
    </row>
    <row r="7980" spans="1:6">
      <c r="A7980" s="4">
        <v>41821</v>
      </c>
      <c r="B7980" s="4"/>
      <c r="C7980" s="7" t="s">
        <v>8346</v>
      </c>
      <c r="D7980" s="7" t="s">
        <v>8923</v>
      </c>
      <c r="E7980" s="519">
        <v>18565</v>
      </c>
      <c r="F7980" s="184">
        <v>92.12</v>
      </c>
    </row>
    <row r="7981" spans="1:6">
      <c r="A7981" s="4">
        <v>41817</v>
      </c>
      <c r="B7981" s="4"/>
      <c r="C7981" s="7" t="s">
        <v>662</v>
      </c>
      <c r="D7981" s="7" t="s">
        <v>8824</v>
      </c>
      <c r="E7981" s="519">
        <v>18462</v>
      </c>
      <c r="F7981" s="184">
        <v>181.6</v>
      </c>
    </row>
    <row r="7982" spans="1:6">
      <c r="A7982" s="613">
        <v>41796</v>
      </c>
      <c r="B7982" s="613">
        <v>41815</v>
      </c>
      <c r="C7982" s="614" t="s">
        <v>348</v>
      </c>
      <c r="D7982" s="614" t="s">
        <v>8584</v>
      </c>
      <c r="E7982" s="615">
        <v>18246</v>
      </c>
      <c r="F7982" s="184">
        <v>200</v>
      </c>
    </row>
    <row r="7983" spans="1:6">
      <c r="A7983" s="609">
        <v>41806</v>
      </c>
      <c r="B7983" s="609"/>
      <c r="C7983" s="610" t="s">
        <v>5614</v>
      </c>
      <c r="D7983" s="610" t="s">
        <v>8744</v>
      </c>
      <c r="E7983" s="611">
        <v>18357</v>
      </c>
      <c r="F7983" s="184">
        <v>300</v>
      </c>
    </row>
    <row r="7984" spans="1:6">
      <c r="A7984" s="4">
        <v>41821</v>
      </c>
      <c r="B7984" s="4"/>
      <c r="C7984" s="7" t="s">
        <v>4696</v>
      </c>
      <c r="D7984" s="7" t="s">
        <v>8912</v>
      </c>
      <c r="E7984" s="519">
        <v>18553</v>
      </c>
      <c r="F7984" s="184">
        <v>505.5</v>
      </c>
    </row>
    <row r="7985" spans="1:13">
      <c r="A7985" s="4">
        <v>41817</v>
      </c>
      <c r="B7985" s="4"/>
      <c r="C7985" s="7" t="s">
        <v>8407</v>
      </c>
      <c r="D7985" s="7" t="s">
        <v>8827</v>
      </c>
      <c r="E7985" s="519">
        <v>18465</v>
      </c>
      <c r="F7985" s="184">
        <v>792</v>
      </c>
    </row>
    <row r="7986" spans="1:13">
      <c r="A7986" s="4">
        <v>41821</v>
      </c>
      <c r="B7986" s="4"/>
      <c r="C7986" s="7" t="s">
        <v>5296</v>
      </c>
      <c r="D7986" s="7" t="s">
        <v>8860</v>
      </c>
      <c r="E7986" s="519">
        <v>18495</v>
      </c>
      <c r="F7986" s="184">
        <v>176.93</v>
      </c>
    </row>
    <row r="7987" spans="1:13">
      <c r="A7987" s="4">
        <v>41821</v>
      </c>
      <c r="B7987" s="4"/>
      <c r="C7987" s="7" t="s">
        <v>538</v>
      </c>
      <c r="D7987" s="7" t="s">
        <v>8890</v>
      </c>
      <c r="E7987" s="519">
        <v>18525</v>
      </c>
      <c r="F7987" s="184">
        <v>593.51</v>
      </c>
    </row>
    <row r="7988" spans="1:13">
      <c r="A7988" s="4">
        <v>41821</v>
      </c>
      <c r="B7988" s="4"/>
      <c r="C7988" s="7" t="s">
        <v>367</v>
      </c>
      <c r="D7988" s="7" t="s">
        <v>8835</v>
      </c>
      <c r="E7988" s="519">
        <v>18469</v>
      </c>
      <c r="F7988" s="184">
        <v>1325.36</v>
      </c>
    </row>
    <row r="7989" spans="1:13">
      <c r="A7989" s="4">
        <v>41821</v>
      </c>
      <c r="B7989" s="4"/>
      <c r="C7989" s="7" t="s">
        <v>5617</v>
      </c>
      <c r="D7989" s="7" t="s">
        <v>8913</v>
      </c>
      <c r="E7989" s="519">
        <v>18555</v>
      </c>
      <c r="F7989" s="184">
        <v>405.6</v>
      </c>
    </row>
    <row r="7990" spans="1:13" s="444" customFormat="1" ht="15" customHeight="1">
      <c r="A7990" s="4">
        <v>41821</v>
      </c>
      <c r="B7990" s="4"/>
      <c r="C7990" s="7" t="s">
        <v>8932</v>
      </c>
      <c r="D7990" s="7" t="s">
        <v>8899</v>
      </c>
      <c r="E7990" s="519">
        <v>18535</v>
      </c>
      <c r="F7990" s="184">
        <v>780</v>
      </c>
      <c r="G7990" s="309"/>
      <c r="H7990" s="309"/>
      <c r="J7990" s="24"/>
      <c r="K7990" s="73"/>
      <c r="L7990" s="74"/>
      <c r="M7990" s="24"/>
    </row>
    <row r="7991" spans="1:13" s="444" customFormat="1" ht="15" customHeight="1">
      <c r="A7991" s="4">
        <v>41822</v>
      </c>
      <c r="B7991" s="4"/>
      <c r="C7991" s="7" t="s">
        <v>1798</v>
      </c>
      <c r="D7991" s="7" t="s">
        <v>8942</v>
      </c>
      <c r="E7991" s="519">
        <v>18569</v>
      </c>
      <c r="F7991" s="184">
        <v>544.58000000000004</v>
      </c>
      <c r="G7991" s="309"/>
      <c r="H7991" s="309"/>
      <c r="J7991" s="24"/>
      <c r="K7991" s="73"/>
      <c r="L7991" s="74"/>
      <c r="M7991" s="24"/>
    </row>
    <row r="7992" spans="1:13" s="444" customFormat="1" ht="15" customHeight="1">
      <c r="A7992" s="4">
        <v>41821</v>
      </c>
      <c r="B7992" s="4"/>
      <c r="C7992" s="7" t="s">
        <v>8934</v>
      </c>
      <c r="D7992" s="7" t="s">
        <v>8910</v>
      </c>
      <c r="E7992" s="519">
        <v>18547</v>
      </c>
      <c r="F7992" s="184">
        <v>182.7</v>
      </c>
      <c r="G7992" s="309"/>
      <c r="H7992" s="309"/>
      <c r="J7992" s="24"/>
      <c r="K7992" s="73"/>
      <c r="L7992" s="74"/>
      <c r="M7992" s="24"/>
    </row>
    <row r="7993" spans="1:13" s="444" customFormat="1" ht="15" customHeight="1">
      <c r="A7993" s="4">
        <v>41821</v>
      </c>
      <c r="B7993" s="4"/>
      <c r="C7993" s="7" t="s">
        <v>1727</v>
      </c>
      <c r="D7993" s="7" t="s">
        <v>8871</v>
      </c>
      <c r="E7993" s="519">
        <v>18506</v>
      </c>
      <c r="F7993" s="184">
        <v>226.69</v>
      </c>
      <c r="G7993" s="309"/>
      <c r="H7993" s="309"/>
      <c r="J7993" s="24"/>
      <c r="K7993" s="73"/>
      <c r="L7993" s="74"/>
      <c r="M7993" s="24"/>
    </row>
    <row r="7994" spans="1:13" s="444" customFormat="1" ht="15" customHeight="1">
      <c r="A7994" s="4">
        <v>41822</v>
      </c>
      <c r="B7994" s="4"/>
      <c r="C7994" s="7" t="s">
        <v>8943</v>
      </c>
      <c r="D7994" s="7" t="s">
        <v>8944</v>
      </c>
      <c r="E7994" s="519">
        <v>18570</v>
      </c>
      <c r="F7994" s="184">
        <v>698</v>
      </c>
      <c r="G7994" s="309"/>
      <c r="H7994" s="309"/>
      <c r="J7994" s="24"/>
      <c r="K7994" s="73"/>
      <c r="L7994" s="74"/>
      <c r="M7994" s="24"/>
    </row>
    <row r="7995" spans="1:13" s="444" customFormat="1" ht="15" customHeight="1">
      <c r="A7995" s="4">
        <v>41823</v>
      </c>
      <c r="B7995" s="4"/>
      <c r="C7995" s="7" t="s">
        <v>3157</v>
      </c>
      <c r="D7995" s="7" t="s">
        <v>8945</v>
      </c>
      <c r="E7995" s="519">
        <v>18573</v>
      </c>
      <c r="F7995" s="184">
        <v>2561.21</v>
      </c>
      <c r="G7995" s="309"/>
      <c r="H7995" s="309"/>
      <c r="J7995" s="24"/>
      <c r="K7995" s="73"/>
      <c r="L7995" s="74"/>
      <c r="M7995" s="24"/>
    </row>
    <row r="7996" spans="1:13" s="444" customFormat="1" ht="15" customHeight="1">
      <c r="A7996" s="4">
        <v>41823</v>
      </c>
      <c r="B7996" s="4"/>
      <c r="C7996" s="7" t="s">
        <v>3157</v>
      </c>
      <c r="D7996" s="7" t="s">
        <v>8945</v>
      </c>
      <c r="E7996" s="519">
        <v>18574</v>
      </c>
      <c r="F7996" s="184">
        <v>2500</v>
      </c>
      <c r="G7996" s="309"/>
      <c r="H7996" s="309"/>
      <c r="J7996" s="24"/>
      <c r="K7996" s="73"/>
      <c r="L7996" s="74"/>
      <c r="M7996" s="24"/>
    </row>
    <row r="7997" spans="1:13" s="444" customFormat="1" ht="15" customHeight="1">
      <c r="A7997" s="4">
        <v>41821</v>
      </c>
      <c r="B7997" s="4"/>
      <c r="C7997" s="7" t="s">
        <v>562</v>
      </c>
      <c r="D7997" s="7" t="s">
        <v>8872</v>
      </c>
      <c r="E7997" s="519">
        <v>18507</v>
      </c>
      <c r="F7997" s="184">
        <v>256.13</v>
      </c>
      <c r="G7997" s="309"/>
      <c r="H7997" s="309"/>
      <c r="J7997" s="24"/>
      <c r="K7997" s="73"/>
      <c r="L7997" s="74"/>
      <c r="M7997" s="24"/>
    </row>
    <row r="7998" spans="1:13" s="444" customFormat="1" ht="15" customHeight="1">
      <c r="A7998" s="4">
        <v>41821</v>
      </c>
      <c r="B7998" s="4"/>
      <c r="C7998" s="7" t="s">
        <v>530</v>
      </c>
      <c r="D7998" s="7" t="s">
        <v>8875</v>
      </c>
      <c r="E7998" s="519">
        <v>18510</v>
      </c>
      <c r="F7998" s="184">
        <v>677.12</v>
      </c>
      <c r="G7998" s="309"/>
      <c r="H7998" s="309"/>
      <c r="J7998" s="24"/>
      <c r="K7998" s="73"/>
      <c r="L7998" s="74"/>
      <c r="M7998" s="24"/>
    </row>
    <row r="7999" spans="1:13" s="444" customFormat="1" ht="15" customHeight="1">
      <c r="A7999" s="4">
        <v>41821</v>
      </c>
      <c r="B7999" s="4"/>
      <c r="C7999" s="7" t="s">
        <v>1633</v>
      </c>
      <c r="D7999" s="7" t="s">
        <v>8891</v>
      </c>
      <c r="E7999" s="519">
        <v>18526</v>
      </c>
      <c r="F7999" s="184">
        <v>777.22</v>
      </c>
      <c r="G7999" s="309"/>
      <c r="H7999" s="309"/>
      <c r="J7999" s="24"/>
      <c r="K7999" s="73"/>
      <c r="L7999" s="74"/>
      <c r="M7999" s="24"/>
    </row>
    <row r="8000" spans="1:13" s="444" customFormat="1" ht="15" customHeight="1">
      <c r="A8000" s="4">
        <v>41821</v>
      </c>
      <c r="B8000" s="4"/>
      <c r="C8000" s="7" t="s">
        <v>1640</v>
      </c>
      <c r="D8000" s="7" t="s">
        <v>8918</v>
      </c>
      <c r="E8000" s="519">
        <v>18560</v>
      </c>
      <c r="F8000" s="184">
        <v>156</v>
      </c>
      <c r="G8000" s="309"/>
      <c r="H8000" s="309"/>
      <c r="J8000" s="24"/>
      <c r="K8000" s="73"/>
      <c r="L8000" s="74"/>
      <c r="M8000" s="24"/>
    </row>
    <row r="8001" spans="1:13" s="444" customFormat="1" ht="15" customHeight="1">
      <c r="A8001" s="4">
        <v>41821</v>
      </c>
      <c r="B8001" s="4"/>
      <c r="C8001" s="7" t="s">
        <v>8926</v>
      </c>
      <c r="D8001" s="7" t="s">
        <v>8865</v>
      </c>
      <c r="E8001" s="519">
        <v>18500</v>
      </c>
      <c r="F8001" s="184">
        <v>72.44</v>
      </c>
      <c r="G8001" s="309"/>
      <c r="H8001" s="309"/>
      <c r="J8001" s="24"/>
      <c r="K8001" s="73"/>
      <c r="L8001" s="74"/>
      <c r="M8001" s="24"/>
    </row>
    <row r="8002" spans="1:13" s="444" customFormat="1" ht="15" customHeight="1">
      <c r="A8002" s="4">
        <v>41821</v>
      </c>
      <c r="B8002" s="4"/>
      <c r="C8002" s="7" t="s">
        <v>528</v>
      </c>
      <c r="D8002" s="7" t="s">
        <v>8870</v>
      </c>
      <c r="E8002" s="519">
        <v>18505</v>
      </c>
      <c r="F8002" s="184">
        <v>323.83999999999997</v>
      </c>
      <c r="G8002" s="309"/>
      <c r="H8002" s="309"/>
      <c r="J8002" s="24"/>
      <c r="K8002" s="73"/>
      <c r="L8002" s="74"/>
      <c r="M8002" s="24"/>
    </row>
    <row r="8003" spans="1:13">
      <c r="A8003" s="4">
        <v>41821</v>
      </c>
      <c r="B8003" s="4"/>
      <c r="C8003" s="7" t="s">
        <v>7850</v>
      </c>
      <c r="D8003" s="7" t="s">
        <v>8901</v>
      </c>
      <c r="E8003" s="519">
        <v>18537</v>
      </c>
      <c r="F8003" s="184">
        <v>748.8</v>
      </c>
    </row>
    <row r="8004" spans="1:13">
      <c r="A8004" s="4">
        <v>41821</v>
      </c>
      <c r="B8004" s="4"/>
      <c r="C8004" s="7" t="s">
        <v>8027</v>
      </c>
      <c r="D8004" s="7" t="s">
        <v>8837</v>
      </c>
      <c r="E8004" s="519">
        <v>18472</v>
      </c>
      <c r="F8004" s="184">
        <v>606.6</v>
      </c>
    </row>
    <row r="8005" spans="1:13">
      <c r="A8005" s="4">
        <v>41821</v>
      </c>
      <c r="B8005" s="4"/>
      <c r="C8005" s="7" t="s">
        <v>6376</v>
      </c>
      <c r="D8005" s="7" t="s">
        <v>8888</v>
      </c>
      <c r="E8005" s="519">
        <v>18523</v>
      </c>
      <c r="F8005" s="184">
        <v>379.13</v>
      </c>
    </row>
    <row r="8006" spans="1:13">
      <c r="A8006" s="4">
        <v>41821</v>
      </c>
      <c r="B8006" s="4"/>
      <c r="C8006" s="7" t="s">
        <v>1707</v>
      </c>
      <c r="D8006" s="7" t="s">
        <v>8887</v>
      </c>
      <c r="E8006" s="519">
        <v>18522</v>
      </c>
      <c r="F8006" s="184">
        <v>379.13</v>
      </c>
    </row>
    <row r="8007" spans="1:13">
      <c r="A8007" s="4">
        <v>41821</v>
      </c>
      <c r="B8007" s="4"/>
      <c r="C8007" s="7" t="s">
        <v>8678</v>
      </c>
      <c r="D8007" s="7" t="s">
        <v>8896</v>
      </c>
      <c r="E8007" s="519">
        <v>18532</v>
      </c>
      <c r="F8007" s="184">
        <v>606.6</v>
      </c>
    </row>
    <row r="8008" spans="1:13">
      <c r="A8008" s="4">
        <v>41821</v>
      </c>
      <c r="B8008" s="4"/>
      <c r="C8008" s="7" t="s">
        <v>1485</v>
      </c>
      <c r="D8008" s="7" t="s">
        <v>8893</v>
      </c>
      <c r="E8008" s="519">
        <v>18528</v>
      </c>
      <c r="F8008" s="184">
        <v>846.71</v>
      </c>
    </row>
    <row r="8009" spans="1:13">
      <c r="A8009" s="4">
        <v>41821</v>
      </c>
      <c r="B8009" s="4"/>
      <c r="C8009" s="7" t="s">
        <v>75</v>
      </c>
      <c r="D8009" s="7" t="s">
        <v>8920</v>
      </c>
      <c r="E8009" s="519">
        <v>18562</v>
      </c>
      <c r="F8009" s="184">
        <v>156</v>
      </c>
    </row>
    <row r="8011" spans="1:13">
      <c r="A8011" s="579">
        <v>41824</v>
      </c>
    </row>
    <row r="8012" spans="1:13">
      <c r="A8012" s="4">
        <v>41817</v>
      </c>
      <c r="B8012" s="4"/>
      <c r="C8012" s="7" t="s">
        <v>5073</v>
      </c>
      <c r="D8012" s="7" t="s">
        <v>8826</v>
      </c>
      <c r="E8012" s="519">
        <v>18464</v>
      </c>
      <c r="F8012" s="184">
        <v>245</v>
      </c>
    </row>
    <row r="8013" spans="1:13">
      <c r="A8013" s="4">
        <v>41821</v>
      </c>
      <c r="B8013" s="4"/>
      <c r="C8013" s="7" t="s">
        <v>8928</v>
      </c>
      <c r="D8013" s="7" t="s">
        <v>8878</v>
      </c>
      <c r="E8013" s="519">
        <v>18513</v>
      </c>
      <c r="F8013" s="184">
        <v>724.4</v>
      </c>
    </row>
    <row r="8014" spans="1:13">
      <c r="A8014" s="4">
        <v>41821</v>
      </c>
      <c r="B8014" s="4"/>
      <c r="C8014" s="7" t="s">
        <v>8033</v>
      </c>
      <c r="D8014" s="7" t="s">
        <v>8885</v>
      </c>
      <c r="E8014" s="519">
        <v>18520</v>
      </c>
      <c r="F8014" s="184">
        <v>505.5</v>
      </c>
    </row>
    <row r="8015" spans="1:13">
      <c r="A8015" s="4">
        <v>41821</v>
      </c>
      <c r="B8015" s="4"/>
      <c r="C8015" s="7" t="s">
        <v>8935</v>
      </c>
      <c r="D8015" s="7" t="s">
        <v>8921</v>
      </c>
      <c r="E8015" s="519">
        <v>18563</v>
      </c>
      <c r="F8015" s="184">
        <v>171.5</v>
      </c>
    </row>
    <row r="8016" spans="1:13" s="444" customFormat="1" ht="15" customHeight="1">
      <c r="A8016" s="4">
        <v>41821</v>
      </c>
      <c r="B8016" s="4"/>
      <c r="C8016" s="7" t="s">
        <v>8533</v>
      </c>
      <c r="D8016" s="7" t="s">
        <v>8907</v>
      </c>
      <c r="E8016" s="519">
        <v>18544</v>
      </c>
      <c r="F8016" s="184">
        <v>232</v>
      </c>
      <c r="G8016" s="309"/>
      <c r="H8016" s="309"/>
      <c r="J8016" s="24"/>
      <c r="K8016" s="73"/>
      <c r="L8016" s="74"/>
      <c r="M8016" s="24"/>
    </row>
    <row r="8017" spans="1:13">
      <c r="A8017" s="4">
        <v>41821</v>
      </c>
      <c r="B8017" s="4"/>
      <c r="C8017" s="7" t="s">
        <v>8931</v>
      </c>
      <c r="D8017" s="7" t="s">
        <v>8897</v>
      </c>
      <c r="E8017" s="519">
        <v>18533</v>
      </c>
      <c r="F8017" s="184">
        <v>706.56</v>
      </c>
    </row>
    <row r="8020" spans="1:13">
      <c r="A8020" s="579">
        <v>41827</v>
      </c>
    </row>
    <row r="8021" spans="1:13">
      <c r="A8021" s="4">
        <v>41815</v>
      </c>
      <c r="B8021" s="4"/>
      <c r="C8021" s="7" t="s">
        <v>8599</v>
      </c>
      <c r="D8021" s="7" t="s">
        <v>3846</v>
      </c>
      <c r="E8021" s="519">
        <v>18452</v>
      </c>
      <c r="F8021" s="184">
        <v>596.16</v>
      </c>
    </row>
    <row r="8022" spans="1:13" s="444" customFormat="1" ht="15" customHeight="1">
      <c r="A8022" s="380">
        <v>41827</v>
      </c>
      <c r="B8022" s="4"/>
      <c r="C8022" s="7" t="s">
        <v>2897</v>
      </c>
      <c r="D8022" s="7" t="s">
        <v>8975</v>
      </c>
      <c r="E8022" s="519">
        <v>18596</v>
      </c>
      <c r="F8022" s="184">
        <v>4500</v>
      </c>
      <c r="G8022" s="309"/>
      <c r="H8022" s="309"/>
      <c r="J8022" s="24"/>
      <c r="K8022" s="73"/>
      <c r="L8022" s="74"/>
      <c r="M8022" s="24"/>
    </row>
    <row r="8023" spans="1:13" s="444" customFormat="1" ht="15" customHeight="1">
      <c r="A8023" s="380">
        <v>41827</v>
      </c>
      <c r="B8023" s="4"/>
      <c r="C8023" s="7" t="s">
        <v>4278</v>
      </c>
      <c r="D8023" s="7" t="s">
        <v>8977</v>
      </c>
      <c r="E8023" s="519">
        <v>18598</v>
      </c>
      <c r="F8023" s="184">
        <v>60</v>
      </c>
      <c r="G8023" s="309"/>
      <c r="H8023" s="309"/>
      <c r="J8023" s="24"/>
      <c r="K8023" s="73"/>
      <c r="L8023" s="74"/>
      <c r="M8023" s="24"/>
    </row>
    <row r="8024" spans="1:13" s="444" customFormat="1" ht="15" customHeight="1">
      <c r="A8024" s="380">
        <v>41827</v>
      </c>
      <c r="B8024" s="4"/>
      <c r="C8024" s="7" t="s">
        <v>4278</v>
      </c>
      <c r="D8024" s="7" t="s">
        <v>8976</v>
      </c>
      <c r="E8024" s="519">
        <v>18597</v>
      </c>
      <c r="F8024" s="184">
        <v>2000</v>
      </c>
      <c r="G8024" s="309"/>
      <c r="H8024" s="309"/>
      <c r="J8024" s="24"/>
      <c r="K8024" s="73"/>
      <c r="L8024" s="74"/>
      <c r="M8024" s="24"/>
    </row>
    <row r="8025" spans="1:13" s="444" customFormat="1" ht="15" customHeight="1">
      <c r="A8025" s="4">
        <v>41817</v>
      </c>
      <c r="B8025" s="4"/>
      <c r="C8025" s="7" t="s">
        <v>7007</v>
      </c>
      <c r="D8025" s="7" t="s">
        <v>8825</v>
      </c>
      <c r="E8025" s="519">
        <v>18463</v>
      </c>
      <c r="F8025" s="184">
        <v>400</v>
      </c>
      <c r="G8025" s="309"/>
      <c r="H8025" s="309"/>
      <c r="K8025" s="73"/>
      <c r="L8025" s="74"/>
      <c r="M8025" s="24"/>
    </row>
    <row r="8026" spans="1:13" s="444" customFormat="1" ht="15" customHeight="1">
      <c r="A8026" s="380">
        <v>41828</v>
      </c>
      <c r="B8026" s="4"/>
      <c r="C8026" s="7" t="s">
        <v>1419</v>
      </c>
      <c r="D8026" s="7" t="s">
        <v>8988</v>
      </c>
      <c r="E8026" s="519">
        <v>18612</v>
      </c>
      <c r="F8026" s="184">
        <v>98.22</v>
      </c>
      <c r="G8026" s="309"/>
      <c r="H8026" s="309"/>
      <c r="J8026" s="24"/>
      <c r="K8026" s="73"/>
      <c r="L8026" s="74"/>
      <c r="M8026" s="24"/>
    </row>
    <row r="8027" spans="1:13" s="444" customFormat="1" ht="15" customHeight="1">
      <c r="A8027" s="380">
        <v>41828</v>
      </c>
      <c r="B8027" s="4"/>
      <c r="C8027" s="7" t="s">
        <v>1419</v>
      </c>
      <c r="D8027" s="7" t="s">
        <v>8989</v>
      </c>
      <c r="E8027" s="519">
        <v>18613</v>
      </c>
      <c r="F8027" s="184">
        <v>340</v>
      </c>
      <c r="G8027" s="309"/>
      <c r="H8027" s="309"/>
      <c r="J8027" s="24"/>
      <c r="K8027" s="73"/>
      <c r="L8027" s="74"/>
      <c r="M8027" s="24"/>
    </row>
    <row r="8028" spans="1:13" s="444" customFormat="1" ht="15" customHeight="1">
      <c r="A8028" s="380">
        <v>41828</v>
      </c>
      <c r="B8028" s="4"/>
      <c r="C8028" s="7" t="s">
        <v>1419</v>
      </c>
      <c r="D8028" s="7" t="s">
        <v>8987</v>
      </c>
      <c r="E8028" s="519">
        <v>18611</v>
      </c>
      <c r="F8028" s="184">
        <v>13465.83</v>
      </c>
      <c r="G8028" s="309"/>
      <c r="H8028" s="309"/>
      <c r="J8028" s="24"/>
      <c r="K8028" s="73"/>
      <c r="L8028" s="74"/>
      <c r="M8028" s="24"/>
    </row>
    <row r="8029" spans="1:13" s="444" customFormat="1" ht="15" customHeight="1">
      <c r="A8029" s="380">
        <v>41828</v>
      </c>
      <c r="B8029" s="4"/>
      <c r="C8029" s="7" t="s">
        <v>2897</v>
      </c>
      <c r="D8029" s="7" t="s">
        <v>8646</v>
      </c>
      <c r="E8029" s="519">
        <v>18609</v>
      </c>
      <c r="F8029" s="184">
        <v>3150</v>
      </c>
      <c r="G8029" s="309"/>
      <c r="H8029" s="309"/>
      <c r="J8029" s="24"/>
      <c r="K8029" s="73"/>
      <c r="L8029" s="74"/>
      <c r="M8029" s="24"/>
    </row>
    <row r="8030" spans="1:13" s="444" customFormat="1" ht="15" customHeight="1">
      <c r="A8030" s="380">
        <v>41827</v>
      </c>
      <c r="B8030" s="4"/>
      <c r="C8030" s="7" t="s">
        <v>2206</v>
      </c>
      <c r="D8030" s="7" t="s">
        <v>8979</v>
      </c>
      <c r="E8030" s="519">
        <v>18600</v>
      </c>
      <c r="F8030" s="184">
        <v>400</v>
      </c>
      <c r="G8030" s="309"/>
      <c r="H8030" s="309"/>
      <c r="J8030" s="24"/>
      <c r="K8030" s="73"/>
      <c r="L8030" s="74"/>
      <c r="M8030" s="24"/>
    </row>
    <row r="8031" spans="1:13">
      <c r="A8031" s="380">
        <v>41828</v>
      </c>
      <c r="B8031" s="4"/>
      <c r="C8031" s="7" t="s">
        <v>2897</v>
      </c>
      <c r="D8031" s="7" t="s">
        <v>8985</v>
      </c>
      <c r="E8031" s="519">
        <v>18607</v>
      </c>
      <c r="F8031" s="184">
        <v>2000</v>
      </c>
    </row>
    <row r="8032" spans="1:13">
      <c r="A8032" s="4">
        <v>41803</v>
      </c>
      <c r="B8032" s="4"/>
      <c r="C8032" s="7" t="s">
        <v>8644</v>
      </c>
      <c r="D8032" s="7" t="s">
        <v>8655</v>
      </c>
      <c r="E8032" s="519">
        <v>18393</v>
      </c>
      <c r="F8032" s="184">
        <v>1624</v>
      </c>
    </row>
    <row r="8033" spans="1:13" s="444" customFormat="1">
      <c r="A8033" s="108"/>
      <c r="B8033" s="108"/>
      <c r="C8033" s="109"/>
      <c r="D8033" s="109"/>
      <c r="E8033" s="531"/>
      <c r="F8033" s="371"/>
      <c r="G8033" s="309"/>
      <c r="H8033" s="309"/>
      <c r="I8033" s="24"/>
      <c r="J8033" s="2"/>
    </row>
    <row r="8035" spans="1:13">
      <c r="A8035" s="579">
        <v>41826</v>
      </c>
    </row>
    <row r="8036" spans="1:13" s="444" customFormat="1" ht="15" customHeight="1">
      <c r="A8036" s="623">
        <v>41824</v>
      </c>
      <c r="B8036" s="609"/>
      <c r="C8036" s="610" t="s">
        <v>2073</v>
      </c>
      <c r="D8036" s="610" t="s">
        <v>9000</v>
      </c>
      <c r="E8036" s="611">
        <v>18577</v>
      </c>
      <c r="F8036" s="612">
        <v>400</v>
      </c>
      <c r="G8036" s="309"/>
      <c r="H8036" s="309"/>
      <c r="J8036" s="24"/>
      <c r="K8036" s="73"/>
      <c r="L8036" s="74"/>
      <c r="M8036" s="24"/>
    </row>
    <row r="8037" spans="1:13" s="444" customFormat="1" ht="15" customHeight="1">
      <c r="A8037" s="380">
        <v>41827</v>
      </c>
      <c r="B8037" s="4"/>
      <c r="C8037" s="7" t="s">
        <v>8963</v>
      </c>
      <c r="D8037" s="7" t="s">
        <v>8978</v>
      </c>
      <c r="E8037" s="519">
        <v>18599</v>
      </c>
      <c r="F8037" s="184">
        <v>16508</v>
      </c>
      <c r="G8037" s="309"/>
      <c r="H8037" s="309"/>
      <c r="J8037" s="24"/>
      <c r="K8037" s="73"/>
      <c r="L8037" s="74"/>
      <c r="M8037" s="24"/>
    </row>
    <row r="8040" spans="1:13">
      <c r="A8040" s="579">
        <v>41829</v>
      </c>
    </row>
    <row r="8041" spans="1:13" s="444" customFormat="1" ht="15" customHeight="1">
      <c r="A8041" s="380">
        <v>41824</v>
      </c>
      <c r="B8041" s="4"/>
      <c r="C8041" s="7" t="s">
        <v>1409</v>
      </c>
      <c r="D8041" s="7" t="s">
        <v>8967</v>
      </c>
      <c r="E8041" s="519">
        <v>18589</v>
      </c>
      <c r="F8041" s="184">
        <v>508</v>
      </c>
      <c r="G8041" s="309"/>
      <c r="H8041" s="309"/>
      <c r="J8041" s="24"/>
      <c r="K8041" s="73"/>
      <c r="L8041" s="74"/>
      <c r="M8041" s="24"/>
    </row>
    <row r="8043" spans="1:13">
      <c r="A8043" s="579">
        <v>41830</v>
      </c>
    </row>
    <row r="8044" spans="1:13" s="444" customFormat="1" ht="15" customHeight="1">
      <c r="A8044" s="380">
        <v>41827</v>
      </c>
      <c r="B8044" s="4"/>
      <c r="C8044" s="7" t="s">
        <v>2526</v>
      </c>
      <c r="D8044" s="7" t="s">
        <v>8983</v>
      </c>
      <c r="E8044" s="519">
        <v>18606</v>
      </c>
      <c r="F8044" s="184">
        <v>294.39999999999998</v>
      </c>
      <c r="G8044" s="309"/>
      <c r="H8044" s="309"/>
      <c r="J8044" s="24"/>
      <c r="K8044" s="73"/>
      <c r="L8044" s="74"/>
      <c r="M8044" s="24"/>
    </row>
    <row r="8045" spans="1:13" s="444" customFormat="1" ht="15" customHeight="1">
      <c r="A8045" s="380">
        <v>41824</v>
      </c>
      <c r="B8045" s="4"/>
      <c r="C8045" s="7" t="s">
        <v>348</v>
      </c>
      <c r="D8045" s="7" t="s">
        <v>8964</v>
      </c>
      <c r="E8045" s="519">
        <v>18578</v>
      </c>
      <c r="F8045" s="184">
        <v>300</v>
      </c>
      <c r="G8045" s="309"/>
      <c r="H8045" s="309"/>
      <c r="J8045" s="24"/>
      <c r="K8045" s="73"/>
      <c r="L8045" s="74"/>
      <c r="M8045" s="24"/>
    </row>
    <row r="8046" spans="1:13" s="444" customFormat="1" ht="15" customHeight="1">
      <c r="A8046" s="380">
        <v>41827</v>
      </c>
      <c r="B8046" s="4"/>
      <c r="C8046" s="7" t="s">
        <v>7387</v>
      </c>
      <c r="D8046" s="7" t="s">
        <v>8982</v>
      </c>
      <c r="E8046" s="519">
        <v>18605</v>
      </c>
      <c r="F8046" s="184">
        <v>552</v>
      </c>
      <c r="G8046" s="309"/>
      <c r="H8046" s="309"/>
      <c r="J8046" s="24"/>
      <c r="K8046" s="73"/>
      <c r="L8046" s="74"/>
      <c r="M8046" s="24"/>
    </row>
    <row r="8047" spans="1:13" s="444" customFormat="1" ht="15" customHeight="1">
      <c r="A8047" s="380">
        <v>41828</v>
      </c>
      <c r="B8047" s="4"/>
      <c r="C8047" s="7" t="s">
        <v>1125</v>
      </c>
      <c r="D8047" s="7" t="s">
        <v>8986</v>
      </c>
      <c r="E8047" s="519">
        <v>18610</v>
      </c>
      <c r="F8047" s="184">
        <v>668.21</v>
      </c>
      <c r="G8047" s="309"/>
      <c r="H8047" s="309"/>
      <c r="J8047" s="24"/>
      <c r="K8047" s="73"/>
      <c r="L8047" s="74"/>
      <c r="M8047" s="24"/>
    </row>
    <row r="8048" spans="1:13" s="444" customFormat="1" ht="15" customHeight="1">
      <c r="A8048" s="380">
        <v>41824</v>
      </c>
      <c r="B8048" s="4"/>
      <c r="C8048" s="7" t="s">
        <v>8407</v>
      </c>
      <c r="D8048" s="7" t="s">
        <v>8966</v>
      </c>
      <c r="E8048" s="519">
        <v>18588</v>
      </c>
      <c r="F8048" s="184">
        <v>876</v>
      </c>
      <c r="G8048" s="309"/>
      <c r="H8048" s="309"/>
      <c r="J8048" s="24"/>
      <c r="K8048" s="73"/>
      <c r="L8048" s="74"/>
      <c r="M8048" s="24"/>
    </row>
    <row r="8049" spans="1:13" s="444" customFormat="1" ht="15" customHeight="1">
      <c r="A8049" s="380">
        <v>41824</v>
      </c>
      <c r="B8049" s="4"/>
      <c r="C8049" s="7" t="s">
        <v>896</v>
      </c>
      <c r="D8049" s="7" t="s">
        <v>8968</v>
      </c>
      <c r="E8049" s="519">
        <v>18590</v>
      </c>
      <c r="F8049" s="184">
        <v>400</v>
      </c>
      <c r="G8049" s="309"/>
      <c r="H8049" s="309"/>
      <c r="J8049" s="24"/>
      <c r="K8049" s="73"/>
      <c r="L8049" s="74"/>
      <c r="M8049" s="24"/>
    </row>
    <row r="8050" spans="1:13" s="444" customFormat="1" ht="15" customHeight="1">
      <c r="A8050" s="380">
        <v>41830</v>
      </c>
      <c r="B8050" s="4"/>
      <c r="C8050" s="7" t="s">
        <v>1419</v>
      </c>
      <c r="D8050" s="7" t="s">
        <v>9013</v>
      </c>
      <c r="E8050" s="519">
        <v>18615</v>
      </c>
      <c r="F8050" s="184">
        <v>17610.099999999999</v>
      </c>
      <c r="G8050" s="309"/>
      <c r="H8050" s="309"/>
      <c r="J8050" s="24"/>
      <c r="K8050" s="73"/>
      <c r="L8050" s="74"/>
      <c r="M8050" s="24"/>
    </row>
    <row r="8051" spans="1:13">
      <c r="A8051" s="380">
        <v>41830</v>
      </c>
      <c r="B8051" s="4"/>
      <c r="C8051" s="7" t="s">
        <v>4500</v>
      </c>
      <c r="D8051" s="7" t="s">
        <v>9019</v>
      </c>
      <c r="E8051" s="519">
        <v>18623</v>
      </c>
      <c r="F8051" s="184">
        <v>460</v>
      </c>
    </row>
    <row r="8052" spans="1:13">
      <c r="A8052" s="380">
        <v>41830</v>
      </c>
      <c r="B8052" s="4"/>
      <c r="C8052" s="7" t="s">
        <v>4500</v>
      </c>
      <c r="D8052" s="7" t="s">
        <v>9020</v>
      </c>
      <c r="E8052" s="519">
        <v>18622</v>
      </c>
      <c r="F8052" s="184">
        <v>1084.74</v>
      </c>
    </row>
    <row r="8053" spans="1:13">
      <c r="A8053" s="380">
        <v>41829</v>
      </c>
      <c r="B8053" s="4"/>
      <c r="C8053" s="7" t="s">
        <v>372</v>
      </c>
      <c r="D8053" s="7" t="s">
        <v>9011</v>
      </c>
      <c r="E8053" s="519">
        <v>18614</v>
      </c>
      <c r="F8053" s="184">
        <v>270</v>
      </c>
    </row>
    <row r="8056" spans="1:13">
      <c r="A8056" s="579">
        <v>41831</v>
      </c>
    </row>
    <row r="8057" spans="1:13" s="444" customFormat="1" ht="15" customHeight="1">
      <c r="A8057" s="380">
        <v>41824</v>
      </c>
      <c r="B8057" s="4"/>
      <c r="C8057" s="7" t="s">
        <v>7007</v>
      </c>
      <c r="D8057" s="7" t="s">
        <v>8971</v>
      </c>
      <c r="E8057" s="519">
        <v>18593</v>
      </c>
      <c r="F8057" s="184">
        <v>300</v>
      </c>
      <c r="G8057" s="309"/>
      <c r="H8057" s="309"/>
      <c r="J8057" s="24"/>
      <c r="K8057" s="73"/>
      <c r="L8057" s="74"/>
      <c r="M8057" s="24"/>
    </row>
    <row r="8058" spans="1:13">
      <c r="A8058" s="4">
        <v>41803</v>
      </c>
      <c r="B8058" s="4"/>
      <c r="C8058" s="7" t="s">
        <v>7784</v>
      </c>
      <c r="D8058" s="7" t="s">
        <v>8654</v>
      </c>
      <c r="E8058" s="519">
        <v>18392</v>
      </c>
      <c r="F8058" s="184">
        <v>325.67</v>
      </c>
    </row>
    <row r="8059" spans="1:13" s="444" customFormat="1" ht="15" customHeight="1">
      <c r="A8059" s="380">
        <v>41824</v>
      </c>
      <c r="B8059" s="4"/>
      <c r="C8059" s="7" t="s">
        <v>1288</v>
      </c>
      <c r="D8059" s="7" t="s">
        <v>9021</v>
      </c>
      <c r="E8059" s="519">
        <v>18595</v>
      </c>
      <c r="F8059" s="184">
        <v>400</v>
      </c>
      <c r="G8059" s="309"/>
      <c r="H8059" s="309"/>
      <c r="J8059" s="24"/>
      <c r="K8059" s="73"/>
      <c r="L8059" s="74"/>
      <c r="M8059" s="24"/>
    </row>
    <row r="8060" spans="1:13" s="444" customFormat="1" ht="15" customHeight="1">
      <c r="A8060" s="380">
        <v>41827</v>
      </c>
      <c r="B8060" s="4"/>
      <c r="C8060" s="7" t="s">
        <v>8973</v>
      </c>
      <c r="D8060" s="7" t="s">
        <v>8981</v>
      </c>
      <c r="E8060" s="519">
        <v>18602</v>
      </c>
      <c r="F8060" s="184">
        <v>552</v>
      </c>
      <c r="G8060" s="309"/>
      <c r="H8060" s="309"/>
      <c r="J8060" s="24"/>
      <c r="K8060" s="73"/>
      <c r="L8060" s="74"/>
      <c r="M8060" s="24"/>
    </row>
    <row r="8061" spans="1:13" s="444" customFormat="1" ht="15" customHeight="1">
      <c r="A8061" s="380">
        <v>41830</v>
      </c>
      <c r="B8061" s="4"/>
      <c r="C8061" s="7" t="s">
        <v>166</v>
      </c>
      <c r="D8061" s="7" t="s">
        <v>9014</v>
      </c>
      <c r="E8061" s="519">
        <v>18616</v>
      </c>
      <c r="F8061" s="184">
        <v>581.15</v>
      </c>
      <c r="G8061" s="309"/>
      <c r="H8061" s="309"/>
      <c r="J8061" s="24"/>
      <c r="K8061" s="73"/>
      <c r="L8061" s="74"/>
      <c r="M8061" s="24"/>
    </row>
    <row r="8062" spans="1:13" s="444" customFormat="1" ht="15" customHeight="1">
      <c r="A8062" s="380">
        <v>41831</v>
      </c>
      <c r="B8062" s="4"/>
      <c r="C8062" s="7" t="s">
        <v>9039</v>
      </c>
      <c r="D8062" s="7" t="s">
        <v>9038</v>
      </c>
      <c r="E8062" s="519">
        <v>18642</v>
      </c>
      <c r="F8062" s="184">
        <v>500</v>
      </c>
      <c r="G8062" s="309"/>
      <c r="H8062" s="309"/>
      <c r="J8062" s="24"/>
      <c r="K8062" s="73"/>
      <c r="L8062" s="74"/>
      <c r="M8062" s="24"/>
    </row>
    <row r="8063" spans="1:13" s="444" customFormat="1" ht="15" customHeight="1">
      <c r="A8063" s="380">
        <v>41831</v>
      </c>
      <c r="B8063" s="4"/>
      <c r="C8063" s="7" t="s">
        <v>145</v>
      </c>
      <c r="D8063" s="7" t="s">
        <v>9025</v>
      </c>
      <c r="E8063" s="519">
        <v>18629</v>
      </c>
      <c r="F8063" s="184">
        <v>223</v>
      </c>
      <c r="G8063" s="309"/>
      <c r="H8063" s="309"/>
      <c r="J8063" s="24"/>
      <c r="K8063" s="73"/>
      <c r="L8063" s="74"/>
      <c r="M8063" s="24"/>
    </row>
    <row r="8064" spans="1:13" s="444" customFormat="1" ht="15" customHeight="1">
      <c r="A8064" s="380">
        <v>41831</v>
      </c>
      <c r="B8064" s="4"/>
      <c r="C8064" s="7" t="s">
        <v>3502</v>
      </c>
      <c r="D8064" s="7" t="s">
        <v>9034</v>
      </c>
      <c r="E8064" s="519">
        <v>18638</v>
      </c>
      <c r="F8064" s="184">
        <v>300</v>
      </c>
      <c r="G8064" s="309"/>
      <c r="H8064" s="309"/>
      <c r="J8064" s="24"/>
      <c r="K8064" s="73"/>
      <c r="L8064" s="74"/>
      <c r="M8064" s="24"/>
    </row>
    <row r="8065" spans="1:13" s="444" customFormat="1" ht="15" customHeight="1">
      <c r="A8065" s="380">
        <v>41831</v>
      </c>
      <c r="B8065" s="4"/>
      <c r="C8065" s="7" t="s">
        <v>389</v>
      </c>
      <c r="D8065" s="7" t="s">
        <v>9037</v>
      </c>
      <c r="E8065" s="519">
        <v>18641</v>
      </c>
      <c r="F8065" s="184">
        <v>100</v>
      </c>
      <c r="G8065" s="309"/>
      <c r="H8065" s="309"/>
      <c r="J8065" s="24"/>
      <c r="K8065" s="73"/>
      <c r="L8065" s="74"/>
      <c r="M8065" s="24"/>
    </row>
    <row r="8066" spans="1:13" s="444" customFormat="1" ht="15" customHeight="1">
      <c r="A8066" s="380">
        <v>41831</v>
      </c>
      <c r="B8066" s="4"/>
      <c r="C8066" s="7" t="s">
        <v>3101</v>
      </c>
      <c r="D8066" s="7" t="s">
        <v>9026</v>
      </c>
      <c r="E8066" s="519">
        <v>18630</v>
      </c>
      <c r="F8066" s="184">
        <v>350</v>
      </c>
      <c r="G8066" s="309"/>
      <c r="H8066" s="309"/>
      <c r="J8066" s="24"/>
      <c r="K8066" s="73"/>
      <c r="L8066" s="74"/>
      <c r="M8066" s="24"/>
    </row>
    <row r="8067" spans="1:13">
      <c r="A8067" s="380">
        <v>41824</v>
      </c>
      <c r="B8067" s="4">
        <v>41831</v>
      </c>
      <c r="C8067" s="7" t="s">
        <v>7236</v>
      </c>
      <c r="D8067" s="7" t="s">
        <v>8949</v>
      </c>
      <c r="E8067" s="519">
        <v>18575</v>
      </c>
      <c r="F8067" s="184">
        <v>4729.57</v>
      </c>
    </row>
    <row r="8068" spans="1:13">
      <c r="A8068" s="380">
        <v>41830</v>
      </c>
      <c r="B8068" s="4"/>
      <c r="C8068" s="7" t="s">
        <v>3419</v>
      </c>
      <c r="D8068" s="7" t="s">
        <v>9017</v>
      </c>
      <c r="E8068" s="519">
        <v>18619</v>
      </c>
      <c r="F8068" s="184">
        <v>588.79999999999995</v>
      </c>
    </row>
    <row r="8071" spans="1:13">
      <c r="A8071" s="579">
        <v>41834</v>
      </c>
    </row>
    <row r="8072" spans="1:13" s="444" customFormat="1" ht="15" customHeight="1">
      <c r="A8072" s="4">
        <v>41821</v>
      </c>
      <c r="B8072" s="4"/>
      <c r="C8072" s="7" t="s">
        <v>5614</v>
      </c>
      <c r="D8072" s="7" t="s">
        <v>8895</v>
      </c>
      <c r="E8072" s="519">
        <v>18530</v>
      </c>
      <c r="F8072" s="184">
        <v>379.13</v>
      </c>
      <c r="G8072" s="309"/>
      <c r="H8072" s="309"/>
      <c r="J8072" s="24"/>
      <c r="K8072" s="73"/>
      <c r="L8072" s="74"/>
      <c r="M8072" s="24"/>
    </row>
    <row r="8073" spans="1:13" s="444" customFormat="1" ht="15" customHeight="1">
      <c r="A8073" s="380">
        <v>41834</v>
      </c>
      <c r="B8073" s="4"/>
      <c r="C8073" s="7" t="s">
        <v>4570</v>
      </c>
      <c r="D8073" s="7" t="s">
        <v>9041</v>
      </c>
      <c r="E8073" s="519">
        <v>18652</v>
      </c>
      <c r="F8073" s="184">
        <v>1832.72</v>
      </c>
      <c r="G8073" s="309"/>
      <c r="H8073" s="309"/>
      <c r="J8073" s="24"/>
      <c r="K8073" s="73"/>
      <c r="L8073" s="74"/>
      <c r="M8073" s="24"/>
    </row>
    <row r="8074" spans="1:13" s="444" customFormat="1" ht="15" customHeight="1">
      <c r="A8074" s="380">
        <v>41834</v>
      </c>
      <c r="B8074" s="4"/>
      <c r="C8074" s="7" t="s">
        <v>2897</v>
      </c>
      <c r="D8074" s="7" t="s">
        <v>11687</v>
      </c>
      <c r="E8074" s="519">
        <v>18643</v>
      </c>
      <c r="F8074" s="184">
        <v>2000</v>
      </c>
      <c r="G8074" s="309"/>
      <c r="H8074" s="309"/>
      <c r="J8074" s="24"/>
      <c r="K8074" s="73"/>
      <c r="L8074" s="74"/>
      <c r="M8074" s="24"/>
    </row>
    <row r="8075" spans="1:13" s="444" customFormat="1" ht="15" customHeight="1">
      <c r="A8075" s="380">
        <v>41831</v>
      </c>
      <c r="B8075" s="4"/>
      <c r="C8075" s="7" t="s">
        <v>5221</v>
      </c>
      <c r="D8075" s="7" t="s">
        <v>9024</v>
      </c>
      <c r="E8075" s="519">
        <v>18628</v>
      </c>
      <c r="F8075" s="184">
        <v>800</v>
      </c>
      <c r="G8075" s="309"/>
      <c r="H8075" s="309"/>
      <c r="J8075" s="24"/>
      <c r="K8075" s="73"/>
      <c r="L8075" s="74"/>
      <c r="M8075" s="24"/>
    </row>
    <row r="8078" spans="1:13">
      <c r="A8078" s="579">
        <v>41835</v>
      </c>
    </row>
    <row r="8079" spans="1:13" s="444" customFormat="1" ht="15" customHeight="1">
      <c r="A8079" s="380">
        <v>41824</v>
      </c>
      <c r="B8079" s="4"/>
      <c r="C8079" s="7" t="s">
        <v>662</v>
      </c>
      <c r="D8079" s="7" t="s">
        <v>8965</v>
      </c>
      <c r="E8079" s="519">
        <v>18587</v>
      </c>
      <c r="F8079" s="184">
        <v>173.23</v>
      </c>
      <c r="G8079" s="309"/>
      <c r="H8079" s="309"/>
      <c r="J8079" s="24"/>
      <c r="K8079" s="73"/>
      <c r="L8079" s="74"/>
      <c r="M8079" s="24"/>
    </row>
    <row r="8080" spans="1:13" s="444" customFormat="1" ht="15" customHeight="1">
      <c r="A8080" s="380">
        <v>41824</v>
      </c>
      <c r="B8080" s="4"/>
      <c r="C8080" s="7" t="s">
        <v>6764</v>
      </c>
      <c r="D8080" s="7" t="s">
        <v>8972</v>
      </c>
      <c r="E8080" s="519">
        <v>18594</v>
      </c>
      <c r="F8080" s="184">
        <v>333</v>
      </c>
      <c r="G8080" s="309"/>
      <c r="H8080" s="309"/>
      <c r="J8080" s="24"/>
      <c r="K8080" s="73"/>
      <c r="L8080" s="74"/>
      <c r="M8080" s="24"/>
    </row>
    <row r="8081" spans="1:13" s="444" customFormat="1" ht="15" customHeight="1">
      <c r="A8081" s="380">
        <v>41824</v>
      </c>
      <c r="B8081" s="4"/>
      <c r="C8081" s="7" t="s">
        <v>1124</v>
      </c>
      <c r="D8081" s="7" t="s">
        <v>8970</v>
      </c>
      <c r="E8081" s="519">
        <v>18592</v>
      </c>
      <c r="F8081" s="184">
        <v>400</v>
      </c>
      <c r="G8081" s="309"/>
      <c r="H8081" s="309"/>
      <c r="J8081" s="24"/>
      <c r="K8081" s="73"/>
      <c r="L8081" s="74"/>
      <c r="M8081" s="24"/>
    </row>
    <row r="8082" spans="1:13" s="444" customFormat="1" ht="15" customHeight="1">
      <c r="A8082" s="380">
        <v>41831</v>
      </c>
      <c r="B8082" s="4"/>
      <c r="C8082" s="7" t="s">
        <v>438</v>
      </c>
      <c r="D8082" s="7" t="s">
        <v>9027</v>
      </c>
      <c r="E8082" s="519">
        <v>18631</v>
      </c>
      <c r="F8082" s="184">
        <v>400</v>
      </c>
      <c r="G8082" s="309"/>
      <c r="H8082" s="309"/>
      <c r="J8082" s="24"/>
      <c r="K8082" s="73"/>
      <c r="L8082" s="74"/>
      <c r="M8082" s="24"/>
    </row>
    <row r="8083" spans="1:13" s="444" customFormat="1" ht="15" customHeight="1">
      <c r="A8083" s="380">
        <v>41830</v>
      </c>
      <c r="B8083" s="4"/>
      <c r="C8083" s="7" t="s">
        <v>6847</v>
      </c>
      <c r="D8083" s="7" t="s">
        <v>9018</v>
      </c>
      <c r="E8083" s="519">
        <v>18621</v>
      </c>
      <c r="F8083" s="184">
        <v>500</v>
      </c>
      <c r="G8083" s="309"/>
      <c r="H8083" s="309"/>
      <c r="J8083" s="24"/>
      <c r="K8083" s="73"/>
      <c r="L8083" s="74"/>
      <c r="M8083" s="24"/>
    </row>
    <row r="8084" spans="1:13" s="444" customFormat="1" ht="15" customHeight="1">
      <c r="A8084" s="380">
        <v>41834</v>
      </c>
      <c r="B8084" s="4"/>
      <c r="C8084" s="7" t="s">
        <v>895</v>
      </c>
      <c r="D8084" s="7" t="s">
        <v>9042</v>
      </c>
      <c r="E8084" s="519">
        <v>18683</v>
      </c>
      <c r="F8084" s="184">
        <v>10908</v>
      </c>
      <c r="G8084" s="309"/>
      <c r="H8084" s="309"/>
      <c r="J8084" s="24"/>
      <c r="K8084" s="73"/>
      <c r="L8084" s="74"/>
      <c r="M8084" s="24"/>
    </row>
    <row r="8085" spans="1:13" s="444" customFormat="1" ht="15" customHeight="1">
      <c r="A8085" s="380">
        <v>41835</v>
      </c>
      <c r="B8085" s="4"/>
      <c r="C8085" s="7" t="s">
        <v>233</v>
      </c>
      <c r="D8085" s="7" t="s">
        <v>9110</v>
      </c>
      <c r="E8085" s="519">
        <v>18701</v>
      </c>
      <c r="F8085" s="184">
        <v>298.8</v>
      </c>
      <c r="G8085" s="309"/>
      <c r="H8085" s="309"/>
      <c r="J8085" s="24"/>
      <c r="K8085" s="73"/>
      <c r="L8085" s="74"/>
      <c r="M8085" s="24"/>
    </row>
    <row r="8086" spans="1:13" s="444" customFormat="1" ht="15" customHeight="1">
      <c r="A8086" s="380">
        <v>41835</v>
      </c>
      <c r="B8086" s="4"/>
      <c r="C8086" s="7" t="s">
        <v>3924</v>
      </c>
      <c r="D8086" s="7" t="s">
        <v>9137</v>
      </c>
      <c r="E8086" s="519">
        <v>18728</v>
      </c>
      <c r="F8086" s="184">
        <v>160</v>
      </c>
      <c r="G8086" s="309"/>
      <c r="H8086" s="309"/>
      <c r="J8086" s="24"/>
      <c r="K8086" s="73"/>
      <c r="L8086" s="74"/>
      <c r="M8086" s="24"/>
    </row>
    <row r="8087" spans="1:13" s="444" customFormat="1" ht="15" customHeight="1">
      <c r="A8087" s="380">
        <v>41835</v>
      </c>
      <c r="B8087" s="4"/>
      <c r="C8087" s="7" t="s">
        <v>1703</v>
      </c>
      <c r="D8087" s="7" t="s">
        <v>9086</v>
      </c>
      <c r="E8087" s="519">
        <v>18676</v>
      </c>
      <c r="F8087" s="184">
        <v>280</v>
      </c>
      <c r="G8087" s="309"/>
      <c r="H8087" s="309"/>
      <c r="J8087" s="24"/>
      <c r="K8087" s="73"/>
      <c r="L8087" s="74"/>
      <c r="M8087" s="24"/>
    </row>
    <row r="8088" spans="1:13" s="444" customFormat="1" ht="15" customHeight="1">
      <c r="A8088" s="380">
        <v>41835</v>
      </c>
      <c r="B8088" s="4"/>
      <c r="C8088" s="7" t="s">
        <v>1483</v>
      </c>
      <c r="D8088" s="7" t="s">
        <v>9146</v>
      </c>
      <c r="E8088" s="519">
        <v>18737</v>
      </c>
      <c r="F8088" s="184">
        <v>120</v>
      </c>
      <c r="G8088" s="309"/>
      <c r="H8088" s="309"/>
      <c r="J8088" s="24"/>
      <c r="K8088" s="73"/>
      <c r="L8088" s="74"/>
      <c r="M8088" s="24"/>
    </row>
    <row r="8089" spans="1:13" s="444" customFormat="1" ht="15" customHeight="1">
      <c r="A8089" s="380">
        <v>41835</v>
      </c>
      <c r="B8089" s="4"/>
      <c r="C8089" s="7" t="s">
        <v>1483</v>
      </c>
      <c r="D8089" s="7" t="s">
        <v>9107</v>
      </c>
      <c r="E8089" s="519">
        <v>18698</v>
      </c>
      <c r="F8089" s="184">
        <v>228</v>
      </c>
      <c r="G8089" s="309"/>
      <c r="H8089" s="309"/>
      <c r="J8089" s="24"/>
      <c r="K8089" s="73"/>
      <c r="L8089" s="74"/>
      <c r="M8089" s="24"/>
    </row>
    <row r="8090" spans="1:13" s="444" customFormat="1" ht="15" customHeight="1">
      <c r="A8090" s="380">
        <v>41835</v>
      </c>
      <c r="B8090" s="4"/>
      <c r="C8090" s="7" t="s">
        <v>1734</v>
      </c>
      <c r="D8090" s="7" t="s">
        <v>9094</v>
      </c>
      <c r="E8090" s="519">
        <v>18685</v>
      </c>
      <c r="F8090" s="184">
        <v>184</v>
      </c>
      <c r="G8090" s="309"/>
      <c r="H8090" s="309"/>
      <c r="J8090" s="24"/>
      <c r="K8090" s="73"/>
      <c r="L8090" s="74"/>
      <c r="M8090" s="24"/>
    </row>
    <row r="8091" spans="1:13" s="444" customFormat="1" ht="15" customHeight="1">
      <c r="A8091" s="380">
        <v>41835</v>
      </c>
      <c r="B8091" s="4"/>
      <c r="C8091" s="7" t="s">
        <v>32</v>
      </c>
      <c r="D8091" s="7" t="s">
        <v>9105</v>
      </c>
      <c r="E8091" s="519">
        <v>18696</v>
      </c>
      <c r="F8091" s="184">
        <v>422.4</v>
      </c>
      <c r="G8091" s="309"/>
      <c r="H8091" s="309"/>
      <c r="J8091" s="24"/>
      <c r="K8091" s="73"/>
      <c r="L8091" s="74"/>
      <c r="M8091" s="24"/>
    </row>
    <row r="8092" spans="1:13" s="444" customFormat="1" ht="15" customHeight="1">
      <c r="A8092" s="380">
        <v>41835</v>
      </c>
      <c r="B8092" s="4"/>
      <c r="C8092" s="7" t="s">
        <v>761</v>
      </c>
      <c r="D8092" s="7" t="s">
        <v>9153</v>
      </c>
      <c r="E8092" s="519">
        <v>18744</v>
      </c>
      <c r="F8092" s="184">
        <v>90.64</v>
      </c>
      <c r="G8092" s="309"/>
      <c r="H8092" s="309"/>
      <c r="J8092" s="24"/>
      <c r="K8092" s="73"/>
      <c r="L8092" s="74"/>
      <c r="M8092" s="24"/>
    </row>
    <row r="8093" spans="1:13" s="444" customFormat="1" ht="15" customHeight="1">
      <c r="A8093" s="380">
        <v>41835</v>
      </c>
      <c r="B8093" s="4"/>
      <c r="C8093" s="7" t="s">
        <v>173</v>
      </c>
      <c r="D8093" s="7" t="s">
        <v>9076</v>
      </c>
      <c r="E8093" s="519">
        <v>18666</v>
      </c>
      <c r="F8093" s="184">
        <v>247.46</v>
      </c>
      <c r="G8093" s="309"/>
      <c r="H8093" s="309"/>
      <c r="J8093" s="24"/>
      <c r="K8093" s="73"/>
      <c r="L8093" s="74"/>
      <c r="M8093" s="24"/>
    </row>
    <row r="8094" spans="1:13" s="444" customFormat="1" ht="15" customHeight="1">
      <c r="A8094" s="380">
        <v>41835</v>
      </c>
      <c r="B8094" s="4"/>
      <c r="C8094" s="7" t="s">
        <v>354</v>
      </c>
      <c r="D8094" s="7" t="s">
        <v>9148</v>
      </c>
      <c r="E8094" s="519">
        <v>18739</v>
      </c>
      <c r="F8094" s="184">
        <v>520</v>
      </c>
      <c r="G8094" s="309"/>
      <c r="H8094" s="309"/>
      <c r="J8094" s="24"/>
      <c r="K8094" s="73"/>
      <c r="L8094" s="74"/>
      <c r="M8094" s="24"/>
    </row>
    <row r="8095" spans="1:13" s="444" customFormat="1" ht="15" customHeight="1">
      <c r="A8095" s="380">
        <v>41835</v>
      </c>
      <c r="B8095" s="4"/>
      <c r="C8095" s="7" t="s">
        <v>8932</v>
      </c>
      <c r="D8095" s="7" t="s">
        <v>9129</v>
      </c>
      <c r="E8095" s="519">
        <v>18720</v>
      </c>
      <c r="F8095" s="184">
        <v>600</v>
      </c>
      <c r="G8095" s="309"/>
      <c r="H8095" s="309"/>
      <c r="J8095" s="24"/>
      <c r="K8095" s="73"/>
      <c r="L8095" s="74"/>
      <c r="M8095" s="24"/>
    </row>
    <row r="8096" spans="1:13" s="444" customFormat="1" ht="15" customHeight="1">
      <c r="A8096" s="380">
        <v>41835</v>
      </c>
      <c r="B8096" s="4"/>
      <c r="C8096" s="7" t="s">
        <v>354</v>
      </c>
      <c r="D8096" s="7" t="s">
        <v>9057</v>
      </c>
      <c r="E8096" s="519">
        <v>18645</v>
      </c>
      <c r="F8096" s="184">
        <v>1260</v>
      </c>
      <c r="G8096" s="309"/>
      <c r="H8096" s="309"/>
      <c r="J8096" s="24"/>
      <c r="K8096" s="73"/>
      <c r="L8096" s="74"/>
      <c r="M8096" s="24"/>
    </row>
    <row r="8097" spans="1:13" s="444" customFormat="1" ht="15" customHeight="1">
      <c r="A8097" s="380">
        <v>41835</v>
      </c>
      <c r="B8097" s="4"/>
      <c r="C8097" s="7" t="s">
        <v>2897</v>
      </c>
      <c r="D8097" s="7" t="s">
        <v>9154</v>
      </c>
      <c r="E8097" s="519">
        <v>18745</v>
      </c>
      <c r="F8097" s="184">
        <v>2000</v>
      </c>
      <c r="G8097" s="309"/>
      <c r="H8097" s="309"/>
      <c r="J8097" s="24"/>
      <c r="K8097" s="73"/>
      <c r="L8097" s="74"/>
      <c r="M8097" s="24"/>
    </row>
    <row r="8098" spans="1:13" s="444" customFormat="1" ht="15" customHeight="1">
      <c r="A8098" s="380">
        <v>41835</v>
      </c>
      <c r="B8098" s="4"/>
      <c r="C8098" s="7" t="s">
        <v>468</v>
      </c>
      <c r="D8098" s="7" t="s">
        <v>9056</v>
      </c>
      <c r="E8098" s="519">
        <v>18644</v>
      </c>
      <c r="F8098" s="184">
        <v>1380</v>
      </c>
      <c r="G8098" s="309"/>
      <c r="H8098" s="309"/>
      <c r="J8098" s="24"/>
      <c r="K8098" s="73"/>
      <c r="L8098" s="74"/>
      <c r="M8098" s="24"/>
    </row>
    <row r="8099" spans="1:13" s="444" customFormat="1" ht="15" customHeight="1">
      <c r="A8099" s="380">
        <v>41835</v>
      </c>
      <c r="B8099" s="4"/>
      <c r="C8099" s="7" t="s">
        <v>636</v>
      </c>
      <c r="D8099" s="7" t="s">
        <v>9078</v>
      </c>
      <c r="E8099" s="519">
        <v>18668</v>
      </c>
      <c r="F8099" s="184">
        <v>140.97</v>
      </c>
      <c r="G8099" s="309"/>
      <c r="H8099" s="309"/>
      <c r="J8099" s="24"/>
      <c r="K8099" s="73"/>
      <c r="L8099" s="74"/>
      <c r="M8099" s="24"/>
    </row>
    <row r="8100" spans="1:13">
      <c r="A8100" s="380">
        <v>41835</v>
      </c>
      <c r="B8100" s="4"/>
      <c r="C8100" s="7" t="s">
        <v>2397</v>
      </c>
      <c r="D8100" s="7" t="s">
        <v>9072</v>
      </c>
      <c r="E8100" s="519">
        <v>18662</v>
      </c>
      <c r="F8100" s="184">
        <v>137.84</v>
      </c>
    </row>
    <row r="8101" spans="1:13">
      <c r="A8101" s="380">
        <v>41835</v>
      </c>
      <c r="B8101" s="4"/>
      <c r="C8101" s="7" t="s">
        <v>7534</v>
      </c>
      <c r="D8101" s="7" t="s">
        <v>9134</v>
      </c>
      <c r="E8101" s="519">
        <v>18725</v>
      </c>
      <c r="F8101" s="184">
        <v>136</v>
      </c>
    </row>
    <row r="8102" spans="1:13">
      <c r="A8102" s="380">
        <v>41835</v>
      </c>
      <c r="B8102" s="4"/>
      <c r="C8102" s="7" t="s">
        <v>629</v>
      </c>
      <c r="D8102" s="7" t="s">
        <v>9065</v>
      </c>
      <c r="E8102" s="519">
        <v>18655</v>
      </c>
      <c r="F8102" s="184">
        <v>138</v>
      </c>
    </row>
    <row r="8103" spans="1:13">
      <c r="A8103" s="380">
        <v>41835</v>
      </c>
      <c r="B8103" s="4"/>
      <c r="C8103" s="7" t="s">
        <v>3529</v>
      </c>
      <c r="D8103" s="7" t="s">
        <v>9123</v>
      </c>
      <c r="E8103" s="519">
        <v>18714</v>
      </c>
      <c r="F8103" s="184">
        <v>400</v>
      </c>
    </row>
    <row r="8104" spans="1:13">
      <c r="A8104" s="380">
        <v>41835</v>
      </c>
      <c r="B8104" s="4"/>
      <c r="C8104" s="7" t="s">
        <v>492</v>
      </c>
      <c r="D8104" s="7" t="s">
        <v>9063</v>
      </c>
      <c r="E8104" s="519">
        <v>18653</v>
      </c>
      <c r="F8104" s="184">
        <v>195.4</v>
      </c>
    </row>
    <row r="8105" spans="1:13">
      <c r="A8105" s="380">
        <v>41835</v>
      </c>
      <c r="B8105" s="4"/>
      <c r="C8105" s="7" t="s">
        <v>529</v>
      </c>
      <c r="D8105" s="7" t="s">
        <v>9101</v>
      </c>
      <c r="E8105" s="519">
        <v>18692</v>
      </c>
      <c r="F8105" s="184">
        <v>218</v>
      </c>
    </row>
    <row r="8106" spans="1:13">
      <c r="A8106" s="380">
        <v>41835</v>
      </c>
      <c r="B8106" s="4"/>
      <c r="C8106" s="7" t="s">
        <v>192</v>
      </c>
      <c r="D8106" s="7" t="s">
        <v>9066</v>
      </c>
      <c r="E8106" s="519">
        <v>18656</v>
      </c>
      <c r="F8106" s="184">
        <v>165.2</v>
      </c>
    </row>
    <row r="8107" spans="1:13">
      <c r="A8107" s="380">
        <v>41835</v>
      </c>
      <c r="B8107" s="4"/>
      <c r="C8107" s="7" t="s">
        <v>519</v>
      </c>
      <c r="D8107" s="7" t="s">
        <v>9085</v>
      </c>
      <c r="E8107" s="519">
        <v>18675</v>
      </c>
      <c r="F8107" s="184">
        <v>392</v>
      </c>
    </row>
    <row r="8108" spans="1:13">
      <c r="A8108" s="380">
        <v>41835</v>
      </c>
      <c r="B8108" s="4"/>
      <c r="C8108" s="7" t="s">
        <v>8246</v>
      </c>
      <c r="D8108" s="7" t="s">
        <v>9138</v>
      </c>
      <c r="E8108" s="519">
        <v>18729</v>
      </c>
      <c r="F8108" s="184">
        <v>136</v>
      </c>
    </row>
    <row r="8109" spans="1:13">
      <c r="A8109" s="380">
        <v>41835</v>
      </c>
      <c r="B8109" s="4"/>
      <c r="C8109" s="7" t="s">
        <v>200</v>
      </c>
      <c r="D8109" s="7" t="s">
        <v>9071</v>
      </c>
      <c r="E8109" s="519">
        <v>18661</v>
      </c>
      <c r="F8109" s="184">
        <v>165.2</v>
      </c>
    </row>
    <row r="8110" spans="1:13">
      <c r="A8110" s="380">
        <v>41835</v>
      </c>
      <c r="B8110" s="4"/>
      <c r="C8110" s="7" t="s">
        <v>8926</v>
      </c>
      <c r="D8110" s="7" t="s">
        <v>9092</v>
      </c>
      <c r="E8110" s="519">
        <v>18682</v>
      </c>
      <c r="F8110" s="184">
        <v>160</v>
      </c>
    </row>
    <row r="8111" spans="1:13">
      <c r="A8111" s="380">
        <v>41835</v>
      </c>
      <c r="B8111" s="4"/>
      <c r="C8111" s="7" t="s">
        <v>196</v>
      </c>
      <c r="D8111" s="7" t="s">
        <v>9068</v>
      </c>
      <c r="E8111" s="519">
        <v>18658</v>
      </c>
      <c r="F8111" s="184">
        <v>137.84</v>
      </c>
    </row>
    <row r="8112" spans="1:13">
      <c r="A8112" s="380">
        <v>41835</v>
      </c>
      <c r="B8112" s="4"/>
      <c r="C8112" s="7" t="s">
        <v>6986</v>
      </c>
      <c r="D8112" s="7" t="s">
        <v>9114</v>
      </c>
      <c r="E8112" s="519">
        <v>18705</v>
      </c>
      <c r="F8112" s="184">
        <v>1000</v>
      </c>
    </row>
    <row r="8113" spans="1:6">
      <c r="A8113" s="380">
        <v>41835</v>
      </c>
      <c r="B8113" s="4"/>
      <c r="C8113" s="7" t="s">
        <v>678</v>
      </c>
      <c r="D8113" s="7" t="s">
        <v>9064</v>
      </c>
      <c r="E8113" s="519">
        <v>18654</v>
      </c>
      <c r="F8113" s="184">
        <v>199.4</v>
      </c>
    </row>
    <row r="8114" spans="1:6">
      <c r="A8114" s="380">
        <v>41835</v>
      </c>
      <c r="B8114" s="4"/>
      <c r="C8114" s="7" t="s">
        <v>3775</v>
      </c>
      <c r="D8114" s="7" t="s">
        <v>9074</v>
      </c>
      <c r="E8114" s="519">
        <v>18664</v>
      </c>
      <c r="F8114" s="184">
        <v>137.84</v>
      </c>
    </row>
    <row r="8115" spans="1:6">
      <c r="A8115" s="380">
        <v>41835</v>
      </c>
      <c r="B8115" s="4"/>
      <c r="C8115" s="7" t="s">
        <v>9044</v>
      </c>
      <c r="D8115" s="7" t="s">
        <v>9081</v>
      </c>
      <c r="E8115" s="519">
        <v>18671</v>
      </c>
      <c r="F8115" s="184">
        <v>117.87</v>
      </c>
    </row>
    <row r="8116" spans="1:6">
      <c r="A8116" s="380">
        <v>41835</v>
      </c>
      <c r="B8116" s="4"/>
      <c r="C8116" s="7" t="s">
        <v>3778</v>
      </c>
      <c r="D8116" s="7" t="s">
        <v>9093</v>
      </c>
      <c r="E8116" s="519">
        <v>18684</v>
      </c>
      <c r="F8116" s="184">
        <v>160</v>
      </c>
    </row>
    <row r="8117" spans="1:6">
      <c r="A8117" s="380">
        <v>41835</v>
      </c>
      <c r="B8117" s="4"/>
      <c r="C8117" s="7" t="s">
        <v>265</v>
      </c>
      <c r="D8117" s="7" t="s">
        <v>9100</v>
      </c>
      <c r="E8117" s="519">
        <v>18691</v>
      </c>
      <c r="F8117" s="184">
        <v>154</v>
      </c>
    </row>
    <row r="8118" spans="1:6">
      <c r="A8118" s="380">
        <v>41835</v>
      </c>
      <c r="B8118" s="4"/>
      <c r="C8118" s="7" t="s">
        <v>558</v>
      </c>
      <c r="D8118" s="7" t="s">
        <v>9058</v>
      </c>
      <c r="E8118" s="519">
        <v>18646</v>
      </c>
      <c r="F8118" s="184">
        <v>660</v>
      </c>
    </row>
    <row r="8119" spans="1:6">
      <c r="A8119" s="380">
        <v>41835</v>
      </c>
      <c r="B8119" s="4"/>
      <c r="C8119" s="7" t="s">
        <v>558</v>
      </c>
      <c r="D8119" s="7" t="s">
        <v>9147</v>
      </c>
      <c r="E8119" s="519">
        <v>18738</v>
      </c>
      <c r="F8119" s="184">
        <v>352</v>
      </c>
    </row>
    <row r="8120" spans="1:6">
      <c r="A8120" s="380">
        <v>41835</v>
      </c>
      <c r="B8120" s="4"/>
      <c r="C8120" s="7" t="s">
        <v>635</v>
      </c>
      <c r="D8120" s="7" t="s">
        <v>9077</v>
      </c>
      <c r="E8120" s="519">
        <v>18667</v>
      </c>
      <c r="F8120" s="184">
        <v>140.97</v>
      </c>
    </row>
    <row r="8121" spans="1:6">
      <c r="A8121" s="380">
        <v>41835</v>
      </c>
      <c r="B8121" s="4"/>
      <c r="C8121" s="7" t="s">
        <v>9052</v>
      </c>
      <c r="D8121" s="7" t="s">
        <v>9140</v>
      </c>
      <c r="E8121" s="519">
        <v>18731</v>
      </c>
      <c r="F8121" s="184">
        <v>136</v>
      </c>
    </row>
    <row r="8124" spans="1:6">
      <c r="A8124" s="579">
        <v>41836</v>
      </c>
    </row>
    <row r="8125" spans="1:6">
      <c r="A8125" s="380">
        <v>41827</v>
      </c>
      <c r="B8125" s="4"/>
      <c r="C8125" s="7" t="s">
        <v>3078</v>
      </c>
      <c r="D8125" s="7" t="s">
        <v>8980</v>
      </c>
      <c r="E8125" s="519">
        <v>18601</v>
      </c>
      <c r="F8125" s="184">
        <v>690</v>
      </c>
    </row>
    <row r="8126" spans="1:6">
      <c r="A8126" s="380">
        <v>41831</v>
      </c>
      <c r="B8126" s="4"/>
      <c r="C8126" s="7" t="s">
        <v>9001</v>
      </c>
      <c r="D8126" s="7" t="s">
        <v>9005</v>
      </c>
      <c r="E8126" s="519">
        <v>18627</v>
      </c>
      <c r="F8126" s="184">
        <v>690</v>
      </c>
    </row>
    <row r="8127" spans="1:6">
      <c r="A8127" s="380">
        <v>41830</v>
      </c>
      <c r="B8127" s="4"/>
      <c r="C8127" s="7" t="s">
        <v>1843</v>
      </c>
      <c r="D8127" s="7" t="s">
        <v>9016</v>
      </c>
      <c r="E8127" s="519">
        <v>18618</v>
      </c>
      <c r="F8127" s="184">
        <v>691.6</v>
      </c>
    </row>
    <row r="8128" spans="1:6">
      <c r="A8128" s="380">
        <v>41835</v>
      </c>
      <c r="B8128" s="4"/>
      <c r="C8128" s="7" t="s">
        <v>2147</v>
      </c>
      <c r="D8128" s="7" t="s">
        <v>9091</v>
      </c>
      <c r="E8128" s="519">
        <v>18681</v>
      </c>
      <c r="F8128" s="184">
        <v>176</v>
      </c>
    </row>
    <row r="8129" spans="1:6">
      <c r="A8129" s="380">
        <v>41835</v>
      </c>
      <c r="B8129" s="4"/>
      <c r="C8129" s="7" t="s">
        <v>7535</v>
      </c>
      <c r="D8129" s="7" t="s">
        <v>9132</v>
      </c>
      <c r="E8129" s="519">
        <v>18723</v>
      </c>
      <c r="F8129" s="184">
        <v>220</v>
      </c>
    </row>
    <row r="8130" spans="1:6">
      <c r="A8130" s="380">
        <v>41835</v>
      </c>
      <c r="B8130" s="4"/>
      <c r="C8130" s="7" t="s">
        <v>538</v>
      </c>
      <c r="D8130" s="7" t="s">
        <v>9118</v>
      </c>
      <c r="E8130" s="519">
        <v>18709</v>
      </c>
      <c r="F8130" s="184">
        <v>403.2</v>
      </c>
    </row>
    <row r="8131" spans="1:6">
      <c r="A8131" s="380">
        <v>41835</v>
      </c>
      <c r="B8131" s="4"/>
      <c r="C8131" s="7" t="s">
        <v>367</v>
      </c>
      <c r="D8131" s="7" t="s">
        <v>9145</v>
      </c>
      <c r="E8131" s="519">
        <v>18736</v>
      </c>
      <c r="F8131" s="184">
        <v>312</v>
      </c>
    </row>
    <row r="8132" spans="1:6">
      <c r="A8132" s="380">
        <v>41835</v>
      </c>
      <c r="B8132" s="4"/>
      <c r="C8132" s="7" t="s">
        <v>367</v>
      </c>
      <c r="D8132" s="7" t="s">
        <v>9059</v>
      </c>
      <c r="E8132" s="519">
        <v>18647</v>
      </c>
      <c r="F8132" s="184">
        <v>660</v>
      </c>
    </row>
    <row r="8133" spans="1:6">
      <c r="A8133" s="380">
        <v>41835</v>
      </c>
      <c r="B8133" s="4"/>
      <c r="C8133" s="7" t="s">
        <v>559</v>
      </c>
      <c r="D8133" s="7" t="s">
        <v>9089</v>
      </c>
      <c r="E8133" s="519">
        <v>18679</v>
      </c>
      <c r="F8133" s="184">
        <v>184</v>
      </c>
    </row>
    <row r="8134" spans="1:6">
      <c r="A8134" s="380">
        <v>41835</v>
      </c>
      <c r="B8134" s="4"/>
      <c r="C8134" s="7" t="s">
        <v>456</v>
      </c>
      <c r="D8134" s="7" t="s">
        <v>9151</v>
      </c>
      <c r="E8134" s="519">
        <v>18742</v>
      </c>
      <c r="F8134" s="184">
        <v>80</v>
      </c>
    </row>
    <row r="8135" spans="1:6">
      <c r="A8135" s="380">
        <v>41835</v>
      </c>
      <c r="B8135" s="4"/>
      <c r="C8135" s="7" t="s">
        <v>456</v>
      </c>
      <c r="D8135" s="7" t="s">
        <v>9120</v>
      </c>
      <c r="E8135" s="519">
        <v>18711</v>
      </c>
      <c r="F8135" s="184">
        <v>388</v>
      </c>
    </row>
    <row r="8136" spans="1:6">
      <c r="A8136" s="380">
        <v>41835</v>
      </c>
      <c r="B8136" s="4"/>
      <c r="C8136" s="7" t="s">
        <v>800</v>
      </c>
      <c r="D8136" s="7" t="s">
        <v>9103</v>
      </c>
      <c r="E8136" s="519">
        <v>18694</v>
      </c>
      <c r="F8136" s="184">
        <v>460</v>
      </c>
    </row>
    <row r="8137" spans="1:6">
      <c r="A8137" s="380">
        <v>41835</v>
      </c>
      <c r="B8137" s="4"/>
      <c r="C8137" s="7" t="s">
        <v>8934</v>
      </c>
      <c r="D8137" s="7" t="s">
        <v>9141</v>
      </c>
      <c r="E8137" s="519">
        <v>18732</v>
      </c>
      <c r="F8137" s="184">
        <v>140</v>
      </c>
    </row>
    <row r="8138" spans="1:6">
      <c r="A8138" s="380">
        <v>41835</v>
      </c>
      <c r="B8138" s="4"/>
      <c r="C8138" s="7" t="s">
        <v>2644</v>
      </c>
      <c r="D8138" s="7" t="s">
        <v>9130</v>
      </c>
      <c r="E8138" s="519">
        <v>18721</v>
      </c>
      <c r="F8138" s="184">
        <v>240</v>
      </c>
    </row>
    <row r="8139" spans="1:6">
      <c r="A8139" s="380">
        <v>41835</v>
      </c>
      <c r="B8139" s="4"/>
      <c r="C8139" s="7" t="s">
        <v>5113</v>
      </c>
      <c r="D8139" s="7" t="s">
        <v>9088</v>
      </c>
      <c r="E8139" s="519">
        <v>18678</v>
      </c>
      <c r="F8139" s="184">
        <v>140</v>
      </c>
    </row>
    <row r="8140" spans="1:6">
      <c r="A8140" s="380">
        <v>41835</v>
      </c>
      <c r="B8140" s="4"/>
      <c r="C8140" s="7" t="s">
        <v>561</v>
      </c>
      <c r="D8140" s="7" t="s">
        <v>9096</v>
      </c>
      <c r="E8140" s="519">
        <v>18687</v>
      </c>
      <c r="F8140" s="184">
        <v>161</v>
      </c>
    </row>
    <row r="8141" spans="1:6">
      <c r="A8141" s="380">
        <v>41835</v>
      </c>
      <c r="B8141" s="4"/>
      <c r="C8141" s="7" t="s">
        <v>5294</v>
      </c>
      <c r="D8141" s="7" t="s">
        <v>9128</v>
      </c>
      <c r="E8141" s="519">
        <v>18719</v>
      </c>
      <c r="F8141" s="184">
        <v>960</v>
      </c>
    </row>
    <row r="8142" spans="1:6">
      <c r="A8142" s="380">
        <v>41835</v>
      </c>
      <c r="B8142" s="4"/>
      <c r="C8142" s="7" t="s">
        <v>9049</v>
      </c>
      <c r="D8142" s="7" t="s">
        <v>9122</v>
      </c>
      <c r="E8142" s="519">
        <v>18713</v>
      </c>
      <c r="F8142" s="184">
        <v>706.79</v>
      </c>
    </row>
    <row r="8143" spans="1:6">
      <c r="A8143" s="380">
        <v>41835</v>
      </c>
      <c r="B8143" s="4"/>
      <c r="C8143" s="7" t="s">
        <v>8245</v>
      </c>
      <c r="D8143" s="7" t="s">
        <v>9136</v>
      </c>
      <c r="E8143" s="519">
        <v>18727</v>
      </c>
      <c r="F8143" s="184">
        <v>140</v>
      </c>
    </row>
    <row r="8144" spans="1:6">
      <c r="A8144" s="380">
        <v>41835</v>
      </c>
      <c r="B8144" s="4"/>
      <c r="C8144" s="7" t="s">
        <v>531</v>
      </c>
      <c r="D8144" s="7" t="s">
        <v>9104</v>
      </c>
      <c r="E8144" s="519">
        <v>18695</v>
      </c>
      <c r="F8144" s="184">
        <v>480</v>
      </c>
    </row>
    <row r="8145" spans="1:13">
      <c r="A8145" s="380">
        <v>41836</v>
      </c>
      <c r="B8145" s="4"/>
      <c r="C8145" s="7" t="s">
        <v>895</v>
      </c>
      <c r="D8145" s="7" t="s">
        <v>9157</v>
      </c>
      <c r="E8145" s="519">
        <v>18747</v>
      </c>
      <c r="F8145" s="184">
        <v>700</v>
      </c>
    </row>
    <row r="8146" spans="1:13">
      <c r="A8146" s="380">
        <v>41835</v>
      </c>
      <c r="B8146" s="4"/>
      <c r="C8146" s="7" t="s">
        <v>633</v>
      </c>
      <c r="D8146" s="7" t="s">
        <v>9075</v>
      </c>
      <c r="E8146" s="519">
        <v>18665</v>
      </c>
      <c r="F8146" s="184">
        <v>151.80000000000001</v>
      </c>
    </row>
    <row r="8147" spans="1:13">
      <c r="A8147" s="380">
        <v>41835</v>
      </c>
      <c r="B8147" s="4"/>
      <c r="C8147" s="7" t="s">
        <v>9043</v>
      </c>
      <c r="D8147" s="7" t="s">
        <v>9067</v>
      </c>
      <c r="E8147" s="519">
        <v>18657</v>
      </c>
      <c r="F8147" s="184">
        <v>137.84</v>
      </c>
    </row>
    <row r="8148" spans="1:13">
      <c r="A8148" s="380">
        <v>41835</v>
      </c>
      <c r="B8148" s="4"/>
      <c r="C8148" s="7" t="s">
        <v>562</v>
      </c>
      <c r="D8148" s="7" t="s">
        <v>9099</v>
      </c>
      <c r="E8148" s="519">
        <v>18690</v>
      </c>
      <c r="F8148" s="184">
        <v>174</v>
      </c>
    </row>
    <row r="8149" spans="1:13">
      <c r="A8149" s="380">
        <v>41835</v>
      </c>
      <c r="B8149" s="4"/>
      <c r="C8149" s="7" t="s">
        <v>9048</v>
      </c>
      <c r="D8149" s="7" t="s">
        <v>9106</v>
      </c>
      <c r="E8149" s="519">
        <v>18697</v>
      </c>
      <c r="F8149" s="184">
        <v>782.39</v>
      </c>
    </row>
    <row r="8150" spans="1:13">
      <c r="A8150" s="380">
        <v>41835</v>
      </c>
      <c r="B8150" s="4"/>
      <c r="C8150" s="7" t="s">
        <v>2013</v>
      </c>
      <c r="D8150" s="7" t="s">
        <v>9109</v>
      </c>
      <c r="E8150" s="519">
        <v>18700</v>
      </c>
      <c r="F8150" s="184">
        <v>460</v>
      </c>
    </row>
    <row r="8151" spans="1:13" s="444" customFormat="1" ht="15" customHeight="1">
      <c r="A8151" s="380">
        <v>41835</v>
      </c>
      <c r="B8151" s="4"/>
      <c r="C8151" s="7" t="s">
        <v>523</v>
      </c>
      <c r="D8151" s="7" t="s">
        <v>9090</v>
      </c>
      <c r="E8151" s="519">
        <v>18680</v>
      </c>
      <c r="F8151" s="184">
        <v>392</v>
      </c>
      <c r="G8151" s="309"/>
      <c r="H8151" s="309"/>
      <c r="J8151" s="24"/>
      <c r="K8151" s="73"/>
      <c r="L8151" s="74"/>
      <c r="M8151" s="24"/>
    </row>
    <row r="8152" spans="1:13" s="444" customFormat="1" ht="15" customHeight="1">
      <c r="A8152" s="380">
        <v>41835</v>
      </c>
      <c r="B8152" s="4"/>
      <c r="C8152" s="7" t="s">
        <v>1032</v>
      </c>
      <c r="D8152" s="7" t="s">
        <v>9080</v>
      </c>
      <c r="E8152" s="519">
        <v>18670</v>
      </c>
      <c r="F8152" s="184">
        <v>182.51</v>
      </c>
      <c r="G8152" s="309"/>
      <c r="H8152" s="309"/>
      <c r="J8152" s="24"/>
      <c r="K8152" s="73"/>
      <c r="L8152" s="74"/>
      <c r="M8152" s="24"/>
    </row>
    <row r="8153" spans="1:13" s="444" customFormat="1" ht="15" customHeight="1">
      <c r="A8153" s="380">
        <v>41836</v>
      </c>
      <c r="B8153" s="4"/>
      <c r="C8153" s="7" t="s">
        <v>2206</v>
      </c>
      <c r="D8153" s="7" t="s">
        <v>9159</v>
      </c>
      <c r="E8153" s="519">
        <v>18749</v>
      </c>
      <c r="F8153" s="184">
        <v>400</v>
      </c>
      <c r="G8153" s="309"/>
      <c r="H8153" s="309"/>
      <c r="J8153" s="24"/>
      <c r="K8153" s="73"/>
      <c r="L8153" s="74"/>
      <c r="M8153" s="24"/>
    </row>
    <row r="8154" spans="1:13" s="444" customFormat="1" ht="15" customHeight="1">
      <c r="A8154" s="380">
        <v>41836</v>
      </c>
      <c r="B8154" s="4"/>
      <c r="C8154" s="7" t="s">
        <v>226</v>
      </c>
      <c r="D8154" s="7" t="s">
        <v>9158</v>
      </c>
      <c r="E8154" s="519">
        <v>18748</v>
      </c>
      <c r="F8154" s="184">
        <v>617.52</v>
      </c>
      <c r="G8154" s="309"/>
      <c r="H8154" s="309"/>
      <c r="J8154" s="24"/>
      <c r="K8154" s="73"/>
      <c r="L8154" s="74"/>
      <c r="M8154" s="24"/>
    </row>
    <row r="8155" spans="1:13" s="444" customFormat="1" ht="15" customHeight="1">
      <c r="A8155" s="380">
        <v>41835</v>
      </c>
      <c r="B8155" s="4"/>
      <c r="C8155" s="7" t="s">
        <v>9053</v>
      </c>
      <c r="D8155" s="7" t="s">
        <v>9142</v>
      </c>
      <c r="E8155" s="519">
        <v>18733</v>
      </c>
      <c r="F8155" s="184">
        <v>130.66999999999999</v>
      </c>
      <c r="G8155" s="309"/>
      <c r="H8155" s="309"/>
      <c r="J8155" s="24"/>
      <c r="K8155" s="73"/>
      <c r="L8155" s="74"/>
      <c r="M8155" s="24"/>
    </row>
    <row r="8156" spans="1:13" s="444" customFormat="1" ht="15.75" customHeight="1">
      <c r="A8156" s="380">
        <v>41835</v>
      </c>
      <c r="B8156" s="4"/>
      <c r="C8156" s="7" t="s">
        <v>8533</v>
      </c>
      <c r="D8156" s="7" t="s">
        <v>9139</v>
      </c>
      <c r="E8156" s="519">
        <v>18730</v>
      </c>
      <c r="F8156" s="184">
        <v>160</v>
      </c>
      <c r="G8156" s="309"/>
      <c r="H8156" s="309"/>
      <c r="J8156" s="24"/>
      <c r="K8156" s="73"/>
      <c r="L8156" s="74"/>
      <c r="M8156" s="24"/>
    </row>
    <row r="8157" spans="1:13" s="444" customFormat="1" ht="15" customHeight="1">
      <c r="A8157" s="380">
        <v>41836</v>
      </c>
      <c r="B8157" s="4"/>
      <c r="C8157" s="7" t="s">
        <v>9165</v>
      </c>
      <c r="D8157" s="7" t="s">
        <v>9163</v>
      </c>
      <c r="E8157" s="519">
        <v>18753</v>
      </c>
      <c r="F8157" s="184">
        <v>639.98</v>
      </c>
      <c r="G8157" s="309"/>
      <c r="H8157" s="309"/>
      <c r="J8157" s="24"/>
      <c r="K8157" s="73"/>
      <c r="L8157" s="74"/>
      <c r="M8157" s="24"/>
    </row>
    <row r="8158" spans="1:13" s="444" customFormat="1" ht="15" customHeight="1">
      <c r="A8158" s="380">
        <v>41835</v>
      </c>
      <c r="B8158" s="4"/>
      <c r="C8158" s="7" t="s">
        <v>369</v>
      </c>
      <c r="D8158" s="7" t="s">
        <v>9149</v>
      </c>
      <c r="E8158" s="519">
        <v>18740</v>
      </c>
      <c r="F8158" s="184">
        <v>120</v>
      </c>
      <c r="G8158" s="309"/>
      <c r="H8158" s="309"/>
      <c r="J8158" s="24"/>
      <c r="K8158" s="73"/>
      <c r="L8158" s="74"/>
      <c r="M8158" s="24"/>
    </row>
    <row r="8159" spans="1:13" s="444" customFormat="1" ht="15" customHeight="1">
      <c r="A8159" s="380">
        <v>41835</v>
      </c>
      <c r="B8159" s="4"/>
      <c r="C8159" s="7" t="s">
        <v>528</v>
      </c>
      <c r="D8159" s="7" t="s">
        <v>9097</v>
      </c>
      <c r="E8159" s="519">
        <v>18688</v>
      </c>
      <c r="F8159" s="184">
        <v>220</v>
      </c>
      <c r="G8159" s="309"/>
      <c r="H8159" s="309"/>
      <c r="J8159" s="24"/>
      <c r="K8159" s="73"/>
      <c r="L8159" s="74"/>
      <c r="M8159" s="24"/>
    </row>
    <row r="8160" spans="1:13" s="444" customFormat="1" ht="15" customHeight="1">
      <c r="A8160" s="380">
        <v>41835</v>
      </c>
      <c r="B8160" s="4"/>
      <c r="C8160" s="7" t="s">
        <v>9054</v>
      </c>
      <c r="D8160" s="7" t="s">
        <v>9143</v>
      </c>
      <c r="E8160" s="519">
        <v>18734</v>
      </c>
      <c r="F8160" s="184">
        <v>160</v>
      </c>
      <c r="G8160" s="309"/>
      <c r="H8160" s="309"/>
      <c r="J8160" s="24"/>
      <c r="K8160" s="73"/>
      <c r="L8160" s="74"/>
      <c r="M8160" s="24"/>
    </row>
    <row r="8161" spans="1:13" s="444" customFormat="1" ht="15" customHeight="1">
      <c r="A8161" s="380">
        <v>41836</v>
      </c>
      <c r="B8161" s="4"/>
      <c r="C8161" s="7" t="s">
        <v>3662</v>
      </c>
      <c r="D8161" s="7" t="s">
        <v>9162</v>
      </c>
      <c r="E8161" s="519">
        <v>18752</v>
      </c>
      <c r="F8161" s="184">
        <v>69.66</v>
      </c>
      <c r="G8161" s="309"/>
      <c r="H8161" s="309"/>
      <c r="J8161" s="24"/>
      <c r="K8161" s="73"/>
      <c r="L8161" s="74"/>
      <c r="M8161" s="24"/>
    </row>
    <row r="8162" spans="1:13" s="444" customFormat="1" ht="15" customHeight="1">
      <c r="A8162" s="380">
        <v>41835</v>
      </c>
      <c r="B8162" s="4"/>
      <c r="C8162" s="7" t="s">
        <v>5613</v>
      </c>
      <c r="D8162" s="7" t="s">
        <v>9112</v>
      </c>
      <c r="E8162" s="519">
        <v>18703</v>
      </c>
      <c r="F8162" s="184">
        <v>960</v>
      </c>
      <c r="G8162" s="309"/>
      <c r="H8162" s="309"/>
      <c r="J8162" s="24"/>
      <c r="K8162" s="73"/>
      <c r="L8162" s="74"/>
      <c r="M8162" s="24"/>
    </row>
    <row r="8163" spans="1:13" s="444" customFormat="1" ht="15" customHeight="1">
      <c r="A8163" s="380">
        <v>41835</v>
      </c>
      <c r="B8163" s="4"/>
      <c r="C8163" s="7" t="s">
        <v>9045</v>
      </c>
      <c r="D8163" s="7" t="s">
        <v>9082</v>
      </c>
      <c r="E8163" s="519">
        <v>18672</v>
      </c>
      <c r="F8163" s="184">
        <v>99.73</v>
      </c>
      <c r="G8163" s="309"/>
      <c r="H8163" s="309"/>
      <c r="J8163" s="24"/>
      <c r="K8163" s="73"/>
      <c r="L8163" s="74"/>
      <c r="M8163" s="24"/>
    </row>
    <row r="8164" spans="1:13" s="444" customFormat="1" ht="15" customHeight="1">
      <c r="A8164" s="380">
        <v>41835</v>
      </c>
      <c r="B8164" s="4"/>
      <c r="C8164" s="7" t="s">
        <v>9047</v>
      </c>
      <c r="D8164" s="7" t="s">
        <v>9102</v>
      </c>
      <c r="E8164" s="519">
        <v>18693</v>
      </c>
      <c r="F8164" s="184">
        <v>440</v>
      </c>
      <c r="G8164" s="309"/>
      <c r="H8164" s="309"/>
      <c r="J8164" s="24"/>
      <c r="K8164" s="73"/>
      <c r="L8164" s="74"/>
      <c r="M8164" s="24"/>
    </row>
    <row r="8165" spans="1:13" s="444" customFormat="1" ht="15" customHeight="1">
      <c r="A8165" s="380">
        <v>41835</v>
      </c>
      <c r="B8165" s="4"/>
      <c r="C8165" s="7" t="s">
        <v>681</v>
      </c>
      <c r="D8165" s="7" t="s">
        <v>9070</v>
      </c>
      <c r="E8165" s="519">
        <v>18660</v>
      </c>
      <c r="F8165" s="184">
        <v>191.8</v>
      </c>
      <c r="G8165" s="309"/>
      <c r="H8165" s="309"/>
      <c r="J8165" s="24"/>
      <c r="K8165" s="73"/>
      <c r="L8165" s="74"/>
      <c r="M8165" s="24"/>
    </row>
    <row r="8166" spans="1:13" s="444" customFormat="1" ht="15" customHeight="1">
      <c r="A8166" s="380">
        <v>41835</v>
      </c>
      <c r="B8166" s="4"/>
      <c r="C8166" s="7" t="s">
        <v>6377</v>
      </c>
      <c r="D8166" s="7" t="s">
        <v>9117</v>
      </c>
      <c r="E8166" s="519">
        <v>18708</v>
      </c>
      <c r="F8166" s="184">
        <v>320</v>
      </c>
      <c r="G8166" s="309"/>
      <c r="H8166" s="309"/>
      <c r="J8166" s="24"/>
      <c r="K8166" s="73"/>
      <c r="L8166" s="74"/>
      <c r="M8166" s="24"/>
    </row>
    <row r="8167" spans="1:13" s="444" customFormat="1" ht="15" customHeight="1">
      <c r="A8167" s="4">
        <v>41821</v>
      </c>
      <c r="B8167" s="4"/>
      <c r="C8167" s="7" t="s">
        <v>6377</v>
      </c>
      <c r="D8167" s="7" t="s">
        <v>8889</v>
      </c>
      <c r="E8167" s="519">
        <v>18524</v>
      </c>
      <c r="F8167" s="184">
        <v>18.510000000000002</v>
      </c>
      <c r="G8167" s="309"/>
      <c r="H8167" s="309"/>
      <c r="J8167" s="24"/>
      <c r="K8167" s="73"/>
      <c r="L8167" s="74"/>
      <c r="M8167" s="24"/>
    </row>
    <row r="8168" spans="1:13" s="444" customFormat="1" ht="15" customHeight="1">
      <c r="A8168" s="4">
        <v>41806</v>
      </c>
      <c r="B8168" s="4">
        <v>41836</v>
      </c>
      <c r="C8168" s="7" t="s">
        <v>133</v>
      </c>
      <c r="D8168" s="7" t="s">
        <v>8671</v>
      </c>
      <c r="E8168" s="519">
        <v>18413</v>
      </c>
      <c r="F8168" s="184">
        <v>1027.98</v>
      </c>
      <c r="G8168" s="309"/>
      <c r="H8168" s="309"/>
      <c r="J8168" s="24"/>
      <c r="K8168" s="73"/>
      <c r="L8168" s="74"/>
      <c r="M8168" s="24"/>
    </row>
    <row r="8169" spans="1:13" s="444" customFormat="1" ht="15" customHeight="1">
      <c r="A8169" s="380">
        <v>41831</v>
      </c>
      <c r="B8169" s="4"/>
      <c r="C8169" s="7" t="s">
        <v>1768</v>
      </c>
      <c r="D8169" s="7" t="s">
        <v>4378</v>
      </c>
      <c r="E8169" s="519">
        <v>18625</v>
      </c>
      <c r="F8169" s="184">
        <v>690</v>
      </c>
      <c r="G8169" s="309"/>
      <c r="H8169" s="309"/>
      <c r="J8169" s="24"/>
      <c r="K8169" s="73"/>
      <c r="L8169" s="74"/>
      <c r="M8169" s="24"/>
    </row>
    <row r="8170" spans="1:13" s="444" customFormat="1" ht="15" customHeight="1">
      <c r="A8170" s="380">
        <v>41831</v>
      </c>
      <c r="B8170" s="4"/>
      <c r="C8170" s="7" t="s">
        <v>4292</v>
      </c>
      <c r="D8170" s="7" t="s">
        <v>9031</v>
      </c>
      <c r="E8170" s="519">
        <v>18635</v>
      </c>
      <c r="F8170" s="184">
        <v>450</v>
      </c>
      <c r="G8170" s="309"/>
      <c r="H8170" s="309"/>
      <c r="J8170" s="24"/>
      <c r="K8170" s="73"/>
      <c r="L8170" s="74"/>
      <c r="M8170" s="24"/>
    </row>
    <row r="8171" spans="1:13" s="444" customFormat="1" ht="15" customHeight="1">
      <c r="A8171" s="4">
        <v>41821</v>
      </c>
      <c r="B8171" s="4"/>
      <c r="C8171" s="7" t="s">
        <v>6377</v>
      </c>
      <c r="D8171" s="7" t="s">
        <v>8889</v>
      </c>
      <c r="E8171" s="519">
        <v>18524</v>
      </c>
      <c r="F8171" s="184">
        <v>18.510000000000002</v>
      </c>
      <c r="G8171" s="309"/>
      <c r="H8171" s="309"/>
      <c r="J8171" s="24"/>
      <c r="K8171" s="73"/>
      <c r="L8171" s="74"/>
      <c r="M8171" s="24"/>
    </row>
    <row r="8172" spans="1:13" s="444" customFormat="1" ht="15" customHeight="1">
      <c r="A8172" s="108"/>
      <c r="B8172" s="108"/>
      <c r="C8172" s="109"/>
      <c r="D8172" s="109"/>
      <c r="E8172" s="531"/>
      <c r="F8172" s="24"/>
      <c r="G8172" s="695"/>
      <c r="H8172" s="309"/>
      <c r="J8172" s="24"/>
      <c r="K8172" s="73"/>
      <c r="L8172" s="74"/>
      <c r="M8172" s="24"/>
    </row>
    <row r="8173" spans="1:13" s="444" customFormat="1" ht="15" customHeight="1">
      <c r="A8173" s="108"/>
      <c r="B8173" s="108"/>
      <c r="C8173" s="109"/>
      <c r="D8173" s="109"/>
      <c r="E8173" s="531"/>
      <c r="F8173" s="24"/>
      <c r="G8173" s="695"/>
      <c r="H8173" s="693"/>
      <c r="J8173" s="24"/>
      <c r="K8173" s="73"/>
      <c r="L8173" s="74"/>
      <c r="M8173" s="24"/>
    </row>
    <row r="8174" spans="1:13">
      <c r="A8174" s="579">
        <v>41837</v>
      </c>
      <c r="H8174" s="693"/>
    </row>
    <row r="8175" spans="1:13" s="444" customFormat="1" ht="15" customHeight="1">
      <c r="A8175" s="380">
        <v>41831</v>
      </c>
      <c r="B8175" s="4"/>
      <c r="C8175" s="7" t="s">
        <v>7007</v>
      </c>
      <c r="D8175" s="7" t="s">
        <v>9036</v>
      </c>
      <c r="E8175" s="519">
        <v>18640</v>
      </c>
      <c r="F8175" s="184">
        <v>500</v>
      </c>
      <c r="G8175" s="309"/>
      <c r="H8175" s="309"/>
      <c r="J8175" s="24"/>
      <c r="K8175" s="73"/>
      <c r="L8175" s="74"/>
      <c r="M8175" s="24"/>
    </row>
    <row r="8176" spans="1:13" s="444" customFormat="1" ht="15" customHeight="1">
      <c r="A8176" s="380">
        <v>41836</v>
      </c>
      <c r="B8176" s="4"/>
      <c r="C8176" s="7" t="s">
        <v>166</v>
      </c>
      <c r="D8176" s="7" t="s">
        <v>9161</v>
      </c>
      <c r="E8176" s="519">
        <v>18751</v>
      </c>
      <c r="F8176" s="184">
        <v>739.65</v>
      </c>
      <c r="G8176" s="309"/>
      <c r="H8176" s="309"/>
      <c r="J8176" s="24"/>
      <c r="K8176" s="73"/>
      <c r="L8176" s="74"/>
      <c r="M8176" s="24"/>
    </row>
    <row r="8177" spans="1:13" s="444" customFormat="1" ht="15" customHeight="1">
      <c r="A8177" s="380">
        <v>41831</v>
      </c>
      <c r="B8177" s="4"/>
      <c r="C8177" s="7" t="s">
        <v>8407</v>
      </c>
      <c r="D8177" s="7" t="s">
        <v>9028</v>
      </c>
      <c r="E8177" s="519">
        <v>18632</v>
      </c>
      <c r="F8177" s="184">
        <v>792</v>
      </c>
      <c r="G8177" s="309"/>
      <c r="H8177" s="309"/>
      <c r="J8177" s="24"/>
      <c r="K8177" s="73"/>
      <c r="L8177" s="74"/>
      <c r="M8177" s="24"/>
    </row>
    <row r="8178" spans="1:13" s="444" customFormat="1" ht="15" customHeight="1">
      <c r="A8178" s="380">
        <v>41835</v>
      </c>
      <c r="B8178" s="4"/>
      <c r="C8178" s="7" t="s">
        <v>8929</v>
      </c>
      <c r="D8178" s="7" t="s">
        <v>9108</v>
      </c>
      <c r="E8178" s="519">
        <v>18699</v>
      </c>
      <c r="F8178" s="184">
        <v>1000</v>
      </c>
      <c r="G8178" s="309"/>
      <c r="H8178" s="309"/>
      <c r="J8178" s="24"/>
      <c r="K8178" s="73"/>
      <c r="L8178" s="74"/>
      <c r="M8178" s="24"/>
    </row>
    <row r="8179" spans="1:13" s="444" customFormat="1" ht="15" customHeight="1">
      <c r="A8179" s="380">
        <v>41835</v>
      </c>
      <c r="B8179" s="4"/>
      <c r="C8179" s="7" t="s">
        <v>8677</v>
      </c>
      <c r="D8179" s="7" t="s">
        <v>9111</v>
      </c>
      <c r="E8179" s="519">
        <v>18702</v>
      </c>
      <c r="F8179" s="184">
        <v>1000</v>
      </c>
      <c r="G8179" s="309"/>
      <c r="H8179" s="309"/>
      <c r="J8179" s="24"/>
      <c r="K8179" s="73"/>
      <c r="L8179" s="74"/>
      <c r="M8179" s="24"/>
    </row>
    <row r="8180" spans="1:13" s="444" customFormat="1" ht="15" customHeight="1">
      <c r="A8180" s="380">
        <v>41834</v>
      </c>
      <c r="B8180" s="4"/>
      <c r="C8180" s="7" t="s">
        <v>615</v>
      </c>
      <c r="D8180" s="7" t="s">
        <v>9040</v>
      </c>
      <c r="E8180" s="519">
        <v>18651</v>
      </c>
      <c r="F8180" s="184">
        <v>1500</v>
      </c>
      <c r="G8180" s="309"/>
      <c r="H8180" s="309"/>
      <c r="J8180" s="24"/>
      <c r="K8180" s="73"/>
      <c r="L8180" s="74"/>
      <c r="M8180" s="24"/>
    </row>
    <row r="8181" spans="1:13" s="444" customFormat="1" ht="15" customHeight="1">
      <c r="A8181" s="380">
        <v>41835</v>
      </c>
      <c r="B8181" s="4"/>
      <c r="C8181" s="7" t="s">
        <v>5785</v>
      </c>
      <c r="D8181" s="7" t="s">
        <v>9084</v>
      </c>
      <c r="E8181" s="519">
        <v>18674</v>
      </c>
      <c r="F8181" s="184">
        <v>240</v>
      </c>
      <c r="G8181" s="309"/>
      <c r="H8181" s="309"/>
      <c r="J8181" s="24"/>
      <c r="K8181" s="73"/>
      <c r="L8181" s="74"/>
      <c r="M8181" s="24"/>
    </row>
    <row r="8182" spans="1:13" s="444" customFormat="1" ht="15" customHeight="1">
      <c r="A8182" s="380">
        <v>41835</v>
      </c>
      <c r="B8182" s="4"/>
      <c r="C8182" s="7" t="s">
        <v>9050</v>
      </c>
      <c r="D8182" s="7" t="s">
        <v>9127</v>
      </c>
      <c r="E8182" s="519">
        <v>18718</v>
      </c>
      <c r="F8182" s="184">
        <v>480</v>
      </c>
      <c r="G8182" s="309"/>
      <c r="H8182" s="309"/>
      <c r="J8182" s="24"/>
      <c r="K8182" s="73"/>
      <c r="L8182" s="74"/>
      <c r="M8182" s="24"/>
    </row>
    <row r="8183" spans="1:13" s="444" customFormat="1" ht="15" customHeight="1">
      <c r="A8183" s="380">
        <v>41835</v>
      </c>
      <c r="B8183" s="4"/>
      <c r="C8183" s="7" t="s">
        <v>632</v>
      </c>
      <c r="D8183" s="7" t="s">
        <v>9073</v>
      </c>
      <c r="E8183" s="519">
        <v>18663</v>
      </c>
      <c r="F8183" s="184">
        <v>140.97</v>
      </c>
      <c r="G8183" s="309"/>
      <c r="H8183" s="309"/>
      <c r="J8183" s="24"/>
      <c r="K8183" s="73"/>
      <c r="L8183" s="74"/>
      <c r="M8183" s="24"/>
    </row>
    <row r="8184" spans="1:13" s="444" customFormat="1" ht="15" customHeight="1">
      <c r="A8184" s="380">
        <v>41835</v>
      </c>
      <c r="B8184" s="4"/>
      <c r="C8184" s="7" t="s">
        <v>457</v>
      </c>
      <c r="D8184" s="7" t="s">
        <v>9061</v>
      </c>
      <c r="E8184" s="519">
        <v>18649</v>
      </c>
      <c r="F8184" s="184">
        <v>800</v>
      </c>
      <c r="G8184" s="309"/>
      <c r="H8184" s="309"/>
      <c r="J8184" s="24"/>
      <c r="K8184" s="73"/>
      <c r="L8184" s="74"/>
      <c r="M8184" s="24"/>
    </row>
    <row r="8185" spans="1:13" s="444" customFormat="1" ht="15" customHeight="1">
      <c r="A8185" s="380">
        <v>41835</v>
      </c>
      <c r="B8185" s="4"/>
      <c r="C8185" s="7" t="s">
        <v>457</v>
      </c>
      <c r="D8185" s="7" t="s">
        <v>9144</v>
      </c>
      <c r="E8185" s="519">
        <v>18735</v>
      </c>
      <c r="F8185" s="184">
        <v>460</v>
      </c>
      <c r="G8185" s="309"/>
      <c r="H8185" s="309"/>
      <c r="J8185" s="24"/>
      <c r="K8185" s="73"/>
      <c r="L8185" s="74"/>
      <c r="M8185" s="24"/>
    </row>
    <row r="8186" spans="1:13" s="444" customFormat="1" ht="15" customHeight="1">
      <c r="A8186" s="380">
        <v>41835</v>
      </c>
      <c r="B8186" s="4"/>
      <c r="C8186" s="7" t="s">
        <v>525</v>
      </c>
      <c r="D8186" s="7" t="s">
        <v>9095</v>
      </c>
      <c r="E8186" s="519">
        <v>18686</v>
      </c>
      <c r="F8186" s="184">
        <v>220</v>
      </c>
      <c r="G8186" s="309"/>
      <c r="H8186" s="309"/>
      <c r="J8186" s="24"/>
      <c r="K8186" s="73"/>
      <c r="L8186" s="74"/>
      <c r="M8186" s="24"/>
    </row>
    <row r="8187" spans="1:13" s="444" customFormat="1" ht="15" customHeight="1">
      <c r="A8187" s="380">
        <v>41835</v>
      </c>
      <c r="B8187" s="4"/>
      <c r="C8187" s="7" t="s">
        <v>9051</v>
      </c>
      <c r="D8187" s="7" t="s">
        <v>9135</v>
      </c>
      <c r="E8187" s="519">
        <v>18726</v>
      </c>
      <c r="F8187" s="184">
        <v>136</v>
      </c>
      <c r="G8187" s="309"/>
      <c r="H8187" s="309"/>
      <c r="J8187" s="24"/>
      <c r="K8187" s="73"/>
      <c r="L8187" s="74"/>
      <c r="M8187" s="24"/>
    </row>
    <row r="8188" spans="1:13" s="444" customFormat="1" ht="15" customHeight="1">
      <c r="A8188" s="380">
        <v>41746</v>
      </c>
      <c r="B8188" s="4"/>
      <c r="C8188" s="7" t="s">
        <v>1224</v>
      </c>
      <c r="D8188" s="7" t="s">
        <v>9166</v>
      </c>
      <c r="E8188" s="519">
        <v>18769</v>
      </c>
      <c r="F8188" s="184">
        <v>400</v>
      </c>
      <c r="G8188" s="309"/>
      <c r="H8188" s="309"/>
      <c r="J8188" s="24"/>
      <c r="K8188" s="73"/>
      <c r="L8188" s="74"/>
      <c r="M8188" s="24"/>
    </row>
    <row r="8189" spans="1:13" s="444" customFormat="1" ht="15" customHeight="1">
      <c r="A8189" s="380">
        <v>41835</v>
      </c>
      <c r="B8189" s="4"/>
      <c r="C8189" s="7" t="s">
        <v>1707</v>
      </c>
      <c r="D8189" s="7" t="s">
        <v>9115</v>
      </c>
      <c r="E8189" s="519">
        <v>18706</v>
      </c>
      <c r="F8189" s="184">
        <v>300</v>
      </c>
      <c r="G8189" s="309"/>
      <c r="H8189" s="309"/>
      <c r="J8189" s="24"/>
      <c r="K8189" s="73"/>
      <c r="L8189" s="74"/>
      <c r="M8189" s="24"/>
    </row>
    <row r="8190" spans="1:13" s="444" customFormat="1" ht="15" customHeight="1">
      <c r="A8190" s="380">
        <v>41835</v>
      </c>
      <c r="B8190" s="4"/>
      <c r="C8190" s="7" t="s">
        <v>1485</v>
      </c>
      <c r="D8190" s="7" t="s">
        <v>9121</v>
      </c>
      <c r="E8190" s="519">
        <v>18712</v>
      </c>
      <c r="F8190" s="184">
        <v>276</v>
      </c>
      <c r="G8190" s="309"/>
      <c r="H8190" s="309"/>
      <c r="J8190" s="24"/>
      <c r="K8190" s="73"/>
      <c r="L8190" s="74"/>
      <c r="M8190" s="24"/>
    </row>
    <row r="8191" spans="1:13" s="444" customFormat="1" ht="15" customHeight="1">
      <c r="A8191" s="380">
        <v>41835</v>
      </c>
      <c r="B8191" s="4"/>
      <c r="C8191" s="7" t="s">
        <v>1485</v>
      </c>
      <c r="D8191" s="7" t="s">
        <v>9152</v>
      </c>
      <c r="E8191" s="519">
        <v>18743</v>
      </c>
      <c r="F8191" s="184">
        <v>120</v>
      </c>
      <c r="G8191" s="309"/>
      <c r="H8191" s="309"/>
      <c r="J8191" s="24"/>
      <c r="K8191" s="73"/>
      <c r="L8191" s="74"/>
      <c r="M8191" s="24"/>
    </row>
    <row r="8192" spans="1:13" s="444" customFormat="1" ht="15" customHeight="1">
      <c r="A8192" s="380">
        <v>41835</v>
      </c>
      <c r="B8192" s="4"/>
      <c r="C8192" s="7" t="s">
        <v>1727</v>
      </c>
      <c r="D8192" s="7" t="s">
        <v>9098</v>
      </c>
      <c r="E8192" s="519">
        <v>18689</v>
      </c>
      <c r="F8192" s="184">
        <v>154</v>
      </c>
      <c r="G8192" s="309"/>
      <c r="H8192" s="309"/>
      <c r="J8192" s="24"/>
      <c r="K8192" s="73"/>
      <c r="L8192" s="74"/>
      <c r="M8192" s="24"/>
    </row>
    <row r="8193" spans="1:13" s="444" customFormat="1" ht="15" customHeight="1">
      <c r="A8193" s="380">
        <v>41746</v>
      </c>
      <c r="B8193" s="4"/>
      <c r="C8193" s="7" t="s">
        <v>1419</v>
      </c>
      <c r="D8193" s="7" t="s">
        <v>9168</v>
      </c>
      <c r="E8193" s="519">
        <v>18772</v>
      </c>
      <c r="F8193" s="184">
        <v>28782.15</v>
      </c>
      <c r="G8193" s="309"/>
      <c r="H8193" s="309"/>
      <c r="J8193" s="24"/>
      <c r="K8193" s="73"/>
      <c r="L8193" s="74"/>
      <c r="M8193" s="24"/>
    </row>
    <row r="8194" spans="1:13" s="444" customFormat="1" ht="15" customHeight="1">
      <c r="A8194" s="380">
        <v>41746</v>
      </c>
      <c r="B8194" s="4"/>
      <c r="C8194" s="7" t="s">
        <v>2897</v>
      </c>
      <c r="D8194" s="7" t="s">
        <v>9169</v>
      </c>
      <c r="E8194" s="519">
        <v>18773</v>
      </c>
      <c r="F8194" s="184">
        <v>2500</v>
      </c>
      <c r="G8194" s="309"/>
      <c r="H8194" s="309"/>
      <c r="J8194" s="24"/>
      <c r="K8194" s="73"/>
      <c r="L8194" s="74"/>
      <c r="M8194" s="24"/>
    </row>
    <row r="8195" spans="1:13" s="444" customFormat="1" ht="15" customHeight="1">
      <c r="A8195" s="380">
        <v>41835</v>
      </c>
      <c r="B8195" s="4"/>
      <c r="C8195" s="7" t="s">
        <v>5296</v>
      </c>
      <c r="D8195" s="7" t="s">
        <v>9087</v>
      </c>
      <c r="E8195" s="519">
        <v>18677</v>
      </c>
      <c r="F8195" s="184">
        <v>140</v>
      </c>
      <c r="G8195" s="309"/>
      <c r="H8195" s="309"/>
      <c r="J8195" s="24"/>
      <c r="K8195" s="73"/>
      <c r="L8195" s="74"/>
      <c r="M8195" s="24"/>
    </row>
    <row r="8196" spans="1:13">
      <c r="A8196" s="380">
        <v>41746</v>
      </c>
      <c r="B8196" s="4"/>
      <c r="C8196" s="7" t="s">
        <v>145</v>
      </c>
      <c r="D8196" s="7" t="s">
        <v>9171</v>
      </c>
      <c r="E8196" s="519">
        <v>18775</v>
      </c>
      <c r="F8196" s="184">
        <v>100</v>
      </c>
    </row>
    <row r="8197" spans="1:13">
      <c r="A8197" s="380">
        <v>41746</v>
      </c>
      <c r="B8197" s="4"/>
      <c r="C8197" s="7" t="s">
        <v>2244</v>
      </c>
      <c r="D8197" s="7" t="s">
        <v>9172</v>
      </c>
      <c r="E8197" s="519">
        <v>18776</v>
      </c>
      <c r="F8197" s="184">
        <v>1320</v>
      </c>
    </row>
    <row r="8198" spans="1:13">
      <c r="A8198" s="380">
        <v>41835</v>
      </c>
      <c r="B8198" s="4"/>
      <c r="C8198" s="7" t="s">
        <v>8532</v>
      </c>
      <c r="D8198" s="7" t="s">
        <v>9126</v>
      </c>
      <c r="E8198" s="519">
        <v>18717</v>
      </c>
      <c r="F8198" s="184">
        <v>480</v>
      </c>
    </row>
    <row r="8199" spans="1:13">
      <c r="A8199" s="380">
        <v>41835</v>
      </c>
      <c r="B8199" s="4"/>
      <c r="C8199" s="7" t="s">
        <v>5788</v>
      </c>
      <c r="D8199" s="7" t="s">
        <v>9133</v>
      </c>
      <c r="E8199" s="519">
        <v>18724</v>
      </c>
      <c r="F8199" s="184">
        <v>240</v>
      </c>
    </row>
    <row r="8200" spans="1:13" s="444" customFormat="1" ht="15" customHeight="1">
      <c r="A8200" s="380">
        <v>41835</v>
      </c>
      <c r="B8200" s="4"/>
      <c r="C8200" s="7" t="s">
        <v>369</v>
      </c>
      <c r="D8200" s="7" t="s">
        <v>9060</v>
      </c>
      <c r="E8200" s="519">
        <v>18648</v>
      </c>
      <c r="F8200" s="184">
        <v>604</v>
      </c>
      <c r="G8200" s="309"/>
      <c r="H8200" s="309"/>
      <c r="J8200" s="24"/>
      <c r="K8200" s="73"/>
      <c r="L8200" s="74"/>
      <c r="M8200" s="24"/>
    </row>
    <row r="8203" spans="1:13">
      <c r="A8203" s="579">
        <v>41838</v>
      </c>
    </row>
    <row r="8204" spans="1:13" s="444" customFormat="1" ht="15" customHeight="1">
      <c r="A8204" s="380">
        <v>41835</v>
      </c>
      <c r="B8204" s="4"/>
      <c r="C8204" s="7" t="s">
        <v>1633</v>
      </c>
      <c r="D8204" s="7" t="s">
        <v>9150</v>
      </c>
      <c r="E8204" s="519">
        <v>18741</v>
      </c>
      <c r="F8204" s="184">
        <v>120</v>
      </c>
      <c r="G8204" s="309"/>
      <c r="H8204" s="309"/>
      <c r="J8204" s="24"/>
      <c r="K8204" s="73"/>
      <c r="L8204" s="74"/>
      <c r="M8204" s="24"/>
    </row>
    <row r="8205" spans="1:13" s="444" customFormat="1" ht="15" customHeight="1">
      <c r="A8205" s="380">
        <v>41835</v>
      </c>
      <c r="B8205" s="4"/>
      <c r="C8205" s="7" t="s">
        <v>7849</v>
      </c>
      <c r="D8205" s="7" t="s">
        <v>9125</v>
      </c>
      <c r="E8205" s="519">
        <v>18716</v>
      </c>
      <c r="F8205" s="184">
        <v>400</v>
      </c>
      <c r="G8205" s="309"/>
      <c r="H8205" s="309"/>
      <c r="J8205" s="24"/>
      <c r="K8205" s="73"/>
      <c r="L8205" s="74"/>
      <c r="M8205" s="24"/>
    </row>
    <row r="8206" spans="1:13" s="444" customFormat="1" ht="15" customHeight="1">
      <c r="A8206" s="380">
        <v>41835</v>
      </c>
      <c r="B8206" s="4"/>
      <c r="C8206" s="7" t="s">
        <v>626</v>
      </c>
      <c r="D8206" s="7" t="s">
        <v>9069</v>
      </c>
      <c r="E8206" s="519">
        <v>18659</v>
      </c>
      <c r="F8206" s="184">
        <v>140.97</v>
      </c>
      <c r="G8206" s="309"/>
      <c r="H8206" s="309"/>
      <c r="J8206" s="24"/>
      <c r="K8206" s="73"/>
      <c r="L8206" s="74"/>
      <c r="M8206" s="24"/>
    </row>
    <row r="8207" spans="1:13" s="444" customFormat="1" ht="15" customHeight="1">
      <c r="A8207" s="380">
        <v>41835</v>
      </c>
      <c r="B8207" s="4"/>
      <c r="C8207" s="7" t="s">
        <v>6376</v>
      </c>
      <c r="D8207" s="7" t="s">
        <v>9116</v>
      </c>
      <c r="E8207" s="519">
        <v>18707</v>
      </c>
      <c r="F8207" s="184">
        <v>300</v>
      </c>
      <c r="G8207" s="309"/>
      <c r="H8207" s="309"/>
      <c r="J8207" s="24"/>
      <c r="K8207" s="73"/>
      <c r="L8207" s="74"/>
      <c r="M8207" s="24"/>
    </row>
    <row r="8208" spans="1:13" s="444" customFormat="1" ht="15" customHeight="1">
      <c r="A8208" s="380">
        <v>41835</v>
      </c>
      <c r="B8208" s="4"/>
      <c r="C8208" s="7" t="s">
        <v>8027</v>
      </c>
      <c r="D8208" s="7" t="s">
        <v>9062</v>
      </c>
      <c r="E8208" s="519">
        <v>18650</v>
      </c>
      <c r="F8208" s="184">
        <v>480</v>
      </c>
      <c r="G8208" s="309"/>
      <c r="H8208" s="309"/>
      <c r="J8208" s="24"/>
      <c r="K8208" s="73"/>
      <c r="L8208" s="74"/>
      <c r="M8208" s="24"/>
    </row>
    <row r="8209" spans="1:13" s="444" customFormat="1" ht="15" customHeight="1">
      <c r="A8209" s="380">
        <v>41838</v>
      </c>
      <c r="B8209" s="4"/>
      <c r="C8209" s="7" t="s">
        <v>3502</v>
      </c>
      <c r="D8209" s="7" t="s">
        <v>9184</v>
      </c>
      <c r="E8209" s="519">
        <v>18785</v>
      </c>
      <c r="F8209" s="184">
        <v>300</v>
      </c>
      <c r="G8209" s="309"/>
      <c r="H8209" s="309"/>
      <c r="J8209" s="24"/>
      <c r="K8209" s="73"/>
      <c r="L8209" s="74"/>
      <c r="M8209" s="24"/>
    </row>
    <row r="8210" spans="1:13" s="444" customFormat="1" ht="15" customHeight="1">
      <c r="A8210" s="380">
        <v>41838</v>
      </c>
      <c r="B8210" s="4"/>
      <c r="C8210" s="7" t="s">
        <v>389</v>
      </c>
      <c r="D8210" s="7" t="s">
        <v>9190</v>
      </c>
      <c r="E8210" s="519">
        <v>18791</v>
      </c>
      <c r="F8210" s="184">
        <v>500</v>
      </c>
      <c r="G8210" s="309"/>
      <c r="H8210" s="309"/>
      <c r="J8210" s="24"/>
      <c r="K8210" s="73"/>
      <c r="L8210" s="74"/>
      <c r="M8210" s="24"/>
    </row>
    <row r="8211" spans="1:13" s="444" customFormat="1" ht="15" customHeight="1">
      <c r="A8211" s="380">
        <v>41838</v>
      </c>
      <c r="B8211" s="4"/>
      <c r="C8211" s="7" t="s">
        <v>396</v>
      </c>
      <c r="D8211" s="7" t="s">
        <v>9189</v>
      </c>
      <c r="E8211" s="519">
        <v>18790</v>
      </c>
      <c r="F8211" s="184">
        <v>519</v>
      </c>
      <c r="G8211" s="309"/>
      <c r="H8211" s="309"/>
      <c r="J8211" s="24"/>
      <c r="K8211" s="73"/>
      <c r="L8211" s="74"/>
      <c r="M8211" s="24"/>
    </row>
    <row r="8212" spans="1:13" s="444" customFormat="1" ht="15" customHeight="1">
      <c r="A8212" s="380">
        <v>41838</v>
      </c>
      <c r="B8212" s="4"/>
      <c r="C8212" s="7" t="s">
        <v>810</v>
      </c>
      <c r="D8212" s="7" t="s">
        <v>9188</v>
      </c>
      <c r="E8212" s="519">
        <v>18789</v>
      </c>
      <c r="F8212" s="184">
        <v>380</v>
      </c>
      <c r="G8212" s="309"/>
      <c r="H8212" s="309"/>
      <c r="J8212" s="24"/>
      <c r="K8212" s="73"/>
      <c r="L8212" s="74"/>
      <c r="M8212" s="24"/>
    </row>
    <row r="8213" spans="1:13" s="444" customFormat="1" ht="15" customHeight="1">
      <c r="A8213" s="380">
        <v>41838</v>
      </c>
      <c r="B8213" s="4"/>
      <c r="C8213" s="7" t="s">
        <v>468</v>
      </c>
      <c r="D8213" s="7" t="s">
        <v>9187</v>
      </c>
      <c r="E8213" s="519">
        <v>18788</v>
      </c>
      <c r="F8213" s="184">
        <v>250</v>
      </c>
      <c r="G8213" s="309"/>
      <c r="H8213" s="309"/>
      <c r="J8213" s="24"/>
      <c r="K8213" s="73"/>
      <c r="L8213" s="74"/>
      <c r="M8213" s="24"/>
    </row>
    <row r="8214" spans="1:13">
      <c r="A8214" s="380">
        <v>41838</v>
      </c>
      <c r="B8214" s="4"/>
      <c r="C8214" s="7" t="s">
        <v>2897</v>
      </c>
      <c r="D8214" s="7" t="s">
        <v>8646</v>
      </c>
      <c r="E8214" s="519">
        <v>18796</v>
      </c>
      <c r="F8214" s="184">
        <v>2700</v>
      </c>
    </row>
    <row r="8215" spans="1:13">
      <c r="A8215" s="380">
        <v>41808</v>
      </c>
      <c r="B8215" s="4">
        <v>41838</v>
      </c>
      <c r="C8215" s="7" t="s">
        <v>133</v>
      </c>
      <c r="D8215" s="7" t="s">
        <v>8772</v>
      </c>
      <c r="E8215" s="519">
        <v>18418</v>
      </c>
      <c r="F8215" s="184">
        <v>1328.67</v>
      </c>
    </row>
    <row r="8216" spans="1:13" s="444" customFormat="1" ht="15" customHeight="1">
      <c r="A8216" s="380">
        <v>41835</v>
      </c>
      <c r="B8216" s="4"/>
      <c r="C8216" s="7" t="s">
        <v>9055</v>
      </c>
      <c r="D8216" s="7" t="s">
        <v>9155</v>
      </c>
      <c r="E8216" s="519">
        <v>18746</v>
      </c>
      <c r="F8216" s="184">
        <v>624</v>
      </c>
      <c r="G8216" s="309"/>
      <c r="H8216" s="309"/>
      <c r="J8216" s="24"/>
      <c r="K8216" s="73"/>
      <c r="L8216" s="74"/>
      <c r="M8216" s="24"/>
    </row>
    <row r="8220" spans="1:13">
      <c r="A8220" s="579">
        <v>41841</v>
      </c>
    </row>
    <row r="8221" spans="1:13" s="444" customFormat="1" ht="15" customHeight="1">
      <c r="A8221" s="380">
        <v>41837</v>
      </c>
      <c r="B8221" s="4"/>
      <c r="C8221" s="7" t="s">
        <v>2346</v>
      </c>
      <c r="D8221" s="7" t="s">
        <v>9170</v>
      </c>
      <c r="E8221" s="519">
        <v>18774</v>
      </c>
      <c r="F8221" s="184">
        <v>134.4</v>
      </c>
      <c r="G8221" s="309"/>
      <c r="H8221" s="309"/>
      <c r="J8221" s="24"/>
      <c r="K8221" s="73"/>
      <c r="L8221" s="74"/>
      <c r="M8221" s="24"/>
    </row>
    <row r="8222" spans="1:13" s="444" customFormat="1" ht="15" customHeight="1">
      <c r="A8222" s="4">
        <v>41816</v>
      </c>
      <c r="B8222" s="4"/>
      <c r="C8222" s="7" t="s">
        <v>1837</v>
      </c>
      <c r="D8222" s="7" t="s">
        <v>9176</v>
      </c>
      <c r="E8222" s="519">
        <v>18399</v>
      </c>
      <c r="F8222" s="184">
        <v>240</v>
      </c>
      <c r="G8222" s="309"/>
      <c r="H8222" s="309"/>
      <c r="J8222" s="24"/>
      <c r="K8222" s="73"/>
      <c r="L8222" s="74"/>
      <c r="M8222" s="24"/>
    </row>
    <row r="8223" spans="1:13" s="444" customFormat="1" ht="15" customHeight="1">
      <c r="A8223" s="380">
        <v>41838</v>
      </c>
      <c r="B8223" s="4"/>
      <c r="C8223" s="7" t="s">
        <v>8778</v>
      </c>
      <c r="D8223" s="7" t="s">
        <v>9193</v>
      </c>
      <c r="E8223" s="519">
        <v>18794</v>
      </c>
      <c r="F8223" s="184">
        <v>550.54999999999995</v>
      </c>
      <c r="G8223" s="309"/>
      <c r="H8223" s="309"/>
      <c r="J8223" s="24"/>
      <c r="K8223" s="73"/>
      <c r="L8223" s="74"/>
      <c r="M8223" s="24"/>
    </row>
    <row r="8224" spans="1:13" s="444" customFormat="1" ht="15" customHeight="1">
      <c r="A8224" s="380">
        <v>41837</v>
      </c>
      <c r="B8224" s="4"/>
      <c r="C8224" s="7" t="s">
        <v>1982</v>
      </c>
      <c r="D8224" s="7" t="s">
        <v>9167</v>
      </c>
      <c r="E8224" s="519">
        <v>18770</v>
      </c>
      <c r="F8224" s="184">
        <v>975</v>
      </c>
      <c r="G8224" s="309"/>
      <c r="H8224" s="309"/>
      <c r="J8224" s="24"/>
      <c r="K8224" s="73"/>
      <c r="L8224" s="74"/>
      <c r="M8224" s="24"/>
    </row>
    <row r="8225" spans="1:13" s="444" customFormat="1" ht="15" customHeight="1">
      <c r="A8225" s="4">
        <v>41816</v>
      </c>
      <c r="B8225" s="4"/>
      <c r="C8225" s="7" t="s">
        <v>1837</v>
      </c>
      <c r="D8225" s="7" t="s">
        <v>9175</v>
      </c>
      <c r="E8225" s="519">
        <v>18460</v>
      </c>
      <c r="F8225" s="184">
        <v>2000</v>
      </c>
      <c r="G8225" s="309"/>
      <c r="H8225" s="309"/>
      <c r="J8225" s="24"/>
      <c r="K8225" s="73"/>
      <c r="L8225" s="74"/>
      <c r="M8225" s="24"/>
    </row>
    <row r="8226" spans="1:13" s="444" customFormat="1" ht="15" customHeight="1">
      <c r="A8226" s="380">
        <v>41835</v>
      </c>
      <c r="B8226" s="4"/>
      <c r="C8226" s="7" t="s">
        <v>7850</v>
      </c>
      <c r="D8226" s="7" t="s">
        <v>9131</v>
      </c>
      <c r="E8226" s="519">
        <v>18722</v>
      </c>
      <c r="F8226" s="184">
        <v>576</v>
      </c>
      <c r="G8226" s="309"/>
      <c r="H8226" s="309"/>
      <c r="J8226" s="24"/>
      <c r="K8226" s="73"/>
      <c r="L8226" s="74"/>
      <c r="M8226" s="24"/>
    </row>
    <row r="8227" spans="1:13" s="444" customFormat="1" ht="15" customHeight="1">
      <c r="A8227" s="380">
        <v>41835</v>
      </c>
      <c r="B8227" s="4"/>
      <c r="C8227" s="7" t="s">
        <v>9046</v>
      </c>
      <c r="D8227" s="7" t="s">
        <v>9083</v>
      </c>
      <c r="E8227" s="519">
        <v>18673</v>
      </c>
      <c r="F8227" s="184">
        <v>90.67</v>
      </c>
      <c r="G8227" s="309"/>
      <c r="H8227" s="309"/>
      <c r="J8227" s="24"/>
      <c r="K8227" s="73"/>
      <c r="L8227" s="74"/>
      <c r="M8227" s="24"/>
    </row>
    <row r="8228" spans="1:13" s="444" customFormat="1" ht="15" customHeight="1">
      <c r="A8228" s="380">
        <v>41835</v>
      </c>
      <c r="B8228" s="4"/>
      <c r="C8228" s="7" t="s">
        <v>8033</v>
      </c>
      <c r="D8228" s="7" t="s">
        <v>9113</v>
      </c>
      <c r="E8228" s="519">
        <v>18704</v>
      </c>
      <c r="F8228" s="184">
        <v>400</v>
      </c>
      <c r="G8228" s="309"/>
      <c r="H8228" s="309"/>
      <c r="J8228" s="24"/>
      <c r="K8228" s="73"/>
      <c r="L8228" s="74"/>
      <c r="M8228" s="24"/>
    </row>
    <row r="8229" spans="1:13" s="444" customFormat="1" ht="15" customHeight="1">
      <c r="A8229" s="380">
        <v>41835</v>
      </c>
      <c r="B8229" s="4"/>
      <c r="C8229" s="7" t="s">
        <v>5614</v>
      </c>
      <c r="D8229" s="7" t="s">
        <v>9124</v>
      </c>
      <c r="E8229" s="519">
        <v>18715</v>
      </c>
      <c r="F8229" s="184">
        <v>300</v>
      </c>
      <c r="G8229" s="309"/>
      <c r="H8229" s="309"/>
      <c r="J8229" s="24"/>
      <c r="K8229" s="73"/>
      <c r="L8229" s="74"/>
      <c r="M8229" s="24"/>
    </row>
    <row r="8231" spans="1:13">
      <c r="A8231" s="579">
        <v>41842</v>
      </c>
    </row>
    <row r="8232" spans="1:13" s="444" customFormat="1" ht="15" customHeight="1">
      <c r="A8232" s="380">
        <v>41838</v>
      </c>
      <c r="B8232" s="4"/>
      <c r="C8232" s="7" t="s">
        <v>438</v>
      </c>
      <c r="D8232" s="7" t="s">
        <v>9181</v>
      </c>
      <c r="E8232" s="519">
        <v>18782</v>
      </c>
      <c r="F8232" s="184">
        <v>418</v>
      </c>
      <c r="G8232" s="309"/>
      <c r="H8232" s="309"/>
      <c r="J8232" s="24"/>
      <c r="K8232" s="73"/>
      <c r="L8232" s="74"/>
      <c r="M8232" s="24"/>
    </row>
    <row r="8233" spans="1:13" s="444" customFormat="1" ht="15" customHeight="1">
      <c r="A8233" s="380">
        <v>41841</v>
      </c>
      <c r="B8233" s="4"/>
      <c r="C8233" s="7" t="s">
        <v>895</v>
      </c>
      <c r="D8233" s="7" t="s">
        <v>9200</v>
      </c>
      <c r="E8233" s="519">
        <v>18800</v>
      </c>
      <c r="F8233" s="184">
        <v>195.36</v>
      </c>
      <c r="G8233" s="309"/>
      <c r="H8233" s="309"/>
      <c r="J8233" s="24"/>
      <c r="K8233" s="73"/>
      <c r="L8233" s="74"/>
      <c r="M8233" s="24"/>
    </row>
    <row r="8234" spans="1:13">
      <c r="A8234" s="380">
        <v>41841</v>
      </c>
      <c r="B8234" s="4"/>
      <c r="C8234" s="7" t="s">
        <v>226</v>
      </c>
      <c r="D8234" s="7" t="s">
        <v>9201</v>
      </c>
      <c r="E8234" s="519">
        <v>18799</v>
      </c>
      <c r="F8234" s="184">
        <v>200</v>
      </c>
    </row>
    <row r="8235" spans="1:13">
      <c r="A8235" s="380">
        <v>41842</v>
      </c>
      <c r="B8235" s="4"/>
      <c r="C8235" s="7" t="s">
        <v>226</v>
      </c>
      <c r="D8235" s="7" t="s">
        <v>9204</v>
      </c>
      <c r="E8235" s="519">
        <v>18803</v>
      </c>
      <c r="F8235" s="184">
        <v>581.6</v>
      </c>
    </row>
    <row r="8236" spans="1:13">
      <c r="A8236" s="380">
        <v>41842</v>
      </c>
      <c r="B8236" s="4"/>
      <c r="C8236" s="7" t="s">
        <v>8033</v>
      </c>
      <c r="D8236" s="7" t="s">
        <v>9203</v>
      </c>
      <c r="E8236" s="519">
        <v>18802</v>
      </c>
      <c r="F8236" s="184">
        <v>500</v>
      </c>
    </row>
    <row r="8237" spans="1:13">
      <c r="A8237" s="380">
        <v>41842</v>
      </c>
      <c r="B8237" s="4"/>
      <c r="C8237" s="7" t="s">
        <v>761</v>
      </c>
      <c r="D8237" s="7" t="s">
        <v>9202</v>
      </c>
      <c r="E8237" s="519">
        <v>18801</v>
      </c>
      <c r="F8237" s="184">
        <v>90</v>
      </c>
    </row>
    <row r="8238" spans="1:13">
      <c r="A8238" s="380">
        <v>41842</v>
      </c>
      <c r="B8238" s="4"/>
      <c r="C8238" s="7" t="s">
        <v>2738</v>
      </c>
      <c r="D8238" s="7" t="s">
        <v>9207</v>
      </c>
      <c r="E8238" s="519">
        <v>18806</v>
      </c>
      <c r="F8238" s="184">
        <v>1875</v>
      </c>
    </row>
    <row r="8239" spans="1:13" s="444" customFormat="1" ht="15" customHeight="1">
      <c r="A8239" s="380">
        <v>41841</v>
      </c>
      <c r="B8239" s="4"/>
      <c r="C8239" s="7" t="s">
        <v>410</v>
      </c>
      <c r="D8239" s="7" t="s">
        <v>9197</v>
      </c>
      <c r="E8239" s="519">
        <v>18797</v>
      </c>
      <c r="F8239" s="184">
        <v>900</v>
      </c>
      <c r="G8239" s="309"/>
      <c r="H8239" s="309"/>
      <c r="J8239" s="24"/>
      <c r="K8239" s="73"/>
      <c r="L8239" s="74"/>
      <c r="M8239" s="24"/>
    </row>
    <row r="8242" spans="1:13">
      <c r="A8242" s="579">
        <v>41843</v>
      </c>
    </row>
    <row r="8243" spans="1:13" s="444" customFormat="1" ht="15" customHeight="1">
      <c r="A8243" s="380">
        <v>41836</v>
      </c>
      <c r="B8243" s="4"/>
      <c r="C8243" s="7" t="s">
        <v>1871</v>
      </c>
      <c r="D8243" s="7" t="s">
        <v>9160</v>
      </c>
      <c r="E8243" s="519">
        <v>18750</v>
      </c>
      <c r="F8243" s="184">
        <v>30.48</v>
      </c>
      <c r="G8243" s="309"/>
      <c r="H8243" s="309"/>
      <c r="J8243" s="24"/>
      <c r="K8243" s="73"/>
      <c r="L8243" s="74"/>
      <c r="M8243" s="24"/>
    </row>
    <row r="8244" spans="1:13" s="444" customFormat="1" ht="15" customHeight="1">
      <c r="A8244" s="380">
        <v>41831</v>
      </c>
      <c r="B8244" s="4"/>
      <c r="C8244" s="7" t="s">
        <v>1871</v>
      </c>
      <c r="D8244" s="7" t="s">
        <v>9022</v>
      </c>
      <c r="E8244" s="519">
        <v>18624</v>
      </c>
      <c r="F8244" s="184">
        <v>119.89</v>
      </c>
      <c r="G8244" s="309"/>
      <c r="H8244" s="309"/>
      <c r="J8244" s="24"/>
      <c r="K8244" s="73"/>
      <c r="L8244" s="74"/>
      <c r="M8244" s="24"/>
    </row>
    <row r="8245" spans="1:13" s="444" customFormat="1" ht="15" customHeight="1">
      <c r="A8245" s="380">
        <v>41830</v>
      </c>
      <c r="B8245" s="4"/>
      <c r="C8245" s="7" t="s">
        <v>9012</v>
      </c>
      <c r="D8245" s="7" t="s">
        <v>3871</v>
      </c>
      <c r="E8245" s="519">
        <v>18620</v>
      </c>
      <c r="F8245" s="184">
        <v>320.16000000000003</v>
      </c>
      <c r="G8245" s="309"/>
      <c r="H8245" s="309"/>
      <c r="J8245" s="24"/>
      <c r="K8245" s="73"/>
      <c r="L8245" s="74"/>
      <c r="M8245" s="24"/>
    </row>
    <row r="8246" spans="1:13" s="444" customFormat="1" ht="15" customHeight="1">
      <c r="A8246" s="380">
        <v>41830</v>
      </c>
      <c r="B8246" s="4"/>
      <c r="C8246" s="7" t="s">
        <v>1871</v>
      </c>
      <c r="D8246" s="7" t="s">
        <v>9015</v>
      </c>
      <c r="E8246" s="519">
        <v>18617</v>
      </c>
      <c r="F8246" s="184">
        <v>406.4</v>
      </c>
      <c r="G8246" s="309"/>
      <c r="H8246" s="309"/>
      <c r="J8246" s="24"/>
      <c r="K8246" s="73"/>
      <c r="L8246" s="74"/>
      <c r="M8246" s="24"/>
    </row>
    <row r="8247" spans="1:13" s="444" customFormat="1" ht="15" customHeight="1">
      <c r="A8247" s="380">
        <v>41841</v>
      </c>
      <c r="B8247" s="4"/>
      <c r="C8247" s="7" t="s">
        <v>388</v>
      </c>
      <c r="D8247" s="7" t="s">
        <v>9198</v>
      </c>
      <c r="E8247" s="519">
        <v>18798</v>
      </c>
      <c r="F8247" s="184">
        <v>500</v>
      </c>
      <c r="G8247" s="309"/>
      <c r="H8247" s="309"/>
      <c r="J8247" s="24"/>
      <c r="K8247" s="73"/>
      <c r="L8247" s="74"/>
      <c r="M8247" s="24"/>
    </row>
    <row r="8248" spans="1:13" s="444" customFormat="1" ht="15" customHeight="1">
      <c r="A8248" s="380">
        <v>41838</v>
      </c>
      <c r="B8248" s="4"/>
      <c r="C8248" s="7" t="s">
        <v>1767</v>
      </c>
      <c r="D8248" s="7" t="s">
        <v>9177</v>
      </c>
      <c r="E8248" s="519">
        <v>18778</v>
      </c>
      <c r="F8248" s="184">
        <v>772.8</v>
      </c>
      <c r="G8248" s="309"/>
      <c r="H8248" s="309"/>
      <c r="J8248" s="24"/>
      <c r="K8248" s="73"/>
      <c r="L8248" s="74"/>
      <c r="M8248" s="24"/>
    </row>
    <row r="8249" spans="1:13" s="444" customFormat="1" ht="15" customHeight="1">
      <c r="A8249" s="380">
        <v>41835</v>
      </c>
      <c r="B8249" s="4"/>
      <c r="C8249" s="7" t="s">
        <v>8529</v>
      </c>
      <c r="D8249" s="7" t="s">
        <v>9079</v>
      </c>
      <c r="E8249" s="519">
        <v>18669</v>
      </c>
      <c r="F8249" s="184">
        <v>137.84</v>
      </c>
      <c r="G8249" s="309"/>
      <c r="H8249" s="309"/>
      <c r="J8249" s="24"/>
      <c r="K8249" s="73"/>
      <c r="L8249" s="74"/>
      <c r="M8249" s="24"/>
    </row>
    <row r="8250" spans="1:13" s="444" customFormat="1">
      <c r="A8250" s="380">
        <v>41843</v>
      </c>
      <c r="B8250" s="4"/>
      <c r="C8250" s="7" t="s">
        <v>3157</v>
      </c>
      <c r="D8250" s="7" t="s">
        <v>9217</v>
      </c>
      <c r="E8250" s="519">
        <v>18813</v>
      </c>
      <c r="F8250" s="184">
        <v>3025.9</v>
      </c>
      <c r="G8250" s="309"/>
      <c r="H8250" s="309"/>
      <c r="I8250" s="24"/>
      <c r="J8250" s="2"/>
    </row>
    <row r="8251" spans="1:13" s="444" customFormat="1" ht="15" customHeight="1">
      <c r="A8251" s="380">
        <v>41842</v>
      </c>
      <c r="B8251" s="4"/>
      <c r="C8251" s="7" t="s">
        <v>4220</v>
      </c>
      <c r="D8251" s="7" t="s">
        <v>9205</v>
      </c>
      <c r="E8251" s="519">
        <v>18804</v>
      </c>
      <c r="F8251" s="184">
        <v>300</v>
      </c>
      <c r="G8251" s="309"/>
      <c r="H8251" s="309"/>
      <c r="J8251" s="24"/>
      <c r="K8251" s="73"/>
      <c r="L8251" s="74"/>
      <c r="M8251" s="24"/>
    </row>
    <row r="8252" spans="1:13" s="444" customFormat="1">
      <c r="A8252" s="380">
        <v>41843</v>
      </c>
      <c r="B8252" s="4"/>
      <c r="C8252" s="7" t="s">
        <v>389</v>
      </c>
      <c r="D8252" s="7" t="s">
        <v>9216</v>
      </c>
      <c r="E8252" s="519">
        <v>18812</v>
      </c>
      <c r="F8252" s="184">
        <v>190</v>
      </c>
      <c r="G8252" s="309"/>
      <c r="H8252" s="309"/>
      <c r="I8252" s="24"/>
      <c r="J8252" s="2"/>
    </row>
    <row r="8253" spans="1:13" s="444" customFormat="1">
      <c r="A8253" s="380">
        <v>41843</v>
      </c>
      <c r="B8253" s="4"/>
      <c r="C8253" s="7" t="s">
        <v>9213</v>
      </c>
      <c r="D8253" s="7" t="s">
        <v>9215</v>
      </c>
      <c r="E8253" s="519">
        <v>18811</v>
      </c>
      <c r="F8253" s="184">
        <v>160</v>
      </c>
      <c r="G8253" s="309"/>
      <c r="H8253" s="309"/>
      <c r="I8253" s="24"/>
      <c r="J8253" s="2"/>
    </row>
    <row r="8256" spans="1:13">
      <c r="A8256" s="579">
        <v>41844</v>
      </c>
    </row>
    <row r="8257" spans="1:13" s="444" customFormat="1" ht="15" customHeight="1">
      <c r="A8257" s="380">
        <v>41831</v>
      </c>
      <c r="B8257" s="4"/>
      <c r="C8257" s="7" t="s">
        <v>348</v>
      </c>
      <c r="D8257" s="7" t="s">
        <v>9029</v>
      </c>
      <c r="E8257" s="519">
        <v>18633</v>
      </c>
      <c r="F8257" s="184">
        <v>200</v>
      </c>
      <c r="G8257" s="309"/>
      <c r="H8257" s="309"/>
      <c r="J8257" s="24"/>
      <c r="K8257" s="73"/>
      <c r="L8257" s="74"/>
      <c r="M8257" s="24"/>
    </row>
    <row r="8258" spans="1:13" s="444" customFormat="1" ht="15" customHeight="1">
      <c r="A8258" s="380">
        <v>41831</v>
      </c>
      <c r="B8258" s="4"/>
      <c r="C8258" s="7" t="s">
        <v>5074</v>
      </c>
      <c r="D8258" s="7" t="s">
        <v>9030</v>
      </c>
      <c r="E8258" s="519">
        <v>18634</v>
      </c>
      <c r="F8258" s="184">
        <v>200</v>
      </c>
      <c r="G8258" s="309"/>
      <c r="H8258" s="309"/>
      <c r="J8258" s="24"/>
      <c r="K8258" s="73"/>
      <c r="L8258" s="74"/>
      <c r="M8258" s="24"/>
    </row>
    <row r="8259" spans="1:13" s="444" customFormat="1" ht="15" customHeight="1">
      <c r="A8259" s="380">
        <v>41831</v>
      </c>
      <c r="B8259" s="4"/>
      <c r="C8259" s="7" t="s">
        <v>5073</v>
      </c>
      <c r="D8259" s="7" t="s">
        <v>9032</v>
      </c>
      <c r="E8259" s="519">
        <v>18636</v>
      </c>
      <c r="F8259" s="184">
        <v>270.85000000000002</v>
      </c>
      <c r="G8259" s="309"/>
      <c r="H8259" s="309"/>
      <c r="J8259" s="24"/>
      <c r="K8259" s="73"/>
      <c r="L8259" s="74"/>
      <c r="M8259" s="24"/>
    </row>
    <row r="8260" spans="1:13" s="444" customFormat="1" ht="15" customHeight="1">
      <c r="A8260" s="380">
        <v>41838</v>
      </c>
      <c r="B8260" s="4"/>
      <c r="C8260" s="7" t="s">
        <v>2184</v>
      </c>
      <c r="D8260" s="7" t="s">
        <v>9178</v>
      </c>
      <c r="E8260" s="519">
        <v>18779</v>
      </c>
      <c r="F8260" s="184">
        <v>883.2</v>
      </c>
      <c r="G8260" s="309"/>
      <c r="H8260" s="309"/>
      <c r="J8260" s="24"/>
      <c r="K8260" s="73"/>
      <c r="L8260" s="74"/>
      <c r="M8260" s="24"/>
    </row>
    <row r="8261" spans="1:13" s="444" customFormat="1" ht="15" customHeight="1">
      <c r="A8261" s="380">
        <v>41746</v>
      </c>
      <c r="B8261" s="4"/>
      <c r="C8261" s="7" t="s">
        <v>9173</v>
      </c>
      <c r="D8261" s="7" t="s">
        <v>9174</v>
      </c>
      <c r="E8261" s="519">
        <v>18777</v>
      </c>
      <c r="F8261" s="184">
        <v>2000</v>
      </c>
      <c r="G8261" s="309"/>
      <c r="H8261" s="309"/>
      <c r="J8261" s="24"/>
      <c r="K8261" s="73"/>
      <c r="L8261" s="74"/>
      <c r="M8261" s="24"/>
    </row>
    <row r="8264" spans="1:13">
      <c r="A8264" s="579">
        <v>41845</v>
      </c>
    </row>
    <row r="8265" spans="1:13" s="444" customFormat="1" ht="15" customHeight="1">
      <c r="A8265" s="380">
        <v>41831</v>
      </c>
      <c r="B8265" s="4"/>
      <c r="C8265" s="7" t="s">
        <v>7398</v>
      </c>
      <c r="D8265" s="7" t="s">
        <v>9023</v>
      </c>
      <c r="E8265" s="519">
        <v>18626</v>
      </c>
      <c r="F8265" s="184">
        <v>650</v>
      </c>
      <c r="G8265" s="309"/>
      <c r="H8265" s="309"/>
      <c r="J8265" s="24"/>
      <c r="K8265" s="73"/>
      <c r="L8265" s="74"/>
      <c r="M8265" s="24"/>
    </row>
    <row r="8266" spans="1:13" s="444" customFormat="1">
      <c r="A8266" s="380">
        <v>41843</v>
      </c>
      <c r="B8266" s="4"/>
      <c r="C8266" s="316" t="s">
        <v>9222</v>
      </c>
      <c r="D8266" s="7" t="s">
        <v>9221</v>
      </c>
      <c r="E8266" s="519">
        <v>18816</v>
      </c>
      <c r="F8266" s="184">
        <v>770</v>
      </c>
      <c r="G8266" s="309"/>
      <c r="H8266" s="309"/>
      <c r="I8266" s="24"/>
      <c r="J8266" s="2"/>
    </row>
    <row r="8268" spans="1:13">
      <c r="A8268" s="579">
        <v>41848</v>
      </c>
    </row>
    <row r="8269" spans="1:13" s="444" customFormat="1">
      <c r="A8269" s="380">
        <v>41848</v>
      </c>
      <c r="B8269" s="4"/>
      <c r="C8269" s="7" t="s">
        <v>226</v>
      </c>
      <c r="D8269" s="7" t="s">
        <v>9237</v>
      </c>
      <c r="E8269" s="519">
        <v>18822</v>
      </c>
      <c r="F8269" s="184">
        <v>200</v>
      </c>
      <c r="G8269" s="309"/>
      <c r="H8269" s="309"/>
      <c r="I8269" s="24"/>
      <c r="J8269" s="2"/>
    </row>
    <row r="8270" spans="1:13" s="444" customFormat="1" ht="15" customHeight="1">
      <c r="A8270" s="380">
        <v>41842</v>
      </c>
      <c r="B8270" s="4"/>
      <c r="C8270" s="7" t="s">
        <v>1182</v>
      </c>
      <c r="D8270" s="7" t="s">
        <v>9206</v>
      </c>
      <c r="E8270" s="519">
        <v>18805</v>
      </c>
      <c r="F8270" s="184">
        <v>164.59</v>
      </c>
      <c r="G8270" s="309"/>
      <c r="H8270" s="309"/>
      <c r="J8270" s="24"/>
      <c r="K8270" s="73"/>
      <c r="L8270" s="74"/>
      <c r="M8270" s="24"/>
    </row>
    <row r="8273" spans="1:13">
      <c r="A8273" s="579">
        <v>41849</v>
      </c>
    </row>
    <row r="8274" spans="1:13" s="444" customFormat="1" ht="15" customHeight="1">
      <c r="A8274" s="380">
        <v>41838</v>
      </c>
      <c r="B8274" s="4"/>
      <c r="C8274" s="7" t="s">
        <v>8407</v>
      </c>
      <c r="D8274" s="7" t="s">
        <v>9182</v>
      </c>
      <c r="E8274" s="519">
        <v>18783</v>
      </c>
      <c r="F8274" s="184">
        <v>825</v>
      </c>
      <c r="G8274" s="309"/>
      <c r="H8274" s="309"/>
      <c r="J8274" s="24"/>
      <c r="K8274" s="73"/>
      <c r="L8274" s="74"/>
      <c r="M8274" s="24"/>
    </row>
    <row r="8275" spans="1:13" s="444" customFormat="1">
      <c r="A8275" s="380">
        <v>41849</v>
      </c>
      <c r="B8275" s="4"/>
      <c r="C8275" s="7" t="s">
        <v>2897</v>
      </c>
      <c r="D8275" s="7" t="s">
        <v>9241</v>
      </c>
      <c r="E8275" s="519">
        <v>18823</v>
      </c>
      <c r="F8275" s="184">
        <v>5000</v>
      </c>
      <c r="G8275" s="309"/>
      <c r="H8275" s="309"/>
      <c r="I8275" s="24"/>
      <c r="J8275" s="2"/>
    </row>
    <row r="8276" spans="1:13">
      <c r="A8276" s="380">
        <v>41849</v>
      </c>
      <c r="B8276" s="4"/>
      <c r="C8276" s="7" t="s">
        <v>3157</v>
      </c>
      <c r="D8276" s="7" t="s">
        <v>9245</v>
      </c>
      <c r="E8276" s="519">
        <v>18827</v>
      </c>
      <c r="F8276" s="184">
        <v>267.87</v>
      </c>
    </row>
    <row r="8277" spans="1:13">
      <c r="A8277" s="380">
        <v>41849</v>
      </c>
      <c r="B8277" s="4"/>
      <c r="C8277" s="7" t="s">
        <v>9246</v>
      </c>
      <c r="D8277" s="7" t="s">
        <v>9247</v>
      </c>
      <c r="E8277" s="519">
        <v>18828</v>
      </c>
      <c r="F8277" s="184">
        <v>500</v>
      </c>
    </row>
    <row r="8278" spans="1:13">
      <c r="A8278" s="625"/>
      <c r="B8278" s="108"/>
      <c r="C8278" s="109"/>
      <c r="D8278" s="109"/>
      <c r="E8278" s="531"/>
      <c r="F8278" s="371"/>
    </row>
    <row r="8280" spans="1:13">
      <c r="A8280" s="579">
        <v>41850</v>
      </c>
    </row>
    <row r="8281" spans="1:13">
      <c r="A8281" s="380">
        <v>41835</v>
      </c>
      <c r="B8281" s="4"/>
      <c r="C8281" s="7" t="s">
        <v>1633</v>
      </c>
      <c r="D8281" s="7" t="s">
        <v>9119</v>
      </c>
      <c r="E8281" s="519">
        <v>18710</v>
      </c>
      <c r="F8281" s="184">
        <v>228</v>
      </c>
    </row>
    <row r="8282" spans="1:13">
      <c r="A8282" s="380">
        <v>41842</v>
      </c>
      <c r="B8282" s="4"/>
      <c r="C8282" s="7" t="s">
        <v>5751</v>
      </c>
      <c r="D8282" s="7" t="s">
        <v>9208</v>
      </c>
      <c r="E8282" s="519">
        <v>18807</v>
      </c>
      <c r="F8282" s="184">
        <v>1237.5</v>
      </c>
    </row>
    <row r="8283" spans="1:13">
      <c r="A8283" s="380">
        <v>41843</v>
      </c>
      <c r="B8283" s="4"/>
      <c r="C8283" s="7" t="s">
        <v>5751</v>
      </c>
      <c r="D8283" s="7" t="s">
        <v>9214</v>
      </c>
      <c r="E8283" s="519">
        <v>18810</v>
      </c>
      <c r="F8283" s="184">
        <v>4400</v>
      </c>
    </row>
    <row r="8284" spans="1:13">
      <c r="A8284" s="380">
        <v>41850</v>
      </c>
      <c r="B8284" s="4"/>
      <c r="C8284" s="7" t="s">
        <v>1419</v>
      </c>
      <c r="D8284" s="7" t="s">
        <v>9241</v>
      </c>
      <c r="E8284" s="519">
        <v>18829</v>
      </c>
      <c r="F8284" s="184">
        <v>5000</v>
      </c>
    </row>
    <row r="8285" spans="1:13">
      <c r="A8285" s="380">
        <v>41850</v>
      </c>
      <c r="B8285" s="4"/>
      <c r="C8285" s="7" t="s">
        <v>226</v>
      </c>
      <c r="D8285" s="7" t="s">
        <v>9248</v>
      </c>
      <c r="E8285" s="519">
        <v>18831</v>
      </c>
      <c r="F8285" s="184">
        <v>608.23</v>
      </c>
    </row>
    <row r="8288" spans="1:13">
      <c r="A8288" s="579">
        <v>41851</v>
      </c>
    </row>
    <row r="8290" spans="1:13">
      <c r="A8290" s="380">
        <v>41838</v>
      </c>
      <c r="B8290" s="4"/>
      <c r="C8290" s="7" t="s">
        <v>5719</v>
      </c>
      <c r="D8290" s="7" t="s">
        <v>9185</v>
      </c>
      <c r="E8290" s="519">
        <v>18786</v>
      </c>
      <c r="F8290" s="184">
        <v>396.54</v>
      </c>
    </row>
    <row r="8291" spans="1:13">
      <c r="A8291" s="380">
        <v>41849</v>
      </c>
      <c r="B8291" s="4"/>
      <c r="C8291" s="7" t="s">
        <v>9240</v>
      </c>
      <c r="D8291" s="7" t="s">
        <v>9243</v>
      </c>
      <c r="E8291" s="519">
        <v>18825</v>
      </c>
      <c r="F8291" s="184">
        <v>717.6</v>
      </c>
    </row>
    <row r="8292" spans="1:13">
      <c r="A8292" s="380">
        <v>41850</v>
      </c>
      <c r="B8292" s="4"/>
      <c r="C8292" s="7" t="s">
        <v>8407</v>
      </c>
      <c r="D8292" s="7" t="s">
        <v>9250</v>
      </c>
      <c r="E8292" s="519">
        <v>18833</v>
      </c>
      <c r="F8292" s="184">
        <v>819</v>
      </c>
    </row>
    <row r="8293" spans="1:13" s="444" customFormat="1">
      <c r="A8293" s="380">
        <v>41851</v>
      </c>
      <c r="B8293" s="4"/>
      <c r="C8293" s="7" t="s">
        <v>2897</v>
      </c>
      <c r="D8293" s="7" t="s">
        <v>9255</v>
      </c>
      <c r="E8293" s="519">
        <v>18928</v>
      </c>
      <c r="F8293" s="184">
        <v>1900</v>
      </c>
      <c r="G8293" s="309"/>
      <c r="H8293" s="309"/>
      <c r="I8293" s="24"/>
      <c r="J8293" s="2"/>
    </row>
    <row r="8294" spans="1:13" s="444" customFormat="1">
      <c r="A8294" s="380">
        <v>41843</v>
      </c>
      <c r="B8294" s="4"/>
      <c r="C8294" s="7" t="s">
        <v>8216</v>
      </c>
      <c r="D8294" s="7" t="s">
        <v>8211</v>
      </c>
      <c r="E8294" s="519">
        <v>18809</v>
      </c>
      <c r="F8294" s="184">
        <v>758.33</v>
      </c>
      <c r="G8294" s="309"/>
      <c r="H8294" s="309"/>
      <c r="I8294" s="24"/>
      <c r="J8294" s="2"/>
    </row>
    <row r="8296" spans="1:13">
      <c r="A8296" s="579">
        <v>41852</v>
      </c>
    </row>
    <row r="8297" spans="1:13" s="444" customFormat="1">
      <c r="A8297" s="380">
        <v>41850</v>
      </c>
      <c r="B8297" s="4"/>
      <c r="C8297" s="7" t="s">
        <v>941</v>
      </c>
      <c r="D8297" s="7" t="s">
        <v>9249</v>
      </c>
      <c r="E8297" s="519">
        <v>18832</v>
      </c>
      <c r="F8297" s="184">
        <v>295.33999999999997</v>
      </c>
      <c r="G8297" s="309"/>
      <c r="H8297" s="309"/>
      <c r="I8297" s="24"/>
      <c r="J8297" s="2"/>
    </row>
    <row r="8298" spans="1:13" s="444" customFormat="1">
      <c r="A8298" s="380">
        <v>41848</v>
      </c>
      <c r="B8298" s="4"/>
      <c r="C8298" s="7" t="s">
        <v>9238</v>
      </c>
      <c r="D8298" s="7" t="s">
        <v>9232</v>
      </c>
      <c r="E8298" s="519">
        <v>18817</v>
      </c>
      <c r="F8298" s="184">
        <v>300</v>
      </c>
      <c r="G8298" s="309"/>
      <c r="H8298" s="309"/>
      <c r="I8298" s="24"/>
      <c r="J8298" s="2"/>
    </row>
    <row r="8299" spans="1:13" s="444" customFormat="1" ht="15" customHeight="1">
      <c r="A8299" s="380">
        <v>41838</v>
      </c>
      <c r="B8299" s="4"/>
      <c r="C8299" s="7" t="s">
        <v>3751</v>
      </c>
      <c r="D8299" s="7" t="s">
        <v>9186</v>
      </c>
      <c r="E8299" s="519">
        <v>18787</v>
      </c>
      <c r="F8299" s="184">
        <v>387.2</v>
      </c>
      <c r="G8299" s="309"/>
      <c r="H8299" s="309"/>
      <c r="K8299" s="73"/>
      <c r="L8299" s="74"/>
      <c r="M8299" s="24"/>
    </row>
    <row r="8300" spans="1:13" s="444" customFormat="1">
      <c r="A8300" s="380">
        <v>41852</v>
      </c>
      <c r="B8300" s="4"/>
      <c r="C8300" s="7" t="s">
        <v>2897</v>
      </c>
      <c r="D8300" s="7" t="s">
        <v>9256</v>
      </c>
      <c r="E8300" s="519">
        <v>18938</v>
      </c>
      <c r="F8300" s="184">
        <v>1000</v>
      </c>
      <c r="G8300" s="309"/>
      <c r="H8300" s="309"/>
      <c r="I8300" s="24"/>
      <c r="J8300" s="2"/>
    </row>
    <row r="8301" spans="1:13">
      <c r="A8301" s="380">
        <v>41852</v>
      </c>
      <c r="B8301" s="4"/>
      <c r="C8301" s="7" t="s">
        <v>3697</v>
      </c>
      <c r="D8301" s="7" t="s">
        <v>9260</v>
      </c>
      <c r="E8301" s="519">
        <v>18942</v>
      </c>
      <c r="F8301" s="184">
        <v>300</v>
      </c>
    </row>
    <row r="8302" spans="1:13">
      <c r="A8302" s="380">
        <v>41852</v>
      </c>
      <c r="B8302" s="4"/>
      <c r="C8302" s="7" t="s">
        <v>3502</v>
      </c>
      <c r="D8302" s="7" t="s">
        <v>9261</v>
      </c>
      <c r="E8302" s="519">
        <v>18943</v>
      </c>
      <c r="F8302" s="184">
        <v>300</v>
      </c>
    </row>
    <row r="8303" spans="1:13">
      <c r="A8303" s="380">
        <v>41852</v>
      </c>
      <c r="B8303" s="4"/>
      <c r="C8303" s="7" t="s">
        <v>389</v>
      </c>
      <c r="D8303" s="7" t="s">
        <v>9263</v>
      </c>
      <c r="E8303" s="519">
        <v>18945</v>
      </c>
      <c r="F8303" s="184">
        <v>380</v>
      </c>
    </row>
    <row r="8304" spans="1:13">
      <c r="A8304" s="380">
        <v>41852</v>
      </c>
      <c r="B8304" s="4"/>
      <c r="C8304" s="7" t="s">
        <v>145</v>
      </c>
      <c r="D8304" s="7" t="s">
        <v>9257</v>
      </c>
      <c r="E8304" s="519">
        <v>18939</v>
      </c>
      <c r="F8304" s="184">
        <v>286</v>
      </c>
    </row>
    <row r="8305" spans="1:9">
      <c r="A8305" s="380">
        <v>41851</v>
      </c>
      <c r="B8305" s="4"/>
      <c r="C8305" s="7" t="s">
        <v>3775</v>
      </c>
      <c r="D8305" s="7" t="s">
        <v>9281</v>
      </c>
      <c r="E8305" s="519">
        <v>18855</v>
      </c>
      <c r="F8305" s="184">
        <v>174.19</v>
      </c>
    </row>
    <row r="8306" spans="1:9">
      <c r="A8306" s="380">
        <v>41851</v>
      </c>
      <c r="B8306" s="4"/>
      <c r="C8306" s="7" t="s">
        <v>632</v>
      </c>
      <c r="D8306" s="7" t="s">
        <v>9280</v>
      </c>
      <c r="E8306" s="519">
        <v>18854</v>
      </c>
      <c r="F8306" s="184">
        <v>157.51</v>
      </c>
    </row>
    <row r="8307" spans="1:9">
      <c r="A8307" s="380">
        <v>41851</v>
      </c>
      <c r="B8307" s="4"/>
      <c r="C8307" s="7" t="s">
        <v>635</v>
      </c>
      <c r="D8307" s="7" t="s">
        <v>9284</v>
      </c>
      <c r="E8307" s="519">
        <v>18858</v>
      </c>
      <c r="F8307" s="184">
        <v>157.51</v>
      </c>
    </row>
    <row r="8308" spans="1:9">
      <c r="A8308" s="380">
        <v>41851</v>
      </c>
      <c r="B8308" s="4"/>
      <c r="C8308" s="7" t="s">
        <v>1992</v>
      </c>
      <c r="D8308" s="7" t="s">
        <v>9272</v>
      </c>
      <c r="E8308" s="519">
        <v>18846</v>
      </c>
      <c r="F8308" s="184">
        <v>293.52</v>
      </c>
    </row>
    <row r="8309" spans="1:9">
      <c r="A8309" s="380">
        <v>41851</v>
      </c>
      <c r="B8309" s="4"/>
      <c r="C8309" s="7" t="s">
        <v>629</v>
      </c>
      <c r="D8309" s="7" t="s">
        <v>9273</v>
      </c>
      <c r="E8309" s="519">
        <v>18847</v>
      </c>
      <c r="F8309" s="184">
        <v>174.4</v>
      </c>
    </row>
    <row r="8310" spans="1:9">
      <c r="A8310" s="380">
        <v>41851</v>
      </c>
      <c r="B8310" s="4"/>
      <c r="C8310" s="7" t="s">
        <v>200</v>
      </c>
      <c r="D8310" s="7" t="s">
        <v>9278</v>
      </c>
      <c r="E8310" s="519">
        <v>18852</v>
      </c>
      <c r="F8310" s="184">
        <v>243.17</v>
      </c>
    </row>
    <row r="8311" spans="1:9">
      <c r="A8311" s="380">
        <v>41838</v>
      </c>
      <c r="B8311" s="4"/>
      <c r="C8311" s="7" t="s">
        <v>9194</v>
      </c>
      <c r="D8311" s="7" t="s">
        <v>9179</v>
      </c>
      <c r="E8311" s="519">
        <v>18780</v>
      </c>
      <c r="F8311" s="184">
        <v>96.67</v>
      </c>
    </row>
    <row r="8312" spans="1:9">
      <c r="I8312" s="444"/>
    </row>
    <row r="8313" spans="1:9">
      <c r="A8313" s="579">
        <v>41855</v>
      </c>
    </row>
    <row r="8314" spans="1:9">
      <c r="A8314" s="380">
        <v>41831</v>
      </c>
      <c r="B8314" s="4"/>
      <c r="C8314" s="7" t="s">
        <v>896</v>
      </c>
      <c r="D8314" s="7" t="s">
        <v>9035</v>
      </c>
      <c r="E8314" s="519">
        <v>18639</v>
      </c>
      <c r="F8314" s="184">
        <v>300</v>
      </c>
    </row>
    <row r="8315" spans="1:9">
      <c r="A8315" s="380">
        <v>41850</v>
      </c>
      <c r="B8315" s="4"/>
      <c r="C8315" s="7" t="s">
        <v>7814</v>
      </c>
      <c r="D8315" s="7" t="s">
        <v>9251</v>
      </c>
      <c r="E8315" s="519">
        <v>18835</v>
      </c>
      <c r="F8315" s="184">
        <v>358.8</v>
      </c>
    </row>
    <row r="8316" spans="1:9">
      <c r="A8316" s="380">
        <v>41850</v>
      </c>
      <c r="B8316" s="4"/>
      <c r="C8316" s="7" t="s">
        <v>6267</v>
      </c>
      <c r="D8316" s="7" t="s">
        <v>9252</v>
      </c>
      <c r="E8316" s="519">
        <v>18836</v>
      </c>
      <c r="F8316" s="184">
        <v>830.96</v>
      </c>
    </row>
    <row r="8317" spans="1:9">
      <c r="A8317" s="380">
        <v>41851</v>
      </c>
      <c r="B8317" s="4"/>
      <c r="C8317" s="7" t="s">
        <v>492</v>
      </c>
      <c r="D8317" s="7" t="s">
        <v>9271</v>
      </c>
      <c r="E8317" s="519">
        <v>18845</v>
      </c>
      <c r="F8317" s="184">
        <v>246.94</v>
      </c>
    </row>
    <row r="8318" spans="1:9">
      <c r="A8318" s="380">
        <v>41851</v>
      </c>
      <c r="B8318" s="4"/>
      <c r="C8318" s="7" t="s">
        <v>9363</v>
      </c>
      <c r="D8318" s="7" t="s">
        <v>9289</v>
      </c>
      <c r="E8318" s="519">
        <v>18863</v>
      </c>
      <c r="F8318" s="184">
        <v>199.92</v>
      </c>
    </row>
    <row r="8319" spans="1:9">
      <c r="A8319" s="380">
        <v>41851</v>
      </c>
      <c r="B8319" s="4"/>
      <c r="C8319" s="7" t="s">
        <v>6866</v>
      </c>
      <c r="D8319" s="7" t="s">
        <v>9286</v>
      </c>
      <c r="E8319" s="519">
        <v>18860</v>
      </c>
      <c r="F8319" s="184">
        <v>202.89</v>
      </c>
    </row>
    <row r="8320" spans="1:9">
      <c r="A8320" s="380">
        <v>41851</v>
      </c>
      <c r="B8320" s="4"/>
      <c r="C8320" s="7" t="s">
        <v>497</v>
      </c>
      <c r="D8320" s="7" t="s">
        <v>9275</v>
      </c>
      <c r="E8320" s="519">
        <v>18849</v>
      </c>
      <c r="F8320" s="184">
        <v>202.89</v>
      </c>
    </row>
    <row r="8321" spans="1:10">
      <c r="A8321" s="380">
        <v>41851</v>
      </c>
      <c r="B8321" s="4"/>
      <c r="C8321" s="7" t="s">
        <v>681</v>
      </c>
      <c r="D8321" s="7" t="s">
        <v>9277</v>
      </c>
      <c r="E8321" s="519">
        <v>18851</v>
      </c>
      <c r="F8321" s="184">
        <v>282.33</v>
      </c>
    </row>
    <row r="8322" spans="1:10">
      <c r="A8322" s="380">
        <v>41851</v>
      </c>
      <c r="B8322" s="4"/>
      <c r="C8322" s="7" t="s">
        <v>192</v>
      </c>
      <c r="D8322" s="7" t="s">
        <v>9274</v>
      </c>
      <c r="E8322" s="519">
        <v>18848</v>
      </c>
      <c r="F8322" s="184">
        <v>183.17</v>
      </c>
    </row>
    <row r="8323" spans="1:10">
      <c r="A8323" s="380">
        <v>41851</v>
      </c>
      <c r="B8323" s="4"/>
      <c r="C8323" s="7" t="s">
        <v>633</v>
      </c>
      <c r="D8323" s="7" t="s">
        <v>9282</v>
      </c>
      <c r="E8323" s="519">
        <v>18856</v>
      </c>
      <c r="F8323" s="184">
        <v>223.45</v>
      </c>
    </row>
    <row r="8324" spans="1:10">
      <c r="A8324" s="623">
        <v>41851</v>
      </c>
      <c r="B8324" s="4"/>
      <c r="C8324" s="7" t="s">
        <v>9044</v>
      </c>
      <c r="D8324" s="7" t="s">
        <v>9288</v>
      </c>
      <c r="E8324" s="519">
        <v>18862</v>
      </c>
      <c r="F8324" s="103">
        <v>170.91</v>
      </c>
    </row>
    <row r="8325" spans="1:10" s="444" customFormat="1">
      <c r="A8325" s="380">
        <v>41851</v>
      </c>
      <c r="B8325" s="4"/>
      <c r="C8325" s="7" t="s">
        <v>173</v>
      </c>
      <c r="D8325" s="7" t="s">
        <v>9283</v>
      </c>
      <c r="E8325" s="519">
        <v>18857</v>
      </c>
      <c r="F8325" s="184">
        <v>364.26</v>
      </c>
      <c r="G8325" s="309"/>
      <c r="H8325" s="309"/>
      <c r="I8325" s="24"/>
      <c r="J8325" s="2"/>
    </row>
    <row r="8326" spans="1:10" s="444" customFormat="1">
      <c r="A8326" s="380">
        <v>41851</v>
      </c>
      <c r="B8326" s="4"/>
      <c r="C8326" s="7" t="s">
        <v>636</v>
      </c>
      <c r="D8326" s="7" t="s">
        <v>9285</v>
      </c>
      <c r="E8326" s="519">
        <v>18859</v>
      </c>
      <c r="F8326" s="184">
        <v>207.51</v>
      </c>
      <c r="G8326" s="309"/>
      <c r="H8326" s="309"/>
      <c r="I8326" s="24"/>
      <c r="J8326" s="2"/>
    </row>
    <row r="8327" spans="1:10" s="444" customFormat="1">
      <c r="A8327" s="380">
        <v>41851</v>
      </c>
      <c r="B8327" s="4"/>
      <c r="C8327" s="7" t="s">
        <v>519</v>
      </c>
      <c r="D8327" s="7" t="s">
        <v>9294</v>
      </c>
      <c r="E8327" s="519">
        <v>18868</v>
      </c>
      <c r="F8327" s="184">
        <v>477.02</v>
      </c>
      <c r="G8327" s="309"/>
      <c r="H8327" s="309"/>
      <c r="I8327" s="24"/>
      <c r="J8327" s="2"/>
    </row>
    <row r="8328" spans="1:10" s="444" customFormat="1">
      <c r="A8328" s="380">
        <v>41851</v>
      </c>
      <c r="B8328" s="4"/>
      <c r="C8328" s="7" t="s">
        <v>8245</v>
      </c>
      <c r="D8328" s="7" t="s">
        <v>9345</v>
      </c>
      <c r="E8328" s="519">
        <v>18920</v>
      </c>
      <c r="F8328" s="184">
        <v>203</v>
      </c>
      <c r="G8328" s="309"/>
      <c r="H8328" s="309"/>
      <c r="I8328" s="24"/>
      <c r="J8328" s="2"/>
    </row>
    <row r="8329" spans="1:10" s="444" customFormat="1">
      <c r="A8329" s="380">
        <v>41851</v>
      </c>
      <c r="B8329" s="4"/>
      <c r="C8329" s="7" t="s">
        <v>8680</v>
      </c>
      <c r="D8329" s="7" t="s">
        <v>9348</v>
      </c>
      <c r="E8329" s="519">
        <v>18923</v>
      </c>
      <c r="F8329" s="184">
        <v>197.2</v>
      </c>
      <c r="G8329" s="309"/>
      <c r="H8329" s="309"/>
      <c r="I8329" s="24"/>
      <c r="J8329" s="2"/>
    </row>
    <row r="8330" spans="1:10" s="444" customFormat="1">
      <c r="A8330" s="380">
        <v>41851</v>
      </c>
      <c r="B8330" s="4"/>
      <c r="C8330" s="7" t="s">
        <v>531</v>
      </c>
      <c r="D8330" s="7" t="s">
        <v>9312</v>
      </c>
      <c r="E8330" s="519">
        <v>18887</v>
      </c>
      <c r="F8330" s="184">
        <v>695.54</v>
      </c>
      <c r="G8330" s="309"/>
      <c r="H8330" s="309"/>
      <c r="I8330" s="24"/>
      <c r="J8330" s="2"/>
    </row>
    <row r="8331" spans="1:10" s="444" customFormat="1">
      <c r="A8331" s="380">
        <v>41851</v>
      </c>
      <c r="B8331" s="4"/>
      <c r="C8331" s="7" t="s">
        <v>3529</v>
      </c>
      <c r="D8331" s="7" t="s">
        <v>9332</v>
      </c>
      <c r="E8331" s="519">
        <v>18907</v>
      </c>
      <c r="F8331" s="184">
        <v>503.55</v>
      </c>
      <c r="G8331" s="309"/>
      <c r="H8331" s="309"/>
      <c r="I8331" s="24"/>
      <c r="J8331" s="2"/>
    </row>
    <row r="8332" spans="1:10" s="444" customFormat="1">
      <c r="A8332" s="380">
        <v>41851</v>
      </c>
      <c r="B8332" s="4"/>
      <c r="C8332" s="7" t="s">
        <v>1032</v>
      </c>
      <c r="D8332" s="7" t="s">
        <v>9287</v>
      </c>
      <c r="E8332" s="519">
        <v>18861</v>
      </c>
      <c r="F8332" s="184">
        <v>230.65</v>
      </c>
      <c r="G8332" s="309"/>
      <c r="H8332" s="309"/>
      <c r="I8332" s="24"/>
      <c r="J8332" s="2"/>
    </row>
    <row r="8333" spans="1:10" s="444" customFormat="1">
      <c r="A8333" s="380">
        <v>41851</v>
      </c>
      <c r="B8333" s="4"/>
      <c r="C8333" s="7" t="s">
        <v>1483</v>
      </c>
      <c r="D8333" s="7" t="s">
        <v>9315</v>
      </c>
      <c r="E8333" s="519">
        <v>18890</v>
      </c>
      <c r="F8333" s="184">
        <v>777.22</v>
      </c>
      <c r="G8333" s="309"/>
      <c r="H8333" s="309"/>
      <c r="I8333" s="24"/>
      <c r="J8333" s="2"/>
    </row>
    <row r="8334" spans="1:10" s="444" customFormat="1">
      <c r="A8334" s="380">
        <v>41851</v>
      </c>
      <c r="B8334" s="4"/>
      <c r="C8334" s="7" t="s">
        <v>1483</v>
      </c>
      <c r="D8334" s="7" t="s">
        <v>9355</v>
      </c>
      <c r="E8334" s="519">
        <v>18947</v>
      </c>
      <c r="F8334" s="184">
        <v>156</v>
      </c>
      <c r="G8334" s="309"/>
      <c r="H8334" s="309"/>
      <c r="I8334" s="24"/>
      <c r="J8334" s="2"/>
    </row>
    <row r="8335" spans="1:10" s="444" customFormat="1">
      <c r="A8335" s="380">
        <v>41851</v>
      </c>
      <c r="B8335" s="4"/>
      <c r="C8335" s="7" t="s">
        <v>2013</v>
      </c>
      <c r="D8335" s="7" t="s">
        <v>9317</v>
      </c>
      <c r="E8335" s="519">
        <v>18892</v>
      </c>
      <c r="F8335" s="184">
        <v>581.33000000000004</v>
      </c>
      <c r="G8335" s="309"/>
      <c r="H8335" s="309"/>
      <c r="I8335" s="24"/>
      <c r="J8335" s="2"/>
    </row>
    <row r="8336" spans="1:10" s="444" customFormat="1">
      <c r="A8336" s="380">
        <v>41851</v>
      </c>
      <c r="B8336" s="4"/>
      <c r="C8336" s="7" t="s">
        <v>1485</v>
      </c>
      <c r="D8336" s="7" t="s">
        <v>9329</v>
      </c>
      <c r="E8336" s="519">
        <v>18904</v>
      </c>
      <c r="F8336" s="184">
        <v>803.92</v>
      </c>
      <c r="G8336" s="309"/>
      <c r="H8336" s="309"/>
      <c r="I8336" s="24"/>
      <c r="J8336" s="2"/>
    </row>
    <row r="8337" spans="1:10" s="444" customFormat="1">
      <c r="A8337" s="380">
        <v>41851</v>
      </c>
      <c r="B8337" s="4"/>
      <c r="C8337" s="7" t="s">
        <v>1485</v>
      </c>
      <c r="D8337" s="7" t="s">
        <v>9361</v>
      </c>
      <c r="E8337" s="519">
        <v>18937</v>
      </c>
      <c r="F8337" s="184">
        <v>156</v>
      </c>
      <c r="G8337" s="309"/>
      <c r="H8337" s="309"/>
      <c r="I8337" s="24"/>
      <c r="J8337" s="2"/>
    </row>
    <row r="8338" spans="1:10" s="444" customFormat="1">
      <c r="A8338" s="380">
        <v>41851</v>
      </c>
      <c r="B8338" s="4"/>
      <c r="C8338" s="7" t="s">
        <v>32</v>
      </c>
      <c r="D8338" s="7" t="s">
        <v>9313</v>
      </c>
      <c r="E8338" s="519">
        <v>18888</v>
      </c>
      <c r="F8338" s="184">
        <v>617.28</v>
      </c>
      <c r="G8338" s="309"/>
      <c r="H8338" s="309"/>
      <c r="I8338" s="24"/>
      <c r="J8338" s="2"/>
    </row>
    <row r="8339" spans="1:10" s="444" customFormat="1">
      <c r="A8339" s="380">
        <v>41851</v>
      </c>
      <c r="B8339" s="4"/>
      <c r="C8339" s="7" t="s">
        <v>1703</v>
      </c>
      <c r="D8339" s="7" t="s">
        <v>9295</v>
      </c>
      <c r="E8339" s="519">
        <v>18869</v>
      </c>
      <c r="F8339" s="184">
        <v>412.16</v>
      </c>
      <c r="G8339" s="309"/>
      <c r="H8339" s="309"/>
      <c r="I8339" s="24"/>
      <c r="J8339" s="2"/>
    </row>
    <row r="8340" spans="1:10" s="444" customFormat="1">
      <c r="A8340" s="380">
        <v>41851</v>
      </c>
      <c r="B8340" s="4"/>
      <c r="C8340" s="7" t="s">
        <v>233</v>
      </c>
      <c r="D8340" s="7" t="s">
        <v>9318</v>
      </c>
      <c r="E8340" s="519">
        <v>18893</v>
      </c>
      <c r="F8340" s="184">
        <v>439.83</v>
      </c>
      <c r="G8340" s="309"/>
      <c r="H8340" s="309"/>
      <c r="I8340" s="24"/>
      <c r="J8340" s="2"/>
    </row>
    <row r="8341" spans="1:10" s="444" customFormat="1">
      <c r="A8341" s="380">
        <v>41851</v>
      </c>
      <c r="B8341" s="4"/>
      <c r="C8341" s="7" t="s">
        <v>9053</v>
      </c>
      <c r="D8341" s="7" t="s">
        <v>9351</v>
      </c>
      <c r="E8341" s="519">
        <v>18926</v>
      </c>
      <c r="F8341" s="184">
        <v>189.47</v>
      </c>
      <c r="G8341" s="309"/>
      <c r="H8341" s="309"/>
      <c r="I8341" s="24"/>
      <c r="J8341" s="2"/>
    </row>
    <row r="8342" spans="1:10" s="444" customFormat="1">
      <c r="A8342" s="380">
        <v>41851</v>
      </c>
      <c r="B8342" s="4"/>
      <c r="C8342" s="7" t="s">
        <v>8926</v>
      </c>
      <c r="D8342" s="7" t="s">
        <v>9301</v>
      </c>
      <c r="E8342" s="519">
        <v>18875</v>
      </c>
      <c r="F8342" s="184">
        <v>202.2</v>
      </c>
      <c r="G8342" s="309"/>
      <c r="H8342" s="309"/>
      <c r="I8342" s="24"/>
      <c r="J8342" s="2"/>
    </row>
    <row r="8343" spans="1:10" s="444" customFormat="1">
      <c r="A8343" s="380">
        <v>41851</v>
      </c>
      <c r="B8343" s="4"/>
      <c r="C8343" s="7" t="s">
        <v>4349</v>
      </c>
      <c r="D8343" s="7" t="s">
        <v>9346</v>
      </c>
      <c r="E8343" s="519">
        <v>18921</v>
      </c>
      <c r="F8343" s="184">
        <v>232</v>
      </c>
      <c r="G8343" s="309"/>
      <c r="H8343" s="309"/>
      <c r="I8343" s="24"/>
      <c r="J8343" s="2"/>
    </row>
    <row r="8344" spans="1:10" s="444" customFormat="1">
      <c r="A8344" s="380">
        <v>41851</v>
      </c>
      <c r="B8344" s="4"/>
      <c r="C8344" s="7" t="s">
        <v>9365</v>
      </c>
      <c r="D8344" s="7" t="s">
        <v>9291</v>
      </c>
      <c r="E8344" s="519">
        <v>18865</v>
      </c>
      <c r="F8344" s="184">
        <v>149.6</v>
      </c>
      <c r="G8344" s="309"/>
      <c r="H8344" s="309"/>
      <c r="I8344" s="24"/>
      <c r="J8344" s="2"/>
    </row>
    <row r="8345" spans="1:10" s="444" customFormat="1">
      <c r="A8345" s="380">
        <v>41851</v>
      </c>
      <c r="B8345" s="4"/>
      <c r="C8345" s="7" t="s">
        <v>558</v>
      </c>
      <c r="D8345" s="7" t="s">
        <v>9266</v>
      </c>
      <c r="E8345" s="519">
        <v>18840</v>
      </c>
      <c r="F8345" s="184">
        <v>1025.3599999999999</v>
      </c>
      <c r="G8345" s="309"/>
      <c r="H8345" s="309"/>
      <c r="I8345" s="24"/>
      <c r="J8345" s="2"/>
    </row>
    <row r="8346" spans="1:10" s="444" customFormat="1">
      <c r="A8346" s="380">
        <v>41851</v>
      </c>
      <c r="B8346" s="4"/>
      <c r="C8346" s="7" t="s">
        <v>367</v>
      </c>
      <c r="D8346" s="7" t="s">
        <v>9267</v>
      </c>
      <c r="E8346" s="519">
        <v>18841</v>
      </c>
      <c r="F8346" s="184">
        <v>1325.36</v>
      </c>
      <c r="G8346" s="309"/>
      <c r="H8346" s="309"/>
      <c r="I8346" s="24"/>
      <c r="J8346" s="2"/>
    </row>
    <row r="8347" spans="1:10" s="444" customFormat="1">
      <c r="A8347" s="380">
        <v>41851</v>
      </c>
      <c r="B8347" s="4"/>
      <c r="C8347" s="7" t="s">
        <v>5617</v>
      </c>
      <c r="D8347" s="7" t="s">
        <v>9354</v>
      </c>
      <c r="E8347" s="519">
        <v>18930</v>
      </c>
      <c r="F8347" s="184">
        <v>405.6</v>
      </c>
      <c r="G8347" s="309"/>
      <c r="H8347" s="309"/>
      <c r="I8347" s="24"/>
      <c r="J8347" s="2"/>
    </row>
    <row r="8348" spans="1:10" s="444" customFormat="1">
      <c r="A8348" s="380">
        <v>41851</v>
      </c>
      <c r="B8348" s="4"/>
      <c r="C8348" s="7" t="s">
        <v>265</v>
      </c>
      <c r="D8348" s="7" t="s">
        <v>9308</v>
      </c>
      <c r="E8348" s="519">
        <v>18883</v>
      </c>
      <c r="F8348" s="184">
        <v>206.01</v>
      </c>
      <c r="G8348" s="309"/>
      <c r="H8348" s="309"/>
      <c r="I8348" s="24"/>
      <c r="J8348" s="2"/>
    </row>
    <row r="8349" spans="1:10" s="444" customFormat="1">
      <c r="A8349" s="380">
        <v>41851</v>
      </c>
      <c r="B8349" s="4"/>
      <c r="C8349" s="7" t="s">
        <v>9052</v>
      </c>
      <c r="D8349" s="7" t="s">
        <v>9349</v>
      </c>
      <c r="E8349" s="519">
        <v>18924</v>
      </c>
      <c r="F8349" s="184">
        <v>197.2</v>
      </c>
      <c r="G8349" s="309"/>
      <c r="H8349" s="309"/>
      <c r="I8349" s="24"/>
      <c r="J8349" s="2"/>
    </row>
    <row r="8350" spans="1:10" s="444" customFormat="1">
      <c r="A8350" s="380">
        <v>41851</v>
      </c>
      <c r="B8350" s="4"/>
      <c r="C8350" s="7" t="s">
        <v>529</v>
      </c>
      <c r="D8350" s="7" t="s">
        <v>9309</v>
      </c>
      <c r="E8350" s="519">
        <v>18884</v>
      </c>
      <c r="F8350" s="184">
        <v>320.89999999999998</v>
      </c>
      <c r="G8350" s="309"/>
      <c r="H8350" s="309"/>
      <c r="I8350" s="24"/>
      <c r="J8350" s="2"/>
    </row>
    <row r="8351" spans="1:10" s="444" customFormat="1">
      <c r="A8351" s="380">
        <v>41851</v>
      </c>
      <c r="B8351" s="4"/>
      <c r="C8351" s="7" t="s">
        <v>7534</v>
      </c>
      <c r="D8351" s="7" t="s">
        <v>9343</v>
      </c>
      <c r="E8351" s="519">
        <v>18918</v>
      </c>
      <c r="F8351" s="184">
        <v>197.2</v>
      </c>
      <c r="G8351" s="309"/>
      <c r="H8351" s="309"/>
      <c r="I8351" s="24"/>
      <c r="J8351" s="2"/>
    </row>
    <row r="8352" spans="1:10" s="444" customFormat="1">
      <c r="A8352" s="380">
        <v>41851</v>
      </c>
      <c r="B8352" s="4"/>
      <c r="C8352" s="7" t="s">
        <v>562</v>
      </c>
      <c r="D8352" s="7" t="s">
        <v>9307</v>
      </c>
      <c r="E8352" s="519">
        <v>18882</v>
      </c>
      <c r="F8352" s="184">
        <v>256.13</v>
      </c>
      <c r="G8352" s="309"/>
      <c r="H8352" s="309"/>
      <c r="I8352" s="24"/>
      <c r="J8352" s="2"/>
    </row>
    <row r="8353" spans="1:10" s="444" customFormat="1">
      <c r="A8353" s="380">
        <v>41851</v>
      </c>
      <c r="B8353" s="4"/>
      <c r="C8353" s="7" t="s">
        <v>5113</v>
      </c>
      <c r="D8353" s="7" t="s">
        <v>9297</v>
      </c>
      <c r="E8353" s="519">
        <v>18871</v>
      </c>
      <c r="F8353" s="184">
        <v>176.93</v>
      </c>
      <c r="G8353" s="309"/>
      <c r="H8353" s="309"/>
      <c r="I8353" s="24"/>
      <c r="J8353" s="2"/>
    </row>
    <row r="8354" spans="1:10" s="444" customFormat="1">
      <c r="A8354" s="380">
        <v>41851</v>
      </c>
      <c r="B8354" s="4"/>
      <c r="C8354" s="7" t="s">
        <v>354</v>
      </c>
      <c r="D8354" s="7" t="s">
        <v>9265</v>
      </c>
      <c r="E8354" s="519">
        <v>18839</v>
      </c>
      <c r="F8354" s="184">
        <v>2111.2600000000002</v>
      </c>
      <c r="G8354" s="309"/>
      <c r="H8354" s="309"/>
      <c r="I8354" s="24"/>
      <c r="J8354" s="2"/>
    </row>
    <row r="8355" spans="1:10" s="444" customFormat="1">
      <c r="A8355" s="380">
        <v>41851</v>
      </c>
      <c r="B8355" s="4"/>
      <c r="C8355" s="7" t="s">
        <v>2268</v>
      </c>
      <c r="D8355" s="7" t="s">
        <v>9357</v>
      </c>
      <c r="E8355" s="519">
        <v>18933</v>
      </c>
      <c r="F8355" s="184">
        <v>676</v>
      </c>
      <c r="G8355" s="309"/>
      <c r="H8355" s="309"/>
      <c r="I8355" s="24"/>
      <c r="J8355" s="2"/>
    </row>
    <row r="8356" spans="1:10">
      <c r="A8356" s="380">
        <v>41855</v>
      </c>
      <c r="B8356" s="4"/>
      <c r="C8356" s="7" t="s">
        <v>2897</v>
      </c>
      <c r="D8356" s="7" t="s">
        <v>2190</v>
      </c>
      <c r="E8356" s="519">
        <v>18953</v>
      </c>
      <c r="F8356" s="184">
        <v>2000</v>
      </c>
    </row>
    <row r="8357" spans="1:10">
      <c r="A8357" s="380">
        <v>41855</v>
      </c>
      <c r="B8357" s="4"/>
      <c r="C8357" s="7" t="s">
        <v>2897</v>
      </c>
      <c r="D8357" s="7" t="s">
        <v>2190</v>
      </c>
      <c r="E8357" s="519">
        <v>18954</v>
      </c>
      <c r="F8357" s="184">
        <v>3000</v>
      </c>
    </row>
    <row r="8358" spans="1:10" s="444" customFormat="1">
      <c r="A8358" s="380">
        <v>41851</v>
      </c>
      <c r="B8358" s="4"/>
      <c r="C8358" s="7" t="s">
        <v>457</v>
      </c>
      <c r="D8358" s="7" t="s">
        <v>9269</v>
      </c>
      <c r="E8358" s="519">
        <v>18843</v>
      </c>
      <c r="F8358" s="184">
        <v>646.23</v>
      </c>
      <c r="G8358" s="309"/>
      <c r="H8358" s="309"/>
      <c r="I8358" s="24"/>
      <c r="J8358" s="2"/>
    </row>
    <row r="8359" spans="1:10" s="444" customFormat="1">
      <c r="A8359" s="380">
        <v>41851</v>
      </c>
      <c r="B8359" s="4"/>
      <c r="C8359" s="7" t="s">
        <v>4500</v>
      </c>
      <c r="D8359" s="7" t="s">
        <v>9353</v>
      </c>
      <c r="E8359" s="519">
        <v>18929</v>
      </c>
      <c r="F8359" s="184">
        <v>460</v>
      </c>
      <c r="G8359" s="309"/>
      <c r="H8359" s="309"/>
      <c r="I8359" s="24"/>
      <c r="J8359" s="2"/>
    </row>
    <row r="8360" spans="1:10" s="444" customFormat="1">
      <c r="A8360" s="380">
        <v>41851</v>
      </c>
      <c r="B8360" s="4"/>
      <c r="C8360" s="7" t="s">
        <v>8661</v>
      </c>
      <c r="D8360" s="7" t="s">
        <v>9316</v>
      </c>
      <c r="E8360" s="519">
        <v>18891</v>
      </c>
      <c r="F8360" s="184">
        <v>1452.88</v>
      </c>
      <c r="G8360" s="309"/>
      <c r="H8360" s="309"/>
      <c r="I8360" s="24"/>
      <c r="J8360" s="2"/>
    </row>
    <row r="8361" spans="1:10" s="444" customFormat="1">
      <c r="A8361" s="380">
        <v>41851</v>
      </c>
      <c r="B8361" s="4"/>
      <c r="C8361" s="7" t="s">
        <v>1727</v>
      </c>
      <c r="D8361" s="7" t="s">
        <v>9306</v>
      </c>
      <c r="E8361" s="519">
        <v>18881</v>
      </c>
      <c r="F8361" s="184">
        <v>226.69</v>
      </c>
      <c r="G8361" s="309"/>
      <c r="H8361" s="309"/>
      <c r="I8361" s="24"/>
      <c r="J8361" s="2"/>
    </row>
    <row r="8362" spans="1:10" s="444" customFormat="1">
      <c r="A8362" s="380">
        <v>41851</v>
      </c>
      <c r="B8362" s="4"/>
      <c r="C8362" s="7" t="s">
        <v>468</v>
      </c>
      <c r="D8362" s="7" t="s">
        <v>9264</v>
      </c>
      <c r="E8362" s="519">
        <v>18838</v>
      </c>
      <c r="F8362" s="184">
        <v>772.52</v>
      </c>
      <c r="G8362" s="309"/>
      <c r="H8362" s="309"/>
      <c r="I8362" s="24"/>
      <c r="J8362" s="2"/>
    </row>
    <row r="8363" spans="1:10" s="444" customFormat="1">
      <c r="A8363" s="380">
        <v>41855</v>
      </c>
      <c r="B8363" s="4"/>
      <c r="C8363" s="7" t="s">
        <v>2205</v>
      </c>
      <c r="D8363" s="7" t="s">
        <v>9371</v>
      </c>
      <c r="E8363" s="519">
        <v>18948</v>
      </c>
      <c r="F8363" s="184">
        <v>1428.95</v>
      </c>
      <c r="G8363" s="309"/>
      <c r="H8363" s="309"/>
      <c r="I8363" s="24"/>
      <c r="J8363" s="2"/>
    </row>
    <row r="8364" spans="1:10" s="444" customFormat="1">
      <c r="A8364" s="380">
        <v>41851</v>
      </c>
      <c r="B8364" s="4"/>
      <c r="C8364" s="7" t="s">
        <v>3138</v>
      </c>
      <c r="D8364" s="7" t="s">
        <v>9302</v>
      </c>
      <c r="E8364" s="519">
        <v>18876</v>
      </c>
      <c r="F8364" s="184">
        <v>235.52</v>
      </c>
      <c r="G8364" s="309"/>
      <c r="H8364" s="309"/>
      <c r="I8364" s="24"/>
      <c r="J8364" s="2"/>
    </row>
    <row r="8365" spans="1:10" s="444" customFormat="1">
      <c r="A8365" s="380">
        <v>41851</v>
      </c>
      <c r="B8365" s="4"/>
      <c r="C8365" s="7" t="s">
        <v>5294</v>
      </c>
      <c r="D8365" s="7" t="s">
        <v>9337</v>
      </c>
      <c r="E8365" s="519">
        <v>18912</v>
      </c>
      <c r="F8365" s="184">
        <v>1248</v>
      </c>
      <c r="G8365" s="309"/>
      <c r="H8365" s="309"/>
      <c r="I8365" s="24"/>
      <c r="J8365" s="2"/>
    </row>
    <row r="8366" spans="1:10" s="444" customFormat="1">
      <c r="A8366" s="380">
        <v>41851</v>
      </c>
      <c r="B8366" s="4"/>
      <c r="C8366" s="7" t="s">
        <v>9367</v>
      </c>
      <c r="D8366" s="7" t="s">
        <v>9310</v>
      </c>
      <c r="E8366" s="519">
        <v>18885</v>
      </c>
      <c r="F8366" s="184">
        <v>556.04999999999995</v>
      </c>
      <c r="G8366" s="309"/>
      <c r="H8366" s="309"/>
      <c r="I8366" s="24"/>
      <c r="J8366" s="2"/>
    </row>
    <row r="8367" spans="1:10" s="444" customFormat="1">
      <c r="A8367" s="380">
        <v>41851</v>
      </c>
      <c r="B8367" s="4"/>
      <c r="C8367" s="7" t="s">
        <v>8662</v>
      </c>
      <c r="D8367" s="7" t="s">
        <v>9319</v>
      </c>
      <c r="E8367" s="519">
        <v>18894</v>
      </c>
      <c r="F8367" s="184">
        <v>1452.88</v>
      </c>
      <c r="G8367" s="309"/>
      <c r="H8367" s="309"/>
      <c r="I8367" s="24"/>
      <c r="J8367" s="2"/>
    </row>
    <row r="8368" spans="1:10" s="444" customFormat="1">
      <c r="A8368" s="380">
        <v>41850</v>
      </c>
      <c r="B8368" s="4"/>
      <c r="C8368" s="7" t="s">
        <v>9376</v>
      </c>
      <c r="D8368" s="7" t="s">
        <v>9375</v>
      </c>
      <c r="E8368" s="519">
        <v>18830</v>
      </c>
      <c r="F8368" s="184">
        <v>353.57</v>
      </c>
      <c r="G8368" s="309"/>
      <c r="H8368" s="309"/>
      <c r="I8368" s="24"/>
      <c r="J8368" s="2"/>
    </row>
    <row r="8369" spans="1:10">
      <c r="A8369" s="380">
        <v>41851</v>
      </c>
      <c r="B8369" s="4"/>
      <c r="C8369" s="7" t="s">
        <v>2397</v>
      </c>
      <c r="D8369" s="7" t="s">
        <v>9279</v>
      </c>
      <c r="E8369" s="519">
        <v>18853</v>
      </c>
      <c r="F8369" s="184">
        <v>202.89</v>
      </c>
    </row>
    <row r="8370" spans="1:10" s="444" customFormat="1">
      <c r="A8370" s="380">
        <v>41851</v>
      </c>
      <c r="B8370" s="4"/>
      <c r="C8370" s="7" t="s">
        <v>456</v>
      </c>
      <c r="D8370" s="7" t="s">
        <v>9328</v>
      </c>
      <c r="E8370" s="519">
        <v>18903</v>
      </c>
      <c r="F8370" s="184">
        <v>570.54999999999995</v>
      </c>
      <c r="G8370" s="309"/>
      <c r="H8370" s="309"/>
      <c r="I8370" s="24"/>
      <c r="J8370" s="2"/>
    </row>
    <row r="8371" spans="1:10" s="444" customFormat="1">
      <c r="A8371" s="380">
        <v>41851</v>
      </c>
      <c r="B8371" s="4"/>
      <c r="C8371" s="7" t="s">
        <v>1043</v>
      </c>
      <c r="D8371" s="7" t="s">
        <v>9360</v>
      </c>
      <c r="E8371" s="519">
        <v>18936</v>
      </c>
      <c r="F8371" s="184">
        <v>104</v>
      </c>
      <c r="G8371" s="309"/>
      <c r="H8371" s="309"/>
      <c r="I8371" s="24"/>
      <c r="J8371" s="2"/>
    </row>
    <row r="8372" spans="1:10" s="444" customFormat="1">
      <c r="A8372" s="380">
        <v>41851</v>
      </c>
      <c r="B8372" s="4"/>
      <c r="C8372" s="7" t="s">
        <v>8678</v>
      </c>
      <c r="D8372" s="7" t="s">
        <v>9335</v>
      </c>
      <c r="E8372" s="519">
        <v>18910</v>
      </c>
      <c r="F8372" s="184">
        <v>606.6</v>
      </c>
      <c r="G8372" s="309"/>
      <c r="H8372" s="309"/>
      <c r="I8372" s="24"/>
      <c r="J8372" s="2"/>
    </row>
    <row r="8373" spans="1:10" s="444" customFormat="1">
      <c r="A8373" s="380">
        <v>41851</v>
      </c>
      <c r="B8373" s="4"/>
      <c r="C8373" s="7" t="s">
        <v>6989</v>
      </c>
      <c r="D8373" s="7" t="s">
        <v>9352</v>
      </c>
      <c r="E8373" s="519">
        <v>18927</v>
      </c>
      <c r="F8373" s="184">
        <v>232</v>
      </c>
      <c r="G8373" s="309"/>
      <c r="H8373" s="309"/>
      <c r="I8373" s="24"/>
      <c r="J8373" s="2"/>
    </row>
    <row r="8374" spans="1:10" s="444" customFormat="1" ht="15" customHeight="1">
      <c r="A8374" s="380">
        <v>41851</v>
      </c>
      <c r="B8374" s="4"/>
      <c r="C8374" s="7" t="s">
        <v>2147</v>
      </c>
      <c r="D8374" s="7" t="s">
        <v>9300</v>
      </c>
      <c r="E8374" s="519">
        <v>18874</v>
      </c>
      <c r="F8374" s="184">
        <v>259.07</v>
      </c>
      <c r="G8374" s="309"/>
      <c r="H8374" s="309"/>
      <c r="I8374" s="24"/>
      <c r="J8374" s="2"/>
    </row>
    <row r="8375" spans="1:10" s="444" customFormat="1">
      <c r="A8375" s="380">
        <v>41851</v>
      </c>
      <c r="B8375" s="4"/>
      <c r="C8375" s="7" t="s">
        <v>1734</v>
      </c>
      <c r="D8375" s="7" t="s">
        <v>9362</v>
      </c>
      <c r="E8375" s="519">
        <v>18946</v>
      </c>
      <c r="F8375" s="184">
        <v>170.85</v>
      </c>
      <c r="G8375" s="309"/>
      <c r="H8375" s="309"/>
      <c r="I8375" s="24"/>
      <c r="J8375" s="2"/>
    </row>
    <row r="8376" spans="1:10" s="444" customFormat="1">
      <c r="A8376" s="380">
        <v>41851</v>
      </c>
      <c r="B8376" s="4"/>
      <c r="C8376" s="7" t="s">
        <v>9048</v>
      </c>
      <c r="D8376" s="7" t="s">
        <v>9314</v>
      </c>
      <c r="E8376" s="519">
        <v>18889</v>
      </c>
      <c r="F8376" s="184">
        <v>893.21</v>
      </c>
      <c r="G8376" s="309"/>
      <c r="H8376" s="309"/>
      <c r="I8376" s="24"/>
      <c r="J8376" s="2"/>
    </row>
    <row r="8377" spans="1:10" s="444" customFormat="1">
      <c r="A8377" s="380">
        <v>41851</v>
      </c>
      <c r="B8377" s="4"/>
      <c r="C8377" s="7" t="s">
        <v>523</v>
      </c>
      <c r="D8377" s="7" t="s">
        <v>9299</v>
      </c>
      <c r="E8377" s="519">
        <v>18873</v>
      </c>
      <c r="F8377" s="184">
        <v>577.02</v>
      </c>
      <c r="G8377" s="309"/>
      <c r="H8377" s="309"/>
      <c r="I8377" s="24"/>
      <c r="J8377" s="2"/>
    </row>
    <row r="8378" spans="1:10" s="444" customFormat="1">
      <c r="A8378" s="380">
        <v>41851</v>
      </c>
      <c r="B8378" s="4"/>
      <c r="C8378" s="7" t="s">
        <v>8932</v>
      </c>
      <c r="D8378" s="7" t="s">
        <v>9338</v>
      </c>
      <c r="E8378" s="519">
        <v>18913</v>
      </c>
      <c r="F8378" s="184">
        <v>780</v>
      </c>
      <c r="G8378" s="309"/>
      <c r="H8378" s="309"/>
      <c r="I8378" s="24"/>
      <c r="J8378" s="2"/>
    </row>
    <row r="8379" spans="1:10" s="444" customFormat="1">
      <c r="A8379" s="380">
        <v>41855</v>
      </c>
      <c r="B8379" s="4"/>
      <c r="C8379" s="7" t="s">
        <v>81</v>
      </c>
      <c r="D8379" s="7" t="s">
        <v>9373</v>
      </c>
      <c r="E8379" s="519">
        <v>18951</v>
      </c>
      <c r="F8379" s="184">
        <v>745.2</v>
      </c>
      <c r="G8379" s="309"/>
      <c r="H8379" s="309"/>
      <c r="I8379" s="24"/>
      <c r="J8379" s="2"/>
    </row>
    <row r="8380" spans="1:10" s="444" customFormat="1">
      <c r="A8380" s="380">
        <v>41855</v>
      </c>
      <c r="B8380" s="4"/>
      <c r="C8380" s="7" t="s">
        <v>5405</v>
      </c>
      <c r="D8380" s="7" t="s">
        <v>9372</v>
      </c>
      <c r="E8380" s="519">
        <v>18950</v>
      </c>
      <c r="F8380" s="184">
        <v>1159.2</v>
      </c>
      <c r="G8380" s="309"/>
      <c r="H8380" s="309"/>
      <c r="I8380" s="24"/>
      <c r="J8380" s="2"/>
    </row>
    <row r="8383" spans="1:10">
      <c r="A8383" s="579">
        <v>41856</v>
      </c>
    </row>
    <row r="8384" spans="1:10" s="444" customFormat="1">
      <c r="A8384" s="380">
        <v>41852</v>
      </c>
      <c r="B8384" s="4"/>
      <c r="C8384" s="7" t="s">
        <v>8346</v>
      </c>
      <c r="D8384" s="7" t="s">
        <v>9258</v>
      </c>
      <c r="E8384" s="519">
        <v>18940</v>
      </c>
      <c r="F8384" s="184">
        <v>92.12</v>
      </c>
      <c r="G8384" s="309"/>
      <c r="H8384" s="309"/>
      <c r="I8384" s="24"/>
      <c r="J8384" s="2"/>
    </row>
    <row r="8385" spans="1:13" s="444" customFormat="1">
      <c r="A8385" s="380">
        <v>41848</v>
      </c>
      <c r="B8385" s="4"/>
      <c r="C8385" s="7" t="s">
        <v>7007</v>
      </c>
      <c r="D8385" s="7" t="s">
        <v>9233</v>
      </c>
      <c r="E8385" s="519">
        <v>18818</v>
      </c>
      <c r="F8385" s="184">
        <v>200</v>
      </c>
      <c r="G8385" s="309"/>
      <c r="H8385" s="309"/>
      <c r="I8385" s="24"/>
      <c r="J8385" s="2"/>
    </row>
    <row r="8386" spans="1:13" s="444" customFormat="1">
      <c r="A8386" s="380">
        <v>41848</v>
      </c>
      <c r="B8386" s="4"/>
      <c r="C8386" s="7" t="s">
        <v>348</v>
      </c>
      <c r="D8386" s="7" t="s">
        <v>9235</v>
      </c>
      <c r="E8386" s="519">
        <v>18820</v>
      </c>
      <c r="F8386" s="184">
        <v>300</v>
      </c>
      <c r="G8386" s="309"/>
      <c r="H8386" s="309"/>
      <c r="I8386" s="24"/>
      <c r="J8386" s="2"/>
    </row>
    <row r="8387" spans="1:13" s="444" customFormat="1">
      <c r="A8387" s="380">
        <v>41851</v>
      </c>
      <c r="B8387" s="4"/>
      <c r="C8387" s="7" t="s">
        <v>538</v>
      </c>
      <c r="D8387" s="7" t="s">
        <v>9326</v>
      </c>
      <c r="E8387" s="519">
        <v>18901</v>
      </c>
      <c r="F8387" s="184">
        <v>593.51</v>
      </c>
      <c r="G8387" s="309"/>
      <c r="H8387" s="309"/>
      <c r="I8387" s="24"/>
      <c r="J8387" s="2"/>
    </row>
    <row r="8388" spans="1:13">
      <c r="A8388" s="380">
        <v>41850</v>
      </c>
      <c r="B8388" s="4"/>
      <c r="C8388" s="7" t="s">
        <v>1982</v>
      </c>
      <c r="D8388" s="7" t="s">
        <v>9377</v>
      </c>
      <c r="E8388" s="519">
        <v>17974</v>
      </c>
      <c r="F8388" s="184">
        <v>800</v>
      </c>
    </row>
    <row r="8389" spans="1:13" s="444" customFormat="1" ht="15" customHeight="1">
      <c r="A8389" s="380">
        <v>41838</v>
      </c>
      <c r="B8389" s="4"/>
      <c r="C8389" s="7" t="s">
        <v>9195</v>
      </c>
      <c r="D8389" s="7" t="s">
        <v>9180</v>
      </c>
      <c r="E8389" s="519">
        <v>18781</v>
      </c>
      <c r="F8389" s="184">
        <v>4084.8</v>
      </c>
      <c r="G8389" s="309"/>
      <c r="H8389" s="309"/>
      <c r="K8389" s="73"/>
      <c r="L8389" s="74"/>
      <c r="M8389" s="24"/>
    </row>
    <row r="8390" spans="1:13" s="444" customFormat="1">
      <c r="A8390" s="380">
        <v>41851</v>
      </c>
      <c r="B8390" s="4"/>
      <c r="C8390" s="7" t="s">
        <v>6986</v>
      </c>
      <c r="D8390" s="7" t="s">
        <v>9322</v>
      </c>
      <c r="E8390" s="519">
        <v>18897</v>
      </c>
      <c r="F8390" s="184">
        <v>1420.8</v>
      </c>
      <c r="G8390" s="309"/>
      <c r="H8390" s="309"/>
      <c r="I8390" s="24"/>
      <c r="J8390" s="2"/>
    </row>
    <row r="8391" spans="1:13" s="444" customFormat="1">
      <c r="A8391" s="380">
        <v>41851</v>
      </c>
      <c r="B8391" s="4"/>
      <c r="C8391" s="7" t="s">
        <v>5296</v>
      </c>
      <c r="D8391" s="7" t="s">
        <v>9296</v>
      </c>
      <c r="E8391" s="519">
        <v>18870</v>
      </c>
      <c r="F8391" s="184">
        <v>176.93</v>
      </c>
      <c r="G8391" s="309"/>
      <c r="H8391" s="309"/>
      <c r="I8391" s="24"/>
      <c r="J8391" s="2"/>
    </row>
    <row r="8392" spans="1:13" s="444" customFormat="1">
      <c r="A8392" s="380">
        <v>41851</v>
      </c>
      <c r="B8392" s="4"/>
      <c r="C8392" s="7" t="s">
        <v>626</v>
      </c>
      <c r="D8392" s="7" t="s">
        <v>9276</v>
      </c>
      <c r="E8392" s="519">
        <v>18850</v>
      </c>
      <c r="F8392" s="184">
        <v>207.51</v>
      </c>
      <c r="G8392" s="309"/>
      <c r="H8392" s="309"/>
      <c r="I8392" s="24"/>
      <c r="J8392" s="2"/>
    </row>
    <row r="8393" spans="1:13" s="444" customFormat="1">
      <c r="A8393" s="380">
        <v>41851</v>
      </c>
      <c r="B8393" s="4"/>
      <c r="C8393" s="7" t="s">
        <v>559</v>
      </c>
      <c r="D8393" s="7" t="s">
        <v>9298</v>
      </c>
      <c r="E8393" s="519">
        <v>18872</v>
      </c>
      <c r="F8393" s="184">
        <v>232.53</v>
      </c>
      <c r="G8393" s="309"/>
      <c r="H8393" s="309"/>
      <c r="I8393" s="24"/>
      <c r="J8393" s="2"/>
    </row>
    <row r="8394" spans="1:13" s="444" customFormat="1">
      <c r="A8394" s="380">
        <v>41851</v>
      </c>
      <c r="B8394" s="4"/>
      <c r="C8394" s="7" t="s">
        <v>561</v>
      </c>
      <c r="D8394" s="7" t="s">
        <v>9304</v>
      </c>
      <c r="E8394" s="519">
        <v>18879</v>
      </c>
      <c r="F8394" s="184">
        <v>236.99</v>
      </c>
      <c r="G8394" s="309"/>
      <c r="H8394" s="309"/>
      <c r="I8394" s="24"/>
      <c r="J8394" s="2"/>
    </row>
    <row r="8395" spans="1:13" s="444" customFormat="1">
      <c r="A8395" s="380">
        <v>41851</v>
      </c>
      <c r="B8395" s="4"/>
      <c r="C8395" s="7" t="s">
        <v>9370</v>
      </c>
      <c r="D8395" s="7" t="s">
        <v>9344</v>
      </c>
      <c r="E8395" s="519">
        <v>18919</v>
      </c>
      <c r="F8395" s="184">
        <v>197.2</v>
      </c>
      <c r="G8395" s="309"/>
      <c r="H8395" s="309"/>
      <c r="I8395" s="24"/>
      <c r="J8395" s="2"/>
    </row>
    <row r="8396" spans="1:13" s="444" customFormat="1">
      <c r="A8396" s="380">
        <v>41851</v>
      </c>
      <c r="B8396" s="4"/>
      <c r="C8396" s="7" t="s">
        <v>8934</v>
      </c>
      <c r="D8396" s="7" t="s">
        <v>9350</v>
      </c>
      <c r="E8396" s="519">
        <v>18925</v>
      </c>
      <c r="F8396" s="184">
        <v>203</v>
      </c>
      <c r="G8396" s="309"/>
      <c r="H8396" s="309"/>
      <c r="I8396" s="24"/>
      <c r="J8396" s="2"/>
    </row>
    <row r="8397" spans="1:13" s="444" customFormat="1">
      <c r="A8397" s="380">
        <v>41851</v>
      </c>
      <c r="B8397" s="4"/>
      <c r="C8397" s="7" t="s">
        <v>518</v>
      </c>
      <c r="D8397" s="7" t="s">
        <v>9293</v>
      </c>
      <c r="E8397" s="519">
        <v>18867</v>
      </c>
      <c r="F8397" s="184">
        <v>353.28</v>
      </c>
      <c r="G8397" s="309"/>
      <c r="H8397" s="309"/>
      <c r="I8397" s="24"/>
      <c r="J8397" s="2"/>
    </row>
    <row r="8398" spans="1:13" s="444" customFormat="1">
      <c r="A8398" s="380">
        <v>41851</v>
      </c>
      <c r="B8398" s="4"/>
      <c r="C8398" s="7" t="s">
        <v>5788</v>
      </c>
      <c r="D8398" s="7" t="s">
        <v>9342</v>
      </c>
      <c r="E8398" s="519">
        <v>18917</v>
      </c>
      <c r="F8398" s="184">
        <v>312</v>
      </c>
      <c r="G8398" s="309"/>
      <c r="H8398" s="309"/>
      <c r="I8398" s="24"/>
      <c r="J8398" s="2"/>
    </row>
    <row r="8399" spans="1:13" s="444" customFormat="1">
      <c r="A8399" s="380">
        <v>41851</v>
      </c>
      <c r="B8399" s="4"/>
      <c r="C8399" s="7" t="s">
        <v>1707</v>
      </c>
      <c r="D8399" s="7" t="s">
        <v>9323</v>
      </c>
      <c r="E8399" s="519">
        <v>18898</v>
      </c>
      <c r="F8399" s="184">
        <v>379.13</v>
      </c>
      <c r="G8399" s="309"/>
      <c r="H8399" s="309"/>
      <c r="I8399" s="24"/>
      <c r="J8399" s="2"/>
    </row>
    <row r="8400" spans="1:13" s="444" customFormat="1">
      <c r="A8400" s="380">
        <v>41851</v>
      </c>
      <c r="B8400" s="4"/>
      <c r="C8400" s="7" t="s">
        <v>558</v>
      </c>
      <c r="D8400" s="7" t="s">
        <v>9356</v>
      </c>
      <c r="E8400" s="519">
        <v>18932</v>
      </c>
      <c r="F8400" s="184">
        <v>457.6</v>
      </c>
      <c r="G8400" s="309"/>
      <c r="H8400" s="309"/>
      <c r="I8400" s="24"/>
      <c r="J8400" s="2"/>
    </row>
    <row r="8401" spans="1:13" s="444" customFormat="1">
      <c r="A8401" s="380">
        <v>41851</v>
      </c>
      <c r="B8401" s="4"/>
      <c r="C8401" s="7" t="s">
        <v>8533</v>
      </c>
      <c r="D8401" s="7" t="s">
        <v>9347</v>
      </c>
      <c r="E8401" s="519">
        <v>18922</v>
      </c>
      <c r="F8401" s="184">
        <v>211.29</v>
      </c>
      <c r="G8401" s="309"/>
      <c r="H8401" s="309"/>
      <c r="I8401" s="24"/>
      <c r="J8401" s="2"/>
    </row>
    <row r="8402" spans="1:13" s="444" customFormat="1" ht="15" customHeight="1">
      <c r="A8402" s="380">
        <v>41838</v>
      </c>
      <c r="B8402" s="4"/>
      <c r="C8402" s="7" t="s">
        <v>4292</v>
      </c>
      <c r="D8402" s="7" t="s">
        <v>9191</v>
      </c>
      <c r="E8402" s="519">
        <v>18792</v>
      </c>
      <c r="F8402" s="184">
        <v>450</v>
      </c>
      <c r="G8402" s="309"/>
      <c r="H8402" s="309"/>
      <c r="K8402" s="73"/>
      <c r="L8402" s="74"/>
      <c r="M8402" s="24"/>
    </row>
    <row r="8403" spans="1:13" s="444" customFormat="1">
      <c r="A8403" s="380">
        <v>41856</v>
      </c>
      <c r="B8403" s="4"/>
      <c r="C8403" s="7" t="s">
        <v>2897</v>
      </c>
      <c r="D8403" s="7" t="s">
        <v>2190</v>
      </c>
      <c r="E8403" s="519">
        <v>18956</v>
      </c>
      <c r="F8403" s="184">
        <v>2000</v>
      </c>
      <c r="G8403" s="309"/>
      <c r="H8403" s="309"/>
      <c r="I8403" s="24"/>
      <c r="J8403" s="2"/>
    </row>
    <row r="8404" spans="1:13" s="444" customFormat="1">
      <c r="A8404" s="380">
        <v>41856</v>
      </c>
      <c r="B8404" s="4"/>
      <c r="C8404" s="7" t="s">
        <v>100</v>
      </c>
      <c r="D8404" s="7" t="s">
        <v>9380</v>
      </c>
      <c r="E8404" s="519">
        <v>18957</v>
      </c>
      <c r="F8404" s="184">
        <v>1500</v>
      </c>
      <c r="G8404" s="309"/>
      <c r="H8404" s="309"/>
      <c r="I8404" s="24"/>
      <c r="J8404" s="2"/>
    </row>
    <row r="8405" spans="1:13" s="444" customFormat="1">
      <c r="A8405" s="380">
        <v>41851</v>
      </c>
      <c r="B8405" s="4"/>
      <c r="C8405" s="7" t="s">
        <v>8027</v>
      </c>
      <c r="D8405" s="7" t="s">
        <v>9270</v>
      </c>
      <c r="E8405" s="519">
        <v>18844</v>
      </c>
      <c r="F8405" s="184">
        <v>606.6</v>
      </c>
      <c r="G8405" s="309"/>
      <c r="H8405" s="309"/>
      <c r="I8405" s="24"/>
      <c r="J8405" s="2"/>
    </row>
    <row r="8406" spans="1:13" s="444" customFormat="1">
      <c r="A8406" s="380">
        <v>41856</v>
      </c>
      <c r="B8406" s="4"/>
      <c r="C8406" s="7" t="s">
        <v>1419</v>
      </c>
      <c r="D8406" s="7" t="s">
        <v>9379</v>
      </c>
      <c r="E8406" s="519">
        <v>18955</v>
      </c>
      <c r="F8406" s="184">
        <v>12610.83</v>
      </c>
      <c r="G8406" s="309"/>
      <c r="H8406" s="309"/>
      <c r="I8406" s="24"/>
      <c r="J8406" s="2"/>
    </row>
    <row r="8407" spans="1:13" s="444" customFormat="1">
      <c r="A8407" s="380">
        <v>41856</v>
      </c>
      <c r="B8407" s="4"/>
      <c r="C8407" s="7" t="s">
        <v>120</v>
      </c>
      <c r="D8407" s="7" t="s">
        <v>9380</v>
      </c>
      <c r="E8407" s="519">
        <v>18959</v>
      </c>
      <c r="F8407" s="184">
        <v>2000</v>
      </c>
      <c r="G8407" s="309"/>
      <c r="H8407" s="309"/>
      <c r="I8407" s="24"/>
      <c r="J8407" s="2"/>
    </row>
    <row r="8408" spans="1:13" s="444" customFormat="1">
      <c r="A8408" s="380">
        <v>41856</v>
      </c>
      <c r="B8408" s="4"/>
      <c r="C8408" s="7" t="s">
        <v>2897</v>
      </c>
      <c r="D8408" s="7" t="s">
        <v>9389</v>
      </c>
      <c r="E8408" s="519">
        <v>18965</v>
      </c>
      <c r="F8408" s="184">
        <v>1500</v>
      </c>
      <c r="G8408" s="309"/>
      <c r="H8408" s="309"/>
      <c r="I8408" s="24"/>
      <c r="J8408" s="2"/>
    </row>
    <row r="8409" spans="1:13" s="444" customFormat="1">
      <c r="A8409" s="380">
        <v>41856</v>
      </c>
      <c r="B8409" s="4"/>
      <c r="C8409" s="7" t="s">
        <v>9378</v>
      </c>
      <c r="D8409" s="7" t="s">
        <v>9382</v>
      </c>
      <c r="E8409" s="519">
        <v>18961</v>
      </c>
      <c r="F8409" s="184">
        <v>262.52</v>
      </c>
      <c r="G8409" s="309"/>
      <c r="H8409" s="309"/>
      <c r="I8409" s="24"/>
      <c r="J8409" s="2"/>
    </row>
    <row r="8410" spans="1:13" s="444" customFormat="1">
      <c r="A8410" s="380">
        <v>41855</v>
      </c>
      <c r="B8410" s="4"/>
      <c r="C8410" s="7" t="s">
        <v>3157</v>
      </c>
      <c r="D8410" s="7" t="s">
        <v>9374</v>
      </c>
      <c r="E8410" s="519">
        <v>18952</v>
      </c>
      <c r="F8410" s="184">
        <v>472.97</v>
      </c>
      <c r="G8410" s="309"/>
      <c r="H8410" s="309"/>
      <c r="I8410" s="24"/>
      <c r="J8410" s="2"/>
    </row>
    <row r="8411" spans="1:13" s="444" customFormat="1">
      <c r="A8411" s="380">
        <v>41851</v>
      </c>
      <c r="B8411" s="4"/>
      <c r="C8411" s="7" t="s">
        <v>7169</v>
      </c>
      <c r="D8411" s="7" t="s">
        <v>9341</v>
      </c>
      <c r="E8411" s="519">
        <v>18916</v>
      </c>
      <c r="F8411" s="184">
        <v>286</v>
      </c>
      <c r="G8411" s="309"/>
      <c r="H8411" s="309"/>
      <c r="I8411" s="24"/>
      <c r="J8411" s="2"/>
    </row>
    <row r="8412" spans="1:13" s="444" customFormat="1">
      <c r="A8412" s="380">
        <v>41851</v>
      </c>
      <c r="B8412" s="4"/>
      <c r="C8412" s="7" t="s">
        <v>6378</v>
      </c>
      <c r="D8412" s="7" t="s">
        <v>9334</v>
      </c>
      <c r="E8412" s="519">
        <v>18909</v>
      </c>
      <c r="F8412" s="184">
        <v>505.5</v>
      </c>
      <c r="G8412" s="309"/>
      <c r="H8412" s="309"/>
      <c r="I8412" s="24"/>
      <c r="J8412" s="2"/>
    </row>
    <row r="8413" spans="1:13" s="444" customFormat="1">
      <c r="A8413" s="380">
        <v>41851</v>
      </c>
      <c r="B8413" s="4"/>
      <c r="C8413" s="7" t="s">
        <v>5613</v>
      </c>
      <c r="D8413" s="7" t="s">
        <v>9320</v>
      </c>
      <c r="E8413" s="519">
        <v>18895</v>
      </c>
      <c r="F8413" s="184">
        <v>1140.07</v>
      </c>
      <c r="G8413" s="309"/>
      <c r="H8413" s="309"/>
      <c r="I8413" s="24"/>
      <c r="J8413" s="2"/>
    </row>
    <row r="8414" spans="1:13">
      <c r="A8414" s="380">
        <v>41851</v>
      </c>
      <c r="B8414" s="4"/>
      <c r="C8414" s="7" t="s">
        <v>530</v>
      </c>
      <c r="D8414" s="7" t="s">
        <v>9311</v>
      </c>
      <c r="E8414" s="519">
        <v>18886</v>
      </c>
      <c r="F8414" s="184">
        <v>677.12</v>
      </c>
    </row>
    <row r="8415" spans="1:13" s="444" customFormat="1">
      <c r="A8415" s="380">
        <v>41856</v>
      </c>
      <c r="B8415" s="4"/>
      <c r="C8415" s="7" t="s">
        <v>3502</v>
      </c>
      <c r="D8415" s="7" t="s">
        <v>9394</v>
      </c>
      <c r="E8415" s="519">
        <v>18970</v>
      </c>
      <c r="F8415" s="184">
        <v>300</v>
      </c>
      <c r="G8415" s="309"/>
      <c r="H8415" s="309"/>
      <c r="I8415" s="24"/>
      <c r="J8415" s="2"/>
    </row>
    <row r="8416" spans="1:13" s="444" customFormat="1">
      <c r="A8416" s="380">
        <v>41856</v>
      </c>
      <c r="B8416" s="4"/>
      <c r="C8416" s="7" t="s">
        <v>9388</v>
      </c>
      <c r="D8416" s="7" t="s">
        <v>9395</v>
      </c>
      <c r="E8416" s="519">
        <v>18971</v>
      </c>
      <c r="F8416" s="184">
        <v>150</v>
      </c>
      <c r="G8416" s="309"/>
      <c r="H8416" s="309"/>
      <c r="I8416" s="24"/>
      <c r="J8416" s="2"/>
    </row>
    <row r="8417" spans="1:10" s="444" customFormat="1">
      <c r="A8417" s="380">
        <v>41856</v>
      </c>
      <c r="B8417" s="4"/>
      <c r="C8417" s="7" t="s">
        <v>9388</v>
      </c>
      <c r="D8417" s="7" t="s">
        <v>9396</v>
      </c>
      <c r="E8417" s="519">
        <v>18972</v>
      </c>
      <c r="F8417" s="184">
        <v>200</v>
      </c>
      <c r="G8417" s="309"/>
      <c r="H8417" s="309"/>
      <c r="I8417" s="24"/>
      <c r="J8417" s="2"/>
    </row>
    <row r="8418" spans="1:10" s="444" customFormat="1">
      <c r="A8418" s="380">
        <v>41851</v>
      </c>
      <c r="B8418" s="4"/>
      <c r="C8418" s="7" t="s">
        <v>525</v>
      </c>
      <c r="D8418" s="7" t="s">
        <v>9303</v>
      </c>
      <c r="E8418" s="519">
        <v>18878</v>
      </c>
      <c r="F8418" s="184">
        <v>243.84</v>
      </c>
      <c r="G8418" s="309"/>
      <c r="H8418" s="309"/>
      <c r="I8418" s="24"/>
      <c r="J8418" s="2"/>
    </row>
    <row r="8419" spans="1:10" s="444" customFormat="1">
      <c r="A8419" s="380">
        <v>41851</v>
      </c>
      <c r="B8419" s="4"/>
      <c r="C8419" s="7" t="s">
        <v>563</v>
      </c>
      <c r="D8419" s="7" t="s">
        <v>9336</v>
      </c>
      <c r="E8419" s="519">
        <v>18911</v>
      </c>
      <c r="F8419" s="184">
        <v>706.56</v>
      </c>
      <c r="G8419" s="309"/>
      <c r="H8419" s="309"/>
      <c r="I8419" s="24"/>
      <c r="J8419" s="2"/>
    </row>
    <row r="8420" spans="1:10" s="444" customFormat="1">
      <c r="A8420" s="380">
        <v>41851</v>
      </c>
      <c r="B8420" s="4"/>
      <c r="C8420" s="7" t="s">
        <v>5298</v>
      </c>
      <c r="D8420" s="7" t="s">
        <v>9358</v>
      </c>
      <c r="E8420" s="519">
        <v>18934</v>
      </c>
      <c r="F8420" s="184">
        <v>156</v>
      </c>
      <c r="G8420" s="309"/>
      <c r="H8420" s="309"/>
      <c r="I8420" s="24"/>
      <c r="J8420" s="2"/>
    </row>
    <row r="8421" spans="1:10" s="444" customFormat="1">
      <c r="A8421" s="380">
        <v>41851</v>
      </c>
      <c r="B8421" s="4"/>
      <c r="C8421" s="7" t="s">
        <v>369</v>
      </c>
      <c r="D8421" s="7" t="s">
        <v>9268</v>
      </c>
      <c r="E8421" s="519">
        <v>18842</v>
      </c>
      <c r="F8421" s="184">
        <v>1261.1600000000001</v>
      </c>
      <c r="G8421" s="309"/>
      <c r="H8421" s="309"/>
      <c r="I8421" s="24"/>
      <c r="J8421" s="2"/>
    </row>
    <row r="8423" spans="1:10">
      <c r="A8423" s="579">
        <v>41857</v>
      </c>
    </row>
    <row r="8424" spans="1:10" s="444" customFormat="1">
      <c r="A8424" s="380">
        <v>41851</v>
      </c>
      <c r="B8424" s="4"/>
      <c r="C8424" s="7" t="s">
        <v>1640</v>
      </c>
      <c r="D8424" s="7" t="s">
        <v>9359</v>
      </c>
      <c r="E8424" s="519">
        <v>18935</v>
      </c>
      <c r="F8424" s="184">
        <v>156</v>
      </c>
      <c r="G8424" s="309"/>
      <c r="H8424" s="309"/>
      <c r="I8424" s="24"/>
      <c r="J8424" s="2"/>
    </row>
    <row r="8425" spans="1:10" s="444" customFormat="1">
      <c r="A8425" s="380">
        <v>41852</v>
      </c>
      <c r="B8425" s="4"/>
      <c r="C8425" s="7" t="s">
        <v>7007</v>
      </c>
      <c r="D8425" s="7" t="s">
        <v>9259</v>
      </c>
      <c r="E8425" s="519">
        <v>18941</v>
      </c>
      <c r="F8425" s="184">
        <v>200</v>
      </c>
      <c r="G8425" s="309"/>
      <c r="H8425" s="309"/>
      <c r="I8425" s="24"/>
      <c r="J8425" s="2"/>
    </row>
    <row r="8426" spans="1:10" s="444" customFormat="1">
      <c r="A8426" s="380">
        <v>41848</v>
      </c>
      <c r="B8426" s="4"/>
      <c r="C8426" s="7" t="s">
        <v>662</v>
      </c>
      <c r="D8426" s="7" t="s">
        <v>9236</v>
      </c>
      <c r="E8426" s="519">
        <v>18821</v>
      </c>
      <c r="F8426" s="184">
        <v>253.23</v>
      </c>
      <c r="G8426" s="309"/>
      <c r="H8426" s="309"/>
      <c r="I8426" s="24"/>
      <c r="J8426" s="2"/>
    </row>
    <row r="8427" spans="1:10" s="444" customFormat="1">
      <c r="A8427" s="380">
        <v>41851</v>
      </c>
      <c r="B8427" s="4"/>
      <c r="C8427" s="7" t="s">
        <v>1633</v>
      </c>
      <c r="D8427" s="7" t="s">
        <v>9327</v>
      </c>
      <c r="E8427" s="519">
        <v>18902</v>
      </c>
      <c r="F8427" s="184">
        <v>777.22</v>
      </c>
      <c r="G8427" s="309"/>
      <c r="H8427" s="309"/>
      <c r="I8427" s="24"/>
      <c r="J8427" s="2"/>
    </row>
    <row r="8428" spans="1:10" s="444" customFormat="1">
      <c r="A8428" s="380">
        <v>41856</v>
      </c>
      <c r="B8428" s="4"/>
      <c r="C8428" s="7" t="s">
        <v>2206</v>
      </c>
      <c r="D8428" s="7" t="s">
        <v>9391</v>
      </c>
      <c r="E8428" s="519">
        <v>18967</v>
      </c>
      <c r="F8428" s="184">
        <v>788.86</v>
      </c>
      <c r="G8428" s="309"/>
      <c r="H8428" s="309"/>
      <c r="I8428" s="24"/>
      <c r="J8428" s="2"/>
    </row>
    <row r="8429" spans="1:10" s="444" customFormat="1">
      <c r="A8429" s="380">
        <v>41851</v>
      </c>
      <c r="B8429" s="4"/>
      <c r="C8429" s="7" t="s">
        <v>528</v>
      </c>
      <c r="D8429" s="7" t="s">
        <v>9305</v>
      </c>
      <c r="E8429" s="519">
        <v>18880</v>
      </c>
      <c r="F8429" s="184">
        <v>323.83999999999997</v>
      </c>
      <c r="G8429" s="309"/>
      <c r="H8429" s="309"/>
      <c r="I8429" s="24"/>
      <c r="J8429" s="2"/>
    </row>
    <row r="8430" spans="1:10" s="444" customFormat="1">
      <c r="A8430" s="380">
        <v>41851</v>
      </c>
      <c r="B8430" s="4"/>
      <c r="C8430" s="7" t="s">
        <v>9049</v>
      </c>
      <c r="D8430" s="7" t="s">
        <v>9330</v>
      </c>
      <c r="E8430" s="519">
        <v>18905</v>
      </c>
      <c r="F8430" s="184">
        <v>893.21</v>
      </c>
      <c r="G8430" s="309"/>
      <c r="H8430" s="309"/>
      <c r="I8430" s="24"/>
      <c r="J8430" s="2"/>
    </row>
    <row r="8431" spans="1:10">
      <c r="A8431" s="380">
        <v>41857</v>
      </c>
      <c r="B8431" s="4"/>
      <c r="C8431" s="7" t="s">
        <v>226</v>
      </c>
      <c r="D8431" s="7" t="s">
        <v>9407</v>
      </c>
      <c r="E8431" s="519">
        <v>18985</v>
      </c>
      <c r="F8431" s="184">
        <v>590.72</v>
      </c>
    </row>
    <row r="8432" spans="1:10">
      <c r="A8432" s="380">
        <v>41856</v>
      </c>
      <c r="B8432" s="4"/>
      <c r="C8432" s="7" t="s">
        <v>2482</v>
      </c>
      <c r="D8432" s="7" t="s">
        <v>9380</v>
      </c>
      <c r="E8432" s="519">
        <v>18958</v>
      </c>
      <c r="F8432" s="184">
        <v>1500</v>
      </c>
    </row>
    <row r="8433" spans="1:10" s="444" customFormat="1">
      <c r="A8433" s="380">
        <v>41852</v>
      </c>
      <c r="B8433" s="4"/>
      <c r="C8433" s="7" t="s">
        <v>1409</v>
      </c>
      <c r="D8433" s="7" t="s">
        <v>9262</v>
      </c>
      <c r="E8433" s="519">
        <v>18944</v>
      </c>
      <c r="F8433" s="184">
        <v>162.56</v>
      </c>
      <c r="G8433" s="309"/>
      <c r="H8433" s="309"/>
      <c r="I8433" s="24"/>
      <c r="J8433" s="2"/>
    </row>
    <row r="8435" spans="1:10">
      <c r="A8435" s="579">
        <v>41858</v>
      </c>
    </row>
    <row r="8436" spans="1:10" s="444" customFormat="1">
      <c r="A8436" s="380">
        <v>41856</v>
      </c>
      <c r="B8436" s="4"/>
      <c r="C8436" s="7" t="s">
        <v>9238</v>
      </c>
      <c r="D8436" s="7" t="s">
        <v>9392</v>
      </c>
      <c r="E8436" s="519">
        <v>18968</v>
      </c>
      <c r="F8436" s="184">
        <v>400</v>
      </c>
      <c r="G8436" s="309"/>
      <c r="H8436" s="309"/>
      <c r="I8436" s="24"/>
      <c r="J8436" s="2"/>
    </row>
    <row r="8437" spans="1:10" s="444" customFormat="1">
      <c r="A8437" s="380">
        <v>41856</v>
      </c>
      <c r="B8437" s="4"/>
      <c r="C8437" s="7" t="s">
        <v>8407</v>
      </c>
      <c r="D8437" s="7" t="s">
        <v>9393</v>
      </c>
      <c r="E8437" s="519">
        <v>18969</v>
      </c>
      <c r="F8437" s="184">
        <v>633</v>
      </c>
      <c r="G8437" s="309"/>
      <c r="H8437" s="309"/>
      <c r="I8437" s="24"/>
      <c r="J8437" s="2"/>
    </row>
    <row r="8438" spans="1:10" s="444" customFormat="1">
      <c r="A8438" s="380">
        <v>41856</v>
      </c>
      <c r="B8438" s="4"/>
      <c r="C8438" s="7" t="s">
        <v>9387</v>
      </c>
      <c r="D8438" s="7" t="s">
        <v>9384</v>
      </c>
      <c r="E8438" s="519">
        <v>18962</v>
      </c>
      <c r="F8438" s="184">
        <v>690</v>
      </c>
      <c r="G8438" s="309"/>
      <c r="H8438" s="309"/>
      <c r="I8438" s="24"/>
      <c r="J8438" s="2"/>
    </row>
    <row r="8439" spans="1:10" s="444" customFormat="1">
      <c r="A8439" s="380">
        <v>41856</v>
      </c>
      <c r="B8439" s="4"/>
      <c r="C8439" s="7" t="s">
        <v>4500</v>
      </c>
      <c r="D8439" s="7" t="s">
        <v>9385</v>
      </c>
      <c r="E8439" s="519">
        <v>18963</v>
      </c>
      <c r="F8439" s="184">
        <v>690</v>
      </c>
      <c r="G8439" s="309"/>
      <c r="H8439" s="309"/>
      <c r="I8439" s="24"/>
      <c r="J8439" s="2"/>
    </row>
    <row r="8440" spans="1:10" s="444" customFormat="1">
      <c r="A8440" s="380">
        <v>41856</v>
      </c>
      <c r="B8440" s="4"/>
      <c r="C8440" s="7" t="s">
        <v>8542</v>
      </c>
      <c r="D8440" s="7" t="s">
        <v>9386</v>
      </c>
      <c r="E8440" s="519">
        <v>18964</v>
      </c>
      <c r="F8440" s="184">
        <v>690</v>
      </c>
      <c r="G8440" s="309"/>
      <c r="H8440" s="309"/>
      <c r="I8440" s="24"/>
      <c r="J8440" s="2"/>
    </row>
    <row r="8441" spans="1:10" s="444" customFormat="1">
      <c r="A8441" s="380">
        <v>41857</v>
      </c>
      <c r="B8441" s="4"/>
      <c r="C8441" s="7" t="s">
        <v>940</v>
      </c>
      <c r="D8441" s="7" t="s">
        <v>9406</v>
      </c>
      <c r="E8441" s="519">
        <v>18984</v>
      </c>
      <c r="F8441" s="184">
        <v>2500</v>
      </c>
      <c r="G8441" s="309"/>
      <c r="H8441" s="309"/>
      <c r="I8441" s="24"/>
      <c r="J8441" s="2"/>
    </row>
    <row r="8442" spans="1:10" s="444" customFormat="1">
      <c r="A8442" s="380">
        <v>41851</v>
      </c>
      <c r="B8442" s="4"/>
      <c r="C8442" s="7" t="s">
        <v>9364</v>
      </c>
      <c r="D8442" s="7" t="s">
        <v>9290</v>
      </c>
      <c r="E8442" s="519">
        <v>18864</v>
      </c>
      <c r="F8442" s="184">
        <v>88.85</v>
      </c>
      <c r="G8442" s="309"/>
      <c r="H8442" s="309"/>
      <c r="I8442" s="24"/>
      <c r="J8442" s="2"/>
    </row>
    <row r="8443" spans="1:10" s="444" customFormat="1">
      <c r="A8443" s="380">
        <v>41857</v>
      </c>
      <c r="B8443" s="4"/>
      <c r="C8443" s="7" t="s">
        <v>9413</v>
      </c>
      <c r="D8443" s="7" t="s">
        <v>9411</v>
      </c>
      <c r="E8443" s="519">
        <v>18988</v>
      </c>
      <c r="F8443" s="184">
        <v>30</v>
      </c>
      <c r="G8443" s="309"/>
      <c r="H8443" s="702"/>
      <c r="I8443" s="24"/>
      <c r="J8443" s="2"/>
    </row>
    <row r="8444" spans="1:10" s="444" customFormat="1">
      <c r="A8444" s="380">
        <v>41857</v>
      </c>
      <c r="B8444" s="4"/>
      <c r="C8444" s="7" t="s">
        <v>2206</v>
      </c>
      <c r="D8444" s="7" t="s">
        <v>9412</v>
      </c>
      <c r="E8444" s="519">
        <v>18987</v>
      </c>
      <c r="F8444" s="184">
        <v>112.63</v>
      </c>
      <c r="G8444" s="309"/>
      <c r="H8444" s="702"/>
      <c r="I8444" s="24"/>
      <c r="J8444" s="2"/>
    </row>
    <row r="8445" spans="1:10" s="444" customFormat="1">
      <c r="A8445" s="380">
        <v>41851</v>
      </c>
      <c r="B8445" s="4"/>
      <c r="C8445" s="7" t="s">
        <v>6376</v>
      </c>
      <c r="D8445" s="7" t="s">
        <v>9324</v>
      </c>
      <c r="E8445" s="519">
        <v>18899</v>
      </c>
      <c r="F8445" s="184">
        <v>379.13</v>
      </c>
      <c r="G8445" s="309"/>
      <c r="H8445" s="702"/>
      <c r="I8445" s="24"/>
      <c r="J8445" s="2"/>
    </row>
    <row r="8446" spans="1:10">
      <c r="A8446" s="380">
        <v>41857</v>
      </c>
      <c r="B8446" s="4"/>
      <c r="C8446" s="7" t="s">
        <v>6475</v>
      </c>
      <c r="D8446" s="7" t="s">
        <v>9404</v>
      </c>
      <c r="E8446" s="519">
        <v>18982</v>
      </c>
      <c r="F8446" s="184">
        <v>578.91999999999996</v>
      </c>
    </row>
    <row r="8447" spans="1:10">
      <c r="A8447" s="380">
        <v>41856</v>
      </c>
      <c r="B8447" s="4"/>
      <c r="C8447" s="7" t="s">
        <v>5072</v>
      </c>
      <c r="D8447" s="7" t="s">
        <v>9399</v>
      </c>
      <c r="E8447" s="519">
        <v>18975</v>
      </c>
      <c r="F8447" s="184">
        <v>552</v>
      </c>
    </row>
    <row r="8450" spans="1:10">
      <c r="A8450" s="579">
        <v>41859</v>
      </c>
    </row>
    <row r="8451" spans="1:10">
      <c r="A8451" s="380">
        <v>41857</v>
      </c>
      <c r="B8451" s="4"/>
      <c r="C8451" s="7" t="s">
        <v>2218</v>
      </c>
      <c r="D8451" s="7" t="s">
        <v>9408</v>
      </c>
      <c r="E8451" s="519">
        <v>18986</v>
      </c>
      <c r="F8451" s="184">
        <v>255.92</v>
      </c>
    </row>
    <row r="8452" spans="1:10">
      <c r="A8452" s="380">
        <v>41858</v>
      </c>
      <c r="B8452" s="4"/>
      <c r="C8452" s="7" t="s">
        <v>166</v>
      </c>
      <c r="D8452" s="7" t="s">
        <v>9417</v>
      </c>
      <c r="E8452" s="519">
        <v>18993</v>
      </c>
      <c r="F8452" s="184">
        <v>733.55</v>
      </c>
    </row>
    <row r="8453" spans="1:10">
      <c r="A8453" s="380">
        <v>41857</v>
      </c>
      <c r="B8453" s="4"/>
      <c r="C8453" s="7" t="s">
        <v>1761</v>
      </c>
      <c r="D8453" s="7" t="s">
        <v>9403</v>
      </c>
      <c r="E8453" s="519">
        <v>18981</v>
      </c>
      <c r="F8453" s="184">
        <v>747.04</v>
      </c>
    </row>
    <row r="8454" spans="1:10">
      <c r="A8454" s="380">
        <v>41856</v>
      </c>
      <c r="B8454" s="4"/>
      <c r="C8454" s="7" t="s">
        <v>9401</v>
      </c>
      <c r="D8454" s="7" t="s">
        <v>9398</v>
      </c>
      <c r="E8454" s="519">
        <v>18974</v>
      </c>
      <c r="F8454" s="184">
        <v>805</v>
      </c>
    </row>
    <row r="8455" spans="1:10">
      <c r="A8455" s="380">
        <v>41849</v>
      </c>
      <c r="B8455" s="4"/>
      <c r="C8455" s="7" t="s">
        <v>2298</v>
      </c>
      <c r="D8455" s="7" t="s">
        <v>9242</v>
      </c>
      <c r="E8455" s="519">
        <v>18824</v>
      </c>
      <c r="F8455" s="184">
        <v>1000</v>
      </c>
    </row>
    <row r="8456" spans="1:10">
      <c r="A8456" s="380">
        <v>41856</v>
      </c>
      <c r="B8456" s="4"/>
      <c r="C8456" s="7" t="s">
        <v>761</v>
      </c>
      <c r="D8456" s="7" t="s">
        <v>9381</v>
      </c>
      <c r="E8456" s="519">
        <v>18960</v>
      </c>
      <c r="F8456" s="184">
        <v>1383.95</v>
      </c>
    </row>
    <row r="8457" spans="1:10" s="444" customFormat="1">
      <c r="A8457" s="380">
        <v>41851</v>
      </c>
      <c r="B8457" s="4"/>
      <c r="C8457" s="7" t="s">
        <v>4096</v>
      </c>
      <c r="D8457" s="7" t="s">
        <v>9339</v>
      </c>
      <c r="E8457" s="519">
        <v>18914</v>
      </c>
      <c r="F8457" s="184">
        <v>201.6</v>
      </c>
      <c r="G8457" s="309"/>
      <c r="H8457" s="309"/>
      <c r="I8457" s="24"/>
      <c r="J8457" s="2"/>
    </row>
    <row r="8458" spans="1:10" s="444" customFormat="1">
      <c r="A8458" s="380">
        <v>41851</v>
      </c>
      <c r="B8458" s="4"/>
      <c r="C8458" s="7" t="s">
        <v>9366</v>
      </c>
      <c r="D8458" s="7" t="s">
        <v>9292</v>
      </c>
      <c r="E8458" s="519">
        <v>18866</v>
      </c>
      <c r="F8458" s="184">
        <v>33.32</v>
      </c>
      <c r="G8458" s="309"/>
      <c r="H8458" s="309"/>
      <c r="I8458" s="24"/>
      <c r="J8458" s="2"/>
    </row>
    <row r="8459" spans="1:10" s="444" customFormat="1">
      <c r="A8459" s="380">
        <v>41859</v>
      </c>
      <c r="B8459" s="4"/>
      <c r="C8459" s="7" t="s">
        <v>2897</v>
      </c>
      <c r="D8459" s="7" t="s">
        <v>9452</v>
      </c>
      <c r="E8459" s="519">
        <v>19030</v>
      </c>
      <c r="F8459" s="184">
        <v>70</v>
      </c>
      <c r="G8459" s="309"/>
      <c r="H8459" s="309"/>
      <c r="I8459" s="24"/>
      <c r="J8459" s="2"/>
    </row>
    <row r="8460" spans="1:10" s="444" customFormat="1">
      <c r="A8460" s="380">
        <v>41859</v>
      </c>
      <c r="B8460" s="4"/>
      <c r="C8460" s="7" t="s">
        <v>3502</v>
      </c>
      <c r="D8460" s="7" t="s">
        <v>9441</v>
      </c>
      <c r="E8460" s="519">
        <v>19019</v>
      </c>
      <c r="F8460" s="184">
        <v>300</v>
      </c>
      <c r="G8460" s="309"/>
      <c r="H8460" s="309"/>
      <c r="I8460" s="24"/>
      <c r="J8460" s="2"/>
    </row>
    <row r="8461" spans="1:10" s="444" customFormat="1">
      <c r="A8461" s="380">
        <v>41859</v>
      </c>
      <c r="B8461" s="4"/>
      <c r="C8461" s="7" t="s">
        <v>810</v>
      </c>
      <c r="D8461" s="7" t="s">
        <v>9450</v>
      </c>
      <c r="E8461" s="519">
        <v>19028</v>
      </c>
      <c r="F8461" s="184">
        <v>400</v>
      </c>
      <c r="G8461" s="309"/>
      <c r="H8461" s="309"/>
      <c r="I8461" s="24"/>
      <c r="J8461" s="2"/>
    </row>
    <row r="8462" spans="1:10" s="444" customFormat="1">
      <c r="A8462" s="380">
        <v>41859</v>
      </c>
      <c r="B8462" s="4"/>
      <c r="C8462" s="7" t="s">
        <v>3697</v>
      </c>
      <c r="D8462" s="7" t="s">
        <v>9432</v>
      </c>
      <c r="E8462" s="519">
        <v>19008</v>
      </c>
      <c r="F8462" s="184">
        <v>250</v>
      </c>
      <c r="G8462" s="309"/>
      <c r="H8462" s="309"/>
      <c r="I8462" s="24"/>
      <c r="J8462" s="2"/>
    </row>
    <row r="8463" spans="1:10" s="444" customFormat="1">
      <c r="A8463" s="380">
        <v>41859</v>
      </c>
      <c r="B8463" s="4"/>
      <c r="C8463" s="7" t="s">
        <v>2206</v>
      </c>
      <c r="D8463" s="7" t="s">
        <v>9442</v>
      </c>
      <c r="E8463" s="519">
        <v>19020</v>
      </c>
      <c r="F8463" s="184">
        <v>996.22</v>
      </c>
      <c r="G8463" s="309"/>
      <c r="H8463" s="309"/>
      <c r="I8463" s="24"/>
      <c r="J8463" s="2"/>
    </row>
    <row r="8464" spans="1:10" s="444" customFormat="1">
      <c r="A8464" s="380">
        <v>41859</v>
      </c>
      <c r="B8464" s="4"/>
      <c r="C8464" s="7" t="s">
        <v>226</v>
      </c>
      <c r="D8464" s="7" t="s">
        <v>9443</v>
      </c>
      <c r="E8464" s="519">
        <v>19021</v>
      </c>
      <c r="F8464" s="184">
        <v>649</v>
      </c>
      <c r="G8464" s="309"/>
      <c r="H8464" s="309"/>
      <c r="I8464" s="24"/>
      <c r="J8464" s="2"/>
    </row>
    <row r="8465" spans="1:10">
      <c r="A8465" s="380">
        <v>41859</v>
      </c>
      <c r="B8465" s="4"/>
      <c r="C8465" s="7" t="s">
        <v>835</v>
      </c>
      <c r="D8465" s="7" t="s">
        <v>9455</v>
      </c>
      <c r="E8465" s="519">
        <v>19033</v>
      </c>
      <c r="F8465" s="184">
        <v>6500</v>
      </c>
    </row>
    <row r="8466" spans="1:10">
      <c r="A8466" s="380">
        <v>41859</v>
      </c>
      <c r="B8466" s="4"/>
      <c r="C8466" s="7" t="s">
        <v>2206</v>
      </c>
      <c r="D8466" s="7" t="s">
        <v>9456</v>
      </c>
      <c r="E8466" s="519">
        <v>19034</v>
      </c>
      <c r="F8466" s="184">
        <v>1036</v>
      </c>
    </row>
    <row r="8467" spans="1:10">
      <c r="A8467" s="380">
        <v>41807</v>
      </c>
      <c r="B8467" s="4">
        <v>41859</v>
      </c>
      <c r="C8467" s="7" t="s">
        <v>8363</v>
      </c>
      <c r="D8467" s="7" t="s">
        <v>8769</v>
      </c>
      <c r="E8467" s="519">
        <v>18415</v>
      </c>
      <c r="F8467" s="184">
        <v>4892.16</v>
      </c>
    </row>
    <row r="8471" spans="1:10">
      <c r="A8471" s="579">
        <v>41862</v>
      </c>
    </row>
    <row r="8472" spans="1:10" s="444" customFormat="1">
      <c r="A8472" s="380">
        <v>41848</v>
      </c>
      <c r="B8472" s="4"/>
      <c r="C8472" s="7" t="s">
        <v>5074</v>
      </c>
      <c r="D8472" s="7" t="s">
        <v>9234</v>
      </c>
      <c r="E8472" s="519">
        <v>18819</v>
      </c>
      <c r="F8472" s="184">
        <v>110</v>
      </c>
      <c r="G8472" s="309"/>
      <c r="H8472" s="309"/>
      <c r="I8472" s="24"/>
      <c r="J8472" s="2"/>
    </row>
    <row r="8473" spans="1:10" s="444" customFormat="1">
      <c r="A8473" s="380">
        <v>41850</v>
      </c>
      <c r="B8473" s="4"/>
      <c r="C8473" s="7" t="s">
        <v>9254</v>
      </c>
      <c r="D8473" s="7" t="s">
        <v>9253</v>
      </c>
      <c r="E8473" s="519">
        <v>18837</v>
      </c>
      <c r="F8473" s="184">
        <v>277.06</v>
      </c>
      <c r="G8473" s="309"/>
      <c r="H8473" s="309"/>
      <c r="I8473" s="24"/>
      <c r="J8473" s="2"/>
    </row>
    <row r="8474" spans="1:10" s="444" customFormat="1">
      <c r="A8474" s="380">
        <v>41851</v>
      </c>
      <c r="B8474" s="4"/>
      <c r="C8474" s="7" t="s">
        <v>8033</v>
      </c>
      <c r="D8474" s="7" t="s">
        <v>9321</v>
      </c>
      <c r="E8474" s="519">
        <v>18896</v>
      </c>
      <c r="F8474" s="184">
        <v>505.5</v>
      </c>
      <c r="G8474" s="309"/>
      <c r="H8474" s="309"/>
      <c r="I8474" s="24"/>
      <c r="J8474" s="2"/>
    </row>
    <row r="8475" spans="1:10" s="444" customFormat="1">
      <c r="A8475" s="380">
        <v>41857</v>
      </c>
      <c r="B8475" s="4"/>
      <c r="C8475" s="7" t="s">
        <v>8990</v>
      </c>
      <c r="D8475" s="7" t="s">
        <v>8994</v>
      </c>
      <c r="E8475" s="519">
        <v>18978</v>
      </c>
      <c r="F8475" s="184">
        <v>552</v>
      </c>
      <c r="G8475" s="309"/>
      <c r="H8475" s="309"/>
      <c r="I8475" s="24"/>
      <c r="J8475" s="2"/>
    </row>
    <row r="8476" spans="1:10" s="444" customFormat="1">
      <c r="A8476" s="380">
        <v>41857</v>
      </c>
      <c r="B8476" s="4"/>
      <c r="C8476" s="7" t="s">
        <v>8974</v>
      </c>
      <c r="D8476" s="7" t="s">
        <v>9410</v>
      </c>
      <c r="E8476" s="519">
        <v>18979</v>
      </c>
      <c r="F8476" s="184">
        <v>552</v>
      </c>
      <c r="G8476" s="309"/>
      <c r="H8476" s="309"/>
      <c r="I8476" s="24"/>
      <c r="J8476" s="2"/>
    </row>
    <row r="8477" spans="1:10" s="444" customFormat="1">
      <c r="A8477" s="380">
        <v>41858</v>
      </c>
      <c r="B8477" s="4"/>
      <c r="C8477" s="7" t="s">
        <v>9415</v>
      </c>
      <c r="D8477" s="7" t="s">
        <v>9416</v>
      </c>
      <c r="E8477" s="519">
        <v>18992</v>
      </c>
      <c r="F8477" s="184">
        <v>690</v>
      </c>
      <c r="G8477" s="309"/>
      <c r="H8477" s="309"/>
      <c r="I8477" s="24"/>
      <c r="J8477" s="2"/>
    </row>
    <row r="8478" spans="1:10" s="444" customFormat="1">
      <c r="A8478" s="203">
        <v>41842</v>
      </c>
      <c r="B8478" s="382">
        <v>41859</v>
      </c>
      <c r="C8478" s="75" t="s">
        <v>9219</v>
      </c>
      <c r="D8478" s="75" t="s">
        <v>9220</v>
      </c>
      <c r="E8478" s="525">
        <v>18808</v>
      </c>
      <c r="F8478" s="184">
        <v>755.59</v>
      </c>
      <c r="G8478" s="309"/>
      <c r="H8478" s="309"/>
      <c r="I8478" s="24"/>
      <c r="J8478" s="2"/>
    </row>
    <row r="8479" spans="1:10" s="444" customFormat="1">
      <c r="A8479" s="380">
        <v>41858</v>
      </c>
      <c r="B8479" s="4"/>
      <c r="C8479" s="7" t="s">
        <v>8617</v>
      </c>
      <c r="D8479" s="7" t="s">
        <v>9419</v>
      </c>
      <c r="E8479" s="519">
        <v>18995</v>
      </c>
      <c r="F8479" s="184">
        <v>1221</v>
      </c>
      <c r="G8479" s="309"/>
      <c r="H8479" s="309"/>
      <c r="I8479" s="24"/>
      <c r="J8479" s="2"/>
    </row>
    <row r="8480" spans="1:10" s="444" customFormat="1">
      <c r="A8480" s="380">
        <v>41857</v>
      </c>
      <c r="B8480" s="4"/>
      <c r="C8480" s="7" t="s">
        <v>8618</v>
      </c>
      <c r="D8480" s="7" t="s">
        <v>8627</v>
      </c>
      <c r="E8480" s="519">
        <v>18977</v>
      </c>
      <c r="F8480" s="184">
        <v>1387.5</v>
      </c>
      <c r="G8480" s="309"/>
      <c r="H8480" s="309"/>
      <c r="I8480" s="24"/>
      <c r="J8480" s="2"/>
    </row>
    <row r="8481" spans="1:10" s="444" customFormat="1">
      <c r="A8481" s="380">
        <v>41859</v>
      </c>
      <c r="B8481" s="4"/>
      <c r="C8481" s="7" t="s">
        <v>3101</v>
      </c>
      <c r="D8481" s="7" t="s">
        <v>9448</v>
      </c>
      <c r="E8481" s="519">
        <v>19026</v>
      </c>
      <c r="F8481" s="184">
        <v>112</v>
      </c>
      <c r="G8481" s="309"/>
      <c r="H8481" s="309"/>
      <c r="I8481" s="24"/>
      <c r="J8481" s="2"/>
    </row>
    <row r="8482" spans="1:10" s="444" customFormat="1">
      <c r="A8482" s="380">
        <v>41851</v>
      </c>
      <c r="B8482" s="4"/>
      <c r="C8482" s="7" t="s">
        <v>9369</v>
      </c>
      <c r="D8482" s="7" t="s">
        <v>9340</v>
      </c>
      <c r="E8482" s="519">
        <v>18915</v>
      </c>
      <c r="F8482" s="184">
        <v>748.8</v>
      </c>
      <c r="G8482" s="309"/>
      <c r="H8482" s="309"/>
      <c r="I8482" s="24"/>
      <c r="J8482" s="2"/>
    </row>
    <row r="8483" spans="1:10" s="444" customFormat="1">
      <c r="A8483" s="380">
        <v>41856</v>
      </c>
      <c r="B8483" s="4"/>
      <c r="C8483" s="7" t="s">
        <v>100</v>
      </c>
      <c r="D8483" s="7" t="s">
        <v>9390</v>
      </c>
      <c r="E8483" s="519">
        <v>18966</v>
      </c>
      <c r="F8483" s="184">
        <v>869</v>
      </c>
      <c r="G8483" s="309"/>
      <c r="H8483" s="309"/>
      <c r="I8483" s="24"/>
      <c r="J8483" s="2"/>
    </row>
    <row r="8484" spans="1:10">
      <c r="A8484" s="380">
        <v>41862</v>
      </c>
      <c r="B8484" s="4"/>
      <c r="C8484" s="7" t="s">
        <v>2897</v>
      </c>
      <c r="D8484" s="7" t="s">
        <v>9256</v>
      </c>
      <c r="E8484" s="519">
        <v>19047</v>
      </c>
      <c r="F8484" s="184">
        <v>5000</v>
      </c>
    </row>
    <row r="8485" spans="1:10">
      <c r="A8485" s="380">
        <v>41862</v>
      </c>
      <c r="B8485" s="4"/>
      <c r="C8485" s="7" t="s">
        <v>2897</v>
      </c>
      <c r="D8485" s="7" t="s">
        <v>9256</v>
      </c>
      <c r="E8485" s="519">
        <v>19041</v>
      </c>
      <c r="F8485" s="184">
        <v>5000</v>
      </c>
    </row>
    <row r="8486" spans="1:10">
      <c r="A8486" s="380">
        <v>41862</v>
      </c>
      <c r="B8486" s="4"/>
      <c r="C8486" s="7" t="s">
        <v>9460</v>
      </c>
      <c r="D8486" s="7" t="s">
        <v>9467</v>
      </c>
      <c r="E8486" s="519">
        <v>19046</v>
      </c>
      <c r="F8486" s="184">
        <v>208</v>
      </c>
    </row>
    <row r="8487" spans="1:10" s="444" customFormat="1">
      <c r="A8487" s="380">
        <v>41859</v>
      </c>
      <c r="B8487" s="4"/>
      <c r="C8487" s="7" t="s">
        <v>158</v>
      </c>
      <c r="D8487" s="7" t="s">
        <v>9424</v>
      </c>
      <c r="E8487" s="519">
        <v>18998</v>
      </c>
      <c r="F8487" s="184">
        <v>4729.57</v>
      </c>
      <c r="G8487" s="309"/>
      <c r="H8487" s="309"/>
      <c r="I8487" s="24"/>
      <c r="J8487" s="2"/>
    </row>
    <row r="8488" spans="1:10" s="444" customFormat="1">
      <c r="A8488" s="380">
        <v>41859</v>
      </c>
      <c r="B8488" s="4"/>
      <c r="C8488" s="7" t="s">
        <v>1768</v>
      </c>
      <c r="D8488" s="7" t="s">
        <v>9426</v>
      </c>
      <c r="E8488" s="519">
        <v>19000</v>
      </c>
      <c r="F8488" s="184">
        <v>690</v>
      </c>
      <c r="G8488" s="309"/>
      <c r="H8488" s="309"/>
      <c r="I8488" s="24"/>
      <c r="J8488" s="2"/>
    </row>
    <row r="8489" spans="1:10" s="444" customFormat="1">
      <c r="A8489" s="380">
        <v>41859</v>
      </c>
      <c r="B8489" s="4"/>
      <c r="C8489" s="7" t="s">
        <v>3859</v>
      </c>
      <c r="D8489" s="7" t="s">
        <v>9425</v>
      </c>
      <c r="E8489" s="519">
        <v>18999</v>
      </c>
      <c r="F8489" s="184">
        <v>670</v>
      </c>
      <c r="G8489" s="309"/>
      <c r="H8489" s="309"/>
      <c r="I8489" s="24"/>
      <c r="J8489" s="2"/>
    </row>
    <row r="8493" spans="1:10">
      <c r="A8493" s="579">
        <v>41863</v>
      </c>
    </row>
    <row r="8494" spans="1:10" s="444" customFormat="1">
      <c r="A8494" s="380">
        <v>41857</v>
      </c>
      <c r="B8494" s="4"/>
      <c r="C8494" s="7" t="s">
        <v>5003</v>
      </c>
      <c r="D8494" s="7" t="s">
        <v>9405</v>
      </c>
      <c r="E8494" s="519">
        <v>18983</v>
      </c>
      <c r="F8494" s="184">
        <v>400</v>
      </c>
      <c r="G8494" s="309"/>
      <c r="H8494" s="309"/>
      <c r="I8494" s="24"/>
      <c r="J8494" s="2"/>
    </row>
    <row r="8495" spans="1:10" s="444" customFormat="1">
      <c r="A8495" s="380">
        <v>41859</v>
      </c>
      <c r="B8495" s="4"/>
      <c r="C8495" s="7" t="s">
        <v>9421</v>
      </c>
      <c r="D8495" s="7" t="s">
        <v>9427</v>
      </c>
      <c r="E8495" s="519">
        <v>19002</v>
      </c>
      <c r="F8495" s="184">
        <v>400</v>
      </c>
      <c r="G8495" s="309"/>
      <c r="H8495" s="309"/>
      <c r="I8495" s="24"/>
      <c r="J8495" s="2"/>
    </row>
    <row r="8496" spans="1:10" s="444" customFormat="1">
      <c r="A8496" s="380">
        <v>41859</v>
      </c>
      <c r="B8496" s="4"/>
      <c r="C8496" s="7" t="s">
        <v>9001</v>
      </c>
      <c r="D8496" s="7" t="s">
        <v>3538</v>
      </c>
      <c r="E8496" s="519">
        <v>19001</v>
      </c>
      <c r="F8496" s="184">
        <v>690</v>
      </c>
      <c r="G8496" s="309"/>
      <c r="H8496" s="309"/>
      <c r="I8496" s="24"/>
      <c r="J8496" s="2"/>
    </row>
    <row r="8497" spans="1:10" s="444" customFormat="1">
      <c r="A8497" s="380">
        <v>41858</v>
      </c>
      <c r="B8497" s="4"/>
      <c r="C8497" s="7" t="s">
        <v>9414</v>
      </c>
      <c r="D8497" s="7" t="s">
        <v>9385</v>
      </c>
      <c r="E8497" s="519">
        <v>18991</v>
      </c>
      <c r="F8497" s="184">
        <v>750.72</v>
      </c>
      <c r="G8497" s="309"/>
      <c r="H8497" s="309"/>
      <c r="I8497" s="24"/>
      <c r="J8497" s="2"/>
    </row>
    <row r="8498" spans="1:10" s="444" customFormat="1">
      <c r="A8498" s="380">
        <v>41859</v>
      </c>
      <c r="B8498" s="4"/>
      <c r="C8498" s="7" t="s">
        <v>8963</v>
      </c>
      <c r="D8498" s="7" t="s">
        <v>9453</v>
      </c>
      <c r="E8498" s="519">
        <v>19031</v>
      </c>
      <c r="F8498" s="184">
        <v>15004</v>
      </c>
      <c r="G8498" s="309"/>
      <c r="H8498" s="309"/>
      <c r="I8498" s="24"/>
      <c r="J8498" s="2"/>
    </row>
    <row r="8499" spans="1:10">
      <c r="A8499" s="380">
        <v>41857</v>
      </c>
      <c r="B8499" s="4"/>
      <c r="C8499" s="7" t="s">
        <v>2897</v>
      </c>
      <c r="D8499" s="7" t="s">
        <v>9484</v>
      </c>
      <c r="E8499" s="519">
        <v>18989</v>
      </c>
      <c r="F8499" s="184">
        <v>2000</v>
      </c>
    </row>
    <row r="8500" spans="1:10">
      <c r="A8500" s="623">
        <v>41863</v>
      </c>
      <c r="B8500" s="609"/>
      <c r="C8500" s="610" t="s">
        <v>389</v>
      </c>
      <c r="D8500" s="610" t="s">
        <v>9477</v>
      </c>
      <c r="E8500" s="611">
        <v>19052</v>
      </c>
      <c r="F8500" s="612">
        <v>1290</v>
      </c>
    </row>
    <row r="8501" spans="1:10">
      <c r="A8501" s="380">
        <v>41863</v>
      </c>
      <c r="B8501" s="4"/>
      <c r="C8501" s="7" t="s">
        <v>389</v>
      </c>
      <c r="D8501" s="7" t="s">
        <v>9479</v>
      </c>
      <c r="E8501" s="519">
        <v>19054</v>
      </c>
      <c r="F8501" s="184">
        <v>663</v>
      </c>
    </row>
    <row r="8502" spans="1:10">
      <c r="A8502" s="380">
        <v>41863</v>
      </c>
      <c r="B8502" s="4"/>
      <c r="C8502" s="7" t="s">
        <v>2206</v>
      </c>
      <c r="D8502" s="7" t="s">
        <v>9478</v>
      </c>
      <c r="E8502" s="519">
        <v>19053</v>
      </c>
      <c r="F8502" s="184">
        <v>1350</v>
      </c>
    </row>
    <row r="8503" spans="1:10">
      <c r="A8503" s="380">
        <v>41851</v>
      </c>
      <c r="B8503" s="4"/>
      <c r="C8503" s="7" t="s">
        <v>9368</v>
      </c>
      <c r="D8503" s="7" t="s">
        <v>9331</v>
      </c>
      <c r="E8503" s="519">
        <v>18906</v>
      </c>
      <c r="F8503" s="184">
        <v>566.66999999999996</v>
      </c>
    </row>
    <row r="8508" spans="1:10">
      <c r="A8508" s="579">
        <v>41864</v>
      </c>
    </row>
    <row r="8509" spans="1:10">
      <c r="A8509" s="380">
        <v>41857</v>
      </c>
      <c r="B8509" s="4"/>
      <c r="C8509" s="7" t="s">
        <v>9409</v>
      </c>
      <c r="D8509" s="7" t="s">
        <v>9402</v>
      </c>
      <c r="E8509" s="519">
        <v>18980</v>
      </c>
      <c r="F8509" s="184">
        <v>375.36</v>
      </c>
    </row>
    <row r="8510" spans="1:10">
      <c r="A8510" s="380">
        <v>41859</v>
      </c>
      <c r="B8510" s="4"/>
      <c r="C8510" s="7" t="s">
        <v>226</v>
      </c>
      <c r="D8510" s="7" t="s">
        <v>9445</v>
      </c>
      <c r="E8510" s="519">
        <v>19023</v>
      </c>
      <c r="F8510" s="184">
        <v>400</v>
      </c>
    </row>
    <row r="8511" spans="1:10">
      <c r="A8511" s="380">
        <v>41862</v>
      </c>
      <c r="B8511" s="4"/>
      <c r="C8511" s="7" t="s">
        <v>5751</v>
      </c>
      <c r="D8511" s="7" t="s">
        <v>9463</v>
      </c>
      <c r="E8511" s="519">
        <v>19039</v>
      </c>
      <c r="F8511" s="184">
        <v>1237.5</v>
      </c>
    </row>
    <row r="8512" spans="1:10">
      <c r="A8512" s="380">
        <v>41862</v>
      </c>
      <c r="B8512" s="4"/>
      <c r="C8512" s="7" t="s">
        <v>5751</v>
      </c>
      <c r="D8512" s="7" t="s">
        <v>9462</v>
      </c>
      <c r="E8512" s="519">
        <v>19038</v>
      </c>
      <c r="F8512" s="184">
        <v>4400</v>
      </c>
    </row>
    <row r="8513" spans="1:10" s="444" customFormat="1">
      <c r="A8513" s="380">
        <v>41864</v>
      </c>
      <c r="B8513" s="4"/>
      <c r="C8513" s="7" t="s">
        <v>1419</v>
      </c>
      <c r="D8513" s="7" t="s">
        <v>9492</v>
      </c>
      <c r="E8513" s="519">
        <v>19069</v>
      </c>
      <c r="F8513" s="184">
        <v>13336.92</v>
      </c>
      <c r="G8513" s="309"/>
      <c r="H8513" s="309"/>
      <c r="I8513" s="24"/>
      <c r="J8513" s="2"/>
    </row>
    <row r="8514" spans="1:10">
      <c r="A8514" s="380">
        <v>41859</v>
      </c>
      <c r="B8514" s="4"/>
      <c r="C8514" s="7" t="s">
        <v>5214</v>
      </c>
      <c r="D8514" s="7" t="s">
        <v>9440</v>
      </c>
      <c r="E8514" s="519">
        <v>19018</v>
      </c>
      <c r="F8514" s="184">
        <v>210</v>
      </c>
    </row>
    <row r="8515" spans="1:10">
      <c r="A8515" s="380">
        <v>41859</v>
      </c>
      <c r="B8515" s="4"/>
      <c r="C8515" s="7" t="s">
        <v>1409</v>
      </c>
      <c r="D8515" s="7" t="s">
        <v>9447</v>
      </c>
      <c r="E8515" s="519">
        <v>19025</v>
      </c>
      <c r="F8515" s="184">
        <v>80</v>
      </c>
    </row>
    <row r="8518" spans="1:10">
      <c r="A8518" s="579">
        <v>41865</v>
      </c>
    </row>
    <row r="8519" spans="1:10">
      <c r="A8519" s="380">
        <v>41859</v>
      </c>
      <c r="B8519" s="4"/>
      <c r="C8519" s="7" t="s">
        <v>348</v>
      </c>
      <c r="D8519" s="7" t="s">
        <v>9444</v>
      </c>
      <c r="E8519" s="519">
        <v>19022</v>
      </c>
      <c r="F8519" s="184">
        <v>300</v>
      </c>
    </row>
    <row r="8520" spans="1:10">
      <c r="A8520" s="380">
        <v>41858</v>
      </c>
      <c r="B8520" s="4"/>
      <c r="C8520" s="7" t="s">
        <v>1180</v>
      </c>
      <c r="D8520" s="7" t="s">
        <v>9420</v>
      </c>
      <c r="E8520" s="519">
        <v>18996</v>
      </c>
      <c r="F8520" s="184">
        <v>336</v>
      </c>
    </row>
    <row r="8521" spans="1:10">
      <c r="A8521" s="380">
        <v>41824</v>
      </c>
      <c r="B8521" s="4"/>
      <c r="C8521" s="7" t="s">
        <v>3881</v>
      </c>
      <c r="D8521" s="7" t="s">
        <v>8969</v>
      </c>
      <c r="E8521" s="519">
        <v>18591</v>
      </c>
      <c r="F8521" s="184">
        <v>450</v>
      </c>
    </row>
    <row r="8522" spans="1:10">
      <c r="A8522" s="380">
        <v>41859</v>
      </c>
      <c r="B8522" s="4"/>
      <c r="C8522" s="7" t="s">
        <v>896</v>
      </c>
      <c r="D8522" s="7" t="s">
        <v>9431</v>
      </c>
      <c r="E8522" s="519">
        <v>19007</v>
      </c>
      <c r="F8522" s="184">
        <v>500</v>
      </c>
    </row>
    <row r="8523" spans="1:10">
      <c r="A8523" s="380">
        <v>41859</v>
      </c>
      <c r="B8523" s="4"/>
      <c r="C8523" s="7" t="s">
        <v>1288</v>
      </c>
      <c r="D8523" s="7" t="s">
        <v>9434</v>
      </c>
      <c r="E8523" s="519">
        <v>19010</v>
      </c>
      <c r="F8523" s="184">
        <v>500</v>
      </c>
    </row>
    <row r="8524" spans="1:10">
      <c r="A8524" s="380">
        <v>41862</v>
      </c>
      <c r="B8524" s="4"/>
      <c r="C8524" s="7" t="s">
        <v>9470</v>
      </c>
      <c r="D8524" s="7" t="s">
        <v>9469</v>
      </c>
      <c r="E8524" s="519">
        <v>19048</v>
      </c>
      <c r="F8524" s="184">
        <v>643.79999999999995</v>
      </c>
    </row>
    <row r="8525" spans="1:10">
      <c r="A8525" s="380">
        <v>41859</v>
      </c>
      <c r="B8525" s="4"/>
      <c r="C8525" s="7" t="s">
        <v>8407</v>
      </c>
      <c r="D8525" s="7" t="s">
        <v>9437</v>
      </c>
      <c r="E8525" s="519">
        <v>19015</v>
      </c>
      <c r="F8525" s="184">
        <v>885</v>
      </c>
    </row>
    <row r="8526" spans="1:10">
      <c r="A8526" s="380">
        <v>41863</v>
      </c>
      <c r="B8526" s="4"/>
      <c r="C8526" s="7" t="s">
        <v>9471</v>
      </c>
      <c r="D8526" s="7" t="s">
        <v>9474</v>
      </c>
      <c r="E8526" s="519">
        <v>19049</v>
      </c>
      <c r="F8526" s="184">
        <v>999.6</v>
      </c>
    </row>
    <row r="8527" spans="1:10" s="444" customFormat="1">
      <c r="A8527" s="380">
        <v>41865</v>
      </c>
      <c r="B8527" s="4"/>
      <c r="C8527" s="7" t="s">
        <v>761</v>
      </c>
      <c r="D8527" s="7" t="s">
        <v>9605</v>
      </c>
      <c r="E8527" s="519">
        <v>19175</v>
      </c>
      <c r="F8527" s="184">
        <v>90.64</v>
      </c>
      <c r="G8527" s="309"/>
      <c r="H8527" s="309"/>
      <c r="I8527" s="24"/>
      <c r="J8527" s="2"/>
    </row>
    <row r="8528" spans="1:10" s="444" customFormat="1">
      <c r="A8528" s="380">
        <v>41865</v>
      </c>
      <c r="B8528" s="4"/>
      <c r="C8528" s="7" t="s">
        <v>3502</v>
      </c>
      <c r="D8528" s="7" t="s">
        <v>9505</v>
      </c>
      <c r="E8528" s="519">
        <v>19061</v>
      </c>
      <c r="F8528" s="184">
        <v>250</v>
      </c>
      <c r="G8528" s="309"/>
      <c r="H8528" s="309"/>
      <c r="I8528" s="24"/>
      <c r="J8528" s="2"/>
    </row>
    <row r="8529" spans="1:10" s="444" customFormat="1">
      <c r="A8529" s="380">
        <v>41865</v>
      </c>
      <c r="B8529" s="4"/>
      <c r="C8529" s="7" t="s">
        <v>678</v>
      </c>
      <c r="D8529" s="7" t="s">
        <v>9514</v>
      </c>
      <c r="E8529" s="519">
        <v>19078</v>
      </c>
      <c r="F8529" s="184">
        <v>199.4</v>
      </c>
      <c r="G8529" s="309"/>
      <c r="H8529" s="309"/>
      <c r="I8529" s="24"/>
      <c r="J8529" s="2"/>
    </row>
    <row r="8530" spans="1:10" s="444" customFormat="1">
      <c r="A8530" s="380">
        <v>41865</v>
      </c>
      <c r="B8530" s="4"/>
      <c r="C8530" s="7" t="s">
        <v>226</v>
      </c>
      <c r="D8530" s="7" t="s">
        <v>9504</v>
      </c>
      <c r="E8530" s="519">
        <v>19060</v>
      </c>
      <c r="F8530" s="184">
        <v>622.13</v>
      </c>
      <c r="G8530" s="309"/>
      <c r="H8530" s="309"/>
      <c r="I8530" s="24"/>
      <c r="J8530" s="2"/>
    </row>
    <row r="8531" spans="1:10" s="444" customFormat="1">
      <c r="A8531" s="380">
        <v>41865</v>
      </c>
      <c r="B8531" s="4"/>
      <c r="C8531" s="7" t="s">
        <v>531</v>
      </c>
      <c r="D8531" s="7" t="s">
        <v>9553</v>
      </c>
      <c r="E8531" s="519">
        <v>19120</v>
      </c>
      <c r="F8531" s="184">
        <v>480</v>
      </c>
      <c r="G8531" s="309"/>
      <c r="H8531" s="309"/>
      <c r="I8531" s="24"/>
      <c r="J8531" s="2"/>
    </row>
    <row r="8532" spans="1:10" s="444" customFormat="1">
      <c r="A8532" s="380">
        <v>41865</v>
      </c>
      <c r="B8532" s="4"/>
      <c r="C8532" s="7" t="s">
        <v>9494</v>
      </c>
      <c r="D8532" s="7" t="s">
        <v>9530</v>
      </c>
      <c r="E8532" s="519">
        <v>19094</v>
      </c>
      <c r="F8532" s="184">
        <v>136</v>
      </c>
      <c r="G8532" s="309"/>
      <c r="H8532" s="309"/>
      <c r="I8532" s="24"/>
      <c r="J8532" s="2"/>
    </row>
    <row r="8533" spans="1:10" s="444" customFormat="1">
      <c r="A8533" s="380">
        <v>41865</v>
      </c>
      <c r="B8533" s="4"/>
      <c r="C8533" s="7" t="s">
        <v>9367</v>
      </c>
      <c r="D8533" s="7" t="s">
        <v>9551</v>
      </c>
      <c r="E8533" s="519">
        <v>19118</v>
      </c>
      <c r="F8533" s="184">
        <v>440</v>
      </c>
      <c r="G8533" s="309"/>
      <c r="H8533" s="309"/>
      <c r="I8533" s="24"/>
      <c r="J8533" s="2"/>
    </row>
    <row r="8534" spans="1:10" s="444" customFormat="1">
      <c r="A8534" s="380">
        <v>41865</v>
      </c>
      <c r="B8534" s="4"/>
      <c r="C8534" s="7" t="s">
        <v>32</v>
      </c>
      <c r="D8534" s="7" t="s">
        <v>9554</v>
      </c>
      <c r="E8534" s="519">
        <v>19121</v>
      </c>
      <c r="F8534" s="184">
        <v>422.4</v>
      </c>
      <c r="G8534" s="309"/>
      <c r="H8534" s="309"/>
      <c r="I8534" s="24"/>
      <c r="J8534" s="2"/>
    </row>
    <row r="8535" spans="1:10" s="444" customFormat="1">
      <c r="A8535" s="380">
        <v>41865</v>
      </c>
      <c r="B8535" s="4"/>
      <c r="C8535" s="7" t="s">
        <v>1703</v>
      </c>
      <c r="D8535" s="7" t="s">
        <v>9537</v>
      </c>
      <c r="E8535" s="519">
        <v>19102</v>
      </c>
      <c r="F8535" s="184">
        <v>280</v>
      </c>
      <c r="G8535" s="309"/>
      <c r="H8535" s="309"/>
      <c r="I8535" s="24"/>
      <c r="J8535" s="2"/>
    </row>
    <row r="8536" spans="1:10" s="444" customFormat="1">
      <c r="A8536" s="380">
        <v>41865</v>
      </c>
      <c r="B8536" s="4"/>
      <c r="C8536" s="7" t="s">
        <v>9497</v>
      </c>
      <c r="D8536" s="7" t="s">
        <v>9561</v>
      </c>
      <c r="E8536" s="519">
        <v>19129</v>
      </c>
      <c r="F8536" s="184">
        <v>400</v>
      </c>
      <c r="G8536" s="309"/>
      <c r="H8536" s="309"/>
      <c r="I8536" s="24"/>
      <c r="J8536" s="2"/>
    </row>
    <row r="8537" spans="1:10" s="444" customFormat="1">
      <c r="A8537" s="380">
        <v>41865</v>
      </c>
      <c r="B8537" s="4"/>
      <c r="C8537" s="7" t="s">
        <v>8926</v>
      </c>
      <c r="D8537" s="7" t="s">
        <v>9543</v>
      </c>
      <c r="E8537" s="519">
        <v>19108</v>
      </c>
      <c r="F8537" s="184">
        <v>160</v>
      </c>
      <c r="G8537" s="309"/>
      <c r="H8537" s="309"/>
      <c r="I8537" s="24"/>
      <c r="J8537" s="2"/>
    </row>
    <row r="8538" spans="1:10" s="444" customFormat="1">
      <c r="A8538" s="380">
        <v>41865</v>
      </c>
      <c r="B8538" s="4"/>
      <c r="C8538" s="7" t="s">
        <v>1043</v>
      </c>
      <c r="D8538" s="7" t="s">
        <v>9600</v>
      </c>
      <c r="E8538" s="519">
        <v>19170</v>
      </c>
      <c r="F8538" s="184">
        <v>80</v>
      </c>
      <c r="G8538" s="309"/>
      <c r="H8538" s="309"/>
      <c r="I8538" s="24"/>
      <c r="J8538" s="2"/>
    </row>
    <row r="8539" spans="1:10" s="444" customFormat="1">
      <c r="A8539" s="380">
        <v>41865</v>
      </c>
      <c r="B8539" s="4"/>
      <c r="C8539" s="7" t="s">
        <v>456</v>
      </c>
      <c r="D8539" s="7" t="s">
        <v>9567</v>
      </c>
      <c r="E8539" s="519">
        <v>19136</v>
      </c>
      <c r="F8539" s="184">
        <v>388</v>
      </c>
      <c r="G8539" s="309"/>
      <c r="H8539" s="309"/>
      <c r="I8539" s="24"/>
      <c r="J8539" s="2"/>
    </row>
    <row r="8540" spans="1:10" s="444" customFormat="1">
      <c r="A8540" s="380">
        <v>41865</v>
      </c>
      <c r="B8540" s="4"/>
      <c r="C8540" s="7" t="s">
        <v>2013</v>
      </c>
      <c r="D8540" s="7" t="s">
        <v>9557</v>
      </c>
      <c r="E8540" s="519">
        <v>19125</v>
      </c>
      <c r="F8540" s="184">
        <v>460</v>
      </c>
      <c r="G8540" s="309"/>
      <c r="H8540" s="309"/>
      <c r="I8540" s="24"/>
      <c r="J8540" s="2"/>
    </row>
    <row r="8541" spans="1:10" s="444" customFormat="1">
      <c r="A8541" s="380">
        <v>41865</v>
      </c>
      <c r="B8541" s="4"/>
      <c r="C8541" s="7" t="s">
        <v>635</v>
      </c>
      <c r="D8541" s="7" t="s">
        <v>9526</v>
      </c>
      <c r="E8541" s="519">
        <v>19090</v>
      </c>
      <c r="F8541" s="184">
        <v>140.97</v>
      </c>
      <c r="G8541" s="309"/>
      <c r="H8541" s="309"/>
      <c r="I8541" s="24"/>
      <c r="J8541" s="2"/>
    </row>
    <row r="8542" spans="1:10" s="444" customFormat="1">
      <c r="A8542" s="380">
        <v>41865</v>
      </c>
      <c r="B8542" s="4"/>
      <c r="C8542" s="7" t="s">
        <v>3529</v>
      </c>
      <c r="D8542" s="7" t="s">
        <v>9572</v>
      </c>
      <c r="E8542" s="519">
        <v>19141</v>
      </c>
      <c r="F8542" s="184">
        <v>400</v>
      </c>
      <c r="G8542" s="309"/>
      <c r="H8542" s="309"/>
      <c r="I8542" s="24"/>
      <c r="J8542" s="2"/>
    </row>
    <row r="8543" spans="1:10">
      <c r="A8543" s="380">
        <v>41865</v>
      </c>
      <c r="B8543" s="4"/>
      <c r="C8543" s="7" t="s">
        <v>519</v>
      </c>
      <c r="D8543" s="7" t="s">
        <v>9536</v>
      </c>
      <c r="E8543" s="519">
        <v>19101</v>
      </c>
      <c r="F8543" s="184">
        <v>392</v>
      </c>
    </row>
    <row r="8544" spans="1:10">
      <c r="A8544" s="380">
        <v>41865</v>
      </c>
      <c r="B8544" s="4"/>
      <c r="C8544" s="7" t="s">
        <v>558</v>
      </c>
      <c r="D8544" s="7" t="s">
        <v>9596</v>
      </c>
      <c r="E8544" s="519">
        <v>19166</v>
      </c>
      <c r="F8544" s="184">
        <v>352</v>
      </c>
    </row>
    <row r="8545" spans="1:6">
      <c r="A8545" s="380">
        <v>41865</v>
      </c>
      <c r="B8545" s="4"/>
      <c r="C8545" s="7" t="s">
        <v>558</v>
      </c>
      <c r="D8545" s="7" t="s">
        <v>9508</v>
      </c>
      <c r="E8545" s="519">
        <v>19072</v>
      </c>
      <c r="F8545" s="184">
        <v>660</v>
      </c>
    </row>
    <row r="8546" spans="1:6">
      <c r="A8546" s="380">
        <v>41865</v>
      </c>
      <c r="B8546" s="4"/>
      <c r="C8546" s="7" t="s">
        <v>8533</v>
      </c>
      <c r="D8546" s="7" t="s">
        <v>9587</v>
      </c>
      <c r="E8546" s="519">
        <v>19156</v>
      </c>
      <c r="F8546" s="184">
        <v>160</v>
      </c>
    </row>
    <row r="8547" spans="1:6">
      <c r="A8547" s="380">
        <v>41865</v>
      </c>
      <c r="B8547" s="4"/>
      <c r="C8547" s="7" t="s">
        <v>1727</v>
      </c>
      <c r="D8547" s="7" t="s">
        <v>9547</v>
      </c>
      <c r="E8547" s="519">
        <v>19114</v>
      </c>
      <c r="F8547" s="184">
        <v>154</v>
      </c>
    </row>
    <row r="8548" spans="1:6">
      <c r="A8548" s="380">
        <v>41863</v>
      </c>
      <c r="B8548" s="4"/>
      <c r="C8548" s="7" t="s">
        <v>9473</v>
      </c>
      <c r="D8548" s="7" t="s">
        <v>9480</v>
      </c>
      <c r="E8548" s="519">
        <v>19056</v>
      </c>
      <c r="F8548" s="184">
        <v>30</v>
      </c>
    </row>
    <row r="8549" spans="1:6">
      <c r="A8549" s="380">
        <v>41865</v>
      </c>
      <c r="B8549" s="4"/>
      <c r="C8549" s="7" t="s">
        <v>9498</v>
      </c>
      <c r="D8549" s="7" t="s">
        <v>9569</v>
      </c>
      <c r="E8549" s="519">
        <v>19138</v>
      </c>
      <c r="F8549" s="184">
        <v>400</v>
      </c>
    </row>
    <row r="8550" spans="1:6">
      <c r="A8550" s="380">
        <v>41865</v>
      </c>
      <c r="B8550" s="4"/>
      <c r="C8550" s="7" t="s">
        <v>9052</v>
      </c>
      <c r="D8550" s="7" t="s">
        <v>9589</v>
      </c>
      <c r="E8550" s="519">
        <v>19158</v>
      </c>
      <c r="F8550" s="184">
        <v>136</v>
      </c>
    </row>
    <row r="8551" spans="1:6">
      <c r="A8551" s="380">
        <v>41865</v>
      </c>
      <c r="B8551" s="4"/>
      <c r="C8551" s="7" t="s">
        <v>9502</v>
      </c>
      <c r="D8551" s="7" t="s">
        <v>9591</v>
      </c>
      <c r="E8551" s="519">
        <v>19160</v>
      </c>
      <c r="F8551" s="184">
        <v>140</v>
      </c>
    </row>
    <row r="8552" spans="1:6">
      <c r="A8552" s="380">
        <v>41865</v>
      </c>
      <c r="B8552" s="4"/>
      <c r="C8552" s="7" t="s">
        <v>5457</v>
      </c>
      <c r="D8552" s="7" t="s">
        <v>9602</v>
      </c>
      <c r="E8552" s="519">
        <v>19172</v>
      </c>
      <c r="F8552" s="184">
        <v>160</v>
      </c>
    </row>
    <row r="8553" spans="1:6">
      <c r="A8553" s="380">
        <v>41865</v>
      </c>
      <c r="B8553" s="4"/>
      <c r="C8553" s="7" t="s">
        <v>354</v>
      </c>
      <c r="D8553" s="7" t="s">
        <v>9507</v>
      </c>
      <c r="E8553" s="519">
        <v>19071</v>
      </c>
      <c r="F8553" s="184">
        <v>1260</v>
      </c>
    </row>
    <row r="8554" spans="1:6">
      <c r="A8554" s="380">
        <v>41865</v>
      </c>
      <c r="B8554" s="4"/>
      <c r="C8554" s="7" t="s">
        <v>2268</v>
      </c>
      <c r="D8554" s="7" t="s">
        <v>9597</v>
      </c>
      <c r="E8554" s="519">
        <v>19167</v>
      </c>
      <c r="F8554" s="184">
        <v>520</v>
      </c>
    </row>
    <row r="8555" spans="1:6">
      <c r="A8555" s="380">
        <v>41865</v>
      </c>
      <c r="B8555" s="4"/>
      <c r="C8555" s="7" t="s">
        <v>3775</v>
      </c>
      <c r="D8555" s="7" t="s">
        <v>9523</v>
      </c>
      <c r="E8555" s="519">
        <v>19087</v>
      </c>
      <c r="F8555" s="184">
        <v>137.84</v>
      </c>
    </row>
    <row r="8556" spans="1:6">
      <c r="A8556" s="380">
        <v>41865</v>
      </c>
      <c r="B8556" s="4"/>
      <c r="C8556" s="7" t="s">
        <v>503</v>
      </c>
      <c r="D8556" s="7" t="s">
        <v>9522</v>
      </c>
      <c r="E8556" s="519">
        <v>19086</v>
      </c>
      <c r="F8556" s="184">
        <v>140.97</v>
      </c>
    </row>
    <row r="8557" spans="1:6">
      <c r="A8557" s="380">
        <v>41865</v>
      </c>
      <c r="B8557" s="4"/>
      <c r="C8557" s="7" t="s">
        <v>9048</v>
      </c>
      <c r="D8557" s="7" t="s">
        <v>9603</v>
      </c>
      <c r="E8557" s="519">
        <v>19173</v>
      </c>
      <c r="F8557" s="184">
        <v>706.79</v>
      </c>
    </row>
    <row r="8558" spans="1:6">
      <c r="A8558" s="380">
        <v>41865</v>
      </c>
      <c r="B8558" s="4"/>
      <c r="C8558" s="7" t="s">
        <v>5617</v>
      </c>
      <c r="D8558" s="7" t="s">
        <v>9594</v>
      </c>
      <c r="E8558" s="519">
        <v>19164</v>
      </c>
      <c r="F8558" s="184">
        <v>312</v>
      </c>
    </row>
    <row r="8559" spans="1:6">
      <c r="A8559" s="380">
        <v>41865</v>
      </c>
      <c r="B8559" s="4"/>
      <c r="C8559" s="7" t="s">
        <v>636</v>
      </c>
      <c r="D8559" s="7" t="s">
        <v>9527</v>
      </c>
      <c r="E8559" s="519">
        <v>19091</v>
      </c>
      <c r="F8559" s="184">
        <v>140.97</v>
      </c>
    </row>
    <row r="8560" spans="1:6">
      <c r="A8560" s="380">
        <v>41865</v>
      </c>
      <c r="B8560" s="4"/>
      <c r="C8560" s="7" t="s">
        <v>529</v>
      </c>
      <c r="D8560" s="7" t="s">
        <v>9550</v>
      </c>
      <c r="E8560" s="519">
        <v>19117</v>
      </c>
      <c r="F8560" s="184">
        <v>218</v>
      </c>
    </row>
    <row r="8561" spans="1:6">
      <c r="A8561" s="380">
        <v>41865</v>
      </c>
      <c r="B8561" s="4"/>
      <c r="C8561" s="7" t="s">
        <v>7534</v>
      </c>
      <c r="D8561" s="7" t="s">
        <v>9583</v>
      </c>
      <c r="E8561" s="519">
        <v>19152</v>
      </c>
      <c r="F8561" s="184">
        <v>136</v>
      </c>
    </row>
    <row r="8562" spans="1:6">
      <c r="A8562" s="380">
        <v>41865</v>
      </c>
      <c r="B8562" s="4"/>
      <c r="C8562" s="7" t="s">
        <v>1483</v>
      </c>
      <c r="D8562" s="7" t="s">
        <v>9595</v>
      </c>
      <c r="E8562" s="519">
        <v>19165</v>
      </c>
      <c r="F8562" s="184">
        <v>120</v>
      </c>
    </row>
    <row r="8563" spans="1:6">
      <c r="A8563" s="380">
        <v>41865</v>
      </c>
      <c r="B8563" s="4"/>
      <c r="C8563" s="7" t="s">
        <v>1483</v>
      </c>
      <c r="D8563" s="7" t="s">
        <v>9555</v>
      </c>
      <c r="E8563" s="519">
        <v>19123</v>
      </c>
      <c r="F8563" s="184">
        <v>228</v>
      </c>
    </row>
    <row r="8564" spans="1:6">
      <c r="A8564" s="380">
        <v>41865</v>
      </c>
      <c r="B8564" s="4"/>
      <c r="C8564" s="7" t="s">
        <v>561</v>
      </c>
      <c r="D8564" s="7" t="s">
        <v>9546</v>
      </c>
      <c r="E8564" s="519">
        <v>19112</v>
      </c>
      <c r="F8564" s="184">
        <v>161</v>
      </c>
    </row>
    <row r="8565" spans="1:6">
      <c r="A8565" s="380">
        <v>41865</v>
      </c>
      <c r="B8565" s="4"/>
      <c r="C8565" s="7" t="s">
        <v>4349</v>
      </c>
      <c r="D8565" s="7" t="s">
        <v>9586</v>
      </c>
      <c r="E8565" s="519">
        <v>19155</v>
      </c>
      <c r="F8565" s="184">
        <v>160</v>
      </c>
    </row>
    <row r="8566" spans="1:6">
      <c r="A8566" s="380">
        <v>41865</v>
      </c>
      <c r="B8566" s="4"/>
      <c r="C8566" s="7" t="s">
        <v>233</v>
      </c>
      <c r="D8566" s="7" t="s">
        <v>9558</v>
      </c>
      <c r="E8566" s="519">
        <v>19126</v>
      </c>
      <c r="F8566" s="184">
        <v>298.8</v>
      </c>
    </row>
    <row r="8567" spans="1:6">
      <c r="A8567" s="380">
        <v>41865</v>
      </c>
      <c r="B8567" s="4"/>
      <c r="C8567" s="7" t="s">
        <v>626</v>
      </c>
      <c r="D8567" s="7" t="s">
        <v>9518</v>
      </c>
      <c r="E8567" s="519">
        <v>19082</v>
      </c>
      <c r="F8567" s="184">
        <v>140.97</v>
      </c>
    </row>
    <row r="8568" spans="1:6">
      <c r="A8568" s="380">
        <v>41865</v>
      </c>
      <c r="B8568" s="4"/>
      <c r="C8568" s="7" t="s">
        <v>9493</v>
      </c>
      <c r="D8568" s="7" t="s">
        <v>9528</v>
      </c>
      <c r="E8568" s="519">
        <v>19092</v>
      </c>
      <c r="F8568" s="184">
        <v>137.84</v>
      </c>
    </row>
    <row r="8569" spans="1:6">
      <c r="A8569" s="380">
        <v>41865</v>
      </c>
      <c r="B8569" s="4"/>
      <c r="C8569" s="7" t="s">
        <v>497</v>
      </c>
      <c r="D8569" s="7" t="s">
        <v>9517</v>
      </c>
      <c r="E8569" s="519">
        <v>19081</v>
      </c>
      <c r="F8569" s="184">
        <v>137.84</v>
      </c>
    </row>
    <row r="8570" spans="1:6">
      <c r="A8570" s="380">
        <v>41865</v>
      </c>
      <c r="B8570" s="4"/>
      <c r="C8570" s="7" t="s">
        <v>9503</v>
      </c>
      <c r="D8570" s="7" t="s">
        <v>9604</v>
      </c>
      <c r="E8570" s="519">
        <v>19174</v>
      </c>
      <c r="F8570" s="184">
        <v>136</v>
      </c>
    </row>
    <row r="8571" spans="1:6">
      <c r="A8571" s="380">
        <v>41865</v>
      </c>
      <c r="B8571" s="4"/>
      <c r="C8571" s="7" t="s">
        <v>9045</v>
      </c>
      <c r="D8571" s="7" t="s">
        <v>9532</v>
      </c>
      <c r="E8571" s="519">
        <v>19097</v>
      </c>
      <c r="F8571" s="184">
        <v>136</v>
      </c>
    </row>
    <row r="8572" spans="1:6">
      <c r="A8572" s="380">
        <v>41865</v>
      </c>
      <c r="B8572" s="4"/>
      <c r="C8572" s="7" t="s">
        <v>1734</v>
      </c>
      <c r="D8572" s="7" t="s">
        <v>9544</v>
      </c>
      <c r="E8572" s="519">
        <v>19110</v>
      </c>
      <c r="F8572" s="184">
        <v>184</v>
      </c>
    </row>
    <row r="8573" spans="1:6">
      <c r="A8573" s="380">
        <v>41865</v>
      </c>
      <c r="B8573" s="4"/>
      <c r="C8573" s="7" t="s">
        <v>192</v>
      </c>
      <c r="D8573" s="7" t="s">
        <v>9516</v>
      </c>
      <c r="E8573" s="519">
        <v>19080</v>
      </c>
      <c r="F8573" s="184">
        <v>165.2</v>
      </c>
    </row>
    <row r="8574" spans="1:6">
      <c r="A8574" s="380">
        <v>41865</v>
      </c>
      <c r="B8574" s="4"/>
      <c r="C8574" s="7" t="s">
        <v>200</v>
      </c>
      <c r="D8574" s="7" t="s">
        <v>9520</v>
      </c>
      <c r="E8574" s="519">
        <v>19084</v>
      </c>
      <c r="F8574" s="184">
        <v>165.2</v>
      </c>
    </row>
    <row r="8575" spans="1:6">
      <c r="A8575" s="380">
        <v>41865</v>
      </c>
      <c r="B8575" s="4"/>
      <c r="C8575" s="7" t="s">
        <v>2397</v>
      </c>
      <c r="D8575" s="7" t="s">
        <v>9521</v>
      </c>
      <c r="E8575" s="519">
        <v>19085</v>
      </c>
      <c r="F8575" s="184">
        <v>137.84</v>
      </c>
    </row>
    <row r="8576" spans="1:6">
      <c r="A8576" s="380">
        <v>41865</v>
      </c>
      <c r="B8576" s="4"/>
      <c r="C8576" s="7" t="s">
        <v>681</v>
      </c>
      <c r="D8576" s="7" t="s">
        <v>9519</v>
      </c>
      <c r="E8576" s="519">
        <v>19083</v>
      </c>
      <c r="F8576" s="184">
        <v>191.8</v>
      </c>
    </row>
    <row r="8577" spans="1:13" s="444" customFormat="1">
      <c r="A8577" s="380">
        <v>41865</v>
      </c>
      <c r="B8577" s="4"/>
      <c r="C8577" s="7" t="s">
        <v>8532</v>
      </c>
      <c r="D8577" s="7" t="s">
        <v>9575</v>
      </c>
      <c r="E8577" s="519">
        <v>19144</v>
      </c>
      <c r="F8577" s="184">
        <v>480</v>
      </c>
      <c r="G8577" s="309"/>
      <c r="H8577" s="309"/>
      <c r="I8577" s="24"/>
      <c r="J8577" s="2"/>
    </row>
    <row r="8578" spans="1:13" s="444" customFormat="1">
      <c r="A8578" s="380">
        <v>41865</v>
      </c>
      <c r="B8578" s="4"/>
      <c r="C8578" s="7" t="s">
        <v>5298</v>
      </c>
      <c r="D8578" s="7" t="s">
        <v>9598</v>
      </c>
      <c r="E8578" s="519">
        <v>19168</v>
      </c>
      <c r="F8578" s="184">
        <v>120</v>
      </c>
      <c r="G8578" s="309"/>
      <c r="H8578" s="309"/>
      <c r="I8578" s="24"/>
      <c r="J8578" s="2"/>
    </row>
    <row r="8579" spans="1:13" s="444" customFormat="1">
      <c r="A8579" s="380">
        <v>41865</v>
      </c>
      <c r="B8579" s="4"/>
      <c r="C8579" s="7" t="s">
        <v>2147</v>
      </c>
      <c r="D8579" s="7" t="s">
        <v>9542</v>
      </c>
      <c r="E8579" s="519">
        <v>19107</v>
      </c>
      <c r="F8579" s="184">
        <v>176</v>
      </c>
      <c r="G8579" s="309"/>
      <c r="H8579" s="309"/>
      <c r="I8579" s="24"/>
      <c r="J8579" s="2"/>
    </row>
    <row r="8580" spans="1:13" s="444" customFormat="1">
      <c r="A8580" s="380">
        <v>41865</v>
      </c>
      <c r="B8580" s="4"/>
      <c r="C8580" s="7" t="s">
        <v>369</v>
      </c>
      <c r="D8580" s="7" t="s">
        <v>9510</v>
      </c>
      <c r="E8580" s="519">
        <v>19074</v>
      </c>
      <c r="F8580" s="184">
        <v>604</v>
      </c>
      <c r="G8580" s="309"/>
      <c r="H8580" s="309"/>
      <c r="I8580" s="24"/>
      <c r="J8580" s="2"/>
    </row>
    <row r="8581" spans="1:13" s="444" customFormat="1">
      <c r="A8581" s="380">
        <v>41865</v>
      </c>
      <c r="B8581" s="4"/>
      <c r="C8581" s="7" t="s">
        <v>560</v>
      </c>
      <c r="D8581" s="7" t="s">
        <v>9545</v>
      </c>
      <c r="E8581" s="519">
        <v>19111</v>
      </c>
      <c r="F8581" s="184">
        <v>220</v>
      </c>
      <c r="G8581" s="309"/>
      <c r="H8581" s="309"/>
      <c r="I8581" s="24"/>
      <c r="J8581" s="2"/>
    </row>
    <row r="8582" spans="1:13" s="444" customFormat="1">
      <c r="A8582" s="380">
        <v>41865</v>
      </c>
      <c r="B8582" s="4"/>
      <c r="C8582" s="7" t="s">
        <v>568</v>
      </c>
      <c r="D8582" s="7" t="s">
        <v>9576</v>
      </c>
      <c r="E8582" s="519">
        <v>19145</v>
      </c>
      <c r="F8582" s="184">
        <v>480</v>
      </c>
      <c r="G8582" s="309"/>
      <c r="H8582" s="309"/>
      <c r="I8582" s="24"/>
      <c r="J8582" s="2"/>
    </row>
    <row r="8583" spans="1:13" s="444" customFormat="1">
      <c r="A8583" s="380">
        <v>41865</v>
      </c>
      <c r="B8583" s="4"/>
      <c r="C8583" s="7" t="s">
        <v>5113</v>
      </c>
      <c r="D8583" s="7" t="s">
        <v>9539</v>
      </c>
      <c r="E8583" s="519">
        <v>19104</v>
      </c>
      <c r="F8583" s="184">
        <v>140</v>
      </c>
      <c r="G8583" s="309"/>
      <c r="H8583" s="309"/>
      <c r="I8583" s="24"/>
      <c r="J8583" s="2"/>
    </row>
    <row r="8584" spans="1:13" s="444" customFormat="1">
      <c r="A8584" s="380">
        <v>41865</v>
      </c>
      <c r="B8584" s="4"/>
      <c r="C8584" s="7" t="s">
        <v>265</v>
      </c>
      <c r="D8584" s="7" t="s">
        <v>9549</v>
      </c>
      <c r="E8584" s="519">
        <v>19116</v>
      </c>
      <c r="F8584" s="184">
        <v>154</v>
      </c>
      <c r="G8584" s="309"/>
      <c r="H8584" s="309"/>
      <c r="I8584" s="24"/>
      <c r="J8584" s="2"/>
    </row>
    <row r="8585" spans="1:13" s="444" customFormat="1">
      <c r="A8585" s="380">
        <v>41865</v>
      </c>
      <c r="B8585" s="4"/>
      <c r="C8585" s="7" t="s">
        <v>9501</v>
      </c>
      <c r="D8585" s="7" t="s">
        <v>9579</v>
      </c>
      <c r="E8585" s="519">
        <v>19148</v>
      </c>
      <c r="F8585" s="184">
        <v>216</v>
      </c>
      <c r="G8585" s="309"/>
      <c r="H8585" s="309"/>
      <c r="I8585" s="24"/>
      <c r="J8585" s="2"/>
    </row>
    <row r="8586" spans="1:13" s="444" customFormat="1">
      <c r="A8586" s="380">
        <v>41865</v>
      </c>
      <c r="B8586" s="4"/>
      <c r="C8586" s="7" t="s">
        <v>9368</v>
      </c>
      <c r="D8586" s="7" t="s">
        <v>9571</v>
      </c>
      <c r="E8586" s="519">
        <v>19140</v>
      </c>
      <c r="F8586" s="184">
        <v>750.97</v>
      </c>
      <c r="G8586" s="309"/>
      <c r="H8586" s="309"/>
      <c r="I8586" s="24"/>
      <c r="J8586" s="2"/>
    </row>
    <row r="8589" spans="1:13">
      <c r="A8589" s="579">
        <v>41866</v>
      </c>
    </row>
    <row r="8590" spans="1:13" s="444" customFormat="1" ht="15" customHeight="1">
      <c r="A8590" s="380">
        <v>41838</v>
      </c>
      <c r="B8590" s="4"/>
      <c r="C8590" s="7" t="s">
        <v>583</v>
      </c>
      <c r="D8590" s="7" t="s">
        <v>9192</v>
      </c>
      <c r="E8590" s="519">
        <v>18793</v>
      </c>
      <c r="F8590" s="184">
        <v>70</v>
      </c>
      <c r="G8590" s="309"/>
      <c r="H8590" s="309"/>
      <c r="J8590" s="24"/>
      <c r="K8590" s="73"/>
      <c r="L8590" s="74"/>
      <c r="M8590" s="24"/>
    </row>
    <row r="8591" spans="1:13" s="444" customFormat="1">
      <c r="A8591" s="380">
        <v>41850</v>
      </c>
      <c r="B8591" s="4"/>
      <c r="C8591" s="7" t="s">
        <v>771</v>
      </c>
      <c r="D8591" s="7" t="s">
        <v>9375</v>
      </c>
      <c r="E8591" s="519">
        <v>18834</v>
      </c>
      <c r="F8591" s="184">
        <v>81.28</v>
      </c>
      <c r="G8591" s="309"/>
      <c r="H8591" s="309"/>
      <c r="I8591" s="24"/>
      <c r="J8591" s="2"/>
    </row>
    <row r="8592" spans="1:13" s="444" customFormat="1">
      <c r="A8592" s="380">
        <v>41865</v>
      </c>
      <c r="B8592" s="4"/>
      <c r="C8592" s="7" t="s">
        <v>9054</v>
      </c>
      <c r="D8592" s="7" t="s">
        <v>9592</v>
      </c>
      <c r="E8592" s="519">
        <v>19161</v>
      </c>
      <c r="F8592" s="184">
        <v>160</v>
      </c>
      <c r="G8592" s="309"/>
      <c r="H8592" s="309"/>
      <c r="I8592" s="24"/>
      <c r="J8592" s="2"/>
    </row>
    <row r="8593" spans="1:10" s="444" customFormat="1">
      <c r="A8593" s="380">
        <v>41858</v>
      </c>
      <c r="B8593" s="4"/>
      <c r="C8593" s="7" t="s">
        <v>1871</v>
      </c>
      <c r="D8593" s="7" t="s">
        <v>9418</v>
      </c>
      <c r="E8593" s="519">
        <v>18994</v>
      </c>
      <c r="F8593" s="184">
        <v>229.62</v>
      </c>
      <c r="G8593" s="309"/>
      <c r="H8593" s="309"/>
      <c r="I8593" s="24"/>
      <c r="J8593" s="2"/>
    </row>
    <row r="8594" spans="1:10" s="444" customFormat="1">
      <c r="A8594" s="380">
        <v>41863</v>
      </c>
      <c r="B8594" s="4"/>
      <c r="C8594" s="7" t="s">
        <v>9485</v>
      </c>
      <c r="D8594" s="7" t="s">
        <v>9488</v>
      </c>
      <c r="E8594" s="519">
        <v>19059</v>
      </c>
      <c r="F8594" s="184">
        <v>260.10000000000002</v>
      </c>
      <c r="G8594" s="309"/>
      <c r="H8594" s="309"/>
      <c r="I8594" s="24"/>
      <c r="J8594" s="2"/>
    </row>
    <row r="8595" spans="1:10" s="444" customFormat="1">
      <c r="A8595" s="380">
        <v>41859</v>
      </c>
      <c r="B8595" s="4"/>
      <c r="C8595" s="7" t="s">
        <v>6375</v>
      </c>
      <c r="D8595" s="7" t="s">
        <v>9449</v>
      </c>
      <c r="E8595" s="519">
        <v>19027</v>
      </c>
      <c r="F8595" s="184">
        <v>280.42</v>
      </c>
      <c r="G8595" s="309"/>
      <c r="H8595" s="309"/>
      <c r="I8595" s="24"/>
      <c r="J8595" s="2"/>
    </row>
    <row r="8596" spans="1:10" s="444" customFormat="1">
      <c r="A8596" s="380">
        <v>41859</v>
      </c>
      <c r="B8596" s="4"/>
      <c r="C8596" s="7" t="s">
        <v>7007</v>
      </c>
      <c r="D8596" s="7" t="s">
        <v>9438</v>
      </c>
      <c r="E8596" s="519">
        <v>19016</v>
      </c>
      <c r="F8596" s="184">
        <v>300</v>
      </c>
      <c r="G8596" s="309"/>
      <c r="H8596" s="309"/>
      <c r="I8596" s="24"/>
      <c r="J8596" s="2"/>
    </row>
    <row r="8597" spans="1:10" s="444" customFormat="1">
      <c r="A8597" s="380">
        <v>41856</v>
      </c>
      <c r="B8597" s="4"/>
      <c r="C8597" s="7" t="s">
        <v>1804</v>
      </c>
      <c r="D8597" s="7" t="s">
        <v>9400</v>
      </c>
      <c r="E8597" s="519">
        <v>18976</v>
      </c>
      <c r="F8597" s="184">
        <v>353.28</v>
      </c>
      <c r="G8597" s="309"/>
      <c r="H8597" s="309"/>
      <c r="I8597" s="24"/>
      <c r="J8597" s="2"/>
    </row>
    <row r="8598" spans="1:10" s="444" customFormat="1">
      <c r="A8598" s="380">
        <v>41859</v>
      </c>
      <c r="B8598" s="4"/>
      <c r="C8598" s="7" t="s">
        <v>9238</v>
      </c>
      <c r="D8598" s="7" t="s">
        <v>9430</v>
      </c>
      <c r="E8598" s="519">
        <v>19006</v>
      </c>
      <c r="F8598" s="184">
        <v>400</v>
      </c>
      <c r="G8598" s="309"/>
      <c r="H8598" s="309"/>
      <c r="I8598" s="24"/>
      <c r="J8598" s="2"/>
    </row>
    <row r="8599" spans="1:10" s="444" customFormat="1">
      <c r="A8599" s="380">
        <v>41865</v>
      </c>
      <c r="B8599" s="4"/>
      <c r="C8599" s="7" t="s">
        <v>538</v>
      </c>
      <c r="D8599" s="7" t="s">
        <v>9565</v>
      </c>
      <c r="E8599" s="519">
        <v>19134</v>
      </c>
      <c r="F8599" s="184">
        <v>403.2</v>
      </c>
      <c r="G8599" s="309"/>
      <c r="H8599" s="309"/>
      <c r="I8599" s="24"/>
      <c r="J8599" s="2"/>
    </row>
    <row r="8600" spans="1:10" s="444" customFormat="1">
      <c r="A8600" s="380">
        <v>41865</v>
      </c>
      <c r="B8600" s="4"/>
      <c r="C8600" s="7" t="s">
        <v>8027</v>
      </c>
      <c r="D8600" s="7" t="s">
        <v>9512</v>
      </c>
      <c r="E8600" s="519">
        <v>19076</v>
      </c>
      <c r="F8600" s="184">
        <v>480</v>
      </c>
      <c r="G8600" s="309"/>
      <c r="H8600" s="309"/>
      <c r="I8600" s="24"/>
      <c r="J8600" s="2"/>
    </row>
    <row r="8601" spans="1:10" s="444" customFormat="1">
      <c r="A8601" s="380">
        <v>41863</v>
      </c>
      <c r="B8601" s="4"/>
      <c r="C8601" s="7" t="s">
        <v>1393</v>
      </c>
      <c r="D8601" s="7" t="s">
        <v>9476</v>
      </c>
      <c r="E8601" s="519">
        <v>19051</v>
      </c>
      <c r="F8601" s="184">
        <v>552</v>
      </c>
      <c r="G8601" s="309"/>
      <c r="H8601" s="309"/>
      <c r="I8601" s="24"/>
      <c r="J8601" s="2"/>
    </row>
    <row r="8602" spans="1:10" s="444" customFormat="1">
      <c r="A8602" s="380">
        <v>41865</v>
      </c>
      <c r="B8602" s="4"/>
      <c r="C8602" s="7" t="s">
        <v>367</v>
      </c>
      <c r="D8602" s="7" t="s">
        <v>9509</v>
      </c>
      <c r="E8602" s="519">
        <v>19073</v>
      </c>
      <c r="F8602" s="184">
        <v>660</v>
      </c>
      <c r="G8602" s="309"/>
      <c r="H8602" s="309"/>
      <c r="I8602" s="24"/>
      <c r="J8602" s="2"/>
    </row>
    <row r="8603" spans="1:10" s="444" customFormat="1">
      <c r="A8603" s="380">
        <v>41863</v>
      </c>
      <c r="B8603" s="4"/>
      <c r="C8603" s="7" t="s">
        <v>9472</v>
      </c>
      <c r="D8603" s="7" t="s">
        <v>9475</v>
      </c>
      <c r="E8603" s="519">
        <v>19050</v>
      </c>
      <c r="F8603" s="184">
        <v>750.72</v>
      </c>
      <c r="G8603" s="309"/>
      <c r="H8603" s="309"/>
      <c r="I8603" s="24"/>
      <c r="J8603" s="2"/>
    </row>
    <row r="8604" spans="1:10">
      <c r="A8604" s="627">
        <v>41865</v>
      </c>
      <c r="B8604" s="33"/>
      <c r="C8604" s="316" t="s">
        <v>922</v>
      </c>
      <c r="D8604" s="316" t="s">
        <v>9606</v>
      </c>
      <c r="E8604" s="519">
        <v>19176</v>
      </c>
      <c r="F8604" s="184">
        <v>794</v>
      </c>
    </row>
    <row r="8605" spans="1:10" s="444" customFormat="1">
      <c r="A8605" s="380">
        <v>41865</v>
      </c>
      <c r="B8605" s="4"/>
      <c r="C8605" s="7" t="s">
        <v>6986</v>
      </c>
      <c r="D8605" s="7" t="s">
        <v>9562</v>
      </c>
      <c r="E8605" s="519">
        <v>19130</v>
      </c>
      <c r="F8605" s="184">
        <v>1000</v>
      </c>
      <c r="G8605" s="309"/>
      <c r="H8605" s="309"/>
      <c r="I8605" s="24"/>
      <c r="J8605" s="2"/>
    </row>
    <row r="8606" spans="1:10" s="444" customFormat="1">
      <c r="A8606" s="380">
        <v>41865</v>
      </c>
      <c r="B8606" s="4"/>
      <c r="C8606" s="7" t="s">
        <v>492</v>
      </c>
      <c r="D8606" s="7" t="s">
        <v>9513</v>
      </c>
      <c r="E8606" s="519">
        <v>19077</v>
      </c>
      <c r="F8606" s="184">
        <v>195.4</v>
      </c>
      <c r="G8606" s="309"/>
      <c r="H8606" s="309"/>
      <c r="I8606" s="24"/>
      <c r="J8606" s="2"/>
    </row>
    <row r="8607" spans="1:10" s="444" customFormat="1" ht="14.25" customHeight="1">
      <c r="A8607" s="380">
        <v>41865</v>
      </c>
      <c r="B8607" s="4"/>
      <c r="C8607" s="7" t="s">
        <v>173</v>
      </c>
      <c r="D8607" s="7" t="s">
        <v>9525</v>
      </c>
      <c r="E8607" s="519">
        <v>19089</v>
      </c>
      <c r="F8607" s="184">
        <v>247.46</v>
      </c>
      <c r="G8607" s="309"/>
      <c r="H8607" s="309"/>
      <c r="I8607" s="24"/>
      <c r="J8607" s="2"/>
    </row>
    <row r="8608" spans="1:10" s="444" customFormat="1">
      <c r="A8608" s="380">
        <v>41865</v>
      </c>
      <c r="B8608" s="4"/>
      <c r="C8608" s="7" t="s">
        <v>9496</v>
      </c>
      <c r="D8608" s="7" t="s">
        <v>9533</v>
      </c>
      <c r="E8608" s="519">
        <v>19098</v>
      </c>
      <c r="F8608" s="184">
        <v>79.33</v>
      </c>
      <c r="G8608" s="309"/>
      <c r="H8608" s="309"/>
      <c r="I8608" s="24"/>
      <c r="J8608" s="2"/>
    </row>
    <row r="8609" spans="1:10" s="444" customFormat="1">
      <c r="A8609" s="380">
        <v>41865</v>
      </c>
      <c r="B8609" s="4"/>
      <c r="C8609" s="7" t="s">
        <v>559</v>
      </c>
      <c r="D8609" s="7" t="s">
        <v>9540</v>
      </c>
      <c r="E8609" s="519">
        <v>19105</v>
      </c>
      <c r="F8609" s="184">
        <v>184</v>
      </c>
      <c r="G8609" s="309"/>
      <c r="H8609" s="309"/>
      <c r="I8609" s="24"/>
      <c r="J8609" s="2"/>
    </row>
    <row r="8610" spans="1:10" s="444" customFormat="1">
      <c r="A8610" s="380">
        <v>41865</v>
      </c>
      <c r="B8610" s="4"/>
      <c r="C8610" s="7" t="s">
        <v>9495</v>
      </c>
      <c r="D8610" s="7" t="s">
        <v>9531</v>
      </c>
      <c r="E8610" s="519">
        <v>19095</v>
      </c>
      <c r="F8610" s="184">
        <v>122.4</v>
      </c>
      <c r="G8610" s="309"/>
      <c r="H8610" s="309"/>
      <c r="I8610" s="24"/>
      <c r="J8610" s="2"/>
    </row>
    <row r="8611" spans="1:10" s="444" customFormat="1">
      <c r="A8611" s="380">
        <v>41865</v>
      </c>
      <c r="B8611" s="4"/>
      <c r="C8611" s="7" t="s">
        <v>9370</v>
      </c>
      <c r="D8611" s="7" t="s">
        <v>9584</v>
      </c>
      <c r="E8611" s="519">
        <v>19153</v>
      </c>
      <c r="F8611" s="184">
        <v>136</v>
      </c>
      <c r="G8611" s="309"/>
      <c r="H8611" s="309"/>
      <c r="I8611" s="24"/>
      <c r="J8611" s="2"/>
    </row>
    <row r="8612" spans="1:10" s="444" customFormat="1">
      <c r="A8612" s="380">
        <v>41865</v>
      </c>
      <c r="B8612" s="4"/>
      <c r="C8612" s="7" t="s">
        <v>9366</v>
      </c>
      <c r="D8612" s="7" t="s">
        <v>9534</v>
      </c>
      <c r="E8612" s="519">
        <v>19099</v>
      </c>
      <c r="F8612" s="184">
        <v>136</v>
      </c>
      <c r="G8612" s="309"/>
      <c r="H8612" s="309"/>
      <c r="I8612" s="24"/>
      <c r="J8612" s="2"/>
    </row>
    <row r="8613" spans="1:10" s="444" customFormat="1">
      <c r="A8613" s="380">
        <v>41865</v>
      </c>
      <c r="B8613" s="4"/>
      <c r="C8613" s="7" t="s">
        <v>7169</v>
      </c>
      <c r="D8613" s="7" t="s">
        <v>9581</v>
      </c>
      <c r="E8613" s="519">
        <v>19150</v>
      </c>
      <c r="F8613" s="184">
        <v>220</v>
      </c>
      <c r="G8613" s="309"/>
      <c r="H8613" s="309"/>
      <c r="I8613" s="24"/>
      <c r="J8613" s="2"/>
    </row>
    <row r="8614" spans="1:10" s="444" customFormat="1">
      <c r="A8614" s="380">
        <v>41866</v>
      </c>
      <c r="B8614" s="4"/>
      <c r="C8614" s="7" t="s">
        <v>145</v>
      </c>
      <c r="D8614" s="7" t="s">
        <v>9608</v>
      </c>
      <c r="E8614" s="519">
        <v>19062</v>
      </c>
      <c r="F8614" s="184">
        <v>360</v>
      </c>
      <c r="G8614" s="309"/>
      <c r="H8614" s="309"/>
      <c r="I8614" s="24"/>
      <c r="J8614" s="2"/>
    </row>
    <row r="8615" spans="1:10" s="444" customFormat="1">
      <c r="A8615" s="380">
        <v>41866</v>
      </c>
      <c r="B8615" s="4"/>
      <c r="C8615" s="7" t="s">
        <v>145</v>
      </c>
      <c r="D8615" s="7" t="s">
        <v>9609</v>
      </c>
      <c r="E8615" s="519">
        <v>19063</v>
      </c>
      <c r="F8615" s="184">
        <v>400</v>
      </c>
      <c r="G8615" s="309"/>
      <c r="H8615" s="309"/>
      <c r="I8615" s="24"/>
      <c r="J8615" s="2"/>
    </row>
    <row r="8616" spans="1:10" s="444" customFormat="1">
      <c r="A8616" s="380">
        <v>41865</v>
      </c>
      <c r="B8616" s="4"/>
      <c r="C8616" s="7" t="s">
        <v>1994</v>
      </c>
      <c r="D8616" s="7" t="s">
        <v>9529</v>
      </c>
      <c r="E8616" s="519">
        <v>19093</v>
      </c>
      <c r="F8616" s="184">
        <v>182.51</v>
      </c>
      <c r="G8616" s="309"/>
      <c r="H8616" s="309"/>
      <c r="I8616" s="24"/>
      <c r="J8616" s="2"/>
    </row>
    <row r="8617" spans="1:10" s="444" customFormat="1">
      <c r="A8617" s="380">
        <v>41865</v>
      </c>
      <c r="B8617" s="4"/>
      <c r="C8617" s="7" t="s">
        <v>5785</v>
      </c>
      <c r="D8617" s="7" t="s">
        <v>9535</v>
      </c>
      <c r="E8617" s="519">
        <v>19100</v>
      </c>
      <c r="F8617" s="184">
        <v>240</v>
      </c>
      <c r="G8617" s="309"/>
      <c r="H8617" s="309"/>
      <c r="I8617" s="24"/>
      <c r="J8617" s="2"/>
    </row>
    <row r="8618" spans="1:10" s="444" customFormat="1">
      <c r="A8618" s="380">
        <v>41865</v>
      </c>
      <c r="B8618" s="4"/>
      <c r="C8618" s="7" t="s">
        <v>245</v>
      </c>
      <c r="D8618" s="7" t="s">
        <v>9548</v>
      </c>
      <c r="E8618" s="519">
        <v>19115</v>
      </c>
      <c r="F8618" s="184">
        <v>174</v>
      </c>
      <c r="G8618" s="309"/>
      <c r="H8618" s="309"/>
      <c r="I8618" s="24"/>
      <c r="J8618" s="2"/>
    </row>
    <row r="8619" spans="1:10" s="444" customFormat="1">
      <c r="A8619" s="380">
        <v>41865</v>
      </c>
      <c r="B8619" s="4"/>
      <c r="C8619" s="7" t="s">
        <v>4367</v>
      </c>
      <c r="D8619" s="7" t="s">
        <v>9582</v>
      </c>
      <c r="E8619" s="519">
        <v>19151</v>
      </c>
      <c r="F8619" s="184">
        <v>240</v>
      </c>
      <c r="G8619" s="309"/>
      <c r="H8619" s="309"/>
      <c r="I8619" s="24"/>
      <c r="J8619" s="2"/>
    </row>
    <row r="8620" spans="1:10" s="444" customFormat="1">
      <c r="A8620" s="380">
        <v>41865</v>
      </c>
      <c r="B8620" s="4"/>
      <c r="C8620" s="7" t="s">
        <v>629</v>
      </c>
      <c r="D8620" s="7" t="s">
        <v>9515</v>
      </c>
      <c r="E8620" s="519">
        <v>19079</v>
      </c>
      <c r="F8620" s="184">
        <v>138</v>
      </c>
      <c r="G8620" s="309"/>
      <c r="H8620" s="309"/>
      <c r="I8620" s="24"/>
      <c r="J8620" s="2"/>
    </row>
    <row r="8621" spans="1:10" s="444" customFormat="1">
      <c r="A8621" s="380">
        <v>41865</v>
      </c>
      <c r="B8621" s="4"/>
      <c r="C8621" s="7" t="s">
        <v>457</v>
      </c>
      <c r="D8621" s="7" t="s">
        <v>9511</v>
      </c>
      <c r="E8621" s="519">
        <v>19075</v>
      </c>
      <c r="F8621" s="184">
        <v>800</v>
      </c>
      <c r="G8621" s="309"/>
      <c r="H8621" s="309"/>
      <c r="I8621" s="24"/>
      <c r="J8621" s="2"/>
    </row>
    <row r="8622" spans="1:10" s="444" customFormat="1">
      <c r="A8622" s="380">
        <v>41865</v>
      </c>
      <c r="B8622" s="4"/>
      <c r="C8622" s="7" t="s">
        <v>4500</v>
      </c>
      <c r="D8622" s="7" t="s">
        <v>9593</v>
      </c>
      <c r="E8622" s="519">
        <v>19163</v>
      </c>
      <c r="F8622" s="184">
        <v>460</v>
      </c>
      <c r="G8622" s="309"/>
      <c r="H8622" s="309"/>
      <c r="I8622" s="24"/>
      <c r="J8622" s="2"/>
    </row>
    <row r="8623" spans="1:10" s="444" customFormat="1">
      <c r="A8623" s="380">
        <v>41865</v>
      </c>
      <c r="B8623" s="4"/>
      <c r="C8623" s="7" t="s">
        <v>5613</v>
      </c>
      <c r="D8623" s="7" t="s">
        <v>9560</v>
      </c>
      <c r="E8623" s="519">
        <v>19128</v>
      </c>
      <c r="F8623" s="184">
        <v>960</v>
      </c>
      <c r="G8623" s="309"/>
      <c r="H8623" s="309"/>
      <c r="I8623" s="24"/>
      <c r="J8623" s="2"/>
    </row>
    <row r="8624" spans="1:10">
      <c r="A8624" s="380">
        <v>41865</v>
      </c>
      <c r="B8624" s="4"/>
      <c r="C8624" s="7" t="s">
        <v>8932</v>
      </c>
      <c r="D8624" s="7" t="s">
        <v>9578</v>
      </c>
      <c r="E8624" s="519">
        <v>19147</v>
      </c>
      <c r="F8624" s="184">
        <v>600</v>
      </c>
    </row>
    <row r="8625" spans="1:10" s="444" customFormat="1">
      <c r="A8625" s="380">
        <v>41859</v>
      </c>
      <c r="B8625" s="4"/>
      <c r="C8625" s="7" t="s">
        <v>4292</v>
      </c>
      <c r="D8625" s="7" t="s">
        <v>9435</v>
      </c>
      <c r="E8625" s="519">
        <v>19011</v>
      </c>
      <c r="F8625" s="184">
        <v>500</v>
      </c>
      <c r="G8625" s="309"/>
      <c r="H8625" s="309"/>
      <c r="I8625" s="24"/>
      <c r="J8625" s="2"/>
    </row>
    <row r="8626" spans="1:10" s="444" customFormat="1">
      <c r="A8626" s="380">
        <v>41862</v>
      </c>
      <c r="B8626" s="4"/>
      <c r="C8626" s="7" t="s">
        <v>9458</v>
      </c>
      <c r="D8626" s="7" t="s">
        <v>9465</v>
      </c>
      <c r="E8626" s="519">
        <v>19044</v>
      </c>
      <c r="F8626" s="184">
        <v>690</v>
      </c>
      <c r="G8626" s="309"/>
      <c r="H8626" s="309"/>
      <c r="I8626" s="24"/>
      <c r="J8626" s="2"/>
    </row>
    <row r="8627" spans="1:10" s="444" customFormat="1">
      <c r="A8627" s="380">
        <v>41864</v>
      </c>
      <c r="B8627" s="4"/>
      <c r="C8627" s="7" t="s">
        <v>9489</v>
      </c>
      <c r="D8627" s="7" t="s">
        <v>9490</v>
      </c>
      <c r="E8627" s="519">
        <v>19067</v>
      </c>
      <c r="F8627" s="184">
        <v>690</v>
      </c>
      <c r="G8627" s="309"/>
      <c r="H8627" s="309"/>
      <c r="I8627" s="24"/>
      <c r="J8627" s="2"/>
    </row>
    <row r="8628" spans="1:10" s="444" customFormat="1">
      <c r="A8628" s="380">
        <v>41864</v>
      </c>
      <c r="B8628" s="4"/>
      <c r="C8628" s="7" t="s">
        <v>5002</v>
      </c>
      <c r="D8628" s="7" t="s">
        <v>3871</v>
      </c>
      <c r="E8628" s="519">
        <v>19065</v>
      </c>
      <c r="F8628" s="184">
        <v>552</v>
      </c>
      <c r="G8628" s="309"/>
      <c r="H8628" s="309"/>
      <c r="I8628" s="24"/>
      <c r="J8628" s="2"/>
    </row>
    <row r="8631" spans="1:10">
      <c r="A8631" s="579">
        <v>41869</v>
      </c>
    </row>
    <row r="8632" spans="1:10" s="444" customFormat="1">
      <c r="A8632" s="380">
        <v>41864</v>
      </c>
      <c r="B8632" s="4"/>
      <c r="C8632" s="7" t="s">
        <v>1843</v>
      </c>
      <c r="D8632" s="7" t="s">
        <v>9491</v>
      </c>
      <c r="E8632" s="519">
        <v>19068</v>
      </c>
      <c r="F8632" s="184">
        <v>500</v>
      </c>
      <c r="G8632" s="309"/>
      <c r="H8632" s="309"/>
      <c r="I8632" s="24"/>
      <c r="J8632" s="2"/>
    </row>
    <row r="8633" spans="1:10" s="444" customFormat="1">
      <c r="A8633" s="380">
        <v>41862</v>
      </c>
      <c r="B8633" s="4"/>
      <c r="C8633" s="7" t="s">
        <v>9457</v>
      </c>
      <c r="D8633" s="7" t="s">
        <v>9464</v>
      </c>
      <c r="E8633" s="519">
        <v>19043</v>
      </c>
      <c r="F8633" s="184">
        <v>662.4</v>
      </c>
      <c r="G8633" s="309"/>
      <c r="H8633" s="309"/>
      <c r="I8633" s="24"/>
      <c r="J8633" s="2"/>
    </row>
    <row r="8634" spans="1:10" s="444" customFormat="1">
      <c r="A8634" s="380">
        <v>41859</v>
      </c>
      <c r="B8634" s="4"/>
      <c r="C8634" s="7" t="s">
        <v>6763</v>
      </c>
      <c r="D8634" s="7" t="s">
        <v>9451</v>
      </c>
      <c r="E8634" s="519">
        <v>19029</v>
      </c>
      <c r="F8634" s="184">
        <v>666</v>
      </c>
      <c r="G8634" s="309"/>
      <c r="H8634" s="309"/>
      <c r="I8634" s="24"/>
      <c r="J8634" s="2"/>
    </row>
    <row r="8635" spans="1:10" s="444" customFormat="1">
      <c r="A8635" s="380">
        <v>41863</v>
      </c>
      <c r="B8635" s="4"/>
      <c r="C8635" s="7" t="s">
        <v>615</v>
      </c>
      <c r="D8635" s="7" t="s">
        <v>9486</v>
      </c>
      <c r="E8635" s="519">
        <v>19057</v>
      </c>
      <c r="F8635" s="184">
        <v>1500</v>
      </c>
      <c r="G8635" s="309"/>
      <c r="H8635" s="309"/>
      <c r="I8635" s="24"/>
      <c r="J8635" s="2"/>
    </row>
    <row r="8636" spans="1:10" s="444" customFormat="1">
      <c r="A8636" s="380">
        <v>41865</v>
      </c>
      <c r="B8636" s="4"/>
      <c r="C8636" s="7" t="s">
        <v>8661</v>
      </c>
      <c r="D8636" s="7" t="s">
        <v>9556</v>
      </c>
      <c r="E8636" s="519">
        <v>19124</v>
      </c>
      <c r="F8636" s="184">
        <v>1000</v>
      </c>
      <c r="G8636" s="309"/>
      <c r="H8636" s="309"/>
      <c r="I8636" s="24"/>
      <c r="J8636" s="2"/>
    </row>
    <row r="8637" spans="1:10" s="444" customFormat="1">
      <c r="A8637" s="380">
        <v>41865</v>
      </c>
      <c r="B8637" s="4"/>
      <c r="C8637" s="7" t="s">
        <v>8662</v>
      </c>
      <c r="D8637" s="7" t="s">
        <v>9559</v>
      </c>
      <c r="E8637" s="519">
        <v>19127</v>
      </c>
      <c r="F8637" s="184">
        <v>1000</v>
      </c>
      <c r="G8637" s="309"/>
      <c r="H8637" s="309"/>
      <c r="I8637" s="24"/>
      <c r="J8637" s="2"/>
    </row>
    <row r="8638" spans="1:10" s="444" customFormat="1">
      <c r="A8638" s="380">
        <v>41865</v>
      </c>
      <c r="B8638" s="4"/>
      <c r="C8638" s="7" t="s">
        <v>8245</v>
      </c>
      <c r="D8638" s="7" t="s">
        <v>9585</v>
      </c>
      <c r="E8638" s="519">
        <v>19154</v>
      </c>
      <c r="F8638" s="184">
        <v>140</v>
      </c>
      <c r="G8638" s="309"/>
      <c r="H8638" s="309"/>
      <c r="I8638" s="24"/>
      <c r="J8638" s="2"/>
    </row>
    <row r="8639" spans="1:10" s="444" customFormat="1">
      <c r="A8639" s="380">
        <v>41865</v>
      </c>
      <c r="B8639" s="4"/>
      <c r="C8639" s="7" t="s">
        <v>5296</v>
      </c>
      <c r="D8639" s="7" t="s">
        <v>9538</v>
      </c>
      <c r="E8639" s="519">
        <v>19103</v>
      </c>
      <c r="F8639" s="184">
        <v>140</v>
      </c>
      <c r="G8639" s="309"/>
      <c r="H8639" s="309"/>
      <c r="I8639" s="24"/>
      <c r="J8639" s="2"/>
    </row>
    <row r="8640" spans="1:10" s="444" customFormat="1">
      <c r="A8640" s="380">
        <v>41865</v>
      </c>
      <c r="B8640" s="4"/>
      <c r="C8640" s="7" t="s">
        <v>633</v>
      </c>
      <c r="D8640" s="7" t="s">
        <v>9524</v>
      </c>
      <c r="E8640" s="519">
        <v>19088</v>
      </c>
      <c r="F8640" s="184">
        <v>151.80000000000001</v>
      </c>
      <c r="G8640" s="309"/>
      <c r="H8640" s="309"/>
      <c r="I8640" s="24"/>
      <c r="J8640" s="2"/>
    </row>
    <row r="8641" spans="1:10" s="444" customFormat="1">
      <c r="A8641" s="380">
        <v>41865</v>
      </c>
      <c r="B8641" s="4"/>
      <c r="C8641" s="7" t="s">
        <v>9369</v>
      </c>
      <c r="D8641" s="7" t="s">
        <v>9580</v>
      </c>
      <c r="E8641" s="519">
        <v>19149</v>
      </c>
      <c r="F8641" s="184">
        <v>576</v>
      </c>
      <c r="G8641" s="309"/>
      <c r="H8641" s="309"/>
      <c r="I8641" s="24"/>
      <c r="J8641" s="2"/>
    </row>
    <row r="8642" spans="1:10">
      <c r="A8642" s="380">
        <v>41865</v>
      </c>
      <c r="B8642" s="4"/>
      <c r="C8642" s="7" t="s">
        <v>530</v>
      </c>
      <c r="D8642" s="7" t="s">
        <v>9552</v>
      </c>
      <c r="E8642" s="519">
        <v>19119</v>
      </c>
      <c r="F8642" s="184">
        <v>460</v>
      </c>
    </row>
    <row r="8643" spans="1:10">
      <c r="A8643" s="380">
        <v>41865</v>
      </c>
      <c r="B8643" s="4"/>
      <c r="C8643" s="7" t="s">
        <v>523</v>
      </c>
      <c r="D8643" s="7" t="s">
        <v>9541</v>
      </c>
      <c r="E8643" s="519">
        <v>19106</v>
      </c>
      <c r="F8643" s="184">
        <v>392</v>
      </c>
    </row>
    <row r="8644" spans="1:10">
      <c r="A8644" s="380">
        <v>41865</v>
      </c>
      <c r="B8644" s="4"/>
      <c r="C8644" s="7" t="s">
        <v>5294</v>
      </c>
      <c r="D8644" s="7" t="s">
        <v>9577</v>
      </c>
      <c r="E8644" s="519">
        <v>19146</v>
      </c>
      <c r="F8644" s="184">
        <v>960</v>
      </c>
    </row>
    <row r="8645" spans="1:10">
      <c r="A8645" s="380">
        <v>41865</v>
      </c>
      <c r="B8645" s="4"/>
      <c r="C8645" s="7" t="s">
        <v>468</v>
      </c>
      <c r="D8645" s="7" t="s">
        <v>9506</v>
      </c>
      <c r="E8645" s="519">
        <v>19070</v>
      </c>
      <c r="F8645" s="184">
        <v>1380</v>
      </c>
    </row>
    <row r="8646" spans="1:10" s="444" customFormat="1">
      <c r="A8646" s="380">
        <v>41851</v>
      </c>
      <c r="B8646" s="4"/>
      <c r="C8646" s="7" t="s">
        <v>5614</v>
      </c>
      <c r="D8646" s="7" t="s">
        <v>9333</v>
      </c>
      <c r="E8646" s="519">
        <v>18908</v>
      </c>
      <c r="F8646" s="184">
        <v>379.13</v>
      </c>
      <c r="G8646" s="309"/>
      <c r="H8646" s="309"/>
      <c r="I8646" s="24"/>
      <c r="J8646" s="2"/>
    </row>
    <row r="8647" spans="1:10" s="444" customFormat="1">
      <c r="A8647" s="380">
        <v>41865</v>
      </c>
      <c r="B8647" s="4"/>
      <c r="C8647" s="7" t="s">
        <v>9500</v>
      </c>
      <c r="D8647" s="7" t="s">
        <v>9573</v>
      </c>
      <c r="E8647" s="519">
        <v>19142</v>
      </c>
      <c r="F8647" s="184">
        <v>300</v>
      </c>
      <c r="G8647" s="309"/>
      <c r="H8647" s="309"/>
      <c r="I8647" s="24"/>
      <c r="J8647" s="2"/>
    </row>
    <row r="8648" spans="1:10" s="444" customFormat="1">
      <c r="A8648" s="380">
        <v>41865</v>
      </c>
      <c r="B8648" s="4"/>
      <c r="C8648" s="7" t="s">
        <v>7849</v>
      </c>
      <c r="D8648" s="7" t="s">
        <v>9574</v>
      </c>
      <c r="E8648" s="519">
        <v>19143</v>
      </c>
      <c r="F8648" s="184">
        <v>400</v>
      </c>
      <c r="G8648" s="309"/>
      <c r="H8648" s="309"/>
      <c r="I8648" s="24"/>
      <c r="J8648" s="2"/>
    </row>
    <row r="8649" spans="1:10" s="444" customFormat="1">
      <c r="A8649" s="380">
        <v>41865</v>
      </c>
      <c r="B8649" s="4"/>
      <c r="C8649" s="7" t="s">
        <v>8680</v>
      </c>
      <c r="D8649" s="7" t="s">
        <v>9588</v>
      </c>
      <c r="E8649" s="519">
        <v>19157</v>
      </c>
      <c r="F8649" s="184">
        <v>136</v>
      </c>
      <c r="G8649" s="309"/>
      <c r="H8649" s="309"/>
      <c r="I8649" s="24"/>
      <c r="J8649" s="2"/>
    </row>
    <row r="8650" spans="1:10" s="444" customFormat="1">
      <c r="A8650" s="380">
        <v>41865</v>
      </c>
      <c r="B8650" s="4"/>
      <c r="C8650" s="7" t="s">
        <v>6377</v>
      </c>
      <c r="D8650" s="7" t="s">
        <v>9564</v>
      </c>
      <c r="E8650" s="519">
        <v>19133</v>
      </c>
      <c r="F8650" s="184">
        <v>320</v>
      </c>
      <c r="G8650" s="309"/>
      <c r="H8650" s="309"/>
      <c r="I8650" s="24"/>
      <c r="J8650" s="2"/>
    </row>
    <row r="8651" spans="1:10" s="444" customFormat="1">
      <c r="A8651" s="380">
        <v>41869</v>
      </c>
      <c r="B8651" s="4"/>
      <c r="C8651" s="7" t="s">
        <v>3157</v>
      </c>
      <c r="D8651" s="7" t="s">
        <v>9628</v>
      </c>
      <c r="E8651" s="519">
        <v>19194</v>
      </c>
      <c r="F8651" s="184">
        <v>553.62</v>
      </c>
      <c r="G8651" s="309"/>
      <c r="H8651" s="309"/>
      <c r="I8651" s="24"/>
      <c r="J8651" s="2"/>
    </row>
    <row r="8652" spans="1:10">
      <c r="A8652" s="380">
        <v>41865</v>
      </c>
      <c r="B8652" s="4"/>
      <c r="C8652" s="7" t="s">
        <v>1707</v>
      </c>
      <c r="D8652" s="7" t="s">
        <v>9563</v>
      </c>
      <c r="E8652" s="519">
        <v>19131</v>
      </c>
      <c r="F8652" s="184">
        <v>300</v>
      </c>
    </row>
    <row r="8654" spans="1:10">
      <c r="A8654" s="579">
        <v>41870</v>
      </c>
    </row>
    <row r="8655" spans="1:10" s="444" customFormat="1">
      <c r="A8655" s="380">
        <v>41865</v>
      </c>
      <c r="B8655" s="4"/>
      <c r="C8655" s="7" t="s">
        <v>2149</v>
      </c>
      <c r="D8655" s="7" t="s">
        <v>9568</v>
      </c>
      <c r="E8655" s="519">
        <v>19137</v>
      </c>
      <c r="F8655" s="184">
        <v>276</v>
      </c>
      <c r="G8655" s="309"/>
      <c r="H8655" s="309"/>
      <c r="I8655" s="24"/>
      <c r="J8655" s="2"/>
    </row>
    <row r="8656" spans="1:10" s="444" customFormat="1">
      <c r="A8656" s="380">
        <v>41865</v>
      </c>
      <c r="B8656" s="4"/>
      <c r="C8656" s="7" t="s">
        <v>1485</v>
      </c>
      <c r="D8656" s="7" t="s">
        <v>9601</v>
      </c>
      <c r="E8656" s="519">
        <v>19171</v>
      </c>
      <c r="F8656" s="184">
        <v>120</v>
      </c>
      <c r="G8656" s="309"/>
      <c r="H8656" s="309"/>
      <c r="I8656" s="24"/>
      <c r="J8656" s="2"/>
    </row>
    <row r="8657" spans="1:13" s="444" customFormat="1">
      <c r="A8657" s="380">
        <v>41865</v>
      </c>
      <c r="B8657" s="4"/>
      <c r="C8657" s="7" t="s">
        <v>8934</v>
      </c>
      <c r="D8657" s="7" t="s">
        <v>9590</v>
      </c>
      <c r="E8657" s="519">
        <v>19159</v>
      </c>
      <c r="F8657" s="184">
        <v>80.040000000000006</v>
      </c>
      <c r="G8657" s="309"/>
      <c r="H8657" s="309"/>
      <c r="I8657" s="24"/>
      <c r="J8657" s="2"/>
    </row>
    <row r="8658" spans="1:13">
      <c r="A8658" s="380">
        <v>41870</v>
      </c>
      <c r="B8658" s="4"/>
      <c r="C8658" s="7" t="s">
        <v>9640</v>
      </c>
      <c r="D8658" s="7" t="s">
        <v>9641</v>
      </c>
      <c r="E8658" s="519">
        <v>19203</v>
      </c>
      <c r="F8658" s="184">
        <v>600</v>
      </c>
    </row>
    <row r="8659" spans="1:13" s="444" customFormat="1">
      <c r="A8659" s="380">
        <v>41869</v>
      </c>
      <c r="B8659" s="4"/>
      <c r="C8659" s="7" t="s">
        <v>8598</v>
      </c>
      <c r="D8659" s="7" t="s">
        <v>9630</v>
      </c>
      <c r="E8659" s="519">
        <v>19196</v>
      </c>
      <c r="F8659" s="184">
        <v>3500</v>
      </c>
      <c r="G8659" s="309"/>
      <c r="H8659" s="309"/>
      <c r="I8659" s="24"/>
      <c r="J8659" s="2"/>
    </row>
    <row r="8660" spans="1:13" s="444" customFormat="1">
      <c r="A8660" s="380">
        <v>41865</v>
      </c>
      <c r="B8660" s="4"/>
      <c r="C8660" s="7" t="s">
        <v>9499</v>
      </c>
      <c r="D8660" s="7" t="s">
        <v>9570</v>
      </c>
      <c r="E8660" s="519">
        <v>19139</v>
      </c>
      <c r="F8660" s="184">
        <v>706.79</v>
      </c>
      <c r="G8660" s="309"/>
      <c r="H8660" s="309"/>
      <c r="I8660" s="24"/>
      <c r="J8660" s="2"/>
    </row>
    <row r="8661" spans="1:13" s="444" customFormat="1">
      <c r="A8661" s="380">
        <v>41869</v>
      </c>
      <c r="B8661" s="4"/>
      <c r="C8661" s="7" t="s">
        <v>9633</v>
      </c>
      <c r="D8661" s="7" t="s">
        <v>9626</v>
      </c>
      <c r="E8661" s="519">
        <v>19192</v>
      </c>
      <c r="F8661" s="184">
        <v>96.67</v>
      </c>
      <c r="G8661" s="309"/>
      <c r="H8661" s="309"/>
      <c r="I8661" s="24"/>
      <c r="J8661" s="2"/>
    </row>
    <row r="8664" spans="1:13">
      <c r="A8664" s="579">
        <v>41871</v>
      </c>
    </row>
    <row r="8665" spans="1:13" s="444" customFormat="1">
      <c r="A8665" s="380">
        <v>41865</v>
      </c>
      <c r="B8665" s="4"/>
      <c r="C8665" s="7" t="s">
        <v>1640</v>
      </c>
      <c r="D8665" s="7" t="s">
        <v>9599</v>
      </c>
      <c r="E8665" s="519">
        <v>19169</v>
      </c>
      <c r="F8665" s="184">
        <v>120</v>
      </c>
      <c r="G8665" s="309"/>
      <c r="H8665" s="309"/>
      <c r="I8665" s="24"/>
      <c r="J8665" s="2"/>
    </row>
    <row r="8666" spans="1:13" s="444" customFormat="1">
      <c r="A8666" s="380">
        <v>41865</v>
      </c>
      <c r="B8666" s="4"/>
      <c r="C8666" s="7" t="s">
        <v>2670</v>
      </c>
      <c r="D8666" s="7" t="s">
        <v>9566</v>
      </c>
      <c r="E8666" s="519">
        <v>19135</v>
      </c>
      <c r="F8666" s="184">
        <v>228</v>
      </c>
      <c r="G8666" s="309"/>
      <c r="H8666" s="309"/>
      <c r="I8666" s="24"/>
      <c r="J8666" s="2"/>
    </row>
    <row r="8667" spans="1:13" s="444" customFormat="1">
      <c r="A8667" s="380">
        <v>41859</v>
      </c>
      <c r="B8667" s="4"/>
      <c r="C8667" s="7" t="s">
        <v>1124</v>
      </c>
      <c r="D8667" s="7" t="s">
        <v>9433</v>
      </c>
      <c r="E8667" s="519">
        <v>19009</v>
      </c>
      <c r="F8667" s="184">
        <v>500</v>
      </c>
      <c r="G8667" s="309"/>
      <c r="H8667" s="309"/>
      <c r="I8667" s="24"/>
      <c r="J8667" s="2"/>
    </row>
    <row r="8668" spans="1:13" s="444" customFormat="1">
      <c r="A8668" s="380">
        <v>41869</v>
      </c>
      <c r="B8668" s="4"/>
      <c r="C8668" s="7" t="s">
        <v>941</v>
      </c>
      <c r="D8668" s="7" t="s">
        <v>9621</v>
      </c>
      <c r="E8668" s="519">
        <v>19186</v>
      </c>
      <c r="F8668" s="184">
        <v>2602.08</v>
      </c>
      <c r="G8668" s="309"/>
      <c r="H8668" s="309"/>
      <c r="I8668" s="24"/>
      <c r="J8668" s="2"/>
    </row>
    <row r="8669" spans="1:13" s="444" customFormat="1" ht="15" customHeight="1">
      <c r="A8669" s="380">
        <v>41831</v>
      </c>
      <c r="B8669" s="4"/>
      <c r="C8669" s="7" t="s">
        <v>872</v>
      </c>
      <c r="D8669" s="7" t="s">
        <v>9033</v>
      </c>
      <c r="E8669" s="519">
        <v>18637</v>
      </c>
      <c r="F8669" s="184">
        <v>3332.22</v>
      </c>
      <c r="G8669" s="309"/>
      <c r="H8669" s="309"/>
      <c r="K8669" s="73"/>
      <c r="L8669" s="74"/>
      <c r="M8669" s="24"/>
    </row>
    <row r="8670" spans="1:13" s="444" customFormat="1">
      <c r="A8670" s="380">
        <v>41869</v>
      </c>
      <c r="B8670" s="4"/>
      <c r="C8670" s="7" t="s">
        <v>9195</v>
      </c>
      <c r="D8670" s="7" t="s">
        <v>9620</v>
      </c>
      <c r="E8670" s="519">
        <v>19185</v>
      </c>
      <c r="F8670" s="184">
        <v>4084.08</v>
      </c>
      <c r="G8670" s="309"/>
      <c r="H8670" s="309"/>
      <c r="I8670" s="24"/>
      <c r="J8670" s="2"/>
    </row>
    <row r="8671" spans="1:13" s="444" customFormat="1">
      <c r="A8671" s="380">
        <v>41869</v>
      </c>
      <c r="B8671" s="4"/>
      <c r="C8671" s="7" t="s">
        <v>8963</v>
      </c>
      <c r="D8671" s="7" t="s">
        <v>9622</v>
      </c>
      <c r="E8671" s="519">
        <v>19187</v>
      </c>
      <c r="F8671" s="184">
        <v>15004</v>
      </c>
      <c r="G8671" s="309"/>
      <c r="H8671" s="309"/>
      <c r="I8671" s="24"/>
      <c r="J8671" s="2"/>
    </row>
    <row r="8672" spans="1:13" s="444" customFormat="1">
      <c r="A8672" s="380">
        <v>41843</v>
      </c>
      <c r="B8672" s="4">
        <v>41874</v>
      </c>
      <c r="C8672" s="7" t="s">
        <v>133</v>
      </c>
      <c r="D8672" s="7" t="s">
        <v>9218</v>
      </c>
      <c r="E8672" s="519">
        <v>18814</v>
      </c>
      <c r="F8672" s="184">
        <v>2467.14</v>
      </c>
      <c r="G8672" s="309"/>
      <c r="H8672" s="309"/>
      <c r="I8672" s="24"/>
      <c r="J8672" s="2"/>
    </row>
    <row r="8673" spans="1:13" s="444" customFormat="1" ht="15" customHeight="1">
      <c r="A8673" s="380">
        <v>41838</v>
      </c>
      <c r="B8673" s="4"/>
      <c r="C8673" s="7" t="s">
        <v>5075</v>
      </c>
      <c r="D8673" s="7" t="s">
        <v>9183</v>
      </c>
      <c r="E8673" s="519">
        <v>18784</v>
      </c>
      <c r="F8673" s="184">
        <v>552.70000000000005</v>
      </c>
      <c r="G8673" s="309"/>
      <c r="H8673" s="309"/>
      <c r="K8673" s="73"/>
      <c r="L8673" s="74"/>
      <c r="M8673" s="24"/>
    </row>
    <row r="8674" spans="1:13" s="444" customFormat="1" ht="15" customHeight="1">
      <c r="A8674" s="380">
        <v>41843</v>
      </c>
      <c r="B8674" s="4">
        <v>41874</v>
      </c>
      <c r="C8674" s="7" t="s">
        <v>133</v>
      </c>
      <c r="D8674" s="7" t="s">
        <v>9218</v>
      </c>
      <c r="E8674" s="519">
        <v>18814</v>
      </c>
      <c r="F8674" s="184">
        <v>2467.14</v>
      </c>
      <c r="G8674" s="309"/>
      <c r="H8674" s="309"/>
      <c r="I8674" s="24"/>
      <c r="J8674" s="2"/>
      <c r="K8674" s="73"/>
      <c r="L8674" s="74"/>
      <c r="M8674" s="24"/>
    </row>
    <row r="8676" spans="1:13">
      <c r="A8676" s="579">
        <v>41872</v>
      </c>
    </row>
    <row r="8677" spans="1:13" s="444" customFormat="1">
      <c r="A8677" s="380">
        <v>41869</v>
      </c>
      <c r="B8677" s="4"/>
      <c r="C8677" s="7" t="s">
        <v>9238</v>
      </c>
      <c r="D8677" s="7" t="s">
        <v>9612</v>
      </c>
      <c r="E8677" s="519">
        <v>19177</v>
      </c>
      <c r="F8677" s="184">
        <v>206.88</v>
      </c>
      <c r="G8677" s="309"/>
      <c r="H8677" s="309"/>
      <c r="I8677" s="24"/>
      <c r="J8677" s="2"/>
    </row>
    <row r="8678" spans="1:13" s="444" customFormat="1">
      <c r="A8678" s="380">
        <v>41869</v>
      </c>
      <c r="B8678" s="4"/>
      <c r="C8678" s="7" t="s">
        <v>662</v>
      </c>
      <c r="D8678" s="7" t="s">
        <v>9617</v>
      </c>
      <c r="E8678" s="519">
        <v>19182</v>
      </c>
      <c r="F8678" s="184">
        <v>250</v>
      </c>
      <c r="G8678" s="309"/>
      <c r="H8678" s="309"/>
      <c r="I8678" s="24"/>
      <c r="J8678" s="2"/>
    </row>
    <row r="8679" spans="1:13" s="444" customFormat="1">
      <c r="A8679" s="380">
        <v>41869</v>
      </c>
      <c r="B8679" s="4"/>
      <c r="C8679" s="7" t="s">
        <v>348</v>
      </c>
      <c r="D8679" s="7" t="s">
        <v>9618</v>
      </c>
      <c r="E8679" s="519">
        <v>19183</v>
      </c>
      <c r="F8679" s="184">
        <v>300</v>
      </c>
      <c r="G8679" s="309"/>
      <c r="H8679" s="309"/>
      <c r="I8679" s="24"/>
      <c r="J8679" s="2"/>
    </row>
    <row r="8680" spans="1:13" s="444" customFormat="1">
      <c r="A8680" s="380">
        <v>41870</v>
      </c>
      <c r="B8680" s="4"/>
      <c r="C8680" s="7" t="s">
        <v>3420</v>
      </c>
      <c r="D8680" s="7" t="s">
        <v>3719</v>
      </c>
      <c r="E8680" s="519">
        <v>19200</v>
      </c>
      <c r="F8680" s="184">
        <v>552</v>
      </c>
      <c r="G8680" s="309"/>
      <c r="H8680" s="309"/>
      <c r="I8680" s="24"/>
      <c r="J8680" s="2"/>
    </row>
    <row r="8681" spans="1:13" s="444" customFormat="1">
      <c r="A8681" s="380">
        <v>41859</v>
      </c>
      <c r="B8681" s="4"/>
      <c r="C8681" s="7" t="s">
        <v>5073</v>
      </c>
      <c r="D8681" s="7" t="s">
        <v>9439</v>
      </c>
      <c r="E8681" s="519">
        <v>19017</v>
      </c>
      <c r="F8681" s="184">
        <v>575</v>
      </c>
      <c r="G8681" s="309"/>
      <c r="H8681" s="309"/>
      <c r="I8681" s="24"/>
      <c r="J8681" s="2"/>
    </row>
    <row r="8682" spans="1:13" s="444" customFormat="1">
      <c r="A8682" s="380">
        <v>41862</v>
      </c>
      <c r="B8682" s="4"/>
      <c r="C8682" s="7" t="s">
        <v>9459</v>
      </c>
      <c r="D8682" s="7" t="s">
        <v>9466</v>
      </c>
      <c r="E8682" s="519">
        <v>19045</v>
      </c>
      <c r="F8682" s="184">
        <v>690</v>
      </c>
      <c r="G8682" s="309"/>
      <c r="H8682" s="309"/>
      <c r="I8682" s="24"/>
      <c r="J8682" s="2"/>
    </row>
    <row r="8683" spans="1:13" s="444" customFormat="1">
      <c r="A8683" s="380">
        <v>41869</v>
      </c>
      <c r="B8683" s="4"/>
      <c r="C8683" s="7" t="s">
        <v>8407</v>
      </c>
      <c r="D8683" s="7" t="s">
        <v>9615</v>
      </c>
      <c r="E8683" s="519">
        <v>19180</v>
      </c>
      <c r="F8683" s="184">
        <v>849</v>
      </c>
      <c r="G8683" s="309"/>
      <c r="H8683" s="309"/>
      <c r="I8683" s="24"/>
      <c r="J8683" s="2"/>
    </row>
    <row r="8684" spans="1:13" s="444" customFormat="1">
      <c r="A8684" s="380">
        <v>41869</v>
      </c>
      <c r="B8684" s="4"/>
      <c r="C8684" s="7" t="s">
        <v>6063</v>
      </c>
      <c r="D8684" s="7" t="s">
        <v>9624</v>
      </c>
      <c r="E8684" s="519">
        <v>19189</v>
      </c>
      <c r="F8684" s="184">
        <v>1000</v>
      </c>
      <c r="G8684" s="309"/>
      <c r="H8684" s="309"/>
      <c r="I8684" s="24"/>
      <c r="J8684" s="2"/>
    </row>
    <row r="8685" spans="1:13" s="444" customFormat="1">
      <c r="A8685" s="380">
        <v>41869</v>
      </c>
      <c r="B8685" s="4"/>
      <c r="C8685" s="7" t="s">
        <v>2897</v>
      </c>
      <c r="D8685" s="7" t="s">
        <v>2190</v>
      </c>
      <c r="E8685" s="519">
        <v>19204</v>
      </c>
      <c r="F8685" s="184">
        <v>2000</v>
      </c>
      <c r="G8685" s="309"/>
      <c r="H8685" s="309"/>
      <c r="I8685" s="24"/>
      <c r="J8685" s="2"/>
    </row>
    <row r="8686" spans="1:13" s="444" customFormat="1">
      <c r="A8686" s="380">
        <v>41803</v>
      </c>
      <c r="B8686" s="4">
        <v>41868</v>
      </c>
      <c r="C8686" s="7" t="s">
        <v>1982</v>
      </c>
      <c r="D8686" s="7" t="s">
        <v>9611</v>
      </c>
      <c r="E8686" s="519">
        <v>18400</v>
      </c>
      <c r="F8686" s="184">
        <v>240</v>
      </c>
      <c r="G8686" s="309"/>
      <c r="H8686" s="309"/>
      <c r="I8686" s="24"/>
      <c r="J8686" s="2"/>
    </row>
    <row r="8687" spans="1:13" s="444" customFormat="1">
      <c r="A8687" s="380">
        <v>41870</v>
      </c>
      <c r="B8687" s="4"/>
      <c r="C8687" s="7" t="s">
        <v>3419</v>
      </c>
      <c r="D8687" s="7" t="s">
        <v>9637</v>
      </c>
      <c r="E8687" s="519">
        <v>19198</v>
      </c>
      <c r="F8687" s="184">
        <v>607.20000000000005</v>
      </c>
      <c r="G8687" s="309"/>
      <c r="H8687" s="309"/>
      <c r="I8687" s="24"/>
      <c r="J8687" s="2"/>
    </row>
    <row r="8688" spans="1:13" s="444" customFormat="1">
      <c r="A8688" s="380">
        <v>41869</v>
      </c>
      <c r="B8688" s="4"/>
      <c r="C8688" s="7" t="s">
        <v>5221</v>
      </c>
      <c r="D8688" s="7" t="s">
        <v>9623</v>
      </c>
      <c r="E8688" s="519">
        <v>19188</v>
      </c>
      <c r="F8688" s="184">
        <v>878.56</v>
      </c>
      <c r="G8688" s="309"/>
      <c r="H8688" s="309"/>
      <c r="I8688" s="24"/>
      <c r="J8688" s="2"/>
    </row>
    <row r="8690" spans="1:13">
      <c r="A8690" s="579">
        <v>41873</v>
      </c>
    </row>
    <row r="8691" spans="1:13" s="444" customFormat="1">
      <c r="A8691" s="380">
        <v>41869</v>
      </c>
      <c r="B8691" s="4"/>
      <c r="C8691" s="7" t="s">
        <v>7007</v>
      </c>
      <c r="D8691" s="7" t="s">
        <v>9616</v>
      </c>
      <c r="E8691" s="519">
        <v>19181</v>
      </c>
      <c r="F8691" s="184">
        <v>300</v>
      </c>
      <c r="G8691" s="309"/>
      <c r="H8691" s="309"/>
      <c r="I8691" s="24"/>
      <c r="J8691" s="2"/>
    </row>
    <row r="8692" spans="1:13" s="444" customFormat="1">
      <c r="A8692" s="380">
        <v>41869</v>
      </c>
      <c r="B8692" s="4"/>
      <c r="C8692" s="7" t="s">
        <v>1288</v>
      </c>
      <c r="D8692" s="7" t="s">
        <v>9613</v>
      </c>
      <c r="E8692" s="519">
        <v>19178</v>
      </c>
      <c r="F8692" s="184">
        <v>400</v>
      </c>
      <c r="G8692" s="309"/>
      <c r="H8692" s="309"/>
      <c r="I8692" s="24"/>
      <c r="J8692" s="2"/>
    </row>
    <row r="8693" spans="1:13" s="444" customFormat="1">
      <c r="A8693" s="380">
        <v>41859</v>
      </c>
      <c r="B8693" s="4"/>
      <c r="C8693" s="7" t="s">
        <v>3689</v>
      </c>
      <c r="D8693" s="7" t="s">
        <v>9436</v>
      </c>
      <c r="E8693" s="519">
        <v>19013</v>
      </c>
      <c r="F8693" s="184">
        <v>621.6</v>
      </c>
      <c r="G8693" s="309"/>
      <c r="H8693" s="309"/>
      <c r="I8693" s="24"/>
      <c r="J8693" s="2"/>
    </row>
    <row r="8694" spans="1:13" s="444" customFormat="1">
      <c r="A8694" s="380">
        <v>41869</v>
      </c>
      <c r="B8694" s="4"/>
      <c r="C8694" s="7" t="s">
        <v>7218</v>
      </c>
      <c r="D8694" s="7" t="s">
        <v>3540</v>
      </c>
      <c r="E8694" s="519">
        <v>19190</v>
      </c>
      <c r="F8694" s="184">
        <v>298.08</v>
      </c>
      <c r="G8694" s="309"/>
      <c r="H8694" s="309"/>
      <c r="I8694" s="24"/>
      <c r="J8694" s="2"/>
    </row>
    <row r="8696" spans="1:13">
      <c r="A8696" s="579">
        <v>41876</v>
      </c>
    </row>
    <row r="8697" spans="1:13" s="444" customFormat="1">
      <c r="A8697" s="380">
        <v>41856</v>
      </c>
      <c r="B8697" s="4"/>
      <c r="C8697" s="7" t="s">
        <v>4461</v>
      </c>
      <c r="D8697" s="7" t="s">
        <v>9397</v>
      </c>
      <c r="E8697" s="519">
        <v>18973</v>
      </c>
      <c r="F8697" s="184">
        <v>478.4</v>
      </c>
      <c r="G8697" s="309"/>
      <c r="H8697" s="309"/>
      <c r="I8697" s="24"/>
      <c r="J8697" s="2"/>
    </row>
    <row r="8698" spans="1:13" s="444" customFormat="1">
      <c r="A8698" s="380" t="s">
        <v>9651</v>
      </c>
      <c r="B8698" s="4"/>
      <c r="C8698" s="7" t="s">
        <v>166</v>
      </c>
      <c r="D8698" s="7" t="s">
        <v>9650</v>
      </c>
      <c r="E8698" s="519">
        <v>19205</v>
      </c>
      <c r="F8698" s="184">
        <v>680.72</v>
      </c>
      <c r="G8698" s="309"/>
      <c r="H8698" s="309"/>
      <c r="I8698" s="24"/>
      <c r="J8698" s="2"/>
    </row>
    <row r="8699" spans="1:13" s="444" customFormat="1">
      <c r="A8699" s="380">
        <v>41863</v>
      </c>
      <c r="B8699" s="4"/>
      <c r="C8699" s="7" t="s">
        <v>130</v>
      </c>
      <c r="D8699" s="7" t="s">
        <v>9487</v>
      </c>
      <c r="E8699" s="519">
        <v>19058</v>
      </c>
      <c r="F8699" s="184">
        <v>975</v>
      </c>
      <c r="G8699" s="309"/>
      <c r="H8699" s="309"/>
      <c r="I8699" s="24"/>
      <c r="J8699" s="2"/>
    </row>
    <row r="8700" spans="1:13">
      <c r="A8700" s="380">
        <v>41859</v>
      </c>
      <c r="B8700" s="4"/>
      <c r="C8700" s="7" t="s">
        <v>1696</v>
      </c>
      <c r="D8700" s="7" t="s">
        <v>9446</v>
      </c>
      <c r="E8700" s="519">
        <v>19024</v>
      </c>
      <c r="F8700" s="184">
        <v>293.66000000000003</v>
      </c>
    </row>
    <row r="8701" spans="1:13" s="444" customFormat="1">
      <c r="A8701" s="380">
        <v>41851</v>
      </c>
      <c r="B8701" s="4"/>
      <c r="C8701" s="7" t="s">
        <v>6377</v>
      </c>
      <c r="D8701" s="7" t="s">
        <v>9325</v>
      </c>
      <c r="E8701" s="519">
        <v>18900</v>
      </c>
      <c r="F8701" s="184">
        <v>18.510000000000002</v>
      </c>
      <c r="G8701" s="309"/>
      <c r="H8701" s="309"/>
      <c r="I8701" s="24"/>
      <c r="J8701" s="2"/>
    </row>
    <row r="8702" spans="1:13" s="444" customFormat="1" ht="15" customHeight="1">
      <c r="A8702" s="380">
        <v>41836</v>
      </c>
      <c r="B8702" s="4">
        <v>41874</v>
      </c>
      <c r="C8702" s="7" t="s">
        <v>469</v>
      </c>
      <c r="D8702" s="7" t="s">
        <v>9164</v>
      </c>
      <c r="E8702" s="519">
        <v>18766</v>
      </c>
      <c r="F8702" s="184">
        <v>4892.16</v>
      </c>
      <c r="G8702" s="309"/>
      <c r="H8702" s="309"/>
      <c r="J8702" s="24"/>
      <c r="K8702" s="73"/>
      <c r="L8702" s="74"/>
      <c r="M8702" s="24"/>
    </row>
    <row r="8704" spans="1:13">
      <c r="A8704" s="579">
        <v>41877</v>
      </c>
    </row>
    <row r="8705" spans="1:10" s="444" customFormat="1">
      <c r="A8705" s="380">
        <v>41872</v>
      </c>
      <c r="B8705" s="4"/>
      <c r="C8705" s="7" t="s">
        <v>9658</v>
      </c>
      <c r="D8705" s="7" t="s">
        <v>9657</v>
      </c>
      <c r="E8705" s="519">
        <v>19206</v>
      </c>
      <c r="F8705" s="184">
        <v>567.08000000000004</v>
      </c>
      <c r="G8705" s="309"/>
      <c r="H8705" s="309"/>
      <c r="I8705" s="24"/>
      <c r="J8705" s="2"/>
    </row>
    <row r="8706" spans="1:10" s="444" customFormat="1">
      <c r="A8706" s="380">
        <v>41866</v>
      </c>
      <c r="B8706" s="4"/>
      <c r="C8706" s="7" t="s">
        <v>1409</v>
      </c>
      <c r="D8706" s="7" t="s">
        <v>9610</v>
      </c>
      <c r="E8706" s="519">
        <v>19064</v>
      </c>
      <c r="F8706" s="184">
        <v>150</v>
      </c>
      <c r="G8706" s="309"/>
      <c r="H8706" s="309"/>
      <c r="I8706" s="24"/>
      <c r="J8706" s="2"/>
    </row>
    <row r="8707" spans="1:10" s="444" customFormat="1">
      <c r="A8707" s="380">
        <v>41869</v>
      </c>
      <c r="B8707" s="4"/>
      <c r="C8707" s="7" t="s">
        <v>4292</v>
      </c>
      <c r="D8707" s="7" t="s">
        <v>9614</v>
      </c>
      <c r="E8707" s="519">
        <v>19179</v>
      </c>
      <c r="F8707" s="184">
        <v>500</v>
      </c>
      <c r="G8707" s="309"/>
      <c r="H8707" s="309"/>
      <c r="I8707" s="24"/>
      <c r="J8707" s="2"/>
    </row>
    <row r="8708" spans="1:10">
      <c r="A8708" s="380">
        <v>41878</v>
      </c>
      <c r="B8708" s="4"/>
      <c r="C8708" s="7" t="s">
        <v>3157</v>
      </c>
      <c r="D8708" s="7" t="s">
        <v>9680</v>
      </c>
      <c r="E8708" s="519">
        <v>19211</v>
      </c>
      <c r="F8708" s="184">
        <v>4000</v>
      </c>
    </row>
    <row r="8709" spans="1:10">
      <c r="A8709" s="380">
        <v>41878</v>
      </c>
      <c r="B8709" s="4"/>
      <c r="C8709" s="7" t="s">
        <v>3157</v>
      </c>
      <c r="D8709" s="7" t="s">
        <v>9680</v>
      </c>
      <c r="E8709" s="519">
        <v>19212</v>
      </c>
      <c r="F8709" s="184">
        <v>4217.01</v>
      </c>
    </row>
    <row r="8710" spans="1:10" s="444" customFormat="1">
      <c r="A8710" s="380">
        <v>41878</v>
      </c>
      <c r="B8710" s="4"/>
      <c r="C8710" s="7" t="s">
        <v>9687</v>
      </c>
      <c r="D8710" s="7" t="s">
        <v>9682</v>
      </c>
      <c r="E8710" s="519">
        <v>19214</v>
      </c>
      <c r="F8710" s="184">
        <v>200</v>
      </c>
      <c r="G8710" s="309"/>
      <c r="H8710" s="309"/>
      <c r="I8710" s="24"/>
      <c r="J8710" s="2"/>
    </row>
    <row r="8711" spans="1:10" s="444" customFormat="1">
      <c r="A8711" s="4">
        <v>41878</v>
      </c>
      <c r="C8711" s="7" t="s">
        <v>226</v>
      </c>
      <c r="D8711" s="7" t="s">
        <v>9681</v>
      </c>
      <c r="E8711" s="519">
        <v>19213</v>
      </c>
      <c r="F8711" s="184">
        <v>652.82000000000005</v>
      </c>
      <c r="G8711" s="309"/>
      <c r="H8711" s="309"/>
      <c r="I8711" s="24"/>
      <c r="J8711" s="2"/>
    </row>
    <row r="8712" spans="1:10" s="444" customFormat="1">
      <c r="A8712" s="380">
        <v>41878</v>
      </c>
      <c r="B8712" s="4"/>
      <c r="C8712" s="7" t="s">
        <v>226</v>
      </c>
      <c r="D8712" s="7" t="s">
        <v>9686</v>
      </c>
      <c r="E8712" s="519">
        <v>19218</v>
      </c>
      <c r="F8712" s="184">
        <v>120</v>
      </c>
      <c r="G8712" s="309"/>
      <c r="H8712" s="309"/>
      <c r="I8712" s="24"/>
      <c r="J8712" s="2"/>
    </row>
    <row r="8713" spans="1:10" s="444" customFormat="1">
      <c r="A8713" s="380">
        <v>41870</v>
      </c>
      <c r="B8713" s="4"/>
      <c r="C8713" s="7" t="s">
        <v>7814</v>
      </c>
      <c r="D8713" s="7" t="s">
        <v>9639</v>
      </c>
      <c r="E8713" s="519">
        <v>19202</v>
      </c>
      <c r="F8713" s="184">
        <v>55.2</v>
      </c>
      <c r="G8713" s="309"/>
      <c r="H8713" s="309"/>
      <c r="I8713" s="24"/>
      <c r="J8713" s="2"/>
    </row>
    <row r="8714" spans="1:10" s="444" customFormat="1">
      <c r="A8714" s="380">
        <v>41878</v>
      </c>
      <c r="B8714" s="4"/>
      <c r="C8714" s="7" t="s">
        <v>226</v>
      </c>
      <c r="D8714" s="7" t="s">
        <v>9686</v>
      </c>
      <c r="E8714" s="519">
        <v>19218</v>
      </c>
      <c r="F8714" s="184">
        <v>120</v>
      </c>
      <c r="G8714" s="309"/>
      <c r="H8714" s="309"/>
      <c r="I8714" s="24"/>
      <c r="J8714" s="2"/>
    </row>
    <row r="8715" spans="1:10">
      <c r="A8715" s="579">
        <v>41879</v>
      </c>
    </row>
    <row r="8716" spans="1:10" s="444" customFormat="1">
      <c r="A8716" s="380">
        <v>41878</v>
      </c>
      <c r="B8716" s="4"/>
      <c r="C8716" s="7" t="s">
        <v>8346</v>
      </c>
      <c r="D8716" s="7" t="s">
        <v>9685</v>
      </c>
      <c r="E8716" s="519">
        <v>19217</v>
      </c>
      <c r="F8716" s="184">
        <v>92.12</v>
      </c>
      <c r="G8716" s="309"/>
      <c r="H8716" s="309"/>
      <c r="I8716" s="24"/>
      <c r="J8716" s="2"/>
    </row>
    <row r="8717" spans="1:10" s="444" customFormat="1">
      <c r="A8717" s="380">
        <v>41869</v>
      </c>
      <c r="B8717" s="4"/>
      <c r="C8717" s="7" t="s">
        <v>9634</v>
      </c>
      <c r="D8717" s="7" t="s">
        <v>9627</v>
      </c>
      <c r="E8717" s="519">
        <v>19193</v>
      </c>
      <c r="F8717" s="184">
        <v>400</v>
      </c>
      <c r="G8717" s="309"/>
      <c r="H8717" s="309"/>
      <c r="I8717" s="24"/>
      <c r="J8717" s="2"/>
    </row>
    <row r="8718" spans="1:10" s="444" customFormat="1">
      <c r="A8718" s="380">
        <v>41870</v>
      </c>
      <c r="B8718" s="4"/>
      <c r="C8718" s="7" t="s">
        <v>9636</v>
      </c>
      <c r="D8718" s="7" t="s">
        <v>9638</v>
      </c>
      <c r="E8718" s="519">
        <v>19201</v>
      </c>
      <c r="F8718" s="184">
        <v>626.08000000000004</v>
      </c>
      <c r="G8718" s="309"/>
      <c r="H8718" s="309"/>
      <c r="I8718" s="24"/>
      <c r="J8718" s="2"/>
    </row>
    <row r="8719" spans="1:10">
      <c r="A8719" s="380">
        <v>41878</v>
      </c>
      <c r="B8719" s="4"/>
      <c r="C8719" s="7" t="s">
        <v>2206</v>
      </c>
      <c r="D8719" s="7" t="s">
        <v>9693</v>
      </c>
      <c r="E8719" s="519">
        <v>19223</v>
      </c>
      <c r="F8719" s="184">
        <v>250</v>
      </c>
    </row>
    <row r="8720" spans="1:10">
      <c r="A8720" s="380">
        <v>41879</v>
      </c>
      <c r="B8720" s="4"/>
      <c r="C8720" s="7" t="s">
        <v>1076</v>
      </c>
      <c r="D8720" s="7" t="s">
        <v>9694</v>
      </c>
      <c r="E8720" s="519">
        <v>19224</v>
      </c>
      <c r="F8720" s="184">
        <v>100</v>
      </c>
    </row>
    <row r="8723" spans="1:10">
      <c r="A8723" s="579">
        <v>41880</v>
      </c>
    </row>
    <row r="8724" spans="1:10" s="444" customFormat="1">
      <c r="A8724" s="380">
        <v>41869</v>
      </c>
      <c r="B8724" s="4"/>
      <c r="C8724" s="7" t="s">
        <v>9635</v>
      </c>
      <c r="D8724" s="7" t="s">
        <v>9631</v>
      </c>
      <c r="E8724" s="519">
        <v>19197</v>
      </c>
      <c r="F8724" s="184">
        <v>38.5</v>
      </c>
      <c r="G8724" s="309"/>
      <c r="H8724" s="309"/>
      <c r="I8724" s="24"/>
      <c r="J8724" s="2"/>
    </row>
    <row r="8725" spans="1:10" s="444" customFormat="1">
      <c r="A8725" s="380">
        <v>41869</v>
      </c>
      <c r="B8725" s="4"/>
      <c r="C8725" s="7" t="s">
        <v>896</v>
      </c>
      <c r="D8725" s="7" t="s">
        <v>9619</v>
      </c>
      <c r="E8725" s="519">
        <v>19184</v>
      </c>
      <c r="F8725" s="184">
        <v>300</v>
      </c>
      <c r="G8725" s="309"/>
      <c r="H8725" s="309"/>
      <c r="I8725" s="24"/>
      <c r="J8725" s="2"/>
    </row>
    <row r="8726" spans="1:10" s="444" customFormat="1">
      <c r="A8726" s="380">
        <v>41878</v>
      </c>
      <c r="B8726" s="4"/>
      <c r="C8726" s="7" t="s">
        <v>9689</v>
      </c>
      <c r="D8726" s="7" t="s">
        <v>9692</v>
      </c>
      <c r="E8726" s="519">
        <v>19222</v>
      </c>
      <c r="F8726" s="184">
        <v>300</v>
      </c>
      <c r="G8726" s="309"/>
      <c r="H8726" s="309"/>
      <c r="I8726" s="24"/>
      <c r="J8726" s="2"/>
    </row>
    <row r="8727" spans="1:10" s="444" customFormat="1">
      <c r="A8727" s="380">
        <v>41879</v>
      </c>
      <c r="B8727" s="4"/>
      <c r="C8727" s="7" t="s">
        <v>166</v>
      </c>
      <c r="D8727" s="7" t="s">
        <v>9696</v>
      </c>
      <c r="E8727" s="519">
        <v>19226</v>
      </c>
      <c r="F8727" s="184">
        <v>351.54</v>
      </c>
      <c r="G8727" s="309"/>
      <c r="H8727" s="309"/>
      <c r="I8727" s="24"/>
      <c r="J8727" s="2"/>
    </row>
    <row r="8728" spans="1:10" s="444" customFormat="1">
      <c r="A8728" s="380">
        <v>41877</v>
      </c>
      <c r="B8728" s="4"/>
      <c r="C8728" s="7" t="s">
        <v>226</v>
      </c>
      <c r="D8728" s="7" t="s">
        <v>9678</v>
      </c>
      <c r="E8728" s="519">
        <v>19210</v>
      </c>
      <c r="F8728" s="184">
        <v>500</v>
      </c>
      <c r="G8728" s="309"/>
      <c r="H8728" s="309"/>
      <c r="I8728" s="24"/>
      <c r="J8728" s="2"/>
    </row>
    <row r="8729" spans="1:10">
      <c r="A8729" s="380">
        <v>41880</v>
      </c>
      <c r="B8729" s="4"/>
      <c r="C8729" s="7" t="s">
        <v>2206</v>
      </c>
      <c r="D8729" s="7" t="s">
        <v>9697</v>
      </c>
      <c r="E8729" s="519">
        <v>19227</v>
      </c>
      <c r="F8729" s="184">
        <v>250</v>
      </c>
    </row>
    <row r="8730" spans="1:10" s="444" customFormat="1">
      <c r="A8730" s="380">
        <v>41880</v>
      </c>
      <c r="B8730" s="4"/>
      <c r="C8730" s="7" t="s">
        <v>3101</v>
      </c>
      <c r="D8730" s="7" t="s">
        <v>9701</v>
      </c>
      <c r="E8730" s="519">
        <v>19231</v>
      </c>
      <c r="F8730" s="184">
        <v>397</v>
      </c>
      <c r="G8730" s="309"/>
      <c r="H8730" s="309"/>
      <c r="I8730" s="24"/>
      <c r="J8730" s="2"/>
    </row>
    <row r="8731" spans="1:10" s="444" customFormat="1">
      <c r="A8731" s="380">
        <v>41880</v>
      </c>
      <c r="B8731" s="4"/>
      <c r="C8731" s="7" t="s">
        <v>810</v>
      </c>
      <c r="D8731" s="7" t="s">
        <v>9702</v>
      </c>
      <c r="E8731" s="519">
        <v>19232</v>
      </c>
      <c r="F8731" s="184">
        <v>400</v>
      </c>
      <c r="G8731" s="309"/>
      <c r="H8731" s="309"/>
      <c r="I8731" s="24"/>
      <c r="J8731" s="2"/>
    </row>
    <row r="8732" spans="1:10" s="444" customFormat="1">
      <c r="A8732" s="380">
        <v>41880</v>
      </c>
      <c r="B8732" s="4"/>
      <c r="C8732" s="7" t="s">
        <v>1727</v>
      </c>
      <c r="D8732" s="7" t="s">
        <v>9704</v>
      </c>
      <c r="E8732" s="519">
        <v>19234</v>
      </c>
      <c r="F8732" s="184">
        <v>30</v>
      </c>
      <c r="G8732" s="309"/>
      <c r="H8732" s="309"/>
      <c r="I8732" s="24"/>
      <c r="J8732" s="2"/>
    </row>
    <row r="8733" spans="1:10" s="444" customFormat="1">
      <c r="A8733" s="380">
        <v>41880</v>
      </c>
      <c r="B8733" s="4"/>
      <c r="C8733" s="7" t="s">
        <v>377</v>
      </c>
      <c r="D8733" s="7" t="s">
        <v>9698</v>
      </c>
      <c r="E8733" s="519">
        <v>19228</v>
      </c>
      <c r="F8733" s="184">
        <v>2000</v>
      </c>
      <c r="G8733" s="309"/>
      <c r="H8733" s="309"/>
      <c r="I8733" s="24"/>
      <c r="J8733" s="2"/>
    </row>
    <row r="8734" spans="1:10" s="444" customFormat="1">
      <c r="A8734" s="380">
        <v>41849</v>
      </c>
      <c r="B8734" s="4">
        <v>41880</v>
      </c>
      <c r="C8734" s="7" t="s">
        <v>133</v>
      </c>
      <c r="D8734" s="7" t="s">
        <v>9244</v>
      </c>
      <c r="E8734" s="519">
        <v>18826</v>
      </c>
      <c r="F8734" s="184">
        <v>2336.0500000000002</v>
      </c>
      <c r="G8734" s="309"/>
      <c r="H8734" s="309"/>
      <c r="I8734" s="24"/>
      <c r="J8734" s="2"/>
    </row>
    <row r="8736" spans="1:10">
      <c r="A8736" s="579">
        <v>41883</v>
      </c>
    </row>
    <row r="8737" spans="1:6">
      <c r="A8737" s="380">
        <v>41862</v>
      </c>
      <c r="B8737" s="4">
        <v>41881</v>
      </c>
      <c r="C8737" s="7" t="s">
        <v>1982</v>
      </c>
      <c r="D8737" s="7" t="s">
        <v>9461</v>
      </c>
      <c r="E8737" s="519">
        <v>19035</v>
      </c>
      <c r="F8737" s="184">
        <v>800</v>
      </c>
    </row>
    <row r="8738" spans="1:6">
      <c r="A8738" s="380">
        <v>41883</v>
      </c>
      <c r="B8738" s="4"/>
      <c r="C8738" s="7" t="s">
        <v>192</v>
      </c>
      <c r="D8738" s="7" t="s">
        <v>9730</v>
      </c>
      <c r="E8738" s="519">
        <v>19249</v>
      </c>
      <c r="F8738" s="184">
        <v>183.17</v>
      </c>
    </row>
    <row r="8739" spans="1:6">
      <c r="A8739" s="380">
        <v>41883</v>
      </c>
      <c r="B8739" s="4"/>
      <c r="C8739" s="7" t="s">
        <v>678</v>
      </c>
      <c r="D8739" s="7" t="s">
        <v>9728</v>
      </c>
      <c r="E8739" s="519">
        <v>19247</v>
      </c>
      <c r="F8739" s="184">
        <v>293.52</v>
      </c>
    </row>
    <row r="8740" spans="1:6">
      <c r="A8740" s="380">
        <v>41883</v>
      </c>
      <c r="B8740" s="4"/>
      <c r="C8740" s="7" t="s">
        <v>519</v>
      </c>
      <c r="D8740" s="7" t="s">
        <v>9751</v>
      </c>
      <c r="E8740" s="519">
        <v>19270</v>
      </c>
      <c r="F8740" s="184">
        <v>477.02</v>
      </c>
    </row>
    <row r="8741" spans="1:6">
      <c r="A8741" s="380">
        <v>41883</v>
      </c>
      <c r="B8741" s="4"/>
      <c r="C8741" s="7" t="s">
        <v>200</v>
      </c>
      <c r="D8741" s="7" t="s">
        <v>9734</v>
      </c>
      <c r="E8741" s="519">
        <v>19253</v>
      </c>
      <c r="F8741" s="184">
        <v>243.17</v>
      </c>
    </row>
    <row r="8742" spans="1:6">
      <c r="A8742" s="380">
        <v>41883</v>
      </c>
      <c r="B8742" s="4"/>
      <c r="C8742" s="7" t="s">
        <v>635</v>
      </c>
      <c r="D8742" s="7" t="s">
        <v>9740</v>
      </c>
      <c r="E8742" s="519">
        <v>19259</v>
      </c>
      <c r="F8742" s="184">
        <v>122.51</v>
      </c>
    </row>
    <row r="8743" spans="1:6">
      <c r="A8743" s="380">
        <v>41883</v>
      </c>
      <c r="B8743" s="4"/>
      <c r="C8743" s="7" t="s">
        <v>2397</v>
      </c>
      <c r="D8743" s="7" t="s">
        <v>9735</v>
      </c>
      <c r="E8743" s="519">
        <v>19254</v>
      </c>
      <c r="F8743" s="184">
        <v>202.89</v>
      </c>
    </row>
    <row r="8744" spans="1:6">
      <c r="A8744" s="380">
        <v>41883</v>
      </c>
      <c r="B8744" s="4"/>
      <c r="C8744" s="7" t="s">
        <v>7534</v>
      </c>
      <c r="D8744" s="7" t="s">
        <v>9802</v>
      </c>
      <c r="E8744" s="519">
        <v>19323</v>
      </c>
      <c r="F8744" s="184">
        <v>197.2</v>
      </c>
    </row>
    <row r="8745" spans="1:6">
      <c r="A8745" s="380">
        <v>41883</v>
      </c>
      <c r="B8745" s="4"/>
      <c r="C8745" s="7" t="s">
        <v>799</v>
      </c>
      <c r="D8745" s="7" t="s">
        <v>9767</v>
      </c>
      <c r="E8745" s="519">
        <v>19286</v>
      </c>
      <c r="F8745" s="184">
        <v>320.89999999999998</v>
      </c>
    </row>
    <row r="8746" spans="1:6">
      <c r="A8746" s="380">
        <v>41883</v>
      </c>
      <c r="B8746" s="4"/>
      <c r="C8746" s="7" t="s">
        <v>636</v>
      </c>
      <c r="D8746" s="7" t="s">
        <v>9742</v>
      </c>
      <c r="E8746" s="519">
        <v>19261</v>
      </c>
      <c r="F8746" s="184">
        <v>207.51</v>
      </c>
    </row>
    <row r="8747" spans="1:6">
      <c r="A8747" s="380">
        <v>41883</v>
      </c>
      <c r="B8747" s="4"/>
      <c r="C8747" s="7" t="s">
        <v>2147</v>
      </c>
      <c r="D8747" s="7" t="s">
        <v>9757</v>
      </c>
      <c r="E8747" s="519">
        <v>19276</v>
      </c>
      <c r="F8747" s="184">
        <v>259.07</v>
      </c>
    </row>
    <row r="8748" spans="1:6">
      <c r="A8748" s="380">
        <v>41883</v>
      </c>
      <c r="B8748" s="4"/>
      <c r="C8748" s="7" t="s">
        <v>633</v>
      </c>
      <c r="D8748" s="7" t="s">
        <v>9738</v>
      </c>
      <c r="E8748" s="519">
        <v>19257</v>
      </c>
      <c r="F8748" s="184">
        <v>223.45</v>
      </c>
    </row>
    <row r="8749" spans="1:6">
      <c r="A8749" s="380">
        <v>41883</v>
      </c>
      <c r="B8749" s="4"/>
      <c r="C8749" s="7" t="s">
        <v>2557</v>
      </c>
      <c r="D8749" s="7" t="s">
        <v>9760</v>
      </c>
      <c r="E8749" s="519">
        <v>19279</v>
      </c>
      <c r="F8749" s="184">
        <v>170.85</v>
      </c>
    </row>
    <row r="8750" spans="1:6">
      <c r="A8750" s="380">
        <v>41883</v>
      </c>
      <c r="B8750" s="4"/>
      <c r="C8750" s="7" t="s">
        <v>9365</v>
      </c>
      <c r="D8750" s="7" t="s">
        <v>9747</v>
      </c>
      <c r="E8750" s="519">
        <v>19266</v>
      </c>
      <c r="F8750" s="184">
        <v>204</v>
      </c>
    </row>
    <row r="8751" spans="1:6">
      <c r="A8751" s="380">
        <v>41883</v>
      </c>
      <c r="B8751" s="4"/>
      <c r="C8751" s="7" t="s">
        <v>632</v>
      </c>
      <c r="D8751" s="7" t="s">
        <v>9736</v>
      </c>
      <c r="E8751" s="519">
        <v>19255</v>
      </c>
      <c r="F8751" s="184">
        <v>157.51</v>
      </c>
    </row>
    <row r="8752" spans="1:6">
      <c r="A8752" s="380">
        <v>41883</v>
      </c>
      <c r="B8752" s="4"/>
      <c r="C8752" s="7" t="s">
        <v>6119</v>
      </c>
      <c r="D8752" s="7" t="s">
        <v>9737</v>
      </c>
      <c r="E8752" s="519">
        <v>19256</v>
      </c>
      <c r="F8752" s="184">
        <v>140.19</v>
      </c>
    </row>
    <row r="8753" spans="1:6">
      <c r="A8753" s="380">
        <v>41883</v>
      </c>
      <c r="B8753" s="4"/>
      <c r="C8753" s="7" t="s">
        <v>8532</v>
      </c>
      <c r="D8753" s="7" t="s">
        <v>9794</v>
      </c>
      <c r="E8753" s="519">
        <v>19315</v>
      </c>
      <c r="F8753" s="184">
        <v>606.6</v>
      </c>
    </row>
    <row r="8754" spans="1:6">
      <c r="A8754" s="380">
        <v>41883</v>
      </c>
      <c r="B8754" s="4"/>
      <c r="C8754" s="7" t="s">
        <v>9052</v>
      </c>
      <c r="D8754" s="7" t="s">
        <v>9799</v>
      </c>
      <c r="E8754" s="519">
        <v>19329</v>
      </c>
      <c r="F8754" s="184">
        <v>197.2</v>
      </c>
    </row>
    <row r="8755" spans="1:6">
      <c r="A8755" s="380">
        <v>41883</v>
      </c>
      <c r="B8755" s="4"/>
      <c r="C8755" s="7" t="s">
        <v>835</v>
      </c>
      <c r="D8755" s="7" t="s">
        <v>9821</v>
      </c>
      <c r="E8755" s="519">
        <v>19344</v>
      </c>
      <c r="F8755" s="184">
        <v>25</v>
      </c>
    </row>
    <row r="8756" spans="1:6">
      <c r="A8756" s="380">
        <v>41883</v>
      </c>
      <c r="B8756" s="4"/>
      <c r="C8756" s="7" t="s">
        <v>2206</v>
      </c>
      <c r="D8756" s="7" t="s">
        <v>9819</v>
      </c>
      <c r="E8756" s="519">
        <v>19342</v>
      </c>
      <c r="F8756" s="184">
        <v>250</v>
      </c>
    </row>
    <row r="8757" spans="1:6">
      <c r="A8757" s="380">
        <v>41883</v>
      </c>
      <c r="B8757" s="4"/>
      <c r="C8757" s="7" t="s">
        <v>2206</v>
      </c>
      <c r="D8757" s="7" t="s">
        <v>9818</v>
      </c>
      <c r="E8757" s="519">
        <v>19341</v>
      </c>
      <c r="F8757" s="184">
        <v>250</v>
      </c>
    </row>
    <row r="8758" spans="1:6">
      <c r="A8758" s="380">
        <v>41883</v>
      </c>
      <c r="B8758" s="4"/>
      <c r="C8758" s="7" t="s">
        <v>1994</v>
      </c>
      <c r="D8758" s="7" t="s">
        <v>9741</v>
      </c>
      <c r="E8758" s="519">
        <v>19260</v>
      </c>
      <c r="F8758" s="184">
        <v>230.65</v>
      </c>
    </row>
    <row r="8759" spans="1:6">
      <c r="A8759" s="380">
        <v>41883</v>
      </c>
      <c r="B8759" s="4"/>
      <c r="C8759" s="7" t="s">
        <v>9712</v>
      </c>
      <c r="D8759" s="7" t="s">
        <v>9743</v>
      </c>
      <c r="E8759" s="519">
        <v>19262</v>
      </c>
      <c r="F8759" s="184">
        <v>172.89</v>
      </c>
    </row>
    <row r="8760" spans="1:6">
      <c r="A8760" s="380">
        <v>41883</v>
      </c>
      <c r="B8760" s="4"/>
      <c r="C8760" s="7" t="s">
        <v>531</v>
      </c>
      <c r="D8760" s="7" t="s">
        <v>9770</v>
      </c>
      <c r="E8760" s="519">
        <v>19289</v>
      </c>
      <c r="F8760" s="184">
        <v>695.54</v>
      </c>
    </row>
    <row r="8761" spans="1:6">
      <c r="A8761" s="380">
        <v>41883</v>
      </c>
      <c r="B8761" s="4"/>
      <c r="C8761" s="7" t="s">
        <v>7331</v>
      </c>
      <c r="D8761" s="7" t="s">
        <v>9792</v>
      </c>
      <c r="E8761" s="519">
        <v>19313</v>
      </c>
      <c r="F8761" s="184">
        <v>503.55</v>
      </c>
    </row>
    <row r="8762" spans="1:6">
      <c r="A8762" s="380">
        <v>41883</v>
      </c>
      <c r="B8762" s="4"/>
      <c r="C8762" s="7" t="s">
        <v>9044</v>
      </c>
      <c r="D8762" s="7" t="s">
        <v>9744</v>
      </c>
      <c r="E8762" s="519">
        <v>19263</v>
      </c>
      <c r="F8762" s="184">
        <v>197.2</v>
      </c>
    </row>
    <row r="8763" spans="1:6">
      <c r="A8763" s="380">
        <v>41883</v>
      </c>
      <c r="B8763" s="4"/>
      <c r="C8763" s="7" t="s">
        <v>9496</v>
      </c>
      <c r="D8763" s="7" t="s">
        <v>9748</v>
      </c>
      <c r="E8763" s="519">
        <v>19267</v>
      </c>
      <c r="F8763" s="184">
        <v>165.02</v>
      </c>
    </row>
    <row r="8764" spans="1:6">
      <c r="A8764" s="380">
        <v>41883</v>
      </c>
      <c r="B8764" s="4"/>
      <c r="C8764" s="7" t="s">
        <v>3778</v>
      </c>
      <c r="D8764" s="7" t="s">
        <v>9759</v>
      </c>
      <c r="E8764" s="519">
        <v>19278</v>
      </c>
      <c r="F8764" s="184">
        <v>235.52</v>
      </c>
    </row>
    <row r="8765" spans="1:6">
      <c r="A8765" s="380">
        <v>41883</v>
      </c>
      <c r="B8765" s="4"/>
      <c r="C8765" s="7" t="s">
        <v>8245</v>
      </c>
      <c r="D8765" s="7" t="s">
        <v>9804</v>
      </c>
      <c r="E8765" s="519">
        <v>19325</v>
      </c>
      <c r="F8765" s="184">
        <v>203</v>
      </c>
    </row>
    <row r="8766" spans="1:6">
      <c r="A8766" s="380">
        <v>41883</v>
      </c>
      <c r="B8766" s="4"/>
      <c r="C8766" s="7" t="s">
        <v>9502</v>
      </c>
      <c r="D8766" s="7" t="s">
        <v>9808</v>
      </c>
      <c r="E8766" s="519">
        <v>19330</v>
      </c>
      <c r="F8766" s="184">
        <v>203</v>
      </c>
    </row>
    <row r="8767" spans="1:6">
      <c r="A8767" s="380">
        <v>41883</v>
      </c>
      <c r="B8767" s="4"/>
      <c r="C8767" s="7" t="s">
        <v>8661</v>
      </c>
      <c r="D8767" s="7" t="s">
        <v>9773</v>
      </c>
      <c r="E8767" s="519">
        <v>19292</v>
      </c>
      <c r="F8767" s="184">
        <v>1452.88</v>
      </c>
    </row>
    <row r="8768" spans="1:6">
      <c r="A8768" s="380">
        <v>41883</v>
      </c>
      <c r="B8768" s="4"/>
      <c r="C8768" s="7" t="s">
        <v>8662</v>
      </c>
      <c r="D8768" s="7" t="s">
        <v>9778</v>
      </c>
      <c r="E8768" s="519">
        <v>19297</v>
      </c>
      <c r="F8768" s="184">
        <v>1452.88</v>
      </c>
    </row>
    <row r="8769" spans="1:6">
      <c r="A8769" s="380">
        <v>41883</v>
      </c>
      <c r="B8769" s="4"/>
      <c r="C8769" s="7" t="s">
        <v>9495</v>
      </c>
      <c r="D8769" s="7" t="s">
        <v>9745</v>
      </c>
      <c r="E8769" s="519">
        <v>19264</v>
      </c>
      <c r="F8769" s="184">
        <v>177.48</v>
      </c>
    </row>
    <row r="8770" spans="1:6">
      <c r="A8770" s="380">
        <v>41883</v>
      </c>
      <c r="B8770" s="4"/>
      <c r="C8770" s="7" t="s">
        <v>2011</v>
      </c>
      <c r="D8770" s="7" t="s">
        <v>9766</v>
      </c>
      <c r="E8770" s="519">
        <v>19285</v>
      </c>
      <c r="F8770" s="184">
        <v>226.69</v>
      </c>
    </row>
    <row r="8772" spans="1:6">
      <c r="A8772" s="579">
        <v>41884</v>
      </c>
    </row>
    <row r="8773" spans="1:6">
      <c r="A8773" s="380">
        <v>41878</v>
      </c>
      <c r="B8773" s="4"/>
      <c r="C8773" s="7" t="s">
        <v>226</v>
      </c>
      <c r="D8773" s="7" t="s">
        <v>9684</v>
      </c>
      <c r="E8773" s="519">
        <v>19216</v>
      </c>
      <c r="F8773" s="184">
        <v>3000</v>
      </c>
    </row>
    <row r="8774" spans="1:6">
      <c r="A8774" s="380">
        <v>41883</v>
      </c>
      <c r="B8774" s="4"/>
      <c r="C8774" s="7" t="s">
        <v>2013</v>
      </c>
      <c r="D8774" s="7" t="s">
        <v>9775</v>
      </c>
      <c r="E8774" s="519">
        <v>19294</v>
      </c>
      <c r="F8774" s="184">
        <v>581.33000000000004</v>
      </c>
    </row>
    <row r="8775" spans="1:6">
      <c r="A8775" s="380">
        <v>41883</v>
      </c>
      <c r="B8775" s="4"/>
      <c r="C8775" s="7" t="s">
        <v>530</v>
      </c>
      <c r="D8775" s="7" t="s">
        <v>9769</v>
      </c>
      <c r="E8775" s="519">
        <v>19288</v>
      </c>
      <c r="F8775" s="184">
        <v>677.12</v>
      </c>
    </row>
    <row r="8776" spans="1:6">
      <c r="A8776" s="380">
        <v>41883</v>
      </c>
      <c r="B8776" s="4"/>
      <c r="C8776" s="7" t="s">
        <v>4866</v>
      </c>
      <c r="D8776" s="7" t="s">
        <v>9752</v>
      </c>
      <c r="E8776" s="519">
        <v>19271</v>
      </c>
      <c r="F8776" s="184">
        <v>412.16</v>
      </c>
    </row>
    <row r="8777" spans="1:6">
      <c r="A8777" s="380">
        <v>41883</v>
      </c>
      <c r="B8777" s="4"/>
      <c r="C8777" s="7" t="s">
        <v>233</v>
      </c>
      <c r="D8777" s="7" t="s">
        <v>9776</v>
      </c>
      <c r="E8777" s="519">
        <v>19295</v>
      </c>
      <c r="F8777" s="184">
        <v>439.83</v>
      </c>
    </row>
    <row r="8778" spans="1:6">
      <c r="A8778" s="380">
        <v>41883</v>
      </c>
      <c r="B8778" s="4"/>
      <c r="C8778" s="7" t="s">
        <v>518</v>
      </c>
      <c r="D8778" s="7" t="s">
        <v>9750</v>
      </c>
      <c r="E8778" s="519">
        <v>19269</v>
      </c>
      <c r="F8778" s="184">
        <v>253.28</v>
      </c>
    </row>
    <row r="8779" spans="1:6">
      <c r="A8779" s="380">
        <v>41883</v>
      </c>
      <c r="B8779" s="4"/>
      <c r="C8779" s="7" t="s">
        <v>173</v>
      </c>
      <c r="D8779" s="7" t="s">
        <v>9739</v>
      </c>
      <c r="E8779" s="519">
        <v>19258</v>
      </c>
      <c r="F8779" s="184">
        <v>364.26</v>
      </c>
    </row>
    <row r="8780" spans="1:6">
      <c r="A8780" s="380">
        <v>41883</v>
      </c>
      <c r="B8780" s="4"/>
      <c r="C8780" s="7" t="s">
        <v>9717</v>
      </c>
      <c r="D8780" s="7" t="s">
        <v>9793</v>
      </c>
      <c r="E8780" s="519">
        <v>19314</v>
      </c>
      <c r="F8780" s="184">
        <v>392.38</v>
      </c>
    </row>
    <row r="8781" spans="1:6">
      <c r="A8781" s="380">
        <v>41883</v>
      </c>
      <c r="B8781" s="4"/>
      <c r="C8781" s="7" t="s">
        <v>6989</v>
      </c>
      <c r="D8781" s="7" t="s">
        <v>9802</v>
      </c>
      <c r="E8781" s="519">
        <v>19331</v>
      </c>
      <c r="F8781" s="184">
        <v>232</v>
      </c>
    </row>
    <row r="8782" spans="1:6">
      <c r="A8782" s="380">
        <v>41883</v>
      </c>
      <c r="B8782" s="4"/>
      <c r="C8782" s="7" t="s">
        <v>1727</v>
      </c>
      <c r="D8782" s="7" t="s">
        <v>9764</v>
      </c>
      <c r="E8782" s="519">
        <v>19283</v>
      </c>
      <c r="F8782" s="184">
        <v>226.69</v>
      </c>
    </row>
    <row r="8783" spans="1:6">
      <c r="A8783" s="380">
        <v>41883</v>
      </c>
      <c r="B8783" s="4"/>
      <c r="C8783" s="7" t="s">
        <v>497</v>
      </c>
      <c r="D8783" s="7" t="s">
        <v>9731</v>
      </c>
      <c r="E8783" s="519">
        <v>19250</v>
      </c>
      <c r="F8783" s="184">
        <v>202.89</v>
      </c>
    </row>
    <row r="8784" spans="1:6">
      <c r="A8784" s="380">
        <v>41883</v>
      </c>
      <c r="B8784" s="4"/>
      <c r="C8784" s="7" t="s">
        <v>7169</v>
      </c>
      <c r="D8784" s="7" t="s">
        <v>9800</v>
      </c>
      <c r="E8784" s="519">
        <v>19321</v>
      </c>
      <c r="F8784" s="184">
        <v>286</v>
      </c>
    </row>
    <row r="8785" spans="1:6">
      <c r="A8785" s="380">
        <v>41883</v>
      </c>
      <c r="B8785" s="4"/>
      <c r="C8785" s="7" t="s">
        <v>9713</v>
      </c>
      <c r="D8785" s="7" t="s">
        <v>9746</v>
      </c>
      <c r="E8785" s="519">
        <v>19265</v>
      </c>
      <c r="F8785" s="184">
        <v>197.2</v>
      </c>
    </row>
    <row r="8786" spans="1:6">
      <c r="A8786" s="380">
        <v>41883</v>
      </c>
      <c r="B8786" s="4"/>
      <c r="C8786" s="7" t="s">
        <v>559</v>
      </c>
      <c r="D8786" s="7" t="s">
        <v>9755</v>
      </c>
      <c r="E8786" s="519">
        <v>19274</v>
      </c>
      <c r="F8786" s="184">
        <v>232.53</v>
      </c>
    </row>
    <row r="8787" spans="1:6">
      <c r="A8787" s="380">
        <v>41883</v>
      </c>
      <c r="B8787" s="4"/>
      <c r="C8787" s="7" t="s">
        <v>1483</v>
      </c>
      <c r="D8787" s="7" t="s">
        <v>9774</v>
      </c>
      <c r="E8787" s="519">
        <v>19293</v>
      </c>
      <c r="F8787" s="184">
        <v>777.22</v>
      </c>
    </row>
    <row r="8788" spans="1:6">
      <c r="A8788" s="380">
        <v>41883</v>
      </c>
      <c r="B8788" s="4"/>
      <c r="C8788" s="7" t="s">
        <v>561</v>
      </c>
      <c r="D8788" s="7" t="s">
        <v>9762</v>
      </c>
      <c r="E8788" s="519">
        <v>19281</v>
      </c>
      <c r="F8788" s="184">
        <v>236.99</v>
      </c>
    </row>
    <row r="8789" spans="1:6">
      <c r="A8789" s="380">
        <v>41883</v>
      </c>
      <c r="B8789" s="4"/>
      <c r="C8789" s="7" t="s">
        <v>32</v>
      </c>
      <c r="D8789" s="7" t="s">
        <v>9771</v>
      </c>
      <c r="E8789" s="519">
        <v>19290</v>
      </c>
      <c r="F8789" s="184">
        <v>617.28</v>
      </c>
    </row>
    <row r="8790" spans="1:6">
      <c r="A8790" s="380">
        <v>41883</v>
      </c>
      <c r="B8790" s="4"/>
      <c r="C8790" s="7" t="s">
        <v>9367</v>
      </c>
      <c r="D8790" s="7" t="s">
        <v>9768</v>
      </c>
      <c r="E8790" s="519">
        <v>19287</v>
      </c>
      <c r="F8790" s="184">
        <v>556.04999999999995</v>
      </c>
    </row>
    <row r="8791" spans="1:6">
      <c r="A8791" s="380">
        <v>41883</v>
      </c>
      <c r="B8791" s="4"/>
      <c r="C8791" s="7" t="s">
        <v>9370</v>
      </c>
      <c r="D8791" s="7" t="s">
        <v>9803</v>
      </c>
      <c r="E8791" s="519">
        <v>19324</v>
      </c>
      <c r="F8791" s="184">
        <v>197.2</v>
      </c>
    </row>
    <row r="8792" spans="1:6">
      <c r="A8792" s="380">
        <v>41883</v>
      </c>
      <c r="B8792" s="4"/>
      <c r="C8792" s="7" t="s">
        <v>6986</v>
      </c>
      <c r="D8792" s="7" t="s">
        <v>9781</v>
      </c>
      <c r="E8792" s="519">
        <v>19300</v>
      </c>
      <c r="F8792" s="184">
        <v>1420.8</v>
      </c>
    </row>
    <row r="8793" spans="1:6">
      <c r="A8793" s="380">
        <v>41883</v>
      </c>
      <c r="B8793" s="4"/>
      <c r="C8793" s="7" t="s">
        <v>2268</v>
      </c>
      <c r="D8793" s="7" t="s">
        <v>9813</v>
      </c>
      <c r="E8793" s="519">
        <v>19336</v>
      </c>
      <c r="F8793" s="184">
        <v>676</v>
      </c>
    </row>
    <row r="8794" spans="1:6">
      <c r="A8794" s="380">
        <v>41883</v>
      </c>
      <c r="B8794" s="4"/>
      <c r="C8794" s="7" t="s">
        <v>354</v>
      </c>
      <c r="D8794" s="7" t="s">
        <v>9720</v>
      </c>
      <c r="E8794" s="519">
        <v>19239</v>
      </c>
      <c r="F8794" s="184">
        <v>2111.2600000000002</v>
      </c>
    </row>
    <row r="8795" spans="1:6">
      <c r="A8795" s="380">
        <v>41883</v>
      </c>
      <c r="B8795" s="4"/>
      <c r="C8795" s="7" t="s">
        <v>2897</v>
      </c>
      <c r="D8795" s="7" t="s">
        <v>9726</v>
      </c>
      <c r="E8795" s="519">
        <v>19245</v>
      </c>
      <c r="F8795" s="184">
        <v>2664.34</v>
      </c>
    </row>
    <row r="8796" spans="1:6">
      <c r="A8796" s="380">
        <v>41883</v>
      </c>
      <c r="B8796" s="4"/>
      <c r="C8796" s="7" t="s">
        <v>3157</v>
      </c>
      <c r="D8796" s="7" t="s">
        <v>9820</v>
      </c>
      <c r="E8796" s="519">
        <v>19343</v>
      </c>
      <c r="F8796" s="184">
        <v>267.87</v>
      </c>
    </row>
    <row r="8797" spans="1:6">
      <c r="A8797" s="380">
        <v>41883</v>
      </c>
      <c r="B8797" s="4"/>
      <c r="C8797" s="7" t="s">
        <v>5613</v>
      </c>
      <c r="D8797" s="7" t="s">
        <v>9779</v>
      </c>
      <c r="E8797" s="519">
        <v>19298</v>
      </c>
      <c r="F8797" s="184">
        <v>1140.07</v>
      </c>
    </row>
    <row r="8798" spans="1:6">
      <c r="A8798" s="380">
        <v>41883</v>
      </c>
      <c r="B8798" s="4"/>
      <c r="C8798" s="7" t="s">
        <v>5294</v>
      </c>
      <c r="D8798" s="7" t="s">
        <v>9796</v>
      </c>
      <c r="E8798" s="519">
        <v>19317</v>
      </c>
      <c r="F8798" s="184">
        <v>1248</v>
      </c>
    </row>
    <row r="8799" spans="1:6">
      <c r="A8799" s="380">
        <v>41883</v>
      </c>
      <c r="B8799" s="4"/>
      <c r="C8799" s="7" t="s">
        <v>9714</v>
      </c>
      <c r="D8799" s="7" t="s">
        <v>9758</v>
      </c>
      <c r="E8799" s="519">
        <v>19277</v>
      </c>
      <c r="F8799" s="184">
        <v>202.2</v>
      </c>
    </row>
    <row r="8800" spans="1:6">
      <c r="A8800" s="380">
        <v>41883</v>
      </c>
      <c r="B8800" s="4"/>
      <c r="C8800" s="7" t="s">
        <v>9498</v>
      </c>
      <c r="D8800" s="7" t="s">
        <v>9788</v>
      </c>
      <c r="E8800" s="519">
        <v>19308</v>
      </c>
      <c r="F8800" s="184">
        <v>505.5</v>
      </c>
    </row>
    <row r="8801" spans="1:6">
      <c r="A8801" s="380">
        <v>41883</v>
      </c>
      <c r="B8801" s="4"/>
      <c r="C8801" s="7" t="s">
        <v>558</v>
      </c>
      <c r="D8801" s="7" t="s">
        <v>9721</v>
      </c>
      <c r="E8801" s="519">
        <v>19240</v>
      </c>
      <c r="F8801" s="184">
        <v>1325.36</v>
      </c>
    </row>
    <row r="8802" spans="1:6">
      <c r="A8802" s="380">
        <v>41883</v>
      </c>
      <c r="B8802" s="4"/>
      <c r="C8802" s="7" t="s">
        <v>558</v>
      </c>
      <c r="D8802" s="7" t="s">
        <v>9812</v>
      </c>
      <c r="E8802" s="519">
        <v>19335</v>
      </c>
      <c r="F8802" s="184">
        <v>457.6</v>
      </c>
    </row>
    <row r="8803" spans="1:6">
      <c r="A8803" s="380">
        <v>41883</v>
      </c>
      <c r="B8803" s="4"/>
      <c r="C8803" s="7" t="s">
        <v>629</v>
      </c>
      <c r="D8803" s="7" t="s">
        <v>9729</v>
      </c>
      <c r="E8803" s="519">
        <v>19248</v>
      </c>
      <c r="F8803" s="184">
        <v>174.4</v>
      </c>
    </row>
    <row r="8804" spans="1:6">
      <c r="A8804" s="380">
        <v>41883</v>
      </c>
      <c r="B8804" s="4"/>
      <c r="C8804" s="7" t="s">
        <v>9366</v>
      </c>
      <c r="D8804" s="7" t="s">
        <v>9749</v>
      </c>
      <c r="E8804" s="519">
        <v>19268</v>
      </c>
      <c r="F8804" s="184">
        <v>197.2</v>
      </c>
    </row>
    <row r="8805" spans="1:6">
      <c r="A8805" s="380">
        <v>41883</v>
      </c>
      <c r="B8805" s="4"/>
      <c r="C8805" s="7" t="s">
        <v>8932</v>
      </c>
      <c r="D8805" s="7" t="s">
        <v>9797</v>
      </c>
      <c r="E8805" s="519">
        <v>19318</v>
      </c>
      <c r="F8805" s="184">
        <v>780</v>
      </c>
    </row>
    <row r="8806" spans="1:6">
      <c r="A8806" s="380">
        <v>41883</v>
      </c>
      <c r="B8806" s="4"/>
      <c r="C8806" s="7" t="s">
        <v>4367</v>
      </c>
      <c r="D8806" s="7" t="s">
        <v>9801</v>
      </c>
      <c r="E8806" s="519">
        <v>19322</v>
      </c>
      <c r="F8806" s="184">
        <v>312</v>
      </c>
    </row>
    <row r="8807" spans="1:6">
      <c r="A8807" s="380">
        <v>41883</v>
      </c>
      <c r="B8807" s="4"/>
      <c r="C8807" s="7" t="s">
        <v>562</v>
      </c>
      <c r="D8807" s="7" t="s">
        <v>9765</v>
      </c>
      <c r="E8807" s="519">
        <v>19284</v>
      </c>
      <c r="F8807" s="184">
        <v>256.13</v>
      </c>
    </row>
    <row r="8808" spans="1:6">
      <c r="A8808" s="380">
        <v>41883</v>
      </c>
      <c r="B8808" s="4"/>
      <c r="C8808" s="7" t="s">
        <v>681</v>
      </c>
      <c r="D8808" s="7" t="s">
        <v>9733</v>
      </c>
      <c r="E8808" s="519">
        <v>19252</v>
      </c>
      <c r="F8808" s="184">
        <v>282.33</v>
      </c>
    </row>
    <row r="8809" spans="1:6">
      <c r="A8809" s="380">
        <v>41883</v>
      </c>
      <c r="B8809" s="4"/>
      <c r="C8809" s="7" t="s">
        <v>5298</v>
      </c>
      <c r="D8809" s="7" t="s">
        <v>9814</v>
      </c>
      <c r="E8809" s="519">
        <v>19337</v>
      </c>
      <c r="F8809" s="184">
        <v>156</v>
      </c>
    </row>
    <row r="8810" spans="1:6">
      <c r="A8810" s="380">
        <v>41883</v>
      </c>
      <c r="B8810" s="4"/>
      <c r="C8810" s="7" t="s">
        <v>369</v>
      </c>
      <c r="D8810" s="7" t="s">
        <v>9723</v>
      </c>
      <c r="E8810" s="519">
        <v>19242</v>
      </c>
      <c r="F8810" s="184">
        <v>1261.1600000000001</v>
      </c>
    </row>
    <row r="8811" spans="1:6">
      <c r="A8811" s="380">
        <v>41883</v>
      </c>
      <c r="B8811" s="4"/>
      <c r="C8811" s="7" t="s">
        <v>5113</v>
      </c>
      <c r="D8811" s="7" t="s">
        <v>9754</v>
      </c>
      <c r="E8811" s="519">
        <v>19273</v>
      </c>
      <c r="F8811" s="184">
        <v>176.93</v>
      </c>
    </row>
    <row r="8812" spans="1:6">
      <c r="A8812" s="380">
        <v>41883</v>
      </c>
      <c r="B8812" s="4"/>
      <c r="C8812" s="7" t="s">
        <v>560</v>
      </c>
      <c r="D8812" s="7" t="s">
        <v>9761</v>
      </c>
      <c r="E8812" s="519">
        <v>19280</v>
      </c>
      <c r="F8812" s="184">
        <v>243.84</v>
      </c>
    </row>
    <row r="8813" spans="1:6">
      <c r="A8813" s="380">
        <v>41883</v>
      </c>
      <c r="B8813" s="4"/>
      <c r="C8813" s="7" t="s">
        <v>563</v>
      </c>
      <c r="D8813" s="7" t="s">
        <v>9795</v>
      </c>
      <c r="E8813" s="519">
        <v>19316</v>
      </c>
      <c r="F8813" s="184">
        <v>706.56</v>
      </c>
    </row>
    <row r="8814" spans="1:6">
      <c r="A8814" s="380">
        <v>41883</v>
      </c>
      <c r="B8814" s="4"/>
      <c r="C8814" s="7" t="s">
        <v>9501</v>
      </c>
      <c r="D8814" s="7" t="s">
        <v>9798</v>
      </c>
      <c r="E8814" s="519">
        <v>19319</v>
      </c>
      <c r="F8814" s="184">
        <v>280.8</v>
      </c>
    </row>
    <row r="8815" spans="1:6">
      <c r="A8815" s="380">
        <v>41877</v>
      </c>
      <c r="B8815" s="4"/>
      <c r="C8815" s="7" t="s">
        <v>9679</v>
      </c>
      <c r="D8815" s="7" t="s">
        <v>9677</v>
      </c>
      <c r="E8815" s="519">
        <v>19209</v>
      </c>
      <c r="F8815" s="184">
        <v>3000</v>
      </c>
    </row>
    <row r="8816" spans="1:6">
      <c r="A8816" s="380">
        <v>41859</v>
      </c>
      <c r="B8816" s="4"/>
      <c r="C8816" s="7" t="s">
        <v>895</v>
      </c>
      <c r="D8816" s="7" t="s">
        <v>9454</v>
      </c>
      <c r="E8816" s="519">
        <v>19032</v>
      </c>
      <c r="F8816" s="184">
        <v>1087.8</v>
      </c>
    </row>
    <row r="8818" spans="1:10">
      <c r="A8818" s="579">
        <v>41885</v>
      </c>
    </row>
    <row r="8819" spans="1:10">
      <c r="A8819" s="380">
        <v>41883</v>
      </c>
      <c r="B8819" s="4"/>
      <c r="C8819" s="7" t="s">
        <v>8237</v>
      </c>
      <c r="D8819" s="7" t="s">
        <v>9753</v>
      </c>
      <c r="E8819" s="519">
        <v>19272</v>
      </c>
      <c r="F8819" s="184">
        <v>176.93</v>
      </c>
    </row>
    <row r="8820" spans="1:10">
      <c r="A8820" s="380">
        <v>41883</v>
      </c>
      <c r="B8820" s="4"/>
      <c r="C8820" s="7" t="s">
        <v>244</v>
      </c>
      <c r="D8820" s="7" t="s">
        <v>9763</v>
      </c>
      <c r="E8820" s="519">
        <v>19282</v>
      </c>
      <c r="F8820" s="184">
        <v>323.83999999999997</v>
      </c>
    </row>
    <row r="8821" spans="1:10">
      <c r="A8821" s="380">
        <v>41880</v>
      </c>
      <c r="B8821" s="4"/>
      <c r="C8821" s="7" t="s">
        <v>9238</v>
      </c>
      <c r="D8821" s="7" t="s">
        <v>9699</v>
      </c>
      <c r="E8821" s="519">
        <v>19229</v>
      </c>
      <c r="F8821" s="184">
        <v>400</v>
      </c>
    </row>
    <row r="8822" spans="1:10">
      <c r="A8822" s="380">
        <v>41883</v>
      </c>
      <c r="B8822" s="4"/>
      <c r="C8822" s="7" t="s">
        <v>538</v>
      </c>
      <c r="D8822" s="7" t="s">
        <v>9784</v>
      </c>
      <c r="E8822" s="519">
        <v>19304</v>
      </c>
      <c r="F8822" s="184">
        <v>593.51</v>
      </c>
    </row>
    <row r="8823" spans="1:10">
      <c r="A8823" s="380">
        <v>41878</v>
      </c>
      <c r="B8823" s="4"/>
      <c r="C8823" s="7" t="s">
        <v>130</v>
      </c>
      <c r="D8823" s="7" t="s">
        <v>9683</v>
      </c>
      <c r="E8823" s="519">
        <v>19215</v>
      </c>
      <c r="F8823" s="184">
        <v>975</v>
      </c>
    </row>
    <row r="8824" spans="1:10">
      <c r="A8824" s="380">
        <v>41883</v>
      </c>
      <c r="B8824" s="4"/>
      <c r="C8824" s="7" t="s">
        <v>367</v>
      </c>
      <c r="D8824" s="7" t="s">
        <v>9722</v>
      </c>
      <c r="E8824" s="519">
        <v>19241</v>
      </c>
      <c r="F8824" s="184">
        <v>1325.36</v>
      </c>
    </row>
    <row r="8825" spans="1:10">
      <c r="A8825" s="380">
        <v>41883</v>
      </c>
      <c r="B8825" s="4"/>
      <c r="C8825" s="7" t="s">
        <v>5617</v>
      </c>
      <c r="D8825" s="7" t="s">
        <v>9810</v>
      </c>
      <c r="E8825" s="519">
        <v>19333</v>
      </c>
      <c r="F8825" s="184">
        <v>405.6</v>
      </c>
    </row>
    <row r="8826" spans="1:10" s="444" customFormat="1">
      <c r="A8826" s="380">
        <v>41883</v>
      </c>
      <c r="B8826" s="4"/>
      <c r="C8826" s="7" t="s">
        <v>197</v>
      </c>
      <c r="D8826" s="7" t="s">
        <v>9732</v>
      </c>
      <c r="E8826" s="519">
        <v>19251</v>
      </c>
      <c r="F8826" s="184">
        <v>207.51</v>
      </c>
      <c r="G8826" s="309"/>
      <c r="H8826" s="309"/>
      <c r="I8826" s="24"/>
      <c r="J8826" s="2"/>
    </row>
    <row r="8827" spans="1:10" s="444" customFormat="1">
      <c r="A8827" s="380">
        <v>41883</v>
      </c>
      <c r="B8827" s="4"/>
      <c r="C8827" s="7" t="s">
        <v>492</v>
      </c>
      <c r="D8827" s="7" t="s">
        <v>9727</v>
      </c>
      <c r="E8827" s="519">
        <v>19246</v>
      </c>
      <c r="F8827" s="184">
        <v>246.94</v>
      </c>
      <c r="G8827" s="309"/>
      <c r="H8827" s="309"/>
      <c r="I8827" s="24"/>
      <c r="J8827" s="2"/>
    </row>
    <row r="8828" spans="1:10" s="444" customFormat="1">
      <c r="A8828" s="380">
        <v>41884</v>
      </c>
      <c r="B8828" s="4"/>
      <c r="C8828" s="7" t="s">
        <v>9828</v>
      </c>
      <c r="D8828" s="7" t="s">
        <v>9827</v>
      </c>
      <c r="E8828" s="519">
        <v>19354</v>
      </c>
      <c r="F8828" s="184">
        <v>700</v>
      </c>
      <c r="G8828" s="309"/>
      <c r="H8828" s="309"/>
      <c r="I8828" s="24"/>
      <c r="J8828" s="2"/>
    </row>
    <row r="8829" spans="1:10" s="444" customFormat="1">
      <c r="A8829" s="380">
        <v>41884</v>
      </c>
      <c r="B8829" s="4"/>
      <c r="C8829" s="7" t="s">
        <v>7564</v>
      </c>
      <c r="D8829" s="7" t="s">
        <v>9823</v>
      </c>
      <c r="E8829" s="519">
        <v>19346</v>
      </c>
      <c r="F8829" s="184">
        <v>70</v>
      </c>
      <c r="G8829" s="309"/>
      <c r="H8829" s="309"/>
      <c r="I8829" s="24"/>
      <c r="J8829" s="2"/>
    </row>
    <row r="8830" spans="1:10" s="444" customFormat="1">
      <c r="A8830" s="380">
        <v>41884</v>
      </c>
      <c r="B8830" s="4"/>
      <c r="C8830" s="7" t="s">
        <v>389</v>
      </c>
      <c r="D8830" s="7" t="s">
        <v>9822</v>
      </c>
      <c r="E8830" s="519">
        <v>19345</v>
      </c>
      <c r="F8830" s="184">
        <v>200</v>
      </c>
      <c r="G8830" s="309"/>
      <c r="H8830" s="309"/>
      <c r="I8830" s="24"/>
      <c r="J8830" s="2"/>
    </row>
    <row r="8831" spans="1:10" s="444" customFormat="1">
      <c r="A8831" s="380">
        <v>41884</v>
      </c>
      <c r="B8831" s="4"/>
      <c r="C8831" s="7" t="s">
        <v>226</v>
      </c>
      <c r="D8831" s="7" t="s">
        <v>9825</v>
      </c>
      <c r="E8831" s="519">
        <v>19348</v>
      </c>
      <c r="F8831" s="184">
        <v>600</v>
      </c>
      <c r="G8831" s="309"/>
      <c r="H8831" s="309"/>
      <c r="I8831" s="24"/>
      <c r="J8831" s="2"/>
    </row>
    <row r="8832" spans="1:10" s="444" customFormat="1">
      <c r="A8832" s="380">
        <v>41884</v>
      </c>
      <c r="B8832" s="4"/>
      <c r="C8832" s="7" t="s">
        <v>389</v>
      </c>
      <c r="D8832" s="7" t="s">
        <v>9824</v>
      </c>
      <c r="E8832" s="519">
        <v>19347</v>
      </c>
      <c r="F8832" s="184">
        <v>210</v>
      </c>
      <c r="G8832" s="309"/>
      <c r="H8832" s="309"/>
      <c r="I8832" s="24"/>
      <c r="J8832" s="2"/>
    </row>
    <row r="8833" spans="1:10" s="444" customFormat="1" ht="15.75" customHeight="1">
      <c r="A8833" s="380">
        <v>41883</v>
      </c>
      <c r="B8833" s="4"/>
      <c r="C8833" s="7" t="s">
        <v>9715</v>
      </c>
      <c r="D8833" s="7" t="s">
        <v>9777</v>
      </c>
      <c r="E8833" s="519">
        <v>19296</v>
      </c>
      <c r="F8833" s="184">
        <v>181.1</v>
      </c>
      <c r="G8833" s="309"/>
      <c r="H8833" s="309"/>
      <c r="I8833" s="24"/>
      <c r="J8833" s="2"/>
    </row>
    <row r="8834" spans="1:10" s="444" customFormat="1">
      <c r="A8834" s="380">
        <v>41883</v>
      </c>
      <c r="B8834" s="4"/>
      <c r="C8834" s="7" t="s">
        <v>1730</v>
      </c>
      <c r="D8834" s="7" t="s">
        <v>9811</v>
      </c>
      <c r="E8834" s="519">
        <v>19334</v>
      </c>
      <c r="F8834" s="184">
        <v>156</v>
      </c>
      <c r="G8834" s="309"/>
      <c r="H8834" s="309"/>
      <c r="I8834" s="24"/>
      <c r="J8834" s="2"/>
    </row>
    <row r="8835" spans="1:10" s="444" customFormat="1">
      <c r="A8835" s="380">
        <v>41883</v>
      </c>
      <c r="B8835" s="4"/>
      <c r="C8835" s="7" t="s">
        <v>4500</v>
      </c>
      <c r="D8835" s="7" t="s">
        <v>9809</v>
      </c>
      <c r="E8835" s="519">
        <v>19332</v>
      </c>
      <c r="F8835" s="184">
        <v>460</v>
      </c>
      <c r="G8835" s="309"/>
      <c r="H8835" s="309"/>
      <c r="I8835" s="24"/>
      <c r="J8835" s="2"/>
    </row>
    <row r="8836" spans="1:10" s="444" customFormat="1">
      <c r="A8836" s="380">
        <v>41883</v>
      </c>
      <c r="B8836" s="4"/>
      <c r="C8836" s="7" t="s">
        <v>457</v>
      </c>
      <c r="D8836" s="7" t="s">
        <v>9724</v>
      </c>
      <c r="E8836" s="519">
        <v>19243</v>
      </c>
      <c r="F8836" s="184">
        <v>1173.5899999999999</v>
      </c>
      <c r="G8836" s="309"/>
      <c r="H8836" s="309"/>
      <c r="I8836" s="24"/>
      <c r="J8836" s="2"/>
    </row>
    <row r="8837" spans="1:10" s="444" customFormat="1">
      <c r="A8837" s="380">
        <v>41883</v>
      </c>
      <c r="B8837" s="4"/>
      <c r="C8837" s="7" t="s">
        <v>9499</v>
      </c>
      <c r="D8837" s="7" t="s">
        <v>9789</v>
      </c>
      <c r="E8837" s="519">
        <v>19309</v>
      </c>
      <c r="F8837" s="184">
        <v>893.21</v>
      </c>
      <c r="G8837" s="309"/>
      <c r="H8837" s="309"/>
      <c r="I8837" s="24"/>
      <c r="J8837" s="2"/>
    </row>
    <row r="8838" spans="1:10" s="444" customFormat="1">
      <c r="A8838" s="380">
        <v>41883</v>
      </c>
      <c r="B8838" s="4"/>
      <c r="C8838" s="7" t="s">
        <v>8533</v>
      </c>
      <c r="D8838" s="7" t="s">
        <v>9806</v>
      </c>
      <c r="E8838" s="519">
        <v>19327</v>
      </c>
      <c r="F8838" s="184">
        <v>232</v>
      </c>
      <c r="G8838" s="309"/>
      <c r="H8838" s="309"/>
      <c r="I8838" s="24"/>
      <c r="J8838" s="2"/>
    </row>
    <row r="8839" spans="1:10" s="444" customFormat="1">
      <c r="A8839" s="380">
        <v>41883</v>
      </c>
      <c r="B8839" s="4"/>
      <c r="C8839" s="7" t="s">
        <v>9711</v>
      </c>
      <c r="D8839" s="7" t="s">
        <v>9725</v>
      </c>
      <c r="E8839" s="519">
        <v>19244</v>
      </c>
      <c r="F8839" s="184">
        <v>606.6</v>
      </c>
      <c r="G8839" s="309"/>
      <c r="H8839" s="309"/>
      <c r="I8839" s="24"/>
      <c r="J8839" s="2"/>
    </row>
    <row r="8840" spans="1:10" s="444" customFormat="1">
      <c r="A8840" s="380">
        <v>41883</v>
      </c>
      <c r="B8840" s="4"/>
      <c r="C8840" s="7" t="s">
        <v>1707</v>
      </c>
      <c r="D8840" s="7" t="s">
        <v>9782</v>
      </c>
      <c r="E8840" s="519">
        <v>19301</v>
      </c>
      <c r="F8840" s="184">
        <v>379.13</v>
      </c>
      <c r="G8840" s="309"/>
      <c r="H8840" s="309"/>
      <c r="I8840" s="24"/>
      <c r="J8840" s="2"/>
    </row>
    <row r="8841" spans="1:10" s="444" customFormat="1">
      <c r="A8841" s="380">
        <v>41883</v>
      </c>
      <c r="B8841" s="4"/>
      <c r="C8841" s="7" t="s">
        <v>9716</v>
      </c>
      <c r="D8841" s="7" t="s">
        <v>9790</v>
      </c>
      <c r="E8841" s="519">
        <v>19310</v>
      </c>
      <c r="F8841" s="184">
        <v>949.04</v>
      </c>
      <c r="G8841" s="309"/>
      <c r="H8841" s="309"/>
      <c r="I8841" s="24"/>
      <c r="J8841" s="2"/>
    </row>
    <row r="8842" spans="1:10">
      <c r="F8842" s="444"/>
    </row>
    <row r="8843" spans="1:10">
      <c r="A8843" s="579">
        <v>41886</v>
      </c>
    </row>
    <row r="8844" spans="1:10" s="444" customFormat="1">
      <c r="A8844" s="380">
        <v>41883</v>
      </c>
      <c r="B8844" s="4"/>
      <c r="C8844" s="7" t="s">
        <v>9048</v>
      </c>
      <c r="D8844" s="7" t="s">
        <v>9772</v>
      </c>
      <c r="E8844" s="519">
        <v>19291</v>
      </c>
      <c r="F8844" s="184">
        <v>865.85</v>
      </c>
      <c r="G8844" s="309"/>
      <c r="H8844" s="309"/>
      <c r="I8844" s="24"/>
      <c r="J8844" s="2"/>
    </row>
    <row r="8845" spans="1:10" s="444" customFormat="1">
      <c r="A8845" s="380">
        <v>41878</v>
      </c>
      <c r="B8845" s="4">
        <v>41885</v>
      </c>
      <c r="C8845" s="7" t="s">
        <v>9688</v>
      </c>
      <c r="D8845" s="7" t="s">
        <v>9691</v>
      </c>
      <c r="E8845" s="519">
        <v>19220</v>
      </c>
      <c r="F8845" s="184">
        <v>4000</v>
      </c>
      <c r="G8845" s="309"/>
      <c r="H8845" s="309"/>
      <c r="I8845" s="24"/>
      <c r="J8845" s="2"/>
    </row>
    <row r="8846" spans="1:10" s="444" customFormat="1">
      <c r="A8846" s="380">
        <v>41883</v>
      </c>
      <c r="B8846" s="4"/>
      <c r="C8846" s="7" t="s">
        <v>523</v>
      </c>
      <c r="D8846" s="7" t="s">
        <v>9756</v>
      </c>
      <c r="E8846" s="519">
        <v>19275</v>
      </c>
      <c r="F8846" s="184">
        <v>577.02</v>
      </c>
      <c r="G8846" s="309"/>
      <c r="H8846" s="309"/>
      <c r="I8846" s="24"/>
      <c r="J8846" s="2"/>
    </row>
    <row r="8847" spans="1:10" s="444" customFormat="1">
      <c r="A8847" s="380">
        <v>41883</v>
      </c>
      <c r="B8847" s="4"/>
      <c r="C8847" s="7" t="s">
        <v>1485</v>
      </c>
      <c r="D8847" s="7" t="s">
        <v>9787</v>
      </c>
      <c r="E8847" s="519">
        <v>19307</v>
      </c>
      <c r="F8847" s="184">
        <v>819.21</v>
      </c>
      <c r="G8847" s="309"/>
      <c r="H8847" s="309"/>
      <c r="I8847" s="24"/>
      <c r="J8847" s="2"/>
    </row>
    <row r="8848" spans="1:10" s="444" customFormat="1">
      <c r="A8848" s="380">
        <v>41886</v>
      </c>
      <c r="B8848" s="4"/>
      <c r="C8848" s="7" t="s">
        <v>226</v>
      </c>
      <c r="D8848" s="7" t="s">
        <v>9840</v>
      </c>
      <c r="E8848" s="519">
        <v>19357</v>
      </c>
      <c r="F8848" s="184">
        <v>587.04</v>
      </c>
      <c r="G8848" s="309"/>
      <c r="H8848" s="309"/>
      <c r="I8848" s="24"/>
      <c r="J8848" s="2"/>
    </row>
    <row r="8849" spans="1:10" s="444" customFormat="1">
      <c r="A8849" s="380">
        <v>41883</v>
      </c>
      <c r="B8849" s="4"/>
      <c r="C8849" s="7" t="s">
        <v>1043</v>
      </c>
      <c r="D8849" s="7" t="s">
        <v>9816</v>
      </c>
      <c r="E8849" s="519">
        <v>19339</v>
      </c>
      <c r="F8849" s="184">
        <v>104</v>
      </c>
      <c r="G8849" s="309"/>
      <c r="H8849" s="309"/>
      <c r="I8849" s="24"/>
      <c r="J8849" s="2"/>
    </row>
    <row r="8850" spans="1:10" s="444" customFormat="1">
      <c r="A8850" s="380">
        <v>41886</v>
      </c>
      <c r="B8850" s="4"/>
      <c r="C8850" s="7" t="s">
        <v>2482</v>
      </c>
      <c r="D8850" s="7" t="s">
        <v>9842</v>
      </c>
      <c r="E8850" s="519">
        <v>19360</v>
      </c>
      <c r="F8850" s="184">
        <v>1500</v>
      </c>
      <c r="G8850" s="309"/>
      <c r="H8850" s="309"/>
      <c r="I8850" s="24"/>
      <c r="J8850" s="2"/>
    </row>
    <row r="8851" spans="1:10" s="444" customFormat="1">
      <c r="A8851" s="380">
        <v>41883</v>
      </c>
      <c r="B8851" s="4"/>
      <c r="C8851" s="7" t="s">
        <v>456</v>
      </c>
      <c r="D8851" s="7" t="s">
        <v>9786</v>
      </c>
      <c r="E8851" s="519">
        <v>19306</v>
      </c>
      <c r="F8851" s="184">
        <v>570.54999999999995</v>
      </c>
      <c r="G8851" s="309"/>
      <c r="H8851" s="309"/>
      <c r="I8851" s="24"/>
      <c r="J8851" s="2"/>
    </row>
    <row r="8852" spans="1:10" s="444" customFormat="1">
      <c r="A8852" s="380">
        <v>41886</v>
      </c>
      <c r="B8852" s="4"/>
      <c r="C8852" s="7" t="s">
        <v>100</v>
      </c>
      <c r="D8852" s="7" t="s">
        <v>9842</v>
      </c>
      <c r="E8852" s="519">
        <v>19361</v>
      </c>
      <c r="F8852" s="184">
        <v>1000</v>
      </c>
      <c r="G8852" s="309"/>
      <c r="H8852" s="309"/>
      <c r="I8852" s="24"/>
      <c r="J8852" s="2"/>
    </row>
    <row r="8853" spans="1:10">
      <c r="A8853" s="632">
        <v>41886</v>
      </c>
      <c r="B8853" s="633"/>
      <c r="C8853" s="634" t="s">
        <v>2897</v>
      </c>
      <c r="D8853" s="634" t="s">
        <v>9846</v>
      </c>
      <c r="E8853" s="611">
        <v>19365</v>
      </c>
      <c r="F8853" s="612">
        <v>1000</v>
      </c>
    </row>
    <row r="8854" spans="1:10" s="444" customFormat="1">
      <c r="A8854" s="380">
        <v>41886</v>
      </c>
      <c r="B8854" s="4"/>
      <c r="C8854" s="7" t="s">
        <v>120</v>
      </c>
      <c r="D8854" s="7" t="s">
        <v>9845</v>
      </c>
      <c r="E8854" s="519">
        <v>19364</v>
      </c>
      <c r="F8854" s="184">
        <v>2000</v>
      </c>
      <c r="G8854" s="309"/>
      <c r="H8854" s="309"/>
      <c r="I8854" s="24"/>
      <c r="J8854" s="2"/>
    </row>
    <row r="8856" spans="1:10">
      <c r="A8856" s="579">
        <v>41887</v>
      </c>
    </row>
    <row r="8857" spans="1:10" s="444" customFormat="1">
      <c r="A8857" s="380">
        <v>41878</v>
      </c>
      <c r="B8857" s="4"/>
      <c r="C8857" s="7" t="s">
        <v>8567</v>
      </c>
      <c r="D8857" s="7" t="s">
        <v>9690</v>
      </c>
      <c r="E8857" s="519">
        <v>19219</v>
      </c>
      <c r="F8857" s="184">
        <v>598</v>
      </c>
      <c r="G8857" s="309"/>
      <c r="H8857" s="309"/>
      <c r="I8857" s="24"/>
      <c r="J8857" s="2"/>
    </row>
    <row r="8858" spans="1:10" s="444" customFormat="1">
      <c r="A8858" s="380">
        <v>41885</v>
      </c>
      <c r="B8858" s="4"/>
      <c r="C8858" s="7" t="s">
        <v>9835</v>
      </c>
      <c r="D8858" s="7" t="s">
        <v>9836</v>
      </c>
      <c r="E8858" s="519">
        <v>19356</v>
      </c>
      <c r="F8858" s="184">
        <v>682</v>
      </c>
      <c r="G8858" s="309"/>
      <c r="H8858" s="309"/>
      <c r="I8858" s="24"/>
      <c r="J8858" s="2"/>
    </row>
    <row r="8859" spans="1:10" s="444" customFormat="1">
      <c r="A8859" s="380">
        <v>41885</v>
      </c>
      <c r="B8859" s="4"/>
      <c r="C8859" s="7" t="s">
        <v>9689</v>
      </c>
      <c r="D8859" s="7" t="s">
        <v>9829</v>
      </c>
      <c r="E8859" s="519">
        <v>19351</v>
      </c>
      <c r="F8859" s="184">
        <v>309.60000000000002</v>
      </c>
      <c r="G8859" s="309"/>
      <c r="H8859" s="309"/>
      <c r="I8859" s="24"/>
      <c r="J8859" s="2"/>
    </row>
    <row r="8860" spans="1:10" s="444" customFormat="1">
      <c r="A8860" s="380">
        <v>41887</v>
      </c>
      <c r="B8860" s="4"/>
      <c r="C8860" s="7" t="s">
        <v>468</v>
      </c>
      <c r="D8860" s="7" t="s">
        <v>9853</v>
      </c>
      <c r="E8860" s="519">
        <v>19369</v>
      </c>
      <c r="F8860" s="184">
        <v>503.01</v>
      </c>
      <c r="G8860" s="309"/>
      <c r="H8860" s="309"/>
      <c r="I8860" s="24"/>
      <c r="J8860" s="2"/>
    </row>
    <row r="8861" spans="1:10" s="444" customFormat="1">
      <c r="A8861" s="380">
        <v>41883</v>
      </c>
      <c r="B8861" s="4"/>
      <c r="C8861" s="7" t="s">
        <v>4349</v>
      </c>
      <c r="D8861" s="7" t="s">
        <v>9805</v>
      </c>
      <c r="E8861" s="519">
        <v>19326</v>
      </c>
      <c r="F8861" s="184">
        <v>232</v>
      </c>
      <c r="G8861" s="309"/>
      <c r="H8861" s="309"/>
      <c r="I8861" s="24"/>
      <c r="J8861" s="2"/>
    </row>
    <row r="8862" spans="1:10" s="444" customFormat="1">
      <c r="A8862" s="380">
        <v>41887</v>
      </c>
      <c r="B8862" s="4"/>
      <c r="C8862" s="7" t="s">
        <v>2897</v>
      </c>
      <c r="D8862" s="7" t="s">
        <v>9861</v>
      </c>
      <c r="E8862" s="519">
        <v>19380</v>
      </c>
      <c r="F8862" s="184">
        <v>3500</v>
      </c>
      <c r="G8862" s="309"/>
      <c r="H8862" s="309"/>
      <c r="I8862" s="24"/>
      <c r="J8862" s="2"/>
    </row>
    <row r="8863" spans="1:10" s="444" customFormat="1">
      <c r="A8863" s="380">
        <v>41887</v>
      </c>
      <c r="B8863" s="4"/>
      <c r="C8863" s="7" t="s">
        <v>3157</v>
      </c>
      <c r="D8863" s="7" t="s">
        <v>9859</v>
      </c>
      <c r="E8863" s="519">
        <v>19378</v>
      </c>
      <c r="F8863" s="184">
        <v>3268.3</v>
      </c>
      <c r="G8863" s="309"/>
      <c r="H8863" s="309"/>
      <c r="I8863" s="24"/>
      <c r="J8863" s="2"/>
    </row>
    <row r="8864" spans="1:10" s="444" customFormat="1">
      <c r="A8864" s="380">
        <v>41887</v>
      </c>
      <c r="B8864" s="4"/>
      <c r="C8864" s="7" t="s">
        <v>2244</v>
      </c>
      <c r="D8864" s="7" t="s">
        <v>9852</v>
      </c>
      <c r="E8864" s="519">
        <v>19368</v>
      </c>
      <c r="F8864" s="184">
        <v>2160</v>
      </c>
      <c r="G8864" s="309"/>
      <c r="H8864" s="309"/>
      <c r="I8864" s="24"/>
      <c r="J8864" s="2"/>
    </row>
    <row r="8865" spans="1:10" s="444" customFormat="1">
      <c r="A8865" s="380">
        <v>41887</v>
      </c>
      <c r="B8865" s="4"/>
      <c r="C8865" s="7" t="s">
        <v>761</v>
      </c>
      <c r="D8865" s="7" t="s">
        <v>9851</v>
      </c>
      <c r="E8865" s="519">
        <v>19367</v>
      </c>
      <c r="F8865" s="184">
        <v>3240</v>
      </c>
      <c r="G8865" s="309"/>
      <c r="H8865" s="309"/>
      <c r="I8865" s="24"/>
      <c r="J8865" s="2"/>
    </row>
    <row r="8866" spans="1:10">
      <c r="A8866" s="380">
        <v>41887</v>
      </c>
      <c r="B8866" s="4"/>
      <c r="C8866" s="7" t="s">
        <v>3101</v>
      </c>
      <c r="D8866" s="7" t="s">
        <v>9860</v>
      </c>
      <c r="E8866" s="519">
        <v>19379</v>
      </c>
      <c r="F8866" s="184">
        <v>400</v>
      </c>
    </row>
    <row r="8867" spans="1:10">
      <c r="A8867" s="380">
        <v>41887</v>
      </c>
      <c r="B8867" s="4"/>
      <c r="C8867" s="7" t="s">
        <v>145</v>
      </c>
      <c r="D8867" s="7" t="s">
        <v>9854</v>
      </c>
      <c r="E8867" s="519">
        <v>19370</v>
      </c>
      <c r="F8867" s="184">
        <v>190</v>
      </c>
    </row>
    <row r="8868" spans="1:10">
      <c r="A8868" s="380">
        <v>41887</v>
      </c>
      <c r="B8868" s="4"/>
      <c r="C8868" s="7" t="s">
        <v>2358</v>
      </c>
      <c r="D8868" s="7" t="s">
        <v>9850</v>
      </c>
      <c r="E8868" s="519">
        <v>19366</v>
      </c>
      <c r="F8868" s="184">
        <v>535</v>
      </c>
    </row>
    <row r="8869" spans="1:10">
      <c r="A8869" s="380">
        <v>41880</v>
      </c>
      <c r="B8869" s="4"/>
      <c r="C8869" s="7" t="s">
        <v>9707</v>
      </c>
      <c r="D8869" s="7" t="s">
        <v>9708</v>
      </c>
      <c r="E8869" s="519">
        <v>19237</v>
      </c>
      <c r="F8869" s="184">
        <v>100</v>
      </c>
    </row>
    <row r="8870" spans="1:10">
      <c r="A8870" s="380">
        <v>41887</v>
      </c>
      <c r="B8870" s="4"/>
      <c r="C8870" s="7" t="s">
        <v>389</v>
      </c>
      <c r="D8870" s="7" t="s">
        <v>9875</v>
      </c>
      <c r="E8870" s="519">
        <v>19397</v>
      </c>
      <c r="F8870" s="184">
        <v>270</v>
      </c>
    </row>
    <row r="8871" spans="1:10">
      <c r="A8871" s="380">
        <v>41887</v>
      </c>
      <c r="B8871" s="4"/>
      <c r="C8871" s="7" t="s">
        <v>1224</v>
      </c>
      <c r="D8871" s="7" t="s">
        <v>9872</v>
      </c>
      <c r="E8871" s="519">
        <v>19391</v>
      </c>
      <c r="F8871" s="184">
        <v>250</v>
      </c>
    </row>
    <row r="8872" spans="1:10">
      <c r="A8872" s="380">
        <v>41883</v>
      </c>
      <c r="B8872" s="4"/>
      <c r="C8872" s="7" t="s">
        <v>1485</v>
      </c>
      <c r="D8872" s="7" t="s">
        <v>9884</v>
      </c>
      <c r="E8872" s="519">
        <v>19236</v>
      </c>
      <c r="F8872" s="184">
        <v>156</v>
      </c>
    </row>
    <row r="8874" spans="1:10">
      <c r="A8874" s="579">
        <v>41890</v>
      </c>
    </row>
    <row r="8875" spans="1:10" s="444" customFormat="1">
      <c r="A8875" s="380">
        <v>41884</v>
      </c>
      <c r="B8875" s="4"/>
      <c r="C8875" s="7" t="s">
        <v>8643</v>
      </c>
      <c r="D8875" s="7" t="s">
        <v>9826</v>
      </c>
      <c r="E8875" s="519">
        <v>19349</v>
      </c>
      <c r="F8875" s="184">
        <v>46.8</v>
      </c>
      <c r="G8875" s="309"/>
      <c r="H8875" s="309"/>
      <c r="I8875" s="24"/>
      <c r="J8875" s="2"/>
    </row>
    <row r="8876" spans="1:10" s="444" customFormat="1">
      <c r="A8876" s="380">
        <v>41883</v>
      </c>
      <c r="B8876" s="4"/>
      <c r="C8876" s="7" t="s">
        <v>1640</v>
      </c>
      <c r="D8876" s="7" t="s">
        <v>9815</v>
      </c>
      <c r="E8876" s="519">
        <v>19338</v>
      </c>
      <c r="F8876" s="184">
        <v>156</v>
      </c>
      <c r="G8876" s="309"/>
      <c r="H8876" s="309"/>
      <c r="I8876" s="24"/>
      <c r="J8876" s="2"/>
    </row>
    <row r="8877" spans="1:10" s="444" customFormat="1">
      <c r="A8877" s="380">
        <v>41880</v>
      </c>
      <c r="B8877" s="4"/>
      <c r="C8877" s="7" t="s">
        <v>1288</v>
      </c>
      <c r="D8877" s="7" t="s">
        <v>9700</v>
      </c>
      <c r="E8877" s="519">
        <v>19230</v>
      </c>
      <c r="F8877" s="184">
        <v>300</v>
      </c>
      <c r="G8877" s="309"/>
      <c r="H8877" s="309"/>
      <c r="I8877" s="24"/>
      <c r="J8877" s="2"/>
    </row>
    <row r="8878" spans="1:10" s="444" customFormat="1">
      <c r="A8878" s="380">
        <v>41883</v>
      </c>
      <c r="B8878" s="4"/>
      <c r="C8878" s="7" t="s">
        <v>4696</v>
      </c>
      <c r="D8878" s="7" t="s">
        <v>9791</v>
      </c>
      <c r="E8878" s="519">
        <v>19311</v>
      </c>
      <c r="F8878" s="184">
        <v>505.5</v>
      </c>
      <c r="G8878" s="309"/>
      <c r="H8878" s="309"/>
      <c r="I8878" s="24"/>
      <c r="J8878" s="2"/>
    </row>
    <row r="8879" spans="1:10" s="444" customFormat="1">
      <c r="A8879" s="380">
        <v>41887</v>
      </c>
      <c r="B8879" s="4"/>
      <c r="C8879" s="7" t="s">
        <v>1798</v>
      </c>
      <c r="D8879" s="7" t="s">
        <v>9873</v>
      </c>
      <c r="E8879" s="519">
        <v>19392</v>
      </c>
      <c r="F8879" s="184">
        <v>556.77</v>
      </c>
      <c r="G8879" s="309"/>
      <c r="H8879" s="309"/>
      <c r="I8879" s="24"/>
      <c r="J8879" s="2"/>
    </row>
    <row r="8880" spans="1:10" s="444" customFormat="1">
      <c r="A8880" s="380">
        <v>41883</v>
      </c>
      <c r="B8880" s="4"/>
      <c r="C8880" s="7" t="s">
        <v>1633</v>
      </c>
      <c r="D8880" s="7" t="s">
        <v>9785</v>
      </c>
      <c r="E8880" s="519">
        <v>19305</v>
      </c>
      <c r="F8880" s="184">
        <v>751.85</v>
      </c>
      <c r="G8880" s="309"/>
      <c r="H8880" s="309"/>
      <c r="I8880" s="24"/>
      <c r="J8880" s="2"/>
    </row>
    <row r="8881" spans="1:10" s="444" customFormat="1">
      <c r="A8881" s="380">
        <v>41880</v>
      </c>
      <c r="B8881" s="4"/>
      <c r="C8881" s="7" t="s">
        <v>8407</v>
      </c>
      <c r="D8881" s="7" t="s">
        <v>9703</v>
      </c>
      <c r="E8881" s="519">
        <v>19233</v>
      </c>
      <c r="F8881" s="184">
        <v>900</v>
      </c>
      <c r="G8881" s="309"/>
      <c r="H8881" s="309"/>
      <c r="I8881" s="24"/>
      <c r="J8881" s="2"/>
    </row>
    <row r="8882" spans="1:10" s="444" customFormat="1">
      <c r="A8882" s="380">
        <v>41883</v>
      </c>
      <c r="B8882" s="4"/>
      <c r="C8882" s="7" t="s">
        <v>6377</v>
      </c>
      <c r="D8882" s="7" t="s">
        <v>9783</v>
      </c>
      <c r="E8882" s="519">
        <v>19303</v>
      </c>
      <c r="F8882" s="184">
        <v>404.4</v>
      </c>
      <c r="G8882" s="309"/>
      <c r="H8882" s="309"/>
      <c r="I8882" s="24"/>
      <c r="J8882" s="2"/>
    </row>
    <row r="8883" spans="1:10" s="444" customFormat="1">
      <c r="A8883" s="380">
        <v>41887</v>
      </c>
      <c r="B8883" s="4"/>
      <c r="C8883" s="7" t="s">
        <v>2482</v>
      </c>
      <c r="D8883" s="7" t="s">
        <v>9878</v>
      </c>
      <c r="E8883" s="519">
        <v>19401</v>
      </c>
      <c r="F8883" s="184">
        <v>500</v>
      </c>
      <c r="G8883" s="309"/>
      <c r="H8883" s="309"/>
      <c r="I8883" s="24"/>
      <c r="J8883" s="2"/>
    </row>
    <row r="8884" spans="1:10" s="444" customFormat="1">
      <c r="A8884" s="380">
        <v>41886</v>
      </c>
      <c r="B8884" s="4"/>
      <c r="C8884" s="7" t="s">
        <v>9839</v>
      </c>
      <c r="D8884" s="7" t="s">
        <v>9843</v>
      </c>
      <c r="E8884" s="519">
        <v>19362</v>
      </c>
      <c r="F8884" s="184">
        <v>1540</v>
      </c>
      <c r="G8884" s="309"/>
      <c r="H8884" s="309"/>
      <c r="I8884" s="24"/>
      <c r="J8884" s="2"/>
    </row>
    <row r="8885" spans="1:10" s="444" customFormat="1">
      <c r="A8885" s="380">
        <v>41890</v>
      </c>
      <c r="B8885" s="4"/>
      <c r="C8885" s="7" t="s">
        <v>226</v>
      </c>
      <c r="D8885" s="7" t="s">
        <v>9880</v>
      </c>
      <c r="E8885" s="519">
        <v>19403</v>
      </c>
      <c r="F8885" s="184">
        <v>607</v>
      </c>
      <c r="G8885" s="309"/>
      <c r="H8885" s="309"/>
      <c r="I8885" s="24"/>
      <c r="J8885" s="2"/>
    </row>
    <row r="8886" spans="1:10" s="444" customFormat="1">
      <c r="A8886" s="380">
        <v>41883</v>
      </c>
      <c r="B8886" s="4"/>
      <c r="C8886" s="7" t="s">
        <v>9500</v>
      </c>
      <c r="D8886" s="7" t="s">
        <v>9817</v>
      </c>
      <c r="E8886" s="519">
        <v>19340</v>
      </c>
      <c r="F8886" s="184">
        <v>379.13</v>
      </c>
      <c r="G8886" s="309"/>
      <c r="H8886" s="309"/>
      <c r="I8886" s="24"/>
      <c r="J8886" s="2"/>
    </row>
    <row r="8887" spans="1:10" s="444" customFormat="1">
      <c r="A8887" s="380">
        <v>41890</v>
      </c>
      <c r="B8887" s="4"/>
      <c r="C8887" s="7" t="s">
        <v>3157</v>
      </c>
      <c r="D8887" s="7" t="s">
        <v>9881</v>
      </c>
      <c r="E8887" s="519">
        <v>19404</v>
      </c>
      <c r="F8887" s="184">
        <v>2836.92</v>
      </c>
      <c r="G8887" s="309"/>
      <c r="H8887" s="309"/>
      <c r="I8887" s="24"/>
      <c r="J8887" s="2"/>
    </row>
    <row r="8888" spans="1:10" s="444" customFormat="1">
      <c r="A8888" s="380">
        <v>41890</v>
      </c>
      <c r="B8888" s="4"/>
      <c r="C8888" s="7" t="s">
        <v>226</v>
      </c>
      <c r="D8888" s="7" t="s">
        <v>9882</v>
      </c>
      <c r="E8888" s="519">
        <v>19406</v>
      </c>
      <c r="F8888" s="184">
        <v>1350</v>
      </c>
      <c r="G8888" s="309"/>
      <c r="H8888" s="309"/>
      <c r="I8888" s="24"/>
      <c r="J8888" s="2"/>
    </row>
    <row r="8889" spans="1:10" s="444" customFormat="1">
      <c r="A8889" s="380">
        <v>41883</v>
      </c>
      <c r="B8889" s="4"/>
      <c r="C8889" s="7" t="s">
        <v>9369</v>
      </c>
      <c r="D8889" s="7" t="s">
        <v>9799</v>
      </c>
      <c r="E8889" s="519">
        <v>19320</v>
      </c>
      <c r="F8889" s="184">
        <v>748.8</v>
      </c>
      <c r="G8889" s="309"/>
      <c r="H8889" s="309"/>
      <c r="I8889" s="24"/>
      <c r="J8889" s="2"/>
    </row>
    <row r="8890" spans="1:10" s="444" customFormat="1">
      <c r="A8890" s="380">
        <v>41885</v>
      </c>
      <c r="B8890" s="4"/>
      <c r="C8890" s="7" t="s">
        <v>9048</v>
      </c>
      <c r="D8890" s="7" t="s">
        <v>9834</v>
      </c>
      <c r="E8890" s="519">
        <v>19355</v>
      </c>
      <c r="F8890" s="184">
        <v>27.36</v>
      </c>
      <c r="G8890" s="309"/>
      <c r="H8890" s="309"/>
      <c r="I8890" s="24"/>
      <c r="J8890" s="2"/>
    </row>
    <row r="8891" spans="1:10">
      <c r="A8891" s="380">
        <v>41885</v>
      </c>
      <c r="B8891" s="4"/>
      <c r="C8891" s="7" t="s">
        <v>9830</v>
      </c>
      <c r="D8891" s="7" t="s">
        <v>9831</v>
      </c>
      <c r="E8891" s="519">
        <v>19353</v>
      </c>
      <c r="F8891" s="184">
        <v>818</v>
      </c>
    </row>
    <row r="8894" spans="1:10">
      <c r="A8894" s="579">
        <v>41891</v>
      </c>
    </row>
    <row r="8895" spans="1:10" s="444" customFormat="1">
      <c r="A8895" s="380">
        <v>41879</v>
      </c>
      <c r="B8895" s="4"/>
      <c r="C8895" s="7" t="s">
        <v>1871</v>
      </c>
      <c r="D8895" s="7" t="s">
        <v>9695</v>
      </c>
      <c r="E8895" s="519">
        <v>19225</v>
      </c>
      <c r="F8895" s="184">
        <v>81.28</v>
      </c>
      <c r="G8895" s="309"/>
      <c r="H8895" s="309"/>
      <c r="I8895" s="24"/>
      <c r="J8895" s="2"/>
    </row>
    <row r="8896" spans="1:10" s="444" customFormat="1">
      <c r="A8896" s="380">
        <v>41859</v>
      </c>
      <c r="B8896" s="4"/>
      <c r="C8896" s="7" t="s">
        <v>583</v>
      </c>
      <c r="D8896" s="7" t="s">
        <v>9429</v>
      </c>
      <c r="E8896" s="519">
        <v>19005</v>
      </c>
      <c r="F8896" s="184">
        <v>100.8</v>
      </c>
      <c r="G8896" s="309"/>
      <c r="H8896" s="309"/>
      <c r="I8896" s="24"/>
      <c r="J8896" s="2"/>
    </row>
    <row r="8897" spans="1:10">
      <c r="A8897" s="380">
        <v>41887</v>
      </c>
      <c r="B8897" s="4"/>
      <c r="C8897" s="7" t="s">
        <v>771</v>
      </c>
      <c r="D8897" s="7" t="s">
        <v>9873</v>
      </c>
      <c r="E8897" s="519">
        <v>19393</v>
      </c>
      <c r="F8897" s="184">
        <v>304.8</v>
      </c>
    </row>
    <row r="8898" spans="1:10" s="444" customFormat="1">
      <c r="A8898" s="380">
        <v>41887</v>
      </c>
      <c r="B8898" s="4"/>
      <c r="C8898" s="7" t="s">
        <v>9848</v>
      </c>
      <c r="D8898" s="7" t="s">
        <v>9870</v>
      </c>
      <c r="E8898" s="519">
        <v>19389</v>
      </c>
      <c r="F8898" s="184">
        <v>424.57</v>
      </c>
      <c r="G8898" s="309"/>
      <c r="H8898" s="309"/>
      <c r="I8898" s="24"/>
      <c r="J8898" s="2"/>
    </row>
    <row r="8899" spans="1:10" s="444" customFormat="1">
      <c r="A8899" s="380">
        <v>41890</v>
      </c>
      <c r="B8899" s="4"/>
      <c r="C8899" s="7" t="s">
        <v>2482</v>
      </c>
      <c r="D8899" s="7" t="s">
        <v>9883</v>
      </c>
      <c r="E8899" s="519">
        <v>19407</v>
      </c>
      <c r="F8899" s="184">
        <v>500</v>
      </c>
      <c r="G8899" s="309"/>
      <c r="H8899" s="309"/>
      <c r="I8899" s="24"/>
      <c r="J8899" s="2"/>
    </row>
    <row r="8902" spans="1:10">
      <c r="A8902" s="579">
        <v>41892</v>
      </c>
    </row>
    <row r="8903" spans="1:10">
      <c r="A8903" s="380">
        <v>41880</v>
      </c>
      <c r="B8903" s="4"/>
      <c r="C8903" s="7" t="s">
        <v>9706</v>
      </c>
      <c r="D8903" s="7" t="s">
        <v>9705</v>
      </c>
      <c r="E8903" s="519">
        <v>19235</v>
      </c>
      <c r="F8903" s="184">
        <v>127.69</v>
      </c>
    </row>
    <row r="8904" spans="1:10">
      <c r="A8904" s="380">
        <v>41886</v>
      </c>
      <c r="B8904" s="4"/>
      <c r="C8904" s="7" t="s">
        <v>6764</v>
      </c>
      <c r="D8904" s="7" t="s">
        <v>9844</v>
      </c>
      <c r="E8904" s="519">
        <v>19363</v>
      </c>
      <c r="F8904" s="184">
        <v>333</v>
      </c>
    </row>
    <row r="8905" spans="1:10">
      <c r="A8905" s="380">
        <v>41883</v>
      </c>
      <c r="B8905" s="4"/>
      <c r="C8905" s="7" t="s">
        <v>8033</v>
      </c>
      <c r="D8905" s="7" t="s">
        <v>9780</v>
      </c>
      <c r="E8905" s="519">
        <v>19299</v>
      </c>
      <c r="F8905" s="184">
        <v>505.5</v>
      </c>
    </row>
    <row r="8906" spans="1:10">
      <c r="A8906" s="380">
        <v>41887</v>
      </c>
      <c r="B8906" s="4"/>
      <c r="C8906" s="7" t="s">
        <v>9849</v>
      </c>
      <c r="D8906" s="7" t="s">
        <v>9871</v>
      </c>
      <c r="E8906" s="519">
        <v>19390</v>
      </c>
      <c r="F8906" s="184">
        <v>1868.13</v>
      </c>
    </row>
    <row r="8907" spans="1:10" s="444" customFormat="1">
      <c r="A8907" s="380">
        <v>41887</v>
      </c>
      <c r="B8907" s="4"/>
      <c r="C8907" s="7" t="s">
        <v>1409</v>
      </c>
      <c r="D8907" s="7" t="s">
        <v>9858</v>
      </c>
      <c r="E8907" s="519">
        <v>19375</v>
      </c>
      <c r="F8907" s="184">
        <v>400</v>
      </c>
      <c r="G8907" s="309"/>
      <c r="H8907" s="309"/>
      <c r="I8907" s="24"/>
      <c r="J8907" s="2"/>
    </row>
    <row r="8908" spans="1:10" s="444" customFormat="1">
      <c r="A8908" s="380">
        <v>41887</v>
      </c>
      <c r="B8908" s="4"/>
      <c r="C8908" s="7" t="s">
        <v>4292</v>
      </c>
      <c r="D8908" s="7" t="s">
        <v>9862</v>
      </c>
      <c r="E8908" s="519">
        <v>19381</v>
      </c>
      <c r="F8908" s="184">
        <v>1500</v>
      </c>
      <c r="G8908" s="309"/>
      <c r="H8908" s="309"/>
      <c r="I8908" s="24"/>
      <c r="J8908" s="2"/>
    </row>
    <row r="8910" spans="1:10">
      <c r="A8910" s="579">
        <v>41893</v>
      </c>
    </row>
    <row r="8911" spans="1:10" s="444" customFormat="1">
      <c r="A8911" s="380">
        <v>41887</v>
      </c>
      <c r="B8911" s="4"/>
      <c r="C8911" s="7" t="s">
        <v>9238</v>
      </c>
      <c r="D8911" s="7" t="s">
        <v>9855</v>
      </c>
      <c r="E8911" s="519">
        <v>19371</v>
      </c>
      <c r="F8911" s="184">
        <v>300</v>
      </c>
      <c r="G8911" s="309"/>
      <c r="H8911" s="309"/>
      <c r="I8911" s="24"/>
      <c r="J8911" s="2"/>
    </row>
    <row r="8912" spans="1:10" s="444" customFormat="1">
      <c r="A8912" s="380">
        <v>41887</v>
      </c>
      <c r="B8912" s="4"/>
      <c r="C8912" s="7" t="s">
        <v>662</v>
      </c>
      <c r="D8912" s="7" t="s">
        <v>9857</v>
      </c>
      <c r="E8912" s="519">
        <v>19373</v>
      </c>
      <c r="F8912" s="184">
        <v>300</v>
      </c>
      <c r="G8912" s="309"/>
      <c r="H8912" s="309"/>
      <c r="I8912" s="24"/>
      <c r="J8912" s="2"/>
    </row>
    <row r="8913" spans="1:10" s="444" customFormat="1">
      <c r="A8913" s="380">
        <v>41887</v>
      </c>
      <c r="B8913" s="4"/>
      <c r="C8913" s="7" t="s">
        <v>1288</v>
      </c>
      <c r="D8913" s="7" t="s">
        <v>9868</v>
      </c>
      <c r="E8913" s="519">
        <v>19387</v>
      </c>
      <c r="F8913" s="184">
        <v>300</v>
      </c>
      <c r="G8913" s="309"/>
      <c r="H8913" s="309"/>
      <c r="I8913" s="24"/>
      <c r="J8913" s="2"/>
    </row>
    <row r="8914" spans="1:10" s="444" customFormat="1">
      <c r="A8914" s="380">
        <v>41887</v>
      </c>
      <c r="B8914" s="4"/>
      <c r="C8914" s="7" t="s">
        <v>348</v>
      </c>
      <c r="D8914" s="7" t="s">
        <v>9866</v>
      </c>
      <c r="E8914" s="519">
        <v>19385</v>
      </c>
      <c r="F8914" s="184">
        <v>302.41000000000003</v>
      </c>
      <c r="G8914" s="309"/>
      <c r="H8914" s="309"/>
      <c r="I8914" s="24"/>
      <c r="J8914" s="2"/>
    </row>
    <row r="8915" spans="1:10" s="444" customFormat="1">
      <c r="A8915" s="380">
        <v>41887</v>
      </c>
      <c r="B8915" s="4"/>
      <c r="C8915" s="7" t="s">
        <v>8407</v>
      </c>
      <c r="D8915" s="7" t="s">
        <v>9864</v>
      </c>
      <c r="E8915" s="519">
        <v>19383</v>
      </c>
      <c r="F8915" s="184">
        <v>825</v>
      </c>
      <c r="G8915" s="309"/>
      <c r="H8915" s="309"/>
      <c r="I8915" s="24"/>
      <c r="J8915" s="2"/>
    </row>
    <row r="8916" spans="1:10" s="444" customFormat="1">
      <c r="A8916" s="380">
        <v>41886</v>
      </c>
      <c r="B8916" s="4"/>
      <c r="C8916" s="7" t="s">
        <v>761</v>
      </c>
      <c r="D8916" s="7" t="s">
        <v>9841</v>
      </c>
      <c r="E8916" s="519">
        <v>19358</v>
      </c>
      <c r="F8916" s="184">
        <v>1383.35</v>
      </c>
      <c r="G8916" s="309"/>
      <c r="H8916" s="309"/>
      <c r="I8916" s="24"/>
      <c r="J8916" s="2"/>
    </row>
    <row r="8917" spans="1:10" s="444" customFormat="1">
      <c r="A8917" s="380">
        <v>41890</v>
      </c>
      <c r="B8917" s="4"/>
      <c r="C8917" s="7" t="s">
        <v>5751</v>
      </c>
      <c r="D8917" s="7" t="s">
        <v>9879</v>
      </c>
      <c r="E8917" s="519">
        <v>19402</v>
      </c>
      <c r="F8917" s="184">
        <v>4400</v>
      </c>
      <c r="G8917" s="309"/>
      <c r="H8917" s="309"/>
      <c r="I8917" s="24"/>
      <c r="J8917" s="2"/>
    </row>
    <row r="8919" spans="1:10">
      <c r="A8919" s="579">
        <v>41894</v>
      </c>
    </row>
    <row r="8920" spans="1:10">
      <c r="A8920" s="380">
        <v>41887</v>
      </c>
      <c r="B8920" s="4"/>
      <c r="C8920" s="7" t="s">
        <v>9847</v>
      </c>
      <c r="D8920" s="7" t="s">
        <v>9856</v>
      </c>
      <c r="E8920" s="519">
        <v>19372</v>
      </c>
      <c r="F8920" s="184">
        <v>129.91999999999999</v>
      </c>
    </row>
    <row r="8921" spans="1:10">
      <c r="A8921" s="380">
        <v>41887</v>
      </c>
      <c r="B8921" s="4"/>
      <c r="C8921" s="7" t="s">
        <v>6375</v>
      </c>
      <c r="D8921" s="7" t="s">
        <v>9863</v>
      </c>
      <c r="E8921" s="519">
        <v>19382</v>
      </c>
      <c r="F8921" s="184">
        <v>500</v>
      </c>
    </row>
    <row r="8922" spans="1:10">
      <c r="A8922" s="380">
        <v>41894</v>
      </c>
      <c r="B8922" s="4"/>
      <c r="C8922" s="7" t="s">
        <v>3502</v>
      </c>
      <c r="D8922" s="7" t="s">
        <v>9887</v>
      </c>
      <c r="E8922" s="519">
        <v>19394</v>
      </c>
      <c r="F8922" s="184">
        <v>1504</v>
      </c>
    </row>
    <row r="8924" spans="1:10">
      <c r="A8924" s="579">
        <v>41897</v>
      </c>
    </row>
    <row r="8925" spans="1:10" s="444" customFormat="1">
      <c r="A8925" s="380">
        <v>41883</v>
      </c>
      <c r="B8925" s="4"/>
      <c r="C8925" s="7" t="s">
        <v>468</v>
      </c>
      <c r="D8925" s="7" t="s">
        <v>9719</v>
      </c>
      <c r="E8925" s="519">
        <v>19238</v>
      </c>
      <c r="F8925" s="184">
        <v>772.52</v>
      </c>
      <c r="G8925" s="309"/>
      <c r="H8925" s="309"/>
      <c r="I8925" s="24"/>
      <c r="J8925" s="2"/>
    </row>
    <row r="8926" spans="1:10" s="444" customFormat="1">
      <c r="A8926" s="380">
        <v>41897</v>
      </c>
      <c r="B8926" s="4"/>
      <c r="C8926" s="7" t="s">
        <v>192</v>
      </c>
      <c r="D8926" s="7" t="s">
        <v>9910</v>
      </c>
      <c r="E8926" s="519">
        <v>19418</v>
      </c>
      <c r="F8926" s="184">
        <v>165.2</v>
      </c>
      <c r="G8926" s="309"/>
      <c r="H8926" s="309"/>
      <c r="I8926" s="24"/>
      <c r="J8926" s="2"/>
    </row>
    <row r="8927" spans="1:10" s="444" customFormat="1">
      <c r="A8927" s="380">
        <v>41897</v>
      </c>
      <c r="B8927" s="4"/>
      <c r="C8927" s="7" t="s">
        <v>9892</v>
      </c>
      <c r="D8927" s="7" t="s">
        <v>9974</v>
      </c>
      <c r="E8927" s="519">
        <v>19483</v>
      </c>
      <c r="F8927" s="184">
        <v>400</v>
      </c>
      <c r="G8927" s="309"/>
      <c r="H8927" s="309"/>
      <c r="I8927" s="24"/>
      <c r="J8927" s="2"/>
    </row>
    <row r="8928" spans="1:10" s="444" customFormat="1">
      <c r="A8928" s="380">
        <v>41887</v>
      </c>
      <c r="B8928" s="4"/>
      <c r="C8928" s="7" t="s">
        <v>9828</v>
      </c>
      <c r="D8928" s="7" t="s">
        <v>9867</v>
      </c>
      <c r="E8928" s="519">
        <v>19386</v>
      </c>
      <c r="F8928" s="184">
        <v>316</v>
      </c>
      <c r="G8928" s="309"/>
      <c r="H8928" s="309"/>
      <c r="I8928" s="24"/>
      <c r="J8928" s="2"/>
    </row>
    <row r="8929" spans="1:6">
      <c r="A8929" s="380">
        <v>41897</v>
      </c>
      <c r="B8929" s="4"/>
      <c r="C8929" s="7" t="s">
        <v>9044</v>
      </c>
      <c r="D8929" s="7" t="s">
        <v>9925</v>
      </c>
      <c r="E8929" s="519">
        <v>19433</v>
      </c>
      <c r="F8929" s="184">
        <v>136</v>
      </c>
    </row>
    <row r="8930" spans="1:6">
      <c r="A8930" s="380">
        <v>41897</v>
      </c>
      <c r="B8930" s="4"/>
      <c r="C8930" s="7" t="s">
        <v>2397</v>
      </c>
      <c r="D8930" s="7" t="s">
        <v>9915</v>
      </c>
      <c r="E8930" s="519">
        <v>19423</v>
      </c>
      <c r="F8930" s="184">
        <v>137.84</v>
      </c>
    </row>
    <row r="8931" spans="1:6">
      <c r="A8931" s="380">
        <v>41897</v>
      </c>
      <c r="B8931" s="4"/>
      <c r="C8931" s="7" t="s">
        <v>354</v>
      </c>
      <c r="D8931" s="7" t="s">
        <v>9901</v>
      </c>
      <c r="E8931" s="519">
        <v>19409</v>
      </c>
      <c r="F8931" s="184">
        <v>1260</v>
      </c>
    </row>
    <row r="8932" spans="1:6">
      <c r="A8932" s="380">
        <v>41897</v>
      </c>
      <c r="B8932" s="4"/>
      <c r="C8932" s="7" t="s">
        <v>354</v>
      </c>
      <c r="D8932" s="7" t="s">
        <v>9994</v>
      </c>
      <c r="E8932" s="519">
        <v>19504</v>
      </c>
      <c r="F8932" s="184">
        <v>520</v>
      </c>
    </row>
    <row r="8933" spans="1:6">
      <c r="A8933" s="380">
        <v>41897</v>
      </c>
      <c r="B8933" s="4"/>
      <c r="C8933" s="7" t="s">
        <v>468</v>
      </c>
      <c r="D8933" s="7" t="s">
        <v>9900</v>
      </c>
      <c r="E8933" s="519">
        <v>19408</v>
      </c>
      <c r="F8933" s="184">
        <v>1380</v>
      </c>
    </row>
    <row r="8934" spans="1:6">
      <c r="A8934" s="380">
        <v>41897</v>
      </c>
      <c r="B8934" s="4"/>
      <c r="C8934" s="7" t="s">
        <v>9899</v>
      </c>
      <c r="D8934" s="7" t="s">
        <v>10006</v>
      </c>
      <c r="E8934" s="519">
        <v>19518</v>
      </c>
      <c r="F8934" s="184">
        <v>2882.23</v>
      </c>
    </row>
    <row r="8935" spans="1:6">
      <c r="A8935" s="380">
        <v>41897</v>
      </c>
      <c r="B8935" s="4"/>
      <c r="C8935" s="7" t="s">
        <v>1485</v>
      </c>
      <c r="D8935" s="7" t="s">
        <v>9966</v>
      </c>
      <c r="E8935" s="519">
        <v>19475</v>
      </c>
      <c r="F8935" s="184">
        <v>276</v>
      </c>
    </row>
    <row r="8936" spans="1:6">
      <c r="A8936" s="380">
        <v>41897</v>
      </c>
      <c r="B8936" s="4"/>
      <c r="C8936" s="7" t="s">
        <v>1485</v>
      </c>
      <c r="D8936" s="7" t="s">
        <v>9998</v>
      </c>
      <c r="E8936" s="519">
        <v>19508</v>
      </c>
      <c r="F8936" s="184">
        <v>120</v>
      </c>
    </row>
    <row r="8937" spans="1:6">
      <c r="A8937" s="380">
        <v>41897</v>
      </c>
      <c r="B8937" s="4"/>
      <c r="C8937" s="7" t="s">
        <v>2013</v>
      </c>
      <c r="D8937" s="7" t="s">
        <v>9999</v>
      </c>
      <c r="E8937" s="519">
        <v>19509</v>
      </c>
      <c r="F8937" s="184">
        <v>460</v>
      </c>
    </row>
    <row r="8938" spans="1:6">
      <c r="A8938" s="380">
        <v>41897</v>
      </c>
      <c r="B8938" s="4"/>
      <c r="C8938" s="7" t="s">
        <v>678</v>
      </c>
      <c r="D8938" s="7" t="s">
        <v>9908</v>
      </c>
      <c r="E8938" s="519">
        <v>19416</v>
      </c>
      <c r="F8938" s="184">
        <v>199.4</v>
      </c>
    </row>
    <row r="8939" spans="1:6">
      <c r="A8939" s="380">
        <v>41897</v>
      </c>
      <c r="B8939" s="4"/>
      <c r="C8939" s="7" t="s">
        <v>1734</v>
      </c>
      <c r="D8939" s="7" t="s">
        <v>9940</v>
      </c>
      <c r="E8939" s="519">
        <v>19448</v>
      </c>
      <c r="F8939" s="184">
        <v>184</v>
      </c>
    </row>
    <row r="8940" spans="1:6">
      <c r="A8940" s="380">
        <v>41897</v>
      </c>
      <c r="B8940" s="4"/>
      <c r="C8940" s="7" t="s">
        <v>3529</v>
      </c>
      <c r="D8940" s="7" t="s">
        <v>9971</v>
      </c>
      <c r="E8940" s="519">
        <v>19480</v>
      </c>
      <c r="F8940" s="184">
        <v>400</v>
      </c>
    </row>
    <row r="8941" spans="1:6">
      <c r="A8941" s="380">
        <v>41897</v>
      </c>
      <c r="B8941" s="4"/>
      <c r="C8941" s="7" t="s">
        <v>200</v>
      </c>
      <c r="D8941" s="7" t="s">
        <v>9914</v>
      </c>
      <c r="E8941" s="519">
        <v>19422</v>
      </c>
      <c r="F8941" s="184">
        <v>165.2</v>
      </c>
    </row>
    <row r="8942" spans="1:6">
      <c r="A8942" s="380">
        <v>41897</v>
      </c>
      <c r="B8942" s="4"/>
      <c r="C8942" s="7" t="s">
        <v>9893</v>
      </c>
      <c r="D8942" s="7" t="s">
        <v>9977</v>
      </c>
      <c r="E8942" s="519">
        <v>19486</v>
      </c>
      <c r="F8942" s="184">
        <v>960</v>
      </c>
    </row>
    <row r="8943" spans="1:6">
      <c r="A8943" s="380">
        <v>41897</v>
      </c>
      <c r="B8943" s="4"/>
      <c r="C8943" s="7" t="s">
        <v>519</v>
      </c>
      <c r="D8943" s="7" t="s">
        <v>9931</v>
      </c>
      <c r="E8943" s="519">
        <v>19439</v>
      </c>
      <c r="F8943" s="184">
        <v>392</v>
      </c>
    </row>
    <row r="8944" spans="1:6">
      <c r="A8944" s="380">
        <v>41897</v>
      </c>
      <c r="B8944" s="4"/>
      <c r="C8944" s="7" t="s">
        <v>1703</v>
      </c>
      <c r="D8944" s="7" t="s">
        <v>9932</v>
      </c>
      <c r="E8944" s="519">
        <v>19440</v>
      </c>
      <c r="F8944" s="184">
        <v>280</v>
      </c>
    </row>
    <row r="8945" spans="1:6">
      <c r="A8945" s="380">
        <v>41897</v>
      </c>
      <c r="B8945" s="4"/>
      <c r="C8945" s="7" t="s">
        <v>233</v>
      </c>
      <c r="D8945" s="7" t="s">
        <v>9955</v>
      </c>
      <c r="E8945" s="519">
        <v>19464</v>
      </c>
      <c r="F8945" s="184">
        <v>298.8</v>
      </c>
    </row>
    <row r="8946" spans="1:6">
      <c r="A8946" s="380">
        <v>41897</v>
      </c>
      <c r="B8946" s="4"/>
      <c r="C8946" s="7" t="s">
        <v>4867</v>
      </c>
      <c r="D8946" s="7" t="s">
        <v>9937</v>
      </c>
      <c r="E8946" s="519">
        <v>19445</v>
      </c>
      <c r="F8946" s="184">
        <v>176</v>
      </c>
    </row>
    <row r="8947" spans="1:6">
      <c r="A8947" s="380">
        <v>41897</v>
      </c>
      <c r="B8947" s="4"/>
      <c r="C8947" s="7" t="s">
        <v>8926</v>
      </c>
      <c r="D8947" s="7" t="s">
        <v>9938</v>
      </c>
      <c r="E8947" s="519">
        <v>19446</v>
      </c>
      <c r="F8947" s="184">
        <v>160</v>
      </c>
    </row>
    <row r="8948" spans="1:6">
      <c r="A8948" s="380">
        <v>41897</v>
      </c>
      <c r="B8948" s="4"/>
      <c r="C8948" s="7" t="s">
        <v>3924</v>
      </c>
      <c r="D8948" s="7" t="s">
        <v>9985</v>
      </c>
      <c r="E8948" s="519">
        <v>19495</v>
      </c>
      <c r="F8948" s="184">
        <v>160</v>
      </c>
    </row>
    <row r="8949" spans="1:6">
      <c r="A8949" s="380">
        <v>41897</v>
      </c>
      <c r="B8949" s="4"/>
      <c r="C8949" s="7" t="s">
        <v>559</v>
      </c>
      <c r="D8949" s="7" t="s">
        <v>9935</v>
      </c>
      <c r="E8949" s="519">
        <v>19443</v>
      </c>
      <c r="F8949" s="184">
        <v>184</v>
      </c>
    </row>
    <row r="8950" spans="1:6">
      <c r="A8950" s="380">
        <v>41897</v>
      </c>
      <c r="B8950" s="4"/>
      <c r="C8950" s="7" t="s">
        <v>1483</v>
      </c>
      <c r="D8950" s="7" t="s">
        <v>9992</v>
      </c>
      <c r="E8950" s="519">
        <v>19502</v>
      </c>
      <c r="F8950" s="184">
        <v>120</v>
      </c>
    </row>
    <row r="8951" spans="1:6">
      <c r="A8951" s="380">
        <v>41897</v>
      </c>
      <c r="B8951" s="4"/>
      <c r="C8951" s="7" t="s">
        <v>1730</v>
      </c>
      <c r="D8951" s="7" t="s">
        <v>9953</v>
      </c>
      <c r="E8951" s="519">
        <v>19461</v>
      </c>
      <c r="F8951" s="184">
        <v>228</v>
      </c>
    </row>
    <row r="8952" spans="1:6">
      <c r="A8952" s="380">
        <v>41897</v>
      </c>
      <c r="B8952" s="4"/>
      <c r="C8952" s="7" t="s">
        <v>561</v>
      </c>
      <c r="D8952" s="7" t="s">
        <v>9942</v>
      </c>
      <c r="E8952" s="519">
        <v>19450</v>
      </c>
      <c r="F8952" s="184">
        <v>161</v>
      </c>
    </row>
    <row r="8953" spans="1:6">
      <c r="A8953" s="380">
        <v>41897</v>
      </c>
      <c r="B8953" s="4"/>
      <c r="C8953" s="7" t="s">
        <v>636</v>
      </c>
      <c r="D8953" s="7" t="s">
        <v>9921</v>
      </c>
      <c r="E8953" s="519">
        <v>19429</v>
      </c>
      <c r="F8953" s="184">
        <v>140.97</v>
      </c>
    </row>
    <row r="8954" spans="1:6">
      <c r="A8954" s="380">
        <v>41897</v>
      </c>
      <c r="B8954" s="4"/>
      <c r="C8954" s="7" t="s">
        <v>9365</v>
      </c>
      <c r="D8954" s="7" t="s">
        <v>9928</v>
      </c>
      <c r="E8954" s="519">
        <v>19436</v>
      </c>
      <c r="F8954" s="184">
        <v>136</v>
      </c>
    </row>
    <row r="8955" spans="1:6">
      <c r="A8955" s="380">
        <v>41897</v>
      </c>
      <c r="B8955" s="4"/>
      <c r="C8955" s="7" t="s">
        <v>9366</v>
      </c>
      <c r="D8955" s="7" t="s">
        <v>9929</v>
      </c>
      <c r="E8955" s="519">
        <v>19437</v>
      </c>
      <c r="F8955" s="184">
        <v>136</v>
      </c>
    </row>
    <row r="8956" spans="1:6">
      <c r="A8956" s="380">
        <v>41897</v>
      </c>
      <c r="B8956" s="4"/>
      <c r="C8956" s="7" t="s">
        <v>3775</v>
      </c>
      <c r="D8956" s="7" t="s">
        <v>9917</v>
      </c>
      <c r="E8956" s="519">
        <v>19425</v>
      </c>
      <c r="F8956" s="184">
        <v>137.84</v>
      </c>
    </row>
    <row r="8957" spans="1:6">
      <c r="A8957" s="380">
        <v>41897</v>
      </c>
      <c r="B8957" s="4"/>
      <c r="C8957" s="7" t="s">
        <v>632</v>
      </c>
      <c r="D8957" s="7" t="s">
        <v>9916</v>
      </c>
      <c r="E8957" s="519">
        <v>19424</v>
      </c>
      <c r="F8957" s="184">
        <v>140.97</v>
      </c>
    </row>
    <row r="8958" spans="1:6">
      <c r="A8958" s="380">
        <v>41897</v>
      </c>
      <c r="B8958" s="4"/>
      <c r="C8958" s="7" t="s">
        <v>6986</v>
      </c>
      <c r="D8958" s="7" t="s">
        <v>9958</v>
      </c>
      <c r="E8958" s="519">
        <v>19467</v>
      </c>
      <c r="F8958" s="184">
        <v>1000</v>
      </c>
    </row>
    <row r="8959" spans="1:6">
      <c r="A8959" s="380">
        <v>41897</v>
      </c>
      <c r="B8959" s="4"/>
      <c r="C8959" s="7" t="s">
        <v>9895</v>
      </c>
      <c r="D8959" s="7" t="s">
        <v>9979</v>
      </c>
      <c r="E8959" s="519">
        <v>19489</v>
      </c>
      <c r="F8959" s="184">
        <v>240</v>
      </c>
    </row>
    <row r="8960" spans="1:6">
      <c r="A8960" s="380">
        <v>41897</v>
      </c>
      <c r="B8960" s="4"/>
      <c r="C8960" s="7" t="s">
        <v>9048</v>
      </c>
      <c r="D8960" s="7" t="s">
        <v>9952</v>
      </c>
      <c r="E8960" s="519">
        <v>19460</v>
      </c>
      <c r="F8960" s="184">
        <v>706.79</v>
      </c>
    </row>
    <row r="8961" spans="1:10">
      <c r="A8961" s="380">
        <v>41897</v>
      </c>
      <c r="B8961" s="4"/>
      <c r="C8961" s="7" t="s">
        <v>9897</v>
      </c>
      <c r="D8961" s="7" t="s">
        <v>9986</v>
      </c>
      <c r="E8961" s="519">
        <v>19496</v>
      </c>
      <c r="F8961" s="184">
        <v>122.67</v>
      </c>
    </row>
    <row r="8962" spans="1:10">
      <c r="A8962" s="380">
        <v>41897</v>
      </c>
      <c r="B8962" s="4"/>
      <c r="C8962" s="7" t="s">
        <v>265</v>
      </c>
      <c r="D8962" s="7" t="s">
        <v>9946</v>
      </c>
      <c r="E8962" s="519">
        <v>19454</v>
      </c>
      <c r="F8962" s="184">
        <v>154</v>
      </c>
    </row>
    <row r="8964" spans="1:10">
      <c r="A8964" s="579">
        <v>41898</v>
      </c>
    </row>
    <row r="8965" spans="1:10">
      <c r="A8965" s="380">
        <v>41897</v>
      </c>
      <c r="B8965" s="4"/>
      <c r="C8965" s="7" t="s">
        <v>805</v>
      </c>
      <c r="D8965" s="7" t="s">
        <v>9962</v>
      </c>
      <c r="E8965" s="519">
        <v>19471</v>
      </c>
      <c r="F8965" s="184">
        <v>403.2</v>
      </c>
    </row>
    <row r="8966" spans="1:10">
      <c r="A8966" s="380">
        <v>41897</v>
      </c>
      <c r="B8966" s="4"/>
      <c r="C8966" s="7" t="s">
        <v>8678</v>
      </c>
      <c r="D8966" s="7" t="s">
        <v>9975</v>
      </c>
      <c r="E8966" s="519">
        <v>19484</v>
      </c>
      <c r="F8966" s="184">
        <v>480</v>
      </c>
    </row>
    <row r="8967" spans="1:10">
      <c r="A8967" s="627">
        <v>41887</v>
      </c>
      <c r="B8967" s="275"/>
      <c r="C8967" s="316" t="s">
        <v>9688</v>
      </c>
      <c r="D8967" s="316" t="s">
        <v>9691</v>
      </c>
      <c r="E8967" s="524">
        <v>19374</v>
      </c>
      <c r="F8967" s="184">
        <v>1500</v>
      </c>
    </row>
    <row r="8968" spans="1:10">
      <c r="A8968" s="380">
        <v>41897</v>
      </c>
      <c r="B8968" s="4"/>
      <c r="C8968" s="7" t="s">
        <v>529</v>
      </c>
      <c r="D8968" s="7" t="s">
        <v>9947</v>
      </c>
      <c r="E8968" s="519">
        <v>19455</v>
      </c>
      <c r="F8968" s="184">
        <v>218</v>
      </c>
    </row>
    <row r="8969" spans="1:10">
      <c r="A8969" s="380">
        <v>41897</v>
      </c>
      <c r="B8969" s="4"/>
      <c r="C8969" s="7" t="s">
        <v>32</v>
      </c>
      <c r="D8969" s="7" t="s">
        <v>9951</v>
      </c>
      <c r="E8969" s="519">
        <v>19459</v>
      </c>
      <c r="F8969" s="184">
        <v>422.4</v>
      </c>
    </row>
    <row r="8970" spans="1:10">
      <c r="A8970" s="380">
        <v>41897</v>
      </c>
      <c r="B8970" s="4"/>
      <c r="C8970" s="7" t="s">
        <v>530</v>
      </c>
      <c r="D8970" s="7" t="s">
        <v>9950</v>
      </c>
      <c r="E8970" s="519">
        <v>19458</v>
      </c>
      <c r="F8970" s="184">
        <v>460</v>
      </c>
    </row>
    <row r="8971" spans="1:10">
      <c r="A8971" s="380">
        <v>41897</v>
      </c>
      <c r="B8971" s="4"/>
      <c r="C8971" s="7" t="s">
        <v>9503</v>
      </c>
      <c r="D8971" s="7" t="s">
        <v>9927</v>
      </c>
      <c r="E8971" s="519">
        <v>19435</v>
      </c>
      <c r="F8971" s="184">
        <v>136</v>
      </c>
    </row>
    <row r="8972" spans="1:10" s="444" customFormat="1">
      <c r="A8972" s="380">
        <v>41897</v>
      </c>
      <c r="B8972" s="4"/>
      <c r="C8972" s="7" t="s">
        <v>497</v>
      </c>
      <c r="D8972" s="7" t="s">
        <v>9911</v>
      </c>
      <c r="E8972" s="519">
        <v>19419</v>
      </c>
      <c r="F8972" s="184">
        <v>137.84</v>
      </c>
      <c r="G8972" s="309"/>
      <c r="H8972" s="309"/>
      <c r="I8972" s="24"/>
      <c r="J8972" s="2"/>
    </row>
    <row r="8973" spans="1:10" s="444" customFormat="1">
      <c r="A8973" s="380">
        <v>41897</v>
      </c>
      <c r="B8973" s="4"/>
      <c r="C8973" s="7" t="s">
        <v>6866</v>
      </c>
      <c r="D8973" s="7" t="s">
        <v>9922</v>
      </c>
      <c r="E8973" s="519">
        <v>19430</v>
      </c>
      <c r="F8973" s="184">
        <v>137.84</v>
      </c>
      <c r="G8973" s="309"/>
      <c r="H8973" s="309"/>
      <c r="I8973" s="24"/>
      <c r="J8973" s="2"/>
    </row>
    <row r="8974" spans="1:10" s="444" customFormat="1">
      <c r="A8974" s="380">
        <v>41897</v>
      </c>
      <c r="B8974" s="4"/>
      <c r="C8974" s="7" t="s">
        <v>7534</v>
      </c>
      <c r="D8974" s="7" t="s">
        <v>9983</v>
      </c>
      <c r="E8974" s="519">
        <v>19493</v>
      </c>
      <c r="F8974" s="184">
        <v>136</v>
      </c>
      <c r="G8974" s="309"/>
      <c r="H8974" s="309"/>
      <c r="I8974" s="24"/>
      <c r="J8974" s="2"/>
    </row>
    <row r="8975" spans="1:10" s="444" customFormat="1">
      <c r="A8975" s="380">
        <v>41897</v>
      </c>
      <c r="B8975" s="4"/>
      <c r="C8975" s="7" t="s">
        <v>9889</v>
      </c>
      <c r="D8975" s="7" t="s">
        <v>9909</v>
      </c>
      <c r="E8975" s="519">
        <v>19417</v>
      </c>
      <c r="F8975" s="184">
        <v>138</v>
      </c>
      <c r="G8975" s="309"/>
      <c r="H8975" s="309"/>
      <c r="I8975" s="24"/>
      <c r="J8975" s="2"/>
    </row>
    <row r="8976" spans="1:10" s="444" customFormat="1">
      <c r="A8976" s="380">
        <v>41897</v>
      </c>
      <c r="B8976" s="4"/>
      <c r="C8976" s="7" t="s">
        <v>8245</v>
      </c>
      <c r="D8976" s="7" t="s">
        <v>9984</v>
      </c>
      <c r="E8976" s="519">
        <v>19494</v>
      </c>
      <c r="F8976" s="184">
        <v>140</v>
      </c>
      <c r="G8976" s="309"/>
      <c r="H8976" s="309"/>
      <c r="I8976" s="24"/>
      <c r="J8976" s="2"/>
    </row>
    <row r="8977" spans="1:10" s="444" customFormat="1">
      <c r="A8977" s="380">
        <v>41897</v>
      </c>
      <c r="B8977" s="4"/>
      <c r="C8977" s="7" t="s">
        <v>562</v>
      </c>
      <c r="D8977" s="7" t="s">
        <v>9945</v>
      </c>
      <c r="E8977" s="519">
        <v>19453</v>
      </c>
      <c r="F8977" s="184">
        <v>174</v>
      </c>
      <c r="G8977" s="309"/>
      <c r="H8977" s="309"/>
      <c r="I8977" s="24"/>
      <c r="J8977" s="2"/>
    </row>
    <row r="8978" spans="1:10" s="444" customFormat="1">
      <c r="A8978" s="380">
        <v>41897</v>
      </c>
      <c r="B8978" s="4"/>
      <c r="C8978" s="7" t="s">
        <v>8533</v>
      </c>
      <c r="D8978" s="7" t="s">
        <v>9987</v>
      </c>
      <c r="E8978" s="519">
        <v>19497</v>
      </c>
      <c r="F8978" s="184">
        <v>160</v>
      </c>
      <c r="G8978" s="309"/>
      <c r="H8978" s="309"/>
      <c r="I8978" s="24"/>
      <c r="J8978" s="2"/>
    </row>
    <row r="8979" spans="1:10" s="444" customFormat="1">
      <c r="A8979" s="380">
        <v>41897</v>
      </c>
      <c r="B8979" s="4"/>
      <c r="C8979" s="7" t="s">
        <v>528</v>
      </c>
      <c r="D8979" s="7" t="s">
        <v>9943</v>
      </c>
      <c r="E8979" s="519">
        <v>19451</v>
      </c>
      <c r="F8979" s="184">
        <v>220</v>
      </c>
      <c r="G8979" s="309"/>
      <c r="H8979" s="309"/>
      <c r="I8979" s="24"/>
      <c r="J8979" s="2"/>
    </row>
    <row r="8980" spans="1:10" s="444" customFormat="1">
      <c r="A8980" s="380">
        <v>41897</v>
      </c>
      <c r="B8980" s="4"/>
      <c r="C8980" s="7" t="s">
        <v>367</v>
      </c>
      <c r="D8980" s="7" t="s">
        <v>9991</v>
      </c>
      <c r="E8980" s="519">
        <v>19501</v>
      </c>
      <c r="F8980" s="184">
        <v>312</v>
      </c>
      <c r="G8980" s="309"/>
      <c r="H8980" s="309"/>
      <c r="I8980" s="24"/>
      <c r="J8980" s="2"/>
    </row>
    <row r="8981" spans="1:10" s="444" customFormat="1">
      <c r="A8981" s="380">
        <v>41897</v>
      </c>
      <c r="B8981" s="4"/>
      <c r="C8981" s="7" t="s">
        <v>173</v>
      </c>
      <c r="D8981" s="7" t="s">
        <v>9919</v>
      </c>
      <c r="E8981" s="519">
        <v>19427</v>
      </c>
      <c r="F8981" s="184">
        <v>247.46</v>
      </c>
      <c r="G8981" s="309"/>
      <c r="H8981" s="309"/>
      <c r="I8981" s="24"/>
      <c r="J8981" s="2"/>
    </row>
    <row r="8982" spans="1:10" s="444" customFormat="1">
      <c r="A8982" s="380">
        <v>41897</v>
      </c>
      <c r="B8982" s="4"/>
      <c r="C8982" s="7" t="s">
        <v>9054</v>
      </c>
      <c r="D8982" s="7" t="s">
        <v>9989</v>
      </c>
      <c r="E8982" s="519">
        <v>19499</v>
      </c>
      <c r="F8982" s="184">
        <v>160</v>
      </c>
      <c r="G8982" s="309"/>
      <c r="H8982" s="309"/>
      <c r="I8982" s="24"/>
      <c r="J8982" s="2"/>
    </row>
    <row r="8983" spans="1:10" s="444" customFormat="1">
      <c r="A8983" s="380">
        <v>41897</v>
      </c>
      <c r="B8983" s="4"/>
      <c r="C8983" s="7" t="s">
        <v>1727</v>
      </c>
      <c r="D8983" s="7" t="s">
        <v>9944</v>
      </c>
      <c r="E8983" s="519">
        <v>19452</v>
      </c>
      <c r="F8983" s="184">
        <v>154</v>
      </c>
      <c r="G8983" s="309"/>
      <c r="H8983" s="309"/>
      <c r="I8983" s="24"/>
      <c r="J8983" s="2"/>
    </row>
    <row r="8984" spans="1:10" s="444" customFormat="1">
      <c r="A8984" s="380">
        <v>41897</v>
      </c>
      <c r="B8984" s="4"/>
      <c r="C8984" s="7" t="s">
        <v>635</v>
      </c>
      <c r="D8984" s="7" t="s">
        <v>9920</v>
      </c>
      <c r="E8984" s="519">
        <v>19428</v>
      </c>
      <c r="F8984" s="184">
        <v>140.97</v>
      </c>
      <c r="G8984" s="309"/>
      <c r="H8984" s="309"/>
      <c r="I8984" s="24"/>
      <c r="J8984" s="2"/>
    </row>
    <row r="8985" spans="1:10" s="444" customFormat="1">
      <c r="A8985" s="380">
        <v>41897</v>
      </c>
      <c r="B8985" s="4"/>
      <c r="C8985" s="7" t="s">
        <v>492</v>
      </c>
      <c r="D8985" s="7" t="s">
        <v>9907</v>
      </c>
      <c r="E8985" s="519">
        <v>19415</v>
      </c>
      <c r="F8985" s="184">
        <v>195.4</v>
      </c>
      <c r="G8985" s="309"/>
      <c r="H8985" s="309"/>
      <c r="I8985" s="24"/>
      <c r="J8985" s="2"/>
    </row>
    <row r="8986" spans="1:10" s="444" customFormat="1">
      <c r="A8986" s="380">
        <v>41897</v>
      </c>
      <c r="B8986" s="4"/>
      <c r="C8986" s="7" t="s">
        <v>4367</v>
      </c>
      <c r="D8986" s="7" t="s">
        <v>9981</v>
      </c>
      <c r="E8986" s="519">
        <v>19491</v>
      </c>
      <c r="F8986" s="184">
        <v>240</v>
      </c>
      <c r="G8986" s="309"/>
      <c r="H8986" s="309"/>
      <c r="I8986" s="24"/>
      <c r="J8986" s="2"/>
    </row>
    <row r="8987" spans="1:10" s="444" customFormat="1">
      <c r="A8987" s="380">
        <v>41897</v>
      </c>
      <c r="B8987" s="4"/>
      <c r="C8987" s="7" t="s">
        <v>518</v>
      </c>
      <c r="D8987" s="7" t="s">
        <v>9930</v>
      </c>
      <c r="E8987" s="519">
        <v>19438</v>
      </c>
      <c r="F8987" s="184">
        <v>240</v>
      </c>
      <c r="G8987" s="309"/>
      <c r="H8987" s="309"/>
      <c r="I8987" s="24"/>
      <c r="J8987" s="2"/>
    </row>
    <row r="8988" spans="1:10" s="444" customFormat="1">
      <c r="A8988" s="380">
        <v>41897</v>
      </c>
      <c r="B8988" s="4"/>
      <c r="C8988" s="7" t="s">
        <v>5613</v>
      </c>
      <c r="D8988" s="7" t="s">
        <v>9957</v>
      </c>
      <c r="E8988" s="519">
        <v>19466</v>
      </c>
      <c r="F8988" s="184">
        <v>960</v>
      </c>
      <c r="G8988" s="309"/>
      <c r="H8988" s="309"/>
      <c r="I8988" s="24"/>
      <c r="J8988" s="2"/>
    </row>
    <row r="8989" spans="1:10" s="444" customFormat="1">
      <c r="A8989" s="380">
        <v>41897</v>
      </c>
      <c r="B8989" s="4"/>
      <c r="C8989" s="7" t="s">
        <v>8247</v>
      </c>
      <c r="D8989" s="7" t="s">
        <v>9988</v>
      </c>
      <c r="E8989" s="519">
        <v>19498</v>
      </c>
      <c r="F8989" s="184">
        <v>136</v>
      </c>
      <c r="G8989" s="309"/>
      <c r="H8989" s="309"/>
      <c r="I8989" s="24"/>
      <c r="J8989" s="2"/>
    </row>
    <row r="8990" spans="1:10" s="444" customFormat="1">
      <c r="A8990" s="380">
        <v>41897</v>
      </c>
      <c r="B8990" s="4"/>
      <c r="C8990" s="7" t="s">
        <v>8027</v>
      </c>
      <c r="D8990" s="7" t="s">
        <v>9906</v>
      </c>
      <c r="E8990" s="519">
        <v>19414</v>
      </c>
      <c r="F8990" s="184">
        <v>480</v>
      </c>
      <c r="G8990" s="309"/>
      <c r="H8990" s="309"/>
      <c r="I8990" s="24"/>
      <c r="J8990" s="2"/>
    </row>
    <row r="8991" spans="1:10" s="444" customFormat="1">
      <c r="A8991" s="380">
        <v>41897</v>
      </c>
      <c r="B8991" s="4"/>
      <c r="C8991" s="7" t="s">
        <v>558</v>
      </c>
      <c r="D8991" s="7" t="s">
        <v>9993</v>
      </c>
      <c r="E8991" s="519">
        <v>19503</v>
      </c>
      <c r="F8991" s="184">
        <v>352</v>
      </c>
      <c r="G8991" s="309"/>
      <c r="H8991" s="309"/>
      <c r="I8991" s="24"/>
      <c r="J8991" s="2"/>
    </row>
    <row r="8992" spans="1:10" s="444" customFormat="1">
      <c r="A8992" s="380">
        <v>41897</v>
      </c>
      <c r="B8992" s="4"/>
      <c r="C8992" s="7" t="s">
        <v>558</v>
      </c>
      <c r="D8992" s="7" t="s">
        <v>9902</v>
      </c>
      <c r="E8992" s="519">
        <v>19410</v>
      </c>
      <c r="F8992" s="184">
        <v>660</v>
      </c>
      <c r="G8992" s="309"/>
      <c r="H8992" s="309"/>
      <c r="I8992" s="24"/>
      <c r="J8992" s="2"/>
    </row>
    <row r="8993" spans="1:10" s="444" customFormat="1">
      <c r="A8993" s="380">
        <v>41897</v>
      </c>
      <c r="B8993" s="4"/>
      <c r="C8993" s="7" t="s">
        <v>9498</v>
      </c>
      <c r="D8993" s="7" t="s">
        <v>9967</v>
      </c>
      <c r="E8993" s="519">
        <v>19476</v>
      </c>
      <c r="F8993" s="184">
        <v>480</v>
      </c>
      <c r="G8993" s="309"/>
      <c r="H8993" s="309"/>
      <c r="I8993" s="24"/>
      <c r="J8993" s="2"/>
    </row>
    <row r="8994" spans="1:10" s="444" customFormat="1">
      <c r="A8994" s="380">
        <v>41897</v>
      </c>
      <c r="B8994" s="4"/>
      <c r="C8994" s="7" t="s">
        <v>8661</v>
      </c>
      <c r="D8994" s="7" t="s">
        <v>9954</v>
      </c>
      <c r="E8994" s="519">
        <v>19462</v>
      </c>
      <c r="F8994" s="184">
        <v>1000</v>
      </c>
      <c r="G8994" s="309"/>
      <c r="H8994" s="309"/>
      <c r="I8994" s="24"/>
      <c r="J8994" s="2"/>
    </row>
    <row r="8995" spans="1:10" s="444" customFormat="1">
      <c r="A8995" s="380">
        <v>41897</v>
      </c>
      <c r="B8995" s="4"/>
      <c r="C8995" s="7" t="s">
        <v>9891</v>
      </c>
      <c r="D8995" s="7" t="s">
        <v>9968</v>
      </c>
      <c r="E8995" s="519">
        <v>19477</v>
      </c>
      <c r="F8995" s="184">
        <v>1000</v>
      </c>
      <c r="G8995" s="309"/>
      <c r="H8995" s="309"/>
      <c r="I8995" s="24"/>
      <c r="J8995" s="2"/>
    </row>
    <row r="8996" spans="1:10" s="444" customFormat="1">
      <c r="A8996" s="380">
        <v>41897</v>
      </c>
      <c r="B8996" s="4"/>
      <c r="C8996" s="7" t="s">
        <v>531</v>
      </c>
      <c r="D8996" s="7" t="s">
        <v>9949</v>
      </c>
      <c r="E8996" s="519">
        <v>19457</v>
      </c>
      <c r="F8996" s="184">
        <v>480</v>
      </c>
      <c r="G8996" s="309"/>
      <c r="H8996" s="309"/>
      <c r="I8996" s="24"/>
      <c r="J8996" s="2"/>
    </row>
    <row r="8997" spans="1:10" s="444" customFormat="1">
      <c r="A8997" s="380">
        <v>41897</v>
      </c>
      <c r="B8997" s="4"/>
      <c r="C8997" s="7" t="s">
        <v>1032</v>
      </c>
      <c r="D8997" s="7" t="s">
        <v>9923</v>
      </c>
      <c r="E8997" s="519">
        <v>19431</v>
      </c>
      <c r="F8997" s="184">
        <v>182.51</v>
      </c>
      <c r="G8997" s="309"/>
      <c r="H8997" s="309"/>
      <c r="I8997" s="24"/>
      <c r="J8997" s="2"/>
    </row>
    <row r="8998" spans="1:10" s="444" customFormat="1">
      <c r="A8998" s="380">
        <v>41897</v>
      </c>
      <c r="B8998" s="4"/>
      <c r="C8998" s="7" t="s">
        <v>8242</v>
      </c>
      <c r="D8998" s="7" t="s">
        <v>9978</v>
      </c>
      <c r="E8998" s="519">
        <v>19487</v>
      </c>
      <c r="F8998" s="184">
        <v>600</v>
      </c>
      <c r="G8998" s="309"/>
      <c r="H8998" s="309"/>
      <c r="I8998" s="24"/>
      <c r="J8998" s="2"/>
    </row>
    <row r="8999" spans="1:10" s="444" customFormat="1">
      <c r="A8999" s="380">
        <v>41898</v>
      </c>
      <c r="B8999" s="4"/>
      <c r="C8999" s="7" t="s">
        <v>2897</v>
      </c>
      <c r="D8999" s="7" t="s">
        <v>9821</v>
      </c>
      <c r="E8999" s="519">
        <v>19529</v>
      </c>
      <c r="F8999" s="184">
        <v>4000</v>
      </c>
      <c r="G8999" s="309"/>
      <c r="H8999" s="309"/>
      <c r="I8999" s="24"/>
      <c r="J8999" s="2"/>
    </row>
    <row r="9000" spans="1:10" s="444" customFormat="1">
      <c r="A9000" s="380">
        <v>41898</v>
      </c>
      <c r="B9000" s="4"/>
      <c r="C9000" s="7" t="s">
        <v>2897</v>
      </c>
      <c r="D9000" s="7" t="s">
        <v>10016</v>
      </c>
      <c r="E9000" s="519">
        <v>19395</v>
      </c>
      <c r="F9000" s="184">
        <v>2484</v>
      </c>
      <c r="G9000" s="309"/>
      <c r="H9000" s="309"/>
      <c r="I9000" s="24"/>
      <c r="J9000" s="2"/>
    </row>
    <row r="9001" spans="1:10">
      <c r="A9001" s="380">
        <v>41897</v>
      </c>
      <c r="B9001" s="4"/>
      <c r="C9001" s="7" t="s">
        <v>681</v>
      </c>
      <c r="D9001" s="7" t="s">
        <v>9913</v>
      </c>
      <c r="E9001" s="519">
        <v>19421</v>
      </c>
      <c r="F9001" s="184">
        <v>191.8</v>
      </c>
    </row>
    <row r="9002" spans="1:10">
      <c r="A9002" s="380">
        <v>41897</v>
      </c>
      <c r="B9002" s="4"/>
      <c r="C9002" s="7" t="s">
        <v>9896</v>
      </c>
      <c r="D9002" s="7" t="s">
        <v>9982</v>
      </c>
      <c r="E9002" s="519">
        <v>19492</v>
      </c>
      <c r="F9002" s="184">
        <v>122.67</v>
      </c>
    </row>
    <row r="9003" spans="1:10">
      <c r="A9003" s="380">
        <v>41897</v>
      </c>
      <c r="B9003" s="4"/>
      <c r="C9003" s="7" t="s">
        <v>9495</v>
      </c>
      <c r="D9003" s="7" t="s">
        <v>9926</v>
      </c>
      <c r="E9003" s="519">
        <v>19434</v>
      </c>
      <c r="F9003" s="184">
        <v>122.4</v>
      </c>
    </row>
    <row r="9004" spans="1:10">
      <c r="A9004" s="380">
        <v>41897</v>
      </c>
      <c r="B9004" s="4"/>
      <c r="C9004" s="7" t="s">
        <v>369</v>
      </c>
      <c r="D9004" s="7" t="s">
        <v>9904</v>
      </c>
      <c r="E9004" s="519">
        <v>19412</v>
      </c>
      <c r="F9004" s="184">
        <v>604</v>
      </c>
    </row>
    <row r="9005" spans="1:10">
      <c r="A9005" s="380">
        <v>41897</v>
      </c>
      <c r="B9005" s="4"/>
      <c r="C9005" s="7" t="s">
        <v>369</v>
      </c>
      <c r="D9005" s="7" t="s">
        <v>9995</v>
      </c>
      <c r="E9005" s="519">
        <v>19505</v>
      </c>
      <c r="F9005" s="184">
        <v>120</v>
      </c>
    </row>
    <row r="9006" spans="1:10">
      <c r="A9006" s="380">
        <v>41897</v>
      </c>
      <c r="B9006" s="4"/>
      <c r="C9006" s="7" t="s">
        <v>1836</v>
      </c>
      <c r="D9006" s="7" t="s">
        <v>9976</v>
      </c>
      <c r="E9006" s="519">
        <v>19485</v>
      </c>
      <c r="F9006" s="184">
        <v>480</v>
      </c>
    </row>
    <row r="9007" spans="1:10">
      <c r="A9007" s="380">
        <v>41897</v>
      </c>
      <c r="B9007" s="4"/>
      <c r="C9007" s="7" t="s">
        <v>5113</v>
      </c>
      <c r="D9007" s="7" t="s">
        <v>9934</v>
      </c>
      <c r="E9007" s="519">
        <v>19442</v>
      </c>
      <c r="F9007" s="184">
        <v>140</v>
      </c>
    </row>
    <row r="9008" spans="1:10">
      <c r="A9008" s="380">
        <v>41897</v>
      </c>
      <c r="B9008" s="4"/>
      <c r="C9008" s="7" t="s">
        <v>525</v>
      </c>
      <c r="D9008" s="7" t="s">
        <v>9941</v>
      </c>
      <c r="E9008" s="519">
        <v>19449</v>
      </c>
      <c r="F9008" s="184">
        <v>220</v>
      </c>
    </row>
    <row r="9009" spans="1:10">
      <c r="A9009" s="380">
        <v>41897</v>
      </c>
      <c r="B9009" s="4"/>
      <c r="C9009" s="7" t="s">
        <v>367</v>
      </c>
      <c r="D9009" s="7" t="s">
        <v>9903</v>
      </c>
      <c r="E9009" s="519">
        <v>194111</v>
      </c>
      <c r="F9009" s="184">
        <v>660</v>
      </c>
    </row>
    <row r="9010" spans="1:10">
      <c r="A9010" s="380">
        <v>41897</v>
      </c>
      <c r="B9010" s="4"/>
      <c r="C9010" s="7" t="s">
        <v>9716</v>
      </c>
      <c r="D9010" s="7" t="s">
        <v>9970</v>
      </c>
      <c r="E9010" s="519">
        <v>19479</v>
      </c>
      <c r="F9010" s="184">
        <v>750.97</v>
      </c>
    </row>
    <row r="9014" spans="1:10">
      <c r="A9014" s="579">
        <v>41899</v>
      </c>
    </row>
    <row r="9015" spans="1:10">
      <c r="A9015" s="380">
        <v>41897</v>
      </c>
      <c r="B9015" s="4"/>
      <c r="C9015" s="7" t="s">
        <v>1633</v>
      </c>
      <c r="D9015" s="7" t="s">
        <v>9996</v>
      </c>
      <c r="E9015" s="519">
        <v>19506</v>
      </c>
      <c r="F9015" s="184">
        <v>120</v>
      </c>
    </row>
    <row r="9016" spans="1:10">
      <c r="A9016" s="380">
        <v>41897</v>
      </c>
      <c r="B9016" s="4"/>
      <c r="C9016" s="7" t="s">
        <v>99</v>
      </c>
      <c r="D9016" s="7" t="s">
        <v>10009</v>
      </c>
      <c r="E9016" s="519">
        <v>19521</v>
      </c>
      <c r="F9016" s="184">
        <v>227.08</v>
      </c>
    </row>
    <row r="9017" spans="1:10">
      <c r="A9017" s="380">
        <v>41897</v>
      </c>
      <c r="B9017" s="4"/>
      <c r="C9017" s="7" t="s">
        <v>1633</v>
      </c>
      <c r="D9017" s="7" t="s">
        <v>9964</v>
      </c>
      <c r="E9017" s="519">
        <v>19473</v>
      </c>
      <c r="F9017" s="184">
        <v>228</v>
      </c>
    </row>
    <row r="9018" spans="1:10">
      <c r="A9018" s="380">
        <v>41897</v>
      </c>
      <c r="B9018" s="4"/>
      <c r="C9018" s="7" t="s">
        <v>9238</v>
      </c>
      <c r="D9018" s="7" t="s">
        <v>10007</v>
      </c>
      <c r="E9018" s="519">
        <v>19519</v>
      </c>
      <c r="F9018" s="184">
        <v>400</v>
      </c>
    </row>
    <row r="9019" spans="1:10">
      <c r="A9019" s="380">
        <v>41897</v>
      </c>
      <c r="B9019" s="4"/>
      <c r="C9019" s="7" t="s">
        <v>4500</v>
      </c>
      <c r="D9019" s="7" t="s">
        <v>9990</v>
      </c>
      <c r="E9019" s="519">
        <v>19500</v>
      </c>
      <c r="F9019" s="184">
        <v>460</v>
      </c>
    </row>
    <row r="9020" spans="1:10">
      <c r="A9020" s="380">
        <v>41897</v>
      </c>
      <c r="B9020" s="4"/>
      <c r="C9020" s="7" t="s">
        <v>5004</v>
      </c>
      <c r="D9020" s="7" t="s">
        <v>10002</v>
      </c>
      <c r="E9020" s="519">
        <v>19514</v>
      </c>
      <c r="F9020" s="184">
        <v>561.20000000000005</v>
      </c>
    </row>
    <row r="9021" spans="1:10">
      <c r="A9021" s="380">
        <v>41897</v>
      </c>
      <c r="B9021" s="4"/>
      <c r="C9021" s="7" t="s">
        <v>2206</v>
      </c>
      <c r="D9021" s="7" t="s">
        <v>10015</v>
      </c>
      <c r="E9021" s="519">
        <v>19528</v>
      </c>
      <c r="F9021" s="184">
        <v>673</v>
      </c>
    </row>
    <row r="9022" spans="1:10">
      <c r="A9022" s="380">
        <v>41897</v>
      </c>
      <c r="B9022" s="4"/>
      <c r="C9022" s="7" t="s">
        <v>457</v>
      </c>
      <c r="D9022" s="7" t="s">
        <v>9905</v>
      </c>
      <c r="E9022" s="519">
        <v>19413</v>
      </c>
      <c r="F9022" s="184">
        <v>800</v>
      </c>
    </row>
    <row r="9023" spans="1:10" s="444" customFormat="1">
      <c r="A9023" s="380">
        <v>41898</v>
      </c>
      <c r="B9023" s="4"/>
      <c r="C9023" s="7" t="s">
        <v>2206</v>
      </c>
      <c r="D9023" s="7" t="s">
        <v>10019</v>
      </c>
      <c r="E9023" s="519">
        <v>19533</v>
      </c>
      <c r="F9023" s="184">
        <v>250</v>
      </c>
      <c r="G9023" s="309"/>
      <c r="H9023" s="309"/>
      <c r="I9023" s="24"/>
      <c r="J9023" s="2"/>
    </row>
    <row r="9024" spans="1:10">
      <c r="A9024" s="380">
        <v>41897</v>
      </c>
      <c r="B9024" s="4"/>
      <c r="C9024" s="7" t="s">
        <v>7169</v>
      </c>
      <c r="D9024" s="7" t="s">
        <v>9980</v>
      </c>
      <c r="E9024" s="519">
        <v>19490</v>
      </c>
      <c r="F9024" s="184">
        <v>220</v>
      </c>
    </row>
    <row r="9025" spans="1:6">
      <c r="A9025" s="380">
        <v>41897</v>
      </c>
      <c r="B9025" s="4"/>
      <c r="C9025" s="7" t="s">
        <v>9502</v>
      </c>
      <c r="D9025" s="7" t="s">
        <v>10005</v>
      </c>
      <c r="E9025" s="519">
        <v>19517</v>
      </c>
      <c r="F9025" s="184">
        <v>125.76</v>
      </c>
    </row>
    <row r="9026" spans="1:6">
      <c r="A9026" s="380">
        <v>41897</v>
      </c>
      <c r="B9026" s="4"/>
      <c r="C9026" s="7" t="s">
        <v>9370</v>
      </c>
      <c r="D9026" s="7" t="s">
        <v>9924</v>
      </c>
      <c r="E9026" s="519">
        <v>19432</v>
      </c>
      <c r="F9026" s="184">
        <v>136</v>
      </c>
    </row>
    <row r="9027" spans="1:6">
      <c r="A9027" s="380">
        <v>41897</v>
      </c>
      <c r="B9027" s="4"/>
      <c r="C9027" s="7" t="s">
        <v>504</v>
      </c>
      <c r="D9027" s="7" t="s">
        <v>9918</v>
      </c>
      <c r="E9027" s="519">
        <v>19426</v>
      </c>
      <c r="F9027" s="184">
        <v>151.80000000000001</v>
      </c>
    </row>
    <row r="9028" spans="1:6">
      <c r="A9028" s="380">
        <v>41897</v>
      </c>
      <c r="B9028" s="4"/>
      <c r="C9028" s="7" t="s">
        <v>9890</v>
      </c>
      <c r="D9028" s="7" t="s">
        <v>9963</v>
      </c>
      <c r="E9028" s="519">
        <v>19472</v>
      </c>
      <c r="F9028" s="184">
        <v>576</v>
      </c>
    </row>
    <row r="9029" spans="1:6">
      <c r="A9029" s="380">
        <v>41897</v>
      </c>
      <c r="B9029" s="4"/>
      <c r="C9029" s="7" t="s">
        <v>6377</v>
      </c>
      <c r="D9029" s="7" t="s">
        <v>9961</v>
      </c>
      <c r="E9029" s="519">
        <v>19470</v>
      </c>
      <c r="F9029" s="184">
        <v>320</v>
      </c>
    </row>
    <row r="9030" spans="1:6">
      <c r="A9030" s="380">
        <v>41897</v>
      </c>
      <c r="B9030" s="4"/>
      <c r="C9030" s="7" t="s">
        <v>3778</v>
      </c>
      <c r="D9030" s="7" t="s">
        <v>9939</v>
      </c>
      <c r="E9030" s="519">
        <v>19447</v>
      </c>
      <c r="F9030" s="184">
        <v>160</v>
      </c>
    </row>
    <row r="9031" spans="1:6">
      <c r="A9031" s="380">
        <v>41898</v>
      </c>
      <c r="B9031" s="4"/>
      <c r="C9031" s="7" t="s">
        <v>1461</v>
      </c>
      <c r="D9031" s="7" t="s">
        <v>9653</v>
      </c>
      <c r="E9031" s="519">
        <v>19532</v>
      </c>
      <c r="F9031" s="184">
        <v>960</v>
      </c>
    </row>
    <row r="9033" spans="1:6">
      <c r="A9033" s="579">
        <v>41900</v>
      </c>
    </row>
    <row r="9034" spans="1:6">
      <c r="A9034" s="380">
        <v>41897</v>
      </c>
      <c r="B9034" s="4"/>
      <c r="C9034" s="7" t="s">
        <v>4696</v>
      </c>
      <c r="D9034" s="7" t="s">
        <v>9973</v>
      </c>
      <c r="E9034" s="519">
        <v>19482</v>
      </c>
      <c r="F9034" s="184">
        <v>400</v>
      </c>
    </row>
    <row r="9035" spans="1:6">
      <c r="A9035" s="380">
        <v>41897</v>
      </c>
      <c r="B9035" s="4"/>
      <c r="C9035" s="7" t="s">
        <v>3079</v>
      </c>
      <c r="D9035" s="7" t="s">
        <v>8996</v>
      </c>
      <c r="E9035" s="519">
        <v>19512</v>
      </c>
      <c r="F9035" s="184">
        <v>460</v>
      </c>
    </row>
    <row r="9036" spans="1:6">
      <c r="A9036" s="380">
        <v>41897</v>
      </c>
      <c r="B9036" s="4"/>
      <c r="C9036" s="7" t="s">
        <v>9001</v>
      </c>
      <c r="D9036" s="7" t="s">
        <v>10004</v>
      </c>
      <c r="E9036" s="519">
        <v>19516</v>
      </c>
      <c r="F9036" s="184">
        <v>690</v>
      </c>
    </row>
    <row r="9037" spans="1:6">
      <c r="A9037" s="380">
        <v>41897</v>
      </c>
      <c r="B9037" s="4"/>
      <c r="C9037" s="7" t="s">
        <v>8407</v>
      </c>
      <c r="D9037" s="7" t="s">
        <v>10010</v>
      </c>
      <c r="E9037" s="519">
        <v>19522</v>
      </c>
      <c r="F9037" s="184">
        <v>870</v>
      </c>
    </row>
    <row r="9038" spans="1:6">
      <c r="A9038" s="380">
        <v>41897</v>
      </c>
      <c r="B9038" s="4"/>
      <c r="C9038" s="7" t="s">
        <v>1462</v>
      </c>
      <c r="D9038" s="7" t="s">
        <v>10003</v>
      </c>
      <c r="E9038" s="519">
        <v>19515</v>
      </c>
      <c r="F9038" s="184">
        <v>1000</v>
      </c>
    </row>
    <row r="9039" spans="1:6">
      <c r="A9039" s="380">
        <v>41897</v>
      </c>
      <c r="B9039" s="4"/>
      <c r="C9039" s="7" t="s">
        <v>615</v>
      </c>
      <c r="D9039" s="7" t="s">
        <v>10001</v>
      </c>
      <c r="E9039" s="519">
        <v>19511</v>
      </c>
      <c r="F9039" s="184">
        <v>1500</v>
      </c>
    </row>
    <row r="9040" spans="1:6">
      <c r="A9040" s="380">
        <v>41897</v>
      </c>
      <c r="B9040" s="4"/>
      <c r="C9040" s="7" t="s">
        <v>5296</v>
      </c>
      <c r="D9040" s="7" t="s">
        <v>9933</v>
      </c>
      <c r="E9040" s="519">
        <v>19441</v>
      </c>
      <c r="F9040" s="184">
        <v>140</v>
      </c>
    </row>
    <row r="9041" spans="1:10" s="444" customFormat="1">
      <c r="A9041" s="380">
        <v>41897</v>
      </c>
      <c r="B9041" s="4"/>
      <c r="C9041" s="7" t="s">
        <v>9499</v>
      </c>
      <c r="D9041" s="7" t="s">
        <v>9969</v>
      </c>
      <c r="E9041" s="519">
        <v>19478</v>
      </c>
      <c r="F9041" s="184">
        <v>706.79</v>
      </c>
      <c r="G9041" s="309"/>
      <c r="H9041" s="309"/>
      <c r="I9041" s="24"/>
      <c r="J9041" s="2"/>
    </row>
    <row r="9042" spans="1:10" s="444" customFormat="1">
      <c r="A9042" s="380">
        <v>41897</v>
      </c>
      <c r="B9042" s="4"/>
      <c r="C9042" s="7" t="s">
        <v>377</v>
      </c>
      <c r="D9042" s="7" t="s">
        <v>10000</v>
      </c>
      <c r="E9042" s="519">
        <v>19510</v>
      </c>
      <c r="F9042" s="184">
        <v>2500</v>
      </c>
      <c r="G9042" s="309"/>
      <c r="H9042" s="309"/>
      <c r="I9042" s="24"/>
      <c r="J9042" s="2"/>
    </row>
    <row r="9044" spans="1:10">
      <c r="A9044" s="579">
        <v>41901</v>
      </c>
    </row>
    <row r="9045" spans="1:10" s="444" customFormat="1">
      <c r="A9045" s="380">
        <v>41897</v>
      </c>
      <c r="B9045" s="4"/>
      <c r="C9045" s="7" t="s">
        <v>1288</v>
      </c>
      <c r="D9045" s="7" t="s">
        <v>10014</v>
      </c>
      <c r="E9045" s="519">
        <v>19527</v>
      </c>
      <c r="F9045" s="184">
        <v>300</v>
      </c>
      <c r="G9045" s="309"/>
      <c r="H9045" s="309"/>
      <c r="I9045" s="24"/>
      <c r="J9045" s="2"/>
    </row>
    <row r="9046" spans="1:10" s="444" customFormat="1">
      <c r="A9046" s="380">
        <v>41897</v>
      </c>
      <c r="B9046" s="4"/>
      <c r="C9046" s="7" t="s">
        <v>5074</v>
      </c>
      <c r="D9046" s="7" t="s">
        <v>10011</v>
      </c>
      <c r="E9046" s="519">
        <v>19523</v>
      </c>
      <c r="F9046" s="184">
        <v>303.8</v>
      </c>
      <c r="G9046" s="309"/>
      <c r="H9046" s="309"/>
      <c r="I9046" s="24"/>
      <c r="J9046" s="2"/>
    </row>
    <row r="9047" spans="1:10" s="444" customFormat="1">
      <c r="A9047" s="380">
        <v>41897</v>
      </c>
      <c r="B9047" s="4"/>
      <c r="C9047" s="7" t="s">
        <v>9047</v>
      </c>
      <c r="D9047" s="7" t="s">
        <v>9948</v>
      </c>
      <c r="E9047" s="519">
        <v>19456</v>
      </c>
      <c r="F9047" s="184">
        <v>440</v>
      </c>
      <c r="G9047" s="309"/>
      <c r="H9047" s="309"/>
      <c r="I9047" s="24"/>
      <c r="J9047" s="2"/>
    </row>
    <row r="9048" spans="1:10" s="444" customFormat="1">
      <c r="A9048" s="380">
        <v>41897</v>
      </c>
      <c r="B9048" s="4"/>
      <c r="C9048" s="7" t="s">
        <v>7007</v>
      </c>
      <c r="D9048" s="7" t="s">
        <v>10008</v>
      </c>
      <c r="E9048" s="519">
        <v>19520</v>
      </c>
      <c r="F9048" s="184">
        <v>500</v>
      </c>
      <c r="G9048" s="309"/>
      <c r="H9048" s="309"/>
      <c r="I9048" s="24"/>
      <c r="J9048" s="2"/>
    </row>
    <row r="9049" spans="1:10" s="444" customFormat="1">
      <c r="A9049" s="380">
        <v>41901</v>
      </c>
      <c r="B9049" s="4"/>
      <c r="C9049" s="7" t="s">
        <v>3502</v>
      </c>
      <c r="D9049" s="7" t="s">
        <v>10053</v>
      </c>
      <c r="E9049" s="519">
        <v>19548</v>
      </c>
      <c r="F9049" s="184">
        <v>400</v>
      </c>
      <c r="G9049" s="309"/>
      <c r="H9049" s="309"/>
      <c r="I9049" s="24"/>
      <c r="J9049" s="2"/>
    </row>
    <row r="9050" spans="1:10" s="444" customFormat="1">
      <c r="A9050" s="380">
        <v>41901</v>
      </c>
      <c r="B9050" s="4"/>
      <c r="C9050" s="7" t="s">
        <v>3697</v>
      </c>
      <c r="D9050" s="7" t="s">
        <v>10050</v>
      </c>
      <c r="E9050" s="519">
        <v>19545</v>
      </c>
      <c r="F9050" s="184">
        <v>400</v>
      </c>
      <c r="G9050" s="309"/>
      <c r="H9050" s="309"/>
      <c r="I9050" s="24"/>
      <c r="J9050" s="2"/>
    </row>
    <row r="9054" spans="1:10">
      <c r="A9054" s="579">
        <v>41902</v>
      </c>
    </row>
    <row r="9055" spans="1:10" s="444" customFormat="1">
      <c r="A9055" s="380">
        <v>41897</v>
      </c>
      <c r="B9055" s="4"/>
      <c r="C9055" s="7" t="s">
        <v>896</v>
      </c>
      <c r="D9055" s="7" t="s">
        <v>10013</v>
      </c>
      <c r="E9055" s="519">
        <v>19525</v>
      </c>
      <c r="F9055" s="184">
        <v>400</v>
      </c>
      <c r="G9055" s="309"/>
      <c r="H9055" s="309"/>
      <c r="I9055" s="24"/>
      <c r="J9055" s="2"/>
    </row>
    <row r="9056" spans="1:10" s="444" customFormat="1">
      <c r="A9056" s="380">
        <v>41897</v>
      </c>
      <c r="B9056" s="4"/>
      <c r="C9056" s="7" t="s">
        <v>626</v>
      </c>
      <c r="D9056" s="7" t="s">
        <v>9912</v>
      </c>
      <c r="E9056" s="519">
        <v>19420</v>
      </c>
      <c r="F9056" s="184">
        <v>140.97</v>
      </c>
      <c r="G9056" s="309"/>
      <c r="H9056" s="309"/>
      <c r="I9056" s="24"/>
      <c r="J9056" s="2"/>
    </row>
    <row r="9057" spans="1:10" s="444" customFormat="1">
      <c r="A9057" s="380">
        <v>41897</v>
      </c>
      <c r="B9057" s="4"/>
      <c r="C9057" s="7" t="s">
        <v>5614</v>
      </c>
      <c r="D9057" s="7" t="s">
        <v>9972</v>
      </c>
      <c r="E9057" s="519">
        <v>19481</v>
      </c>
      <c r="F9057" s="184">
        <v>300</v>
      </c>
      <c r="G9057" s="309"/>
      <c r="H9057" s="309"/>
      <c r="I9057" s="24"/>
      <c r="J9057" s="2"/>
    </row>
    <row r="9058" spans="1:10" s="444" customFormat="1">
      <c r="A9058" s="380">
        <v>41904</v>
      </c>
      <c r="B9058" s="4"/>
      <c r="C9058" s="7" t="s">
        <v>3157</v>
      </c>
      <c r="D9058" s="7" t="s">
        <v>10066</v>
      </c>
      <c r="E9058" s="519">
        <v>19557</v>
      </c>
      <c r="F9058" s="184">
        <v>3214.22</v>
      </c>
      <c r="G9058" s="309"/>
      <c r="H9058" s="309"/>
      <c r="I9058" s="24"/>
      <c r="J9058" s="2"/>
    </row>
    <row r="9059" spans="1:10" s="444" customFormat="1">
      <c r="A9059" s="380">
        <v>41904</v>
      </c>
      <c r="B9059" s="4"/>
      <c r="C9059" s="7" t="s">
        <v>3157</v>
      </c>
      <c r="D9059" s="7" t="s">
        <v>10068</v>
      </c>
      <c r="E9059" s="519">
        <v>19559</v>
      </c>
      <c r="F9059" s="184">
        <v>861</v>
      </c>
      <c r="G9059" s="309"/>
      <c r="H9059" s="309"/>
      <c r="I9059" s="24"/>
      <c r="J9059" s="2"/>
    </row>
    <row r="9060" spans="1:10" s="444" customFormat="1">
      <c r="A9060" s="380">
        <v>41904</v>
      </c>
      <c r="B9060" s="4"/>
      <c r="C9060" s="7" t="s">
        <v>10069</v>
      </c>
      <c r="D9060" s="7" t="s">
        <v>10067</v>
      </c>
      <c r="E9060" s="519">
        <v>19558</v>
      </c>
      <c r="F9060" s="184">
        <v>357.34</v>
      </c>
      <c r="G9060" s="309"/>
      <c r="H9060" s="309"/>
      <c r="I9060" s="24"/>
      <c r="J9060" s="2"/>
    </row>
    <row r="9061" spans="1:10" s="444" customFormat="1">
      <c r="G9061" s="309"/>
      <c r="H9061" s="309"/>
      <c r="I9061" s="24"/>
      <c r="J9061" s="2"/>
    </row>
    <row r="9062" spans="1:10">
      <c r="A9062" s="579">
        <v>41904</v>
      </c>
    </row>
    <row r="9063" spans="1:10">
      <c r="A9063" s="380">
        <v>41904</v>
      </c>
      <c r="B9063" s="4"/>
      <c r="C9063" s="7" t="s">
        <v>2738</v>
      </c>
      <c r="D9063" s="7" t="s">
        <v>10065</v>
      </c>
      <c r="E9063" s="519">
        <v>19556</v>
      </c>
      <c r="F9063" s="184">
        <v>1875</v>
      </c>
    </row>
    <row r="9064" spans="1:10">
      <c r="A9064" s="380">
        <v>41904</v>
      </c>
      <c r="B9064" s="4"/>
      <c r="C9064" s="7" t="s">
        <v>410</v>
      </c>
      <c r="D9064" s="7" t="s">
        <v>10064</v>
      </c>
      <c r="E9064" s="519">
        <v>19555</v>
      </c>
      <c r="F9064" s="184">
        <v>900</v>
      </c>
    </row>
    <row r="9065" spans="1:10">
      <c r="A9065" s="579">
        <v>41905</v>
      </c>
    </row>
    <row r="9066" spans="1:10">
      <c r="A9066" s="380">
        <v>41898</v>
      </c>
      <c r="B9066" s="4"/>
      <c r="C9066" s="7" t="s">
        <v>130</v>
      </c>
      <c r="D9066" s="7" t="s">
        <v>10017</v>
      </c>
      <c r="E9066" s="519">
        <v>19530</v>
      </c>
      <c r="F9066" s="184">
        <v>975</v>
      </c>
    </row>
    <row r="9067" spans="1:10">
      <c r="A9067" s="380">
        <v>41904</v>
      </c>
      <c r="B9067" s="4"/>
      <c r="C9067" s="7" t="s">
        <v>145</v>
      </c>
      <c r="D9067" s="7" t="s">
        <v>10072</v>
      </c>
      <c r="E9067" s="519">
        <v>19560</v>
      </c>
      <c r="F9067" s="184">
        <v>111</v>
      </c>
    </row>
    <row r="9068" spans="1:10">
      <c r="A9068" s="380">
        <v>41897</v>
      </c>
      <c r="B9068" s="4"/>
      <c r="C9068" s="7" t="s">
        <v>9715</v>
      </c>
      <c r="D9068" s="7" t="s">
        <v>9956</v>
      </c>
      <c r="E9068" s="519">
        <v>19465</v>
      </c>
      <c r="F9068" s="184">
        <v>400</v>
      </c>
    </row>
    <row r="9069" spans="1:10">
      <c r="A9069" s="380">
        <v>41905</v>
      </c>
      <c r="B9069" s="4"/>
      <c r="C9069" s="7" t="s">
        <v>226</v>
      </c>
      <c r="D9069" s="7" t="s">
        <v>10079</v>
      </c>
      <c r="E9069" s="519">
        <v>19565</v>
      </c>
      <c r="F9069" s="184">
        <v>250</v>
      </c>
    </row>
    <row r="9070" spans="1:10">
      <c r="A9070" s="380">
        <v>41905</v>
      </c>
      <c r="B9070" s="4"/>
      <c r="C9070" s="7" t="s">
        <v>895</v>
      </c>
      <c r="D9070" s="7" t="s">
        <v>10081</v>
      </c>
      <c r="E9070" s="519">
        <v>19568</v>
      </c>
      <c r="F9070" s="184">
        <v>225</v>
      </c>
    </row>
    <row r="9071" spans="1:10">
      <c r="A9071" s="380">
        <v>41905</v>
      </c>
      <c r="B9071" s="4"/>
      <c r="C9071" s="7" t="s">
        <v>226</v>
      </c>
      <c r="D9071" s="7" t="s">
        <v>10080</v>
      </c>
      <c r="E9071" s="519">
        <v>19567</v>
      </c>
      <c r="F9071" s="184">
        <v>600</v>
      </c>
    </row>
    <row r="9072" spans="1:10">
      <c r="A9072" s="380">
        <v>41905</v>
      </c>
      <c r="B9072" s="4"/>
      <c r="C9072" s="7" t="s">
        <v>761</v>
      </c>
      <c r="D9072" s="7" t="s">
        <v>10078</v>
      </c>
      <c r="E9072" s="519">
        <v>19564</v>
      </c>
      <c r="F9072" s="184">
        <v>91.65</v>
      </c>
    </row>
    <row r="9073" spans="1:10">
      <c r="A9073" s="380">
        <v>41897</v>
      </c>
      <c r="B9073" s="4"/>
      <c r="C9073" s="7" t="s">
        <v>1707</v>
      </c>
      <c r="D9073" s="7" t="s">
        <v>9960</v>
      </c>
      <c r="E9073" s="519">
        <v>19469</v>
      </c>
      <c r="F9073" s="184">
        <v>300</v>
      </c>
    </row>
    <row r="9074" spans="1:10" s="444" customFormat="1">
      <c r="A9074" s="380">
        <v>41898</v>
      </c>
      <c r="B9074" s="4"/>
      <c r="C9074" s="7" t="s">
        <v>10021</v>
      </c>
      <c r="D9074" s="7" t="s">
        <v>10018</v>
      </c>
      <c r="E9074" s="519">
        <v>19531</v>
      </c>
      <c r="F9074" s="184">
        <v>1596.8</v>
      </c>
      <c r="G9074" s="309"/>
      <c r="H9074" s="309"/>
      <c r="I9074" s="24"/>
      <c r="J9074" s="2"/>
    </row>
    <row r="9075" spans="1:10" s="444" customFormat="1">
      <c r="A9075" s="380">
        <v>41897</v>
      </c>
      <c r="B9075" s="4"/>
      <c r="C9075" s="7" t="s">
        <v>6376</v>
      </c>
      <c r="D9075" s="7" t="s">
        <v>9959</v>
      </c>
      <c r="E9075" s="519">
        <v>19468</v>
      </c>
      <c r="F9075" s="184">
        <v>85.79</v>
      </c>
      <c r="G9075" s="309"/>
      <c r="H9075" s="309"/>
      <c r="I9075" s="24"/>
      <c r="J9075" s="2"/>
    </row>
    <row r="9076" spans="1:10" s="444" customFormat="1">
      <c r="A9076" s="380">
        <v>41906</v>
      </c>
      <c r="B9076" s="4"/>
      <c r="C9076" s="7" t="s">
        <v>10090</v>
      </c>
      <c r="D9076" s="7" t="s">
        <v>10088</v>
      </c>
      <c r="E9076" s="519">
        <v>19575</v>
      </c>
      <c r="F9076" s="184">
        <v>1434</v>
      </c>
      <c r="G9076" s="309"/>
      <c r="H9076" s="309"/>
      <c r="I9076" s="24"/>
      <c r="J9076" s="2"/>
    </row>
    <row r="9077" spans="1:10" s="444" customFormat="1">
      <c r="A9077" s="623">
        <v>41906</v>
      </c>
      <c r="B9077" s="609"/>
      <c r="C9077" s="610" t="s">
        <v>3157</v>
      </c>
      <c r="D9077" s="610" t="s">
        <v>10076</v>
      </c>
      <c r="E9077" s="611">
        <v>19574</v>
      </c>
      <c r="F9077" s="612">
        <v>2595.9899999999998</v>
      </c>
      <c r="G9077" s="309"/>
      <c r="H9077" s="309"/>
      <c r="I9077" s="24"/>
      <c r="J9077" s="2"/>
    </row>
    <row r="9078" spans="1:10" s="444" customFormat="1">
      <c r="A9078" s="380">
        <v>41906</v>
      </c>
      <c r="B9078" s="4"/>
      <c r="C9078" s="7" t="s">
        <v>4220</v>
      </c>
      <c r="D9078" s="7" t="s">
        <v>10086</v>
      </c>
      <c r="E9078" s="519">
        <v>19572</v>
      </c>
      <c r="F9078" s="184">
        <v>300</v>
      </c>
      <c r="G9078" s="309"/>
      <c r="H9078" s="309"/>
      <c r="I9078" s="24"/>
      <c r="J9078" s="2"/>
    </row>
    <row r="9079" spans="1:10" s="444" customFormat="1">
      <c r="A9079" s="380">
        <v>41906</v>
      </c>
      <c r="B9079" s="4"/>
      <c r="C9079" s="7" t="s">
        <v>10089</v>
      </c>
      <c r="D9079" s="7" t="s">
        <v>10087</v>
      </c>
      <c r="E9079" s="519">
        <v>19573</v>
      </c>
      <c r="F9079" s="184">
        <v>600</v>
      </c>
      <c r="G9079" s="309"/>
      <c r="H9079" s="309"/>
      <c r="I9079" s="24"/>
      <c r="J9079" s="2"/>
    </row>
    <row r="9080" spans="1:10">
      <c r="A9080" s="623">
        <v>41906</v>
      </c>
      <c r="B9080" s="609"/>
      <c r="C9080" s="610" t="s">
        <v>3157</v>
      </c>
      <c r="D9080" s="610" t="s">
        <v>10096</v>
      </c>
      <c r="E9080" s="611">
        <v>19579</v>
      </c>
      <c r="F9080" s="184">
        <v>399.98</v>
      </c>
    </row>
    <row r="9081" spans="1:10">
      <c r="A9081" s="380">
        <v>41906</v>
      </c>
      <c r="B9081" s="4"/>
      <c r="C9081" s="7" t="s">
        <v>226</v>
      </c>
      <c r="D9081" s="7" t="s">
        <v>10097</v>
      </c>
      <c r="E9081" s="519">
        <v>19580</v>
      </c>
      <c r="F9081" s="184">
        <v>645.64</v>
      </c>
    </row>
    <row r="9082" spans="1:10">
      <c r="A9082" s="380">
        <v>41906</v>
      </c>
      <c r="B9082" s="4"/>
      <c r="C9082" s="7" t="s">
        <v>389</v>
      </c>
      <c r="D9082" s="7" t="s">
        <v>10093</v>
      </c>
      <c r="E9082" s="519">
        <v>19576</v>
      </c>
      <c r="F9082" s="184">
        <v>142</v>
      </c>
    </row>
    <row r="9083" spans="1:10">
      <c r="A9083" s="380">
        <v>41906</v>
      </c>
      <c r="B9083" s="4"/>
      <c r="C9083" s="7" t="s">
        <v>226</v>
      </c>
      <c r="D9083" s="7" t="s">
        <v>10095</v>
      </c>
      <c r="E9083" s="519">
        <v>19578</v>
      </c>
      <c r="F9083" s="184">
        <v>300</v>
      </c>
    </row>
    <row r="9084" spans="1:10" s="444" customFormat="1">
      <c r="A9084" s="380">
        <v>41906</v>
      </c>
      <c r="B9084" s="4"/>
      <c r="C9084" s="7" t="s">
        <v>10089</v>
      </c>
      <c r="D9084" s="7" t="s">
        <v>10087</v>
      </c>
      <c r="E9084" s="519">
        <v>19573</v>
      </c>
      <c r="F9084" s="184">
        <v>600</v>
      </c>
      <c r="G9084" s="309"/>
      <c r="H9084" s="309"/>
      <c r="I9084" s="24"/>
      <c r="J9084" s="2"/>
    </row>
    <row r="9085" spans="1:10">
      <c r="A9085" s="579">
        <v>41907</v>
      </c>
    </row>
    <row r="9086" spans="1:10" s="444" customFormat="1">
      <c r="A9086" s="380">
        <v>41859</v>
      </c>
      <c r="B9086" s="4"/>
      <c r="C9086" s="7" t="s">
        <v>9422</v>
      </c>
      <c r="D9086" s="7" t="s">
        <v>9428</v>
      </c>
      <c r="E9086" s="519">
        <v>19003</v>
      </c>
      <c r="F9086" s="184">
        <v>108.75</v>
      </c>
      <c r="G9086" s="309"/>
      <c r="H9086" s="309"/>
      <c r="I9086" s="24"/>
      <c r="J9086" s="2"/>
    </row>
    <row r="9087" spans="1:10" s="444" customFormat="1">
      <c r="A9087" s="380">
        <v>41897</v>
      </c>
      <c r="B9087" s="4"/>
      <c r="C9087" s="7" t="s">
        <v>662</v>
      </c>
      <c r="D9087" s="7" t="s">
        <v>10012</v>
      </c>
      <c r="E9087" s="519">
        <v>19524</v>
      </c>
      <c r="F9087" s="184">
        <v>250</v>
      </c>
      <c r="G9087" s="309"/>
      <c r="H9087" s="309"/>
      <c r="I9087" s="24"/>
      <c r="J9087" s="2"/>
    </row>
    <row r="9088" spans="1:10" s="444" customFormat="1">
      <c r="A9088" s="380">
        <v>41901</v>
      </c>
      <c r="B9088" s="4"/>
      <c r="C9088" s="7" t="s">
        <v>9238</v>
      </c>
      <c r="D9088" s="7" t="s">
        <v>10047</v>
      </c>
      <c r="E9088" s="519">
        <v>19540</v>
      </c>
      <c r="F9088" s="184">
        <v>300</v>
      </c>
      <c r="G9088" s="309"/>
      <c r="H9088" s="309"/>
      <c r="I9088" s="24"/>
      <c r="J9088" s="2"/>
    </row>
    <row r="9089" spans="1:10" s="444" customFormat="1">
      <c r="A9089" s="380">
        <v>41901</v>
      </c>
      <c r="B9089" s="4"/>
      <c r="C9089" s="7" t="s">
        <v>348</v>
      </c>
      <c r="D9089" s="7" t="s">
        <v>10056</v>
      </c>
      <c r="E9089" s="519">
        <v>19552</v>
      </c>
      <c r="F9089" s="184">
        <v>300</v>
      </c>
      <c r="G9089" s="309"/>
      <c r="H9089" s="309"/>
      <c r="I9089" s="24"/>
      <c r="J9089" s="2"/>
    </row>
    <row r="9090" spans="1:10" s="444" customFormat="1">
      <c r="A9090" s="380">
        <v>41905</v>
      </c>
      <c r="B9090" s="4"/>
      <c r="C9090" s="7" t="s">
        <v>10085</v>
      </c>
      <c r="D9090" s="7" t="s">
        <v>10084</v>
      </c>
      <c r="E9090" s="519">
        <v>19571</v>
      </c>
      <c r="F9090" s="184">
        <v>331.2</v>
      </c>
      <c r="G9090" s="309"/>
      <c r="H9090" s="309"/>
      <c r="I9090" s="24"/>
      <c r="J9090" s="2"/>
    </row>
    <row r="9091" spans="1:10" s="444" customFormat="1">
      <c r="A9091" s="380">
        <v>41901</v>
      </c>
      <c r="B9091" s="4"/>
      <c r="C9091" s="7" t="s">
        <v>8407</v>
      </c>
      <c r="D9091" s="7" t="s">
        <v>10057</v>
      </c>
      <c r="E9091" s="519">
        <v>19553</v>
      </c>
      <c r="F9091" s="184">
        <v>858</v>
      </c>
      <c r="G9091" s="309"/>
      <c r="H9091" s="309"/>
      <c r="I9091" s="24"/>
      <c r="J9091" s="2"/>
    </row>
    <row r="9092" spans="1:10" s="444" customFormat="1">
      <c r="A9092" s="380">
        <v>41901</v>
      </c>
      <c r="B9092" s="4"/>
      <c r="C9092" s="7" t="s">
        <v>10046</v>
      </c>
      <c r="D9092" s="7" t="s">
        <v>10051</v>
      </c>
      <c r="E9092" s="519">
        <v>19546</v>
      </c>
      <c r="F9092" s="184">
        <v>1500</v>
      </c>
      <c r="G9092" s="309"/>
      <c r="H9092" s="309"/>
      <c r="I9092" s="24"/>
      <c r="J9092" s="2"/>
    </row>
    <row r="9093" spans="1:10" s="444" customFormat="1">
      <c r="A9093" s="380">
        <v>41897</v>
      </c>
      <c r="B9093" s="4"/>
      <c r="C9093" s="7" t="s">
        <v>9898</v>
      </c>
      <c r="D9093" s="7" t="s">
        <v>9997</v>
      </c>
      <c r="E9093" s="519">
        <v>19507</v>
      </c>
      <c r="F9093" s="184">
        <v>80</v>
      </c>
      <c r="G9093" s="309"/>
      <c r="H9093" s="309"/>
      <c r="I9093" s="24"/>
      <c r="J9093" s="2"/>
    </row>
    <row r="9094" spans="1:10" s="444" customFormat="1">
      <c r="A9094" s="380">
        <v>41897</v>
      </c>
      <c r="B9094" s="4"/>
      <c r="C9094" s="7" t="s">
        <v>456</v>
      </c>
      <c r="D9094" s="7" t="s">
        <v>9965</v>
      </c>
      <c r="E9094" s="519">
        <v>19474</v>
      </c>
      <c r="F9094" s="184">
        <v>388</v>
      </c>
      <c r="G9094" s="309"/>
      <c r="H9094" s="309"/>
      <c r="I9094" s="24"/>
      <c r="J9094" s="2"/>
    </row>
    <row r="9095" spans="1:10" s="444" customFormat="1">
      <c r="A9095" s="380">
        <v>41897</v>
      </c>
      <c r="B9095" s="4"/>
      <c r="C9095" s="7" t="s">
        <v>523</v>
      </c>
      <c r="D9095" s="7" t="s">
        <v>9936</v>
      </c>
      <c r="E9095" s="519">
        <v>19444</v>
      </c>
      <c r="F9095" s="184">
        <v>392</v>
      </c>
      <c r="G9095" s="309"/>
      <c r="H9095" s="309"/>
      <c r="I9095" s="24"/>
      <c r="J9095" s="2"/>
    </row>
    <row r="9096" spans="1:10" s="444" customFormat="1">
      <c r="A9096" s="380">
        <v>41904</v>
      </c>
      <c r="B9096" s="4"/>
      <c r="C9096" s="7" t="s">
        <v>5221</v>
      </c>
      <c r="D9096" s="7" t="s">
        <v>3454</v>
      </c>
      <c r="E9096" s="519">
        <v>19561</v>
      </c>
      <c r="F9096" s="184">
        <v>736</v>
      </c>
      <c r="G9096" s="309"/>
      <c r="H9096" s="309"/>
      <c r="I9096" s="24"/>
      <c r="J9096" s="2"/>
    </row>
    <row r="9097" spans="1:10" s="444" customFormat="1">
      <c r="A9097" s="380">
        <v>41907</v>
      </c>
      <c r="B9097" s="4"/>
      <c r="C9097" s="7" t="s">
        <v>10104</v>
      </c>
      <c r="D9097" s="7" t="s">
        <v>10103</v>
      </c>
      <c r="E9097" s="519">
        <v>19584</v>
      </c>
      <c r="F9097" s="184">
        <v>770</v>
      </c>
      <c r="G9097" s="309"/>
      <c r="H9097" s="309"/>
      <c r="I9097" s="24"/>
      <c r="J9097" s="2"/>
    </row>
    <row r="9098" spans="1:10" s="444" customFormat="1">
      <c r="A9098" s="380">
        <v>41901</v>
      </c>
      <c r="B9098" s="4"/>
      <c r="C9098" s="7" t="s">
        <v>4292</v>
      </c>
      <c r="D9098" s="7" t="s">
        <v>10049</v>
      </c>
      <c r="E9098" s="519">
        <v>19543</v>
      </c>
      <c r="F9098" s="184">
        <v>1500</v>
      </c>
      <c r="G9098" s="309"/>
      <c r="H9098" s="309"/>
      <c r="I9098" s="24"/>
      <c r="J9098" s="2"/>
    </row>
    <row r="9102" spans="1:10" s="444" customFormat="1">
      <c r="A9102" s="380">
        <v>41907</v>
      </c>
      <c r="B9102" s="4"/>
      <c r="C9102" s="7" t="s">
        <v>10100</v>
      </c>
      <c r="D9102" s="7" t="s">
        <v>10102</v>
      </c>
      <c r="E9102" s="519">
        <v>19583</v>
      </c>
      <c r="F9102" s="184">
        <v>92.12</v>
      </c>
      <c r="G9102" s="309"/>
      <c r="H9102" s="309"/>
      <c r="I9102" s="24"/>
      <c r="J9102" s="2"/>
    </row>
    <row r="9103" spans="1:10" s="444" customFormat="1">
      <c r="A9103" s="380">
        <v>41901</v>
      </c>
      <c r="B9103" s="4"/>
      <c r="C9103" s="7" t="s">
        <v>9688</v>
      </c>
      <c r="D9103" s="7" t="s">
        <v>9691</v>
      </c>
      <c r="E9103" s="519">
        <v>19544</v>
      </c>
      <c r="F9103" s="184">
        <v>500</v>
      </c>
      <c r="G9103" s="309"/>
      <c r="H9103" s="309"/>
      <c r="I9103" s="24"/>
      <c r="J9103" s="2"/>
    </row>
    <row r="9104" spans="1:10" s="444" customFormat="1">
      <c r="A9104" s="380">
        <v>41901</v>
      </c>
      <c r="B9104" s="4"/>
      <c r="C9104" s="7" t="s">
        <v>3689</v>
      </c>
      <c r="D9104" s="7" t="s">
        <v>10055</v>
      </c>
      <c r="E9104" s="519">
        <v>19551</v>
      </c>
      <c r="F9104" s="184">
        <v>600</v>
      </c>
      <c r="G9104" s="309"/>
      <c r="H9104" s="309"/>
      <c r="I9104" s="24"/>
      <c r="J9104" s="2"/>
    </row>
    <row r="9105" spans="1:10" s="444" customFormat="1">
      <c r="A9105" s="380">
        <v>41907</v>
      </c>
      <c r="B9105" s="4"/>
      <c r="C9105" s="7" t="s">
        <v>1328</v>
      </c>
      <c r="D9105" s="7" t="s">
        <v>4421</v>
      </c>
      <c r="E9105" s="519">
        <v>19581</v>
      </c>
      <c r="F9105" s="184">
        <v>960</v>
      </c>
      <c r="G9105" s="309"/>
      <c r="H9105" s="309"/>
      <c r="I9105" s="24"/>
      <c r="J9105" s="2"/>
    </row>
    <row r="9106" spans="1:10" s="444" customFormat="1">
      <c r="A9106" s="380">
        <v>41905</v>
      </c>
      <c r="B9106" s="4"/>
      <c r="C9106" s="7" t="s">
        <v>9415</v>
      </c>
      <c r="D9106" s="7" t="s">
        <v>10083</v>
      </c>
      <c r="E9106" s="519">
        <v>19570</v>
      </c>
      <c r="F9106" s="184">
        <v>1380</v>
      </c>
      <c r="G9106" s="309"/>
      <c r="H9106" s="309"/>
      <c r="I9106" s="24"/>
      <c r="J9106" s="2"/>
    </row>
    <row r="9107" spans="1:10" s="444" customFormat="1">
      <c r="A9107" s="380">
        <v>41883</v>
      </c>
      <c r="B9107" s="4"/>
      <c r="C9107" s="7" t="s">
        <v>9718</v>
      </c>
      <c r="D9107" s="7" t="s">
        <v>9807</v>
      </c>
      <c r="E9107" s="519">
        <v>19328</v>
      </c>
      <c r="F9107" s="184">
        <v>163.88</v>
      </c>
      <c r="G9107" s="309"/>
      <c r="H9107" s="309"/>
      <c r="I9107" s="24"/>
      <c r="J9107" s="2"/>
    </row>
    <row r="9108" spans="1:10" s="444" customFormat="1">
      <c r="A9108" s="380">
        <v>41907</v>
      </c>
      <c r="B9108" s="4"/>
      <c r="C9108" s="7" t="s">
        <v>166</v>
      </c>
      <c r="D9108" s="7" t="s">
        <v>10101</v>
      </c>
      <c r="E9108" s="519">
        <v>19582</v>
      </c>
      <c r="F9108" s="184">
        <v>670.56</v>
      </c>
      <c r="G9108" s="309"/>
      <c r="H9108" s="309"/>
      <c r="I9108" s="24"/>
      <c r="J9108" s="2"/>
    </row>
    <row r="9109" spans="1:10" s="444" customFormat="1">
      <c r="A9109" s="380">
        <v>41906</v>
      </c>
      <c r="B9109" s="4"/>
      <c r="C9109" s="7" t="s">
        <v>10092</v>
      </c>
      <c r="D9109" s="7" t="s">
        <v>10094</v>
      </c>
      <c r="E9109" s="519">
        <v>19577</v>
      </c>
      <c r="F9109" s="184">
        <v>304.8</v>
      </c>
      <c r="G9109" s="309"/>
      <c r="H9109" s="309"/>
      <c r="I9109" s="24"/>
      <c r="J9109" s="2"/>
    </row>
    <row r="9110" spans="1:10">
      <c r="A9110" s="380">
        <v>41908</v>
      </c>
      <c r="B9110" s="4"/>
      <c r="C9110" s="7" t="s">
        <v>389</v>
      </c>
      <c r="D9110" s="7" t="s">
        <v>10112</v>
      </c>
      <c r="E9110" s="519">
        <v>19591</v>
      </c>
      <c r="F9110" s="184">
        <v>600</v>
      </c>
    </row>
    <row r="9111" spans="1:10">
      <c r="A9111" s="380">
        <v>41908</v>
      </c>
      <c r="B9111" s="4"/>
      <c r="C9111" s="7" t="s">
        <v>3502</v>
      </c>
      <c r="D9111" s="7" t="s">
        <v>10110</v>
      </c>
      <c r="E9111" s="519">
        <v>19589</v>
      </c>
      <c r="F9111" s="184">
        <v>400</v>
      </c>
    </row>
    <row r="9112" spans="1:10">
      <c r="A9112" s="380">
        <v>41908</v>
      </c>
      <c r="B9112" s="4"/>
      <c r="C9112" s="7" t="s">
        <v>3697</v>
      </c>
      <c r="D9112" s="7" t="s">
        <v>10111</v>
      </c>
      <c r="E9112" s="519">
        <v>19590</v>
      </c>
      <c r="F9112" s="184">
        <v>400</v>
      </c>
    </row>
    <row r="9113" spans="1:10">
      <c r="A9113" s="380">
        <v>41908</v>
      </c>
      <c r="B9113" s="4"/>
      <c r="C9113" s="7" t="s">
        <v>145</v>
      </c>
      <c r="D9113" s="7" t="s">
        <v>10119</v>
      </c>
      <c r="E9113" s="519">
        <v>19598</v>
      </c>
      <c r="F9113" s="184">
        <v>237</v>
      </c>
    </row>
    <row r="9114" spans="1:10">
      <c r="A9114" s="380">
        <v>41887</v>
      </c>
      <c r="B9114" s="4">
        <v>41908</v>
      </c>
      <c r="C9114" s="7" t="s">
        <v>158</v>
      </c>
      <c r="D9114" s="7" t="s">
        <v>9869</v>
      </c>
      <c r="E9114" s="519">
        <v>19388</v>
      </c>
      <c r="F9114" s="184">
        <v>4729.57</v>
      </c>
    </row>
    <row r="9115" spans="1:10" s="444" customFormat="1">
      <c r="A9115" s="380">
        <v>41907</v>
      </c>
      <c r="B9115" s="4"/>
      <c r="C9115" s="7" t="s">
        <v>1328</v>
      </c>
      <c r="D9115" s="7" t="s">
        <v>4421</v>
      </c>
      <c r="E9115" s="519">
        <v>19581</v>
      </c>
      <c r="F9115" s="184">
        <v>960</v>
      </c>
      <c r="G9115" s="309"/>
      <c r="H9115" s="309"/>
      <c r="I9115" s="24"/>
      <c r="J9115" s="2"/>
    </row>
    <row r="9116" spans="1:10">
      <c r="A9116" s="579">
        <v>41911</v>
      </c>
    </row>
    <row r="9117" spans="1:10" s="444" customFormat="1">
      <c r="A9117" s="380">
        <v>41901</v>
      </c>
      <c r="B9117" s="4"/>
      <c r="C9117" s="7" t="s">
        <v>7007</v>
      </c>
      <c r="D9117" s="7" t="s">
        <v>10048</v>
      </c>
      <c r="E9117" s="519">
        <v>19541</v>
      </c>
      <c r="F9117" s="184">
        <v>300</v>
      </c>
      <c r="G9117" s="309"/>
      <c r="H9117" s="309"/>
      <c r="I9117" s="24"/>
      <c r="J9117" s="2"/>
    </row>
    <row r="9118" spans="1:10">
      <c r="A9118" s="380">
        <v>41904</v>
      </c>
      <c r="B9118" s="4"/>
      <c r="C9118" s="7" t="s">
        <v>10075</v>
      </c>
      <c r="D9118" s="7" t="s">
        <v>10074</v>
      </c>
      <c r="E9118" s="519">
        <v>19563</v>
      </c>
      <c r="F9118" s="184">
        <v>854.72</v>
      </c>
    </row>
    <row r="9119" spans="1:10">
      <c r="A9119" s="380">
        <v>41904</v>
      </c>
      <c r="B9119" s="4"/>
      <c r="C9119" s="7" t="s">
        <v>4289</v>
      </c>
      <c r="D9119" s="7" t="s">
        <v>10073</v>
      </c>
      <c r="E9119" s="519">
        <v>19562</v>
      </c>
      <c r="F9119" s="184">
        <v>910</v>
      </c>
    </row>
    <row r="9120" spans="1:10" s="444" customFormat="1">
      <c r="A9120" s="380">
        <v>41911</v>
      </c>
      <c r="B9120" s="4"/>
      <c r="C9120" s="7" t="s">
        <v>2897</v>
      </c>
      <c r="D9120" s="7" t="s">
        <v>10122</v>
      </c>
      <c r="E9120" s="519">
        <v>19603</v>
      </c>
      <c r="F9120" s="184">
        <v>2000</v>
      </c>
      <c r="G9120" s="309"/>
      <c r="H9120" s="309"/>
      <c r="I9120" s="24"/>
      <c r="J9120" s="2"/>
    </row>
    <row r="9121" spans="1:10" s="444" customFormat="1">
      <c r="A9121" s="380">
        <v>41911</v>
      </c>
      <c r="B9121" s="4"/>
      <c r="C9121" s="7" t="s">
        <v>3157</v>
      </c>
      <c r="D9121" s="7" t="s">
        <v>10123</v>
      </c>
      <c r="E9121" s="519">
        <v>19604</v>
      </c>
      <c r="F9121" s="184">
        <v>1353</v>
      </c>
      <c r="G9121" s="309"/>
      <c r="H9121" s="309"/>
      <c r="I9121" s="24"/>
      <c r="J9121" s="2"/>
    </row>
    <row r="9122" spans="1:10" s="444" customFormat="1">
      <c r="A9122" s="380">
        <v>41904</v>
      </c>
      <c r="B9122" s="4"/>
      <c r="C9122" s="7" t="s">
        <v>388</v>
      </c>
      <c r="D9122" s="7" t="s">
        <v>10121</v>
      </c>
      <c r="E9122" s="519">
        <v>19600</v>
      </c>
      <c r="F9122" s="184">
        <v>500</v>
      </c>
      <c r="G9122" s="309"/>
      <c r="H9122" s="309"/>
      <c r="I9122" s="24"/>
      <c r="J9122" s="2"/>
    </row>
    <row r="9123" spans="1:10" s="444" customFormat="1">
      <c r="A9123" s="380">
        <v>41908</v>
      </c>
      <c r="B9123" s="4"/>
      <c r="C9123" s="7" t="s">
        <v>895</v>
      </c>
      <c r="D9123" s="7" t="s">
        <v>10118</v>
      </c>
      <c r="E9123" s="519">
        <v>19597</v>
      </c>
      <c r="F9123" s="184">
        <v>229.77</v>
      </c>
      <c r="G9123" s="309"/>
      <c r="H9123" s="309"/>
      <c r="I9123" s="24"/>
      <c r="J9123" s="2"/>
    </row>
    <row r="9126" spans="1:10">
      <c r="A9126" s="579">
        <v>41912</v>
      </c>
    </row>
    <row r="9127" spans="1:10" s="444" customFormat="1">
      <c r="A9127" s="380">
        <v>41908</v>
      </c>
      <c r="B9127" s="4"/>
      <c r="C9127" s="7" t="s">
        <v>6063</v>
      </c>
      <c r="D9127" s="7" t="s">
        <v>10106</v>
      </c>
      <c r="E9127" s="519">
        <v>19585</v>
      </c>
      <c r="F9127" s="184">
        <v>1000</v>
      </c>
      <c r="G9127" s="309"/>
      <c r="H9127" s="309"/>
      <c r="I9127" s="24"/>
      <c r="J9127" s="2"/>
    </row>
    <row r="9128" spans="1:10" s="444" customFormat="1">
      <c r="A9128" s="380">
        <v>41908</v>
      </c>
      <c r="B9128" s="4"/>
      <c r="C9128" s="7" t="s">
        <v>4292</v>
      </c>
      <c r="D9128" s="7" t="s">
        <v>10116</v>
      </c>
      <c r="E9128" s="519">
        <v>19595</v>
      </c>
      <c r="F9128" s="184">
        <v>500</v>
      </c>
      <c r="G9128" s="309"/>
      <c r="H9128" s="309"/>
      <c r="I9128" s="24"/>
      <c r="J9128" s="2"/>
    </row>
    <row r="9130" spans="1:10">
      <c r="A9130" s="579">
        <v>41913</v>
      </c>
    </row>
    <row r="9131" spans="1:10" s="444" customFormat="1">
      <c r="A9131" s="380">
        <v>41912</v>
      </c>
      <c r="B9131" s="4"/>
      <c r="C9131" s="7" t="s">
        <v>497</v>
      </c>
      <c r="D9131" s="7" t="s">
        <v>10162</v>
      </c>
      <c r="E9131" s="519">
        <v>19617</v>
      </c>
      <c r="F9131" s="184">
        <v>202.89</v>
      </c>
      <c r="G9131" s="309"/>
      <c r="H9131" s="309"/>
      <c r="I9131" s="24"/>
      <c r="J9131" s="2"/>
    </row>
    <row r="9132" spans="1:10" s="444" customFormat="1">
      <c r="A9132" s="380">
        <v>41912</v>
      </c>
      <c r="B9132" s="4"/>
      <c r="C9132" s="7" t="s">
        <v>6866</v>
      </c>
      <c r="D9132" s="7" t="s">
        <v>10173</v>
      </c>
      <c r="E9132" s="519">
        <v>19628</v>
      </c>
      <c r="F9132" s="184">
        <v>172.89</v>
      </c>
      <c r="G9132" s="309"/>
      <c r="H9132" s="309"/>
      <c r="I9132" s="24"/>
      <c r="J9132" s="2"/>
    </row>
    <row r="9133" spans="1:10" s="444" customFormat="1">
      <c r="A9133" s="380">
        <v>41912</v>
      </c>
      <c r="B9133" s="4"/>
      <c r="C9133" s="7" t="s">
        <v>635</v>
      </c>
      <c r="D9133" s="7" t="s">
        <v>10171</v>
      </c>
      <c r="E9133" s="519">
        <v>19626</v>
      </c>
      <c r="F9133" s="184">
        <v>157.51</v>
      </c>
      <c r="G9133" s="309"/>
      <c r="H9133" s="309"/>
      <c r="I9133" s="24"/>
      <c r="J9133" s="2"/>
    </row>
    <row r="9134" spans="1:10" s="444" customFormat="1">
      <c r="A9134" s="380">
        <v>41912</v>
      </c>
      <c r="B9134" s="4"/>
      <c r="C9134" s="7" t="s">
        <v>10142</v>
      </c>
      <c r="D9134" s="7" t="s">
        <v>10176</v>
      </c>
      <c r="E9134" s="519">
        <v>19631</v>
      </c>
      <c r="F9134" s="184">
        <v>197.2</v>
      </c>
      <c r="G9134" s="309"/>
      <c r="H9134" s="309"/>
      <c r="I9134" s="24"/>
      <c r="J9134" s="2"/>
    </row>
    <row r="9135" spans="1:10" s="444" customFormat="1">
      <c r="A9135" s="380">
        <v>41912</v>
      </c>
      <c r="B9135" s="4"/>
      <c r="C9135" s="7" t="s">
        <v>1730</v>
      </c>
      <c r="D9135" s="7" t="s">
        <v>10203</v>
      </c>
      <c r="E9135" s="519">
        <v>19659</v>
      </c>
      <c r="F9135" s="184">
        <v>777.22</v>
      </c>
      <c r="G9135" s="309"/>
      <c r="H9135" s="309"/>
      <c r="I9135" s="24"/>
      <c r="J9135" s="2"/>
    </row>
    <row r="9136" spans="1:10" s="444" customFormat="1">
      <c r="A9136" s="380">
        <v>41912</v>
      </c>
      <c r="B9136" s="4"/>
      <c r="C9136" s="7" t="s">
        <v>519</v>
      </c>
      <c r="D9136" s="7" t="s">
        <v>10182</v>
      </c>
      <c r="E9136" s="519">
        <v>19637</v>
      </c>
      <c r="F9136" s="184">
        <v>477.02</v>
      </c>
      <c r="G9136" s="309"/>
      <c r="H9136" s="309"/>
      <c r="I9136" s="24"/>
      <c r="J9136" s="2"/>
    </row>
    <row r="9137" spans="1:10" s="444" customFormat="1">
      <c r="A9137" s="380">
        <v>41912</v>
      </c>
      <c r="B9137" s="4"/>
      <c r="C9137" s="7" t="s">
        <v>1703</v>
      </c>
      <c r="D9137" s="7" t="s">
        <v>10183</v>
      </c>
      <c r="E9137" s="519">
        <v>19638</v>
      </c>
      <c r="F9137" s="184">
        <v>412.16</v>
      </c>
      <c r="G9137" s="309"/>
      <c r="H9137" s="309"/>
      <c r="I9137" s="24"/>
      <c r="J9137" s="2"/>
    </row>
    <row r="9138" spans="1:10" s="444" customFormat="1">
      <c r="A9138" s="380">
        <v>41912</v>
      </c>
      <c r="B9138" s="4"/>
      <c r="C9138" s="7" t="s">
        <v>233</v>
      </c>
      <c r="D9138" s="7" t="s">
        <v>10207</v>
      </c>
      <c r="E9138" s="519">
        <v>19663</v>
      </c>
      <c r="F9138" s="184">
        <v>439.83</v>
      </c>
      <c r="G9138" s="309"/>
      <c r="H9138" s="309"/>
      <c r="I9138" s="24"/>
      <c r="J9138" s="2"/>
    </row>
    <row r="9139" spans="1:10" s="444" customFormat="1">
      <c r="A9139" s="380">
        <v>41912</v>
      </c>
      <c r="B9139" s="4"/>
      <c r="C9139" s="7" t="s">
        <v>32</v>
      </c>
      <c r="D9139" s="7" t="s">
        <v>10202</v>
      </c>
      <c r="E9139" s="519">
        <v>19657</v>
      </c>
      <c r="F9139" s="184">
        <v>617.28</v>
      </c>
      <c r="G9139" s="309"/>
      <c r="H9139" s="309"/>
      <c r="I9139" s="24"/>
      <c r="J9139" s="2"/>
    </row>
    <row r="9140" spans="1:10" s="444" customFormat="1">
      <c r="A9140" s="380">
        <v>41912</v>
      </c>
      <c r="B9140" s="4"/>
      <c r="C9140" s="7" t="s">
        <v>9894</v>
      </c>
      <c r="D9140" s="7" t="s">
        <v>10232</v>
      </c>
      <c r="E9140" s="519">
        <v>19688</v>
      </c>
      <c r="F9140" s="184">
        <v>520</v>
      </c>
      <c r="G9140" s="309"/>
      <c r="H9140" s="309"/>
      <c r="I9140" s="24"/>
      <c r="J9140" s="2"/>
    </row>
    <row r="9141" spans="1:10" s="444" customFormat="1">
      <c r="A9141" s="380">
        <v>41912</v>
      </c>
      <c r="B9141" s="4"/>
      <c r="C9141" s="7" t="s">
        <v>4349</v>
      </c>
      <c r="D9141" s="7" t="s">
        <v>10240</v>
      </c>
      <c r="E9141" s="519">
        <v>19696</v>
      </c>
      <c r="F9141" s="184">
        <v>232</v>
      </c>
      <c r="G9141" s="309"/>
      <c r="H9141" s="309"/>
      <c r="I9141" s="24"/>
      <c r="J9141" s="2"/>
    </row>
    <row r="9142" spans="1:10" s="444" customFormat="1">
      <c r="A9142" s="380">
        <v>41912</v>
      </c>
      <c r="B9142" s="4"/>
      <c r="C9142" s="7" t="s">
        <v>3775</v>
      </c>
      <c r="D9142" s="7" t="s">
        <v>10168</v>
      </c>
      <c r="E9142" s="519">
        <v>19623</v>
      </c>
      <c r="F9142" s="184">
        <v>202.89</v>
      </c>
      <c r="G9142" s="309"/>
      <c r="H9142" s="309"/>
      <c r="I9142" s="24"/>
      <c r="J9142" s="2"/>
    </row>
    <row r="9143" spans="1:10" s="444" customFormat="1">
      <c r="A9143" s="380">
        <v>41912</v>
      </c>
      <c r="B9143" s="4"/>
      <c r="C9143" s="7" t="s">
        <v>192</v>
      </c>
      <c r="D9143" s="7" t="s">
        <v>10161</v>
      </c>
      <c r="E9143" s="519">
        <v>19616</v>
      </c>
      <c r="F9143" s="184">
        <v>223.17</v>
      </c>
      <c r="G9143" s="309"/>
      <c r="H9143" s="309"/>
      <c r="I9143" s="24"/>
      <c r="J9143" s="2"/>
    </row>
    <row r="9144" spans="1:10" s="444" customFormat="1">
      <c r="A9144" s="380">
        <v>41912</v>
      </c>
      <c r="B9144" s="4"/>
      <c r="C9144" s="7" t="s">
        <v>529</v>
      </c>
      <c r="D9144" s="7" t="s">
        <v>10198</v>
      </c>
      <c r="E9144" s="519">
        <v>19653</v>
      </c>
      <c r="F9144" s="184">
        <v>320.89999999999998</v>
      </c>
      <c r="G9144" s="309"/>
      <c r="H9144" s="309"/>
      <c r="I9144" s="24"/>
      <c r="J9144" s="2"/>
    </row>
    <row r="9145" spans="1:10" s="444" customFormat="1">
      <c r="A9145" s="380">
        <v>41908</v>
      </c>
      <c r="B9145" s="4"/>
      <c r="C9145" s="7" t="s">
        <v>10105</v>
      </c>
      <c r="D9145" s="7" t="s">
        <v>10109</v>
      </c>
      <c r="E9145" s="519">
        <v>19588</v>
      </c>
      <c r="F9145" s="184">
        <v>300</v>
      </c>
      <c r="G9145" s="309"/>
      <c r="H9145" s="309"/>
      <c r="I9145" s="24"/>
      <c r="J9145" s="2"/>
    </row>
    <row r="9146" spans="1:10" s="444" customFormat="1">
      <c r="A9146" s="380">
        <v>41912</v>
      </c>
      <c r="B9146" s="4"/>
      <c r="C9146" s="7" t="s">
        <v>3529</v>
      </c>
      <c r="D9146" s="7" t="s">
        <v>10225</v>
      </c>
      <c r="E9146" s="519">
        <v>19681</v>
      </c>
      <c r="F9146" s="184">
        <v>586.85</v>
      </c>
      <c r="G9146" s="309"/>
      <c r="H9146" s="309"/>
      <c r="I9146" s="24"/>
      <c r="J9146" s="2"/>
    </row>
    <row r="9147" spans="1:10" s="444" customFormat="1">
      <c r="A9147" s="380">
        <v>41912</v>
      </c>
      <c r="B9147" s="4"/>
      <c r="C9147" s="7" t="s">
        <v>678</v>
      </c>
      <c r="D9147" s="7" t="s">
        <v>10159</v>
      </c>
      <c r="E9147" s="519">
        <v>19614</v>
      </c>
      <c r="F9147" s="184">
        <v>293.52</v>
      </c>
      <c r="G9147" s="309"/>
      <c r="H9147" s="309"/>
      <c r="I9147" s="24"/>
      <c r="J9147" s="2"/>
    </row>
    <row r="9148" spans="1:10" s="444" customFormat="1">
      <c r="A9148" s="380">
        <v>41912</v>
      </c>
      <c r="B9148" s="4"/>
      <c r="C9148" s="7" t="s">
        <v>633</v>
      </c>
      <c r="D9148" s="7" t="s">
        <v>10169</v>
      </c>
      <c r="E9148" s="519">
        <v>19624</v>
      </c>
      <c r="F9148" s="184">
        <v>223.45</v>
      </c>
      <c r="G9148" s="309"/>
      <c r="H9148" s="309"/>
      <c r="I9148" s="24"/>
      <c r="J9148" s="2"/>
    </row>
    <row r="9149" spans="1:10" s="444" customFormat="1">
      <c r="A9149" s="380">
        <v>41912</v>
      </c>
      <c r="B9149" s="4"/>
      <c r="C9149" s="7" t="s">
        <v>636</v>
      </c>
      <c r="D9149" s="7" t="s">
        <v>10172</v>
      </c>
      <c r="E9149" s="519">
        <v>19627</v>
      </c>
      <c r="F9149" s="184">
        <v>187.51</v>
      </c>
      <c r="G9149" s="309"/>
      <c r="H9149" s="309"/>
      <c r="I9149" s="24"/>
      <c r="J9149" s="2"/>
    </row>
    <row r="9150" spans="1:10" s="444" customFormat="1">
      <c r="A9150" s="380">
        <v>41912</v>
      </c>
      <c r="B9150" s="4"/>
      <c r="C9150" s="7" t="s">
        <v>2147</v>
      </c>
      <c r="D9150" s="7" t="s">
        <v>10188</v>
      </c>
      <c r="E9150" s="519">
        <v>19643</v>
      </c>
      <c r="F9150" s="184">
        <v>259.07</v>
      </c>
      <c r="G9150" s="309"/>
      <c r="H9150" s="309"/>
      <c r="I9150" s="24"/>
      <c r="J9150" s="2"/>
    </row>
    <row r="9151" spans="1:10" s="444" customFormat="1">
      <c r="A9151" s="380">
        <v>41912</v>
      </c>
      <c r="B9151" s="4"/>
      <c r="C9151" s="7" t="s">
        <v>1727</v>
      </c>
      <c r="D9151" s="7" t="s">
        <v>10195</v>
      </c>
      <c r="E9151" s="519">
        <v>19650</v>
      </c>
      <c r="F9151" s="184">
        <v>226.69</v>
      </c>
      <c r="G9151" s="309"/>
      <c r="H9151" s="309"/>
      <c r="I9151" s="24"/>
      <c r="J9151" s="2"/>
    </row>
    <row r="9152" spans="1:10" s="444" customFormat="1">
      <c r="A9152" s="380">
        <v>41912</v>
      </c>
      <c r="B9152" s="4"/>
      <c r="C9152" s="7" t="s">
        <v>200</v>
      </c>
      <c r="D9152" s="7" t="s">
        <v>10165</v>
      </c>
      <c r="E9152" s="519">
        <v>19620</v>
      </c>
      <c r="F9152" s="184">
        <v>243.17</v>
      </c>
      <c r="G9152" s="309"/>
      <c r="H9152" s="309"/>
      <c r="I9152" s="24"/>
      <c r="J9152" s="2"/>
    </row>
    <row r="9153" spans="1:10" s="444" customFormat="1">
      <c r="A9153" s="380">
        <v>41912</v>
      </c>
      <c r="B9153" s="4"/>
      <c r="C9153" s="7" t="s">
        <v>173</v>
      </c>
      <c r="D9153" s="7" t="s">
        <v>10170</v>
      </c>
      <c r="E9153" s="519">
        <v>19625</v>
      </c>
      <c r="F9153" s="184">
        <v>364.26</v>
      </c>
      <c r="G9153" s="309"/>
      <c r="H9153" s="309"/>
      <c r="I9153" s="24"/>
      <c r="J9153" s="2"/>
    </row>
    <row r="9154" spans="1:10" s="444" customFormat="1">
      <c r="A9154" s="380">
        <v>41912</v>
      </c>
      <c r="B9154" s="4"/>
      <c r="C9154" s="7" t="s">
        <v>9365</v>
      </c>
      <c r="D9154" s="7" t="s">
        <v>10179</v>
      </c>
      <c r="E9154" s="519">
        <v>19634</v>
      </c>
      <c r="F9154" s="184">
        <v>204</v>
      </c>
      <c r="G9154" s="309"/>
      <c r="H9154" s="309"/>
      <c r="I9154" s="24"/>
      <c r="J9154" s="2"/>
    </row>
    <row r="9155" spans="1:10" s="444" customFormat="1">
      <c r="A9155" s="380">
        <v>41912</v>
      </c>
      <c r="B9155" s="4"/>
      <c r="C9155" s="7" t="s">
        <v>528</v>
      </c>
      <c r="D9155" s="7" t="s">
        <v>10194</v>
      </c>
      <c r="E9155" s="519">
        <v>19649</v>
      </c>
      <c r="F9155" s="184">
        <v>323.83999999999997</v>
      </c>
      <c r="G9155" s="309"/>
      <c r="H9155" s="309"/>
      <c r="I9155" s="24"/>
      <c r="J9155" s="2"/>
    </row>
    <row r="9156" spans="1:10" s="444" customFormat="1">
      <c r="A9156" s="380">
        <v>41912</v>
      </c>
      <c r="B9156" s="4"/>
      <c r="C9156" s="7" t="s">
        <v>632</v>
      </c>
      <c r="D9156" s="7" t="s">
        <v>10167</v>
      </c>
      <c r="E9156" s="519">
        <v>19622</v>
      </c>
      <c r="F9156" s="184">
        <v>157.51</v>
      </c>
      <c r="G9156" s="309"/>
      <c r="H9156" s="309"/>
      <c r="I9156" s="24"/>
      <c r="J9156" s="2"/>
    </row>
    <row r="9157" spans="1:10" s="444" customFormat="1">
      <c r="A9157" s="380">
        <v>41912</v>
      </c>
      <c r="B9157" s="4"/>
      <c r="C9157" s="7" t="s">
        <v>1734</v>
      </c>
      <c r="D9157" s="7" t="s">
        <v>10191</v>
      </c>
      <c r="E9157" s="519">
        <v>19646</v>
      </c>
      <c r="F9157" s="184">
        <v>170.85</v>
      </c>
      <c r="G9157" s="309"/>
      <c r="H9157" s="309"/>
      <c r="I9157" s="24"/>
      <c r="J9157" s="2"/>
    </row>
    <row r="9158" spans="1:10" s="444" customFormat="1">
      <c r="A9158" s="380">
        <v>41912</v>
      </c>
      <c r="B9158" s="4"/>
      <c r="C9158" s="7" t="s">
        <v>6989</v>
      </c>
      <c r="D9158" s="7" t="s">
        <v>10246</v>
      </c>
      <c r="E9158" s="519">
        <v>19702</v>
      </c>
      <c r="F9158" s="184">
        <v>232</v>
      </c>
      <c r="G9158" s="309"/>
      <c r="H9158" s="309"/>
      <c r="I9158" s="24"/>
      <c r="J9158" s="2"/>
    </row>
    <row r="9159" spans="1:10" s="444" customFormat="1">
      <c r="A9159" s="380">
        <v>41912</v>
      </c>
      <c r="B9159" s="4"/>
      <c r="C9159" s="7" t="s">
        <v>6377</v>
      </c>
      <c r="D9159" s="7" t="s">
        <v>10214</v>
      </c>
      <c r="E9159" s="519">
        <v>19670</v>
      </c>
      <c r="F9159" s="184">
        <v>404.4</v>
      </c>
      <c r="G9159" s="309"/>
      <c r="H9159" s="309"/>
      <c r="I9159" s="24"/>
      <c r="J9159" s="2"/>
    </row>
    <row r="9160" spans="1:10" s="444" customFormat="1">
      <c r="A9160" s="380">
        <v>41912</v>
      </c>
      <c r="B9160" s="4"/>
      <c r="C9160" s="7" t="s">
        <v>2013</v>
      </c>
      <c r="D9160" s="7" t="s">
        <v>10206</v>
      </c>
      <c r="E9160" s="519">
        <v>19662</v>
      </c>
      <c r="F9160" s="184">
        <v>581.33000000000004</v>
      </c>
      <c r="G9160" s="309"/>
      <c r="H9160" s="309"/>
      <c r="I9160" s="24"/>
      <c r="J9160" s="2"/>
    </row>
    <row r="9161" spans="1:10">
      <c r="A9161" s="380">
        <v>41912</v>
      </c>
      <c r="B9161" s="4"/>
      <c r="C9161" s="7" t="s">
        <v>562</v>
      </c>
      <c r="D9161" s="7" t="s">
        <v>10196</v>
      </c>
      <c r="E9161" s="519">
        <v>19651</v>
      </c>
      <c r="F9161" s="184">
        <v>256.13</v>
      </c>
    </row>
    <row r="9162" spans="1:10">
      <c r="A9162" s="380">
        <v>41912</v>
      </c>
      <c r="B9162" s="4"/>
      <c r="C9162" s="7" t="s">
        <v>7328</v>
      </c>
      <c r="D9162" s="7" t="s">
        <v>10190</v>
      </c>
      <c r="E9162" s="519">
        <v>19645</v>
      </c>
      <c r="F9162" s="184">
        <v>235.52</v>
      </c>
    </row>
    <row r="9163" spans="1:10">
      <c r="A9163" s="380">
        <v>41912</v>
      </c>
      <c r="B9163" s="4"/>
      <c r="C9163" s="7" t="s">
        <v>9895</v>
      </c>
      <c r="D9163" s="7" t="s">
        <v>10233</v>
      </c>
      <c r="E9163" s="519">
        <v>19689</v>
      </c>
      <c r="F9163" s="184">
        <v>312</v>
      </c>
    </row>
    <row r="9164" spans="1:10">
      <c r="A9164" s="380">
        <v>41912</v>
      </c>
      <c r="B9164" s="4"/>
      <c r="C9164" s="7" t="s">
        <v>518</v>
      </c>
      <c r="D9164" s="7" t="s">
        <v>10181</v>
      </c>
      <c r="E9164" s="519">
        <v>19636</v>
      </c>
      <c r="F9164" s="184">
        <v>253.28</v>
      </c>
    </row>
    <row r="9165" spans="1:10">
      <c r="A9165" s="380">
        <v>41912</v>
      </c>
      <c r="B9165" s="4"/>
      <c r="C9165" s="7" t="s">
        <v>5113</v>
      </c>
      <c r="D9165" s="7" t="s">
        <v>10185</v>
      </c>
      <c r="E9165" s="519">
        <v>19640</v>
      </c>
      <c r="F9165" s="184">
        <v>176.93</v>
      </c>
    </row>
    <row r="9166" spans="1:10">
      <c r="A9166" s="380">
        <v>41912</v>
      </c>
      <c r="B9166" s="4"/>
      <c r="C9166" s="7" t="s">
        <v>492</v>
      </c>
      <c r="D9166" s="7" t="s">
        <v>10158</v>
      </c>
      <c r="E9166" s="519">
        <v>19613</v>
      </c>
      <c r="F9166" s="184">
        <v>246.94</v>
      </c>
    </row>
    <row r="9167" spans="1:10">
      <c r="A9167" s="380">
        <v>41912</v>
      </c>
      <c r="B9167" s="4"/>
      <c r="C9167" s="7" t="s">
        <v>9052</v>
      </c>
      <c r="D9167" s="7" t="s">
        <v>10244</v>
      </c>
      <c r="E9167" s="519">
        <v>19700</v>
      </c>
      <c r="F9167" s="184">
        <v>197.2</v>
      </c>
    </row>
    <row r="9168" spans="1:10">
      <c r="A9168" s="380">
        <v>41912</v>
      </c>
      <c r="B9168" s="4"/>
      <c r="C9168" s="7" t="s">
        <v>2397</v>
      </c>
      <c r="D9168" s="7" t="s">
        <v>10166</v>
      </c>
      <c r="E9168" s="519">
        <v>19621</v>
      </c>
      <c r="F9168" s="184">
        <v>202.89</v>
      </c>
    </row>
    <row r="9171" spans="1:10">
      <c r="A9171" s="579">
        <v>41914</v>
      </c>
    </row>
    <row r="9172" spans="1:10">
      <c r="A9172" s="380">
        <v>41912</v>
      </c>
      <c r="B9172" s="4"/>
      <c r="C9172" s="7" t="s">
        <v>265</v>
      </c>
      <c r="D9172" s="7" t="s">
        <v>10197</v>
      </c>
      <c r="E9172" s="519">
        <v>19652</v>
      </c>
      <c r="F9172" s="184">
        <v>226.69</v>
      </c>
    </row>
    <row r="9173" spans="1:10">
      <c r="A9173" s="380">
        <v>41912</v>
      </c>
      <c r="B9173" s="4"/>
      <c r="C9173" s="7" t="s">
        <v>538</v>
      </c>
      <c r="D9173" s="7" t="s">
        <v>10216</v>
      </c>
      <c r="E9173" s="519">
        <v>19672</v>
      </c>
      <c r="F9173" s="184">
        <v>593.51</v>
      </c>
    </row>
    <row r="9174" spans="1:10">
      <c r="A9174" s="380">
        <v>41912</v>
      </c>
      <c r="B9174" s="4"/>
      <c r="C9174" s="7" t="s">
        <v>367</v>
      </c>
      <c r="D9174" s="7" t="s">
        <v>10154</v>
      </c>
      <c r="E9174" s="519">
        <v>19609</v>
      </c>
      <c r="F9174" s="184">
        <v>1325.36</v>
      </c>
    </row>
    <row r="9175" spans="1:10">
      <c r="A9175" s="380">
        <v>41912</v>
      </c>
      <c r="B9175" s="4"/>
      <c r="C9175" s="7" t="s">
        <v>6521</v>
      </c>
      <c r="D9175" s="7" t="s">
        <v>10160</v>
      </c>
      <c r="E9175" s="519">
        <v>19615</v>
      </c>
      <c r="F9175" s="184">
        <v>174.4</v>
      </c>
    </row>
    <row r="9176" spans="1:10">
      <c r="A9176" s="380">
        <v>41912</v>
      </c>
      <c r="B9176" s="4"/>
      <c r="C9176" s="7" t="s">
        <v>5944</v>
      </c>
      <c r="D9176" s="7" t="s">
        <v>10230</v>
      </c>
      <c r="E9176" s="519">
        <v>19686</v>
      </c>
      <c r="F9176" s="184">
        <v>1248</v>
      </c>
    </row>
    <row r="9177" spans="1:10" s="444" customFormat="1">
      <c r="A9177" s="380">
        <v>41912</v>
      </c>
      <c r="B9177" s="4"/>
      <c r="C9177" s="7" t="s">
        <v>7169</v>
      </c>
      <c r="D9177" s="7" t="s">
        <v>10234</v>
      </c>
      <c r="E9177" s="519">
        <v>19690</v>
      </c>
      <c r="F9177" s="184">
        <v>286</v>
      </c>
      <c r="G9177" s="309"/>
      <c r="H9177" s="309"/>
      <c r="I9177" s="24"/>
      <c r="J9177" s="2"/>
    </row>
    <row r="9178" spans="1:10" s="444" customFormat="1">
      <c r="A9178" s="380">
        <v>41912</v>
      </c>
      <c r="B9178" s="4"/>
      <c r="C9178" s="7" t="s">
        <v>10148</v>
      </c>
      <c r="D9178" s="7" t="s">
        <v>10241</v>
      </c>
      <c r="E9178" s="519">
        <v>19697</v>
      </c>
      <c r="F9178" s="184">
        <v>144.38999999999999</v>
      </c>
      <c r="G9178" s="309"/>
      <c r="H9178" s="309"/>
      <c r="I9178" s="24"/>
      <c r="J9178" s="2"/>
    </row>
    <row r="9179" spans="1:10" s="444" customFormat="1">
      <c r="A9179" s="380">
        <v>41912</v>
      </c>
      <c r="B9179" s="4"/>
      <c r="C9179" s="7" t="s">
        <v>559</v>
      </c>
      <c r="D9179" s="7" t="s">
        <v>10186</v>
      </c>
      <c r="E9179" s="519">
        <v>19641</v>
      </c>
      <c r="F9179" s="184">
        <v>232.53</v>
      </c>
      <c r="G9179" s="309"/>
      <c r="H9179" s="309"/>
      <c r="I9179" s="24"/>
      <c r="J9179" s="2"/>
    </row>
    <row r="9180" spans="1:10" s="444" customFormat="1">
      <c r="A9180" s="380">
        <v>41912</v>
      </c>
      <c r="B9180" s="4"/>
      <c r="C9180" s="7" t="s">
        <v>8245</v>
      </c>
      <c r="D9180" s="7" t="s">
        <v>10238</v>
      </c>
      <c r="E9180" s="519">
        <v>19694</v>
      </c>
      <c r="F9180" s="184">
        <v>203</v>
      </c>
      <c r="G9180" s="309"/>
      <c r="H9180" s="309"/>
      <c r="I9180" s="24"/>
      <c r="J9180" s="2"/>
    </row>
    <row r="9181" spans="1:10" s="444" customFormat="1">
      <c r="A9181" s="380">
        <v>41912</v>
      </c>
      <c r="B9181" s="4"/>
      <c r="C9181" s="7" t="s">
        <v>8926</v>
      </c>
      <c r="D9181" s="7" t="s">
        <v>10189</v>
      </c>
      <c r="E9181" s="519">
        <v>19644</v>
      </c>
      <c r="F9181" s="184">
        <v>202.2</v>
      </c>
      <c r="G9181" s="309"/>
      <c r="H9181" s="309"/>
      <c r="I9181" s="24"/>
      <c r="J9181" s="2"/>
    </row>
    <row r="9182" spans="1:10" s="444" customFormat="1">
      <c r="A9182" s="380">
        <v>41912</v>
      </c>
      <c r="B9182" s="4"/>
      <c r="C9182" s="7" t="s">
        <v>10146</v>
      </c>
      <c r="D9182" s="7" t="s">
        <v>10236</v>
      </c>
      <c r="E9182" s="519">
        <v>19692</v>
      </c>
      <c r="F9182" s="184">
        <v>177.87</v>
      </c>
      <c r="G9182" s="309"/>
      <c r="H9182" s="309"/>
      <c r="I9182" s="24"/>
      <c r="J9182" s="2"/>
    </row>
    <row r="9183" spans="1:10" s="444" customFormat="1">
      <c r="A9183" s="380">
        <v>41912</v>
      </c>
      <c r="B9183" s="4"/>
      <c r="C9183" s="7" t="s">
        <v>531</v>
      </c>
      <c r="D9183" s="7" t="s">
        <v>10201</v>
      </c>
      <c r="E9183" s="519">
        <v>19656</v>
      </c>
      <c r="F9183" s="184">
        <v>695.54</v>
      </c>
      <c r="G9183" s="309"/>
      <c r="H9183" s="309"/>
      <c r="I9183" s="24"/>
      <c r="J9183" s="2"/>
    </row>
    <row r="9184" spans="1:10" s="444" customFormat="1">
      <c r="A9184" s="380">
        <v>41912</v>
      </c>
      <c r="B9184" s="4"/>
      <c r="C9184" s="7" t="s">
        <v>561</v>
      </c>
      <c r="D9184" s="7" t="s">
        <v>10193</v>
      </c>
      <c r="E9184" s="519">
        <v>19648</v>
      </c>
      <c r="F9184" s="184">
        <v>236.99</v>
      </c>
      <c r="G9184" s="309"/>
      <c r="H9184" s="309"/>
      <c r="I9184" s="24"/>
      <c r="J9184" s="2"/>
    </row>
    <row r="9185" spans="1:10" s="444" customFormat="1">
      <c r="A9185" s="380">
        <v>41912</v>
      </c>
      <c r="B9185" s="4"/>
      <c r="C9185" s="7" t="s">
        <v>456</v>
      </c>
      <c r="D9185" s="7" t="s">
        <v>10220</v>
      </c>
      <c r="E9185" s="519">
        <v>19676</v>
      </c>
      <c r="F9185" s="184">
        <v>570.54999999999995</v>
      </c>
      <c r="G9185" s="309"/>
      <c r="H9185" s="309"/>
      <c r="I9185" s="24"/>
      <c r="J9185" s="2"/>
    </row>
    <row r="9186" spans="1:10" s="444" customFormat="1">
      <c r="A9186" s="380">
        <v>41912</v>
      </c>
      <c r="B9186" s="4"/>
      <c r="C9186" s="7" t="s">
        <v>1032</v>
      </c>
      <c r="D9186" s="7" t="s">
        <v>10174</v>
      </c>
      <c r="E9186" s="519">
        <v>19629</v>
      </c>
      <c r="F9186" s="184">
        <v>230.65</v>
      </c>
      <c r="G9186" s="309"/>
      <c r="H9186" s="309"/>
      <c r="I9186" s="24"/>
      <c r="J9186" s="2"/>
    </row>
    <row r="9187" spans="1:10" s="444" customFormat="1">
      <c r="A9187" s="380">
        <v>41912</v>
      </c>
      <c r="B9187" s="4"/>
      <c r="C9187" s="7" t="s">
        <v>7534</v>
      </c>
      <c r="D9187" s="7" t="s">
        <v>10175</v>
      </c>
      <c r="E9187" s="519">
        <v>19630</v>
      </c>
      <c r="F9187" s="184">
        <v>197.2</v>
      </c>
      <c r="G9187" s="309"/>
      <c r="H9187" s="309"/>
      <c r="I9187" s="24"/>
      <c r="J9187" s="2"/>
    </row>
    <row r="9188" spans="1:10" s="444" customFormat="1">
      <c r="A9188" s="380">
        <v>41912</v>
      </c>
      <c r="B9188" s="4"/>
      <c r="C9188" s="7" t="s">
        <v>2268</v>
      </c>
      <c r="D9188" s="7" t="s">
        <v>10251</v>
      </c>
      <c r="E9188" s="519">
        <v>19707</v>
      </c>
      <c r="F9188" s="184">
        <v>676</v>
      </c>
      <c r="G9188" s="309"/>
      <c r="H9188" s="309"/>
      <c r="I9188" s="24"/>
      <c r="J9188" s="2"/>
    </row>
    <row r="9189" spans="1:10" s="444" customFormat="1">
      <c r="A9189" s="380">
        <v>41912</v>
      </c>
      <c r="B9189" s="4"/>
      <c r="C9189" s="7" t="s">
        <v>354</v>
      </c>
      <c r="D9189" s="7" t="s">
        <v>10152</v>
      </c>
      <c r="E9189" s="519">
        <v>19607</v>
      </c>
      <c r="F9189" s="184">
        <v>2111.2600000000002</v>
      </c>
      <c r="G9189" s="309"/>
      <c r="H9189" s="309"/>
      <c r="I9189" s="24"/>
      <c r="J9189" s="2"/>
    </row>
    <row r="9190" spans="1:10" s="444" customFormat="1">
      <c r="A9190" s="380">
        <v>41912</v>
      </c>
      <c r="B9190" s="4"/>
      <c r="C9190" s="7" t="s">
        <v>9370</v>
      </c>
      <c r="D9190" s="7" t="s">
        <v>10237</v>
      </c>
      <c r="E9190" s="519">
        <v>19693</v>
      </c>
      <c r="F9190" s="184">
        <v>197.2</v>
      </c>
      <c r="G9190" s="309"/>
      <c r="H9190" s="309"/>
      <c r="I9190" s="24"/>
      <c r="J9190" s="2"/>
    </row>
    <row r="9191" spans="1:10" s="444" customFormat="1">
      <c r="A9191" s="380">
        <v>41912</v>
      </c>
      <c r="B9191" s="4"/>
      <c r="C9191" s="7" t="s">
        <v>10149</v>
      </c>
      <c r="D9191" s="7" t="s">
        <v>10245</v>
      </c>
      <c r="E9191" s="519">
        <v>19701</v>
      </c>
      <c r="F9191" s="184">
        <v>70.56</v>
      </c>
      <c r="G9191" s="309"/>
      <c r="H9191" s="309"/>
      <c r="I9191" s="24"/>
      <c r="J9191" s="2"/>
    </row>
    <row r="9192" spans="1:10" s="444" customFormat="1">
      <c r="A9192" s="380">
        <v>41912</v>
      </c>
      <c r="B9192" s="4"/>
      <c r="C9192" s="7" t="s">
        <v>1485</v>
      </c>
      <c r="D9192" s="7" t="s">
        <v>10221</v>
      </c>
      <c r="E9192" s="519">
        <v>19677</v>
      </c>
      <c r="F9192" s="184">
        <v>846.71</v>
      </c>
      <c r="G9192" s="309"/>
      <c r="H9192" s="309"/>
      <c r="I9192" s="24"/>
      <c r="J9192" s="2"/>
    </row>
    <row r="9193" spans="1:10" s="444" customFormat="1">
      <c r="A9193" s="380">
        <v>41912</v>
      </c>
      <c r="B9193" s="4"/>
      <c r="C9193" s="7" t="s">
        <v>9498</v>
      </c>
      <c r="D9193" s="7" t="s">
        <v>10222</v>
      </c>
      <c r="E9193" s="519">
        <v>19678</v>
      </c>
      <c r="F9193" s="184">
        <v>564.1</v>
      </c>
      <c r="G9193" s="309"/>
      <c r="H9193" s="309"/>
      <c r="I9193" s="24"/>
      <c r="J9193" s="2"/>
    </row>
    <row r="9194" spans="1:10" s="444" customFormat="1">
      <c r="A9194" s="380">
        <v>41912</v>
      </c>
      <c r="B9194" s="4"/>
      <c r="C9194" s="7" t="s">
        <v>369</v>
      </c>
      <c r="D9194" s="7" t="s">
        <v>10155</v>
      </c>
      <c r="E9194" s="519">
        <v>19610</v>
      </c>
      <c r="F9194" s="184">
        <v>1261.1600000000001</v>
      </c>
      <c r="G9194" s="309"/>
      <c r="H9194" s="309"/>
      <c r="I9194" s="24"/>
      <c r="J9194" s="2"/>
    </row>
    <row r="9195" spans="1:10" s="444" customFormat="1">
      <c r="A9195" s="380">
        <v>41912</v>
      </c>
      <c r="B9195" s="4"/>
      <c r="C9195" s="7" t="s">
        <v>525</v>
      </c>
      <c r="D9195" s="7" t="s">
        <v>10192</v>
      </c>
      <c r="E9195" s="519">
        <v>19647</v>
      </c>
      <c r="F9195" s="184">
        <v>243.84</v>
      </c>
      <c r="G9195" s="309"/>
      <c r="H9195" s="309"/>
      <c r="I9195" s="24"/>
      <c r="J9195" s="2"/>
    </row>
    <row r="9196" spans="1:10" s="444" customFormat="1">
      <c r="A9196" s="380">
        <v>41912</v>
      </c>
      <c r="B9196" s="4"/>
      <c r="C9196" s="7" t="s">
        <v>563</v>
      </c>
      <c r="D9196" s="7" t="s">
        <v>10229</v>
      </c>
      <c r="E9196" s="519">
        <v>19685</v>
      </c>
      <c r="F9196" s="184">
        <v>706.56</v>
      </c>
      <c r="G9196" s="309"/>
      <c r="H9196" s="309"/>
      <c r="I9196" s="24"/>
      <c r="J9196" s="2"/>
    </row>
    <row r="9197" spans="1:10" s="444" customFormat="1">
      <c r="A9197" s="380">
        <v>41912</v>
      </c>
      <c r="B9197" s="4"/>
      <c r="C9197" s="7" t="s">
        <v>9047</v>
      </c>
      <c r="D9197" s="7" t="s">
        <v>10199</v>
      </c>
      <c r="E9197" s="519">
        <v>19714</v>
      </c>
      <c r="F9197" s="184">
        <v>556.04999999999995</v>
      </c>
      <c r="G9197" s="309"/>
      <c r="H9197" s="309"/>
      <c r="I9197" s="24"/>
      <c r="J9197" s="2"/>
    </row>
    <row r="9198" spans="1:10" s="444" customFormat="1">
      <c r="A9198" s="380">
        <v>41912</v>
      </c>
      <c r="B9198" s="4"/>
      <c r="C9198" s="7" t="s">
        <v>8027</v>
      </c>
      <c r="D9198" s="7" t="s">
        <v>10157</v>
      </c>
      <c r="E9198" s="519">
        <v>19612</v>
      </c>
      <c r="F9198" s="184">
        <v>606.6</v>
      </c>
      <c r="G9198" s="309"/>
      <c r="H9198" s="309"/>
      <c r="I9198" s="24"/>
      <c r="J9198" s="2"/>
    </row>
    <row r="9199" spans="1:10" s="444" customFormat="1">
      <c r="A9199" s="380">
        <v>41912</v>
      </c>
      <c r="B9199" s="4"/>
      <c r="C9199" s="7" t="s">
        <v>5613</v>
      </c>
      <c r="D9199" s="7" t="s">
        <v>10210</v>
      </c>
      <c r="E9199" s="519">
        <v>19666</v>
      </c>
      <c r="F9199" s="184">
        <v>1240.03</v>
      </c>
      <c r="G9199" s="309"/>
      <c r="H9199" s="309"/>
      <c r="I9199" s="24"/>
      <c r="J9199" s="2"/>
    </row>
    <row r="9200" spans="1:10" s="444" customFormat="1">
      <c r="A9200" s="380">
        <v>41912</v>
      </c>
      <c r="B9200" s="4"/>
      <c r="C9200" s="7" t="s">
        <v>558</v>
      </c>
      <c r="D9200" s="7" t="s">
        <v>10153</v>
      </c>
      <c r="E9200" s="519">
        <v>19608</v>
      </c>
      <c r="F9200" s="184">
        <v>1025.3599999999999</v>
      </c>
      <c r="G9200" s="309"/>
      <c r="H9200" s="309"/>
      <c r="I9200" s="24"/>
      <c r="J9200" s="2"/>
    </row>
    <row r="9201" spans="1:10" s="444" customFormat="1">
      <c r="A9201" s="380">
        <v>41912</v>
      </c>
      <c r="B9201" s="4"/>
      <c r="C9201" s="7" t="s">
        <v>6986</v>
      </c>
      <c r="D9201" s="7" t="s">
        <v>10211</v>
      </c>
      <c r="E9201" s="519">
        <v>19667</v>
      </c>
      <c r="F9201" s="184">
        <v>1420.8</v>
      </c>
      <c r="G9201" s="309"/>
      <c r="H9201" s="309"/>
      <c r="I9201" s="24"/>
      <c r="J9201" s="2"/>
    </row>
    <row r="9202" spans="1:10">
      <c r="A9202" s="380">
        <v>41914</v>
      </c>
      <c r="B9202" s="4"/>
      <c r="C9202" s="7" t="s">
        <v>226</v>
      </c>
      <c r="D9202" s="7" t="s">
        <v>10262</v>
      </c>
      <c r="E9202" s="519">
        <v>19717</v>
      </c>
      <c r="F9202" s="184">
        <v>200</v>
      </c>
    </row>
    <row r="9203" spans="1:10">
      <c r="A9203" s="380">
        <v>41914</v>
      </c>
      <c r="B9203" s="4"/>
      <c r="C9203" s="7" t="s">
        <v>10260</v>
      </c>
      <c r="D9203" s="7" t="s">
        <v>10265</v>
      </c>
      <c r="E9203" s="519">
        <v>19720</v>
      </c>
      <c r="F9203" s="184">
        <v>102.26</v>
      </c>
    </row>
    <row r="9204" spans="1:10">
      <c r="A9204" s="380">
        <v>41912</v>
      </c>
      <c r="B9204" s="4"/>
      <c r="C9204" s="7" t="s">
        <v>681</v>
      </c>
      <c r="D9204" s="7" t="s">
        <v>10163</v>
      </c>
      <c r="E9204" s="519">
        <v>19618</v>
      </c>
      <c r="F9204" s="184">
        <v>282.33</v>
      </c>
    </row>
    <row r="9205" spans="1:10">
      <c r="A9205" s="380">
        <v>41914</v>
      </c>
      <c r="B9205" s="4"/>
      <c r="C9205" s="7" t="s">
        <v>226</v>
      </c>
      <c r="D9205" s="7" t="s">
        <v>10266</v>
      </c>
      <c r="E9205" s="519">
        <v>19721</v>
      </c>
      <c r="F9205" s="184">
        <v>680.82</v>
      </c>
    </row>
    <row r="9206" spans="1:10">
      <c r="A9206" s="380">
        <v>41914</v>
      </c>
      <c r="B9206" s="4"/>
      <c r="C9206" s="7" t="s">
        <v>226</v>
      </c>
      <c r="D9206" s="7" t="s">
        <v>10267</v>
      </c>
      <c r="E9206" s="519">
        <v>19722</v>
      </c>
      <c r="F9206" s="184">
        <v>120</v>
      </c>
    </row>
    <row r="9207" spans="1:10">
      <c r="A9207" s="380">
        <v>41912</v>
      </c>
      <c r="B9207" s="4"/>
      <c r="C9207" s="7" t="s">
        <v>9366</v>
      </c>
      <c r="D9207" s="7" t="s">
        <v>10180</v>
      </c>
      <c r="E9207" s="519">
        <v>19635</v>
      </c>
      <c r="F9207" s="184">
        <v>197.2</v>
      </c>
    </row>
    <row r="9208" spans="1:10">
      <c r="A9208" s="380">
        <v>41912</v>
      </c>
      <c r="B9208" s="4"/>
      <c r="C9208" s="7" t="s">
        <v>8662</v>
      </c>
      <c r="D9208" s="7" t="s">
        <v>10209</v>
      </c>
      <c r="E9208" s="519">
        <v>19665</v>
      </c>
      <c r="F9208" s="184">
        <v>1452.88</v>
      </c>
    </row>
    <row r="9209" spans="1:10">
      <c r="A9209" s="380">
        <v>41912</v>
      </c>
      <c r="B9209" s="4"/>
      <c r="C9209" s="7" t="s">
        <v>8661</v>
      </c>
      <c r="D9209" s="7" t="s">
        <v>10204</v>
      </c>
      <c r="E9209" s="519">
        <v>19660</v>
      </c>
      <c r="F9209" s="184">
        <v>1452.88</v>
      </c>
    </row>
    <row r="9210" spans="1:10">
      <c r="A9210" s="380">
        <v>41912</v>
      </c>
      <c r="B9210" s="4"/>
      <c r="C9210" s="7" t="s">
        <v>10144</v>
      </c>
      <c r="D9210" s="7" t="s">
        <v>10215</v>
      </c>
      <c r="E9210" s="519">
        <v>19671</v>
      </c>
      <c r="F9210" s="184">
        <v>528.21</v>
      </c>
    </row>
    <row r="9211" spans="1:10">
      <c r="A9211" s="380">
        <v>41912</v>
      </c>
      <c r="B9211" s="4"/>
      <c r="C9211" s="7" t="s">
        <v>9368</v>
      </c>
      <c r="D9211" s="7" t="s">
        <v>10224</v>
      </c>
      <c r="E9211" s="519">
        <v>19680</v>
      </c>
      <c r="F9211" s="184">
        <v>949.04</v>
      </c>
    </row>
    <row r="9214" spans="1:10">
      <c r="A9214" s="579">
        <v>41915</v>
      </c>
    </row>
    <row r="9215" spans="1:10">
      <c r="A9215" s="380">
        <v>41912</v>
      </c>
      <c r="B9215" s="4"/>
      <c r="C9215" s="7" t="s">
        <v>530</v>
      </c>
      <c r="D9215" s="7" t="s">
        <v>10200</v>
      </c>
      <c r="E9215" s="519">
        <v>19655</v>
      </c>
      <c r="F9215" s="184">
        <v>577.12</v>
      </c>
    </row>
    <row r="9216" spans="1:10">
      <c r="A9216" s="380">
        <v>41912</v>
      </c>
      <c r="B9216" s="4"/>
      <c r="C9216" s="7" t="s">
        <v>9503</v>
      </c>
      <c r="D9216" s="7" t="s">
        <v>10178</v>
      </c>
      <c r="E9216" s="519">
        <v>19633</v>
      </c>
      <c r="F9216" s="184">
        <v>197.2</v>
      </c>
    </row>
    <row r="9217" spans="1:10">
      <c r="A9217" s="380">
        <v>41912</v>
      </c>
      <c r="B9217" s="4"/>
      <c r="C9217" s="7" t="s">
        <v>9495</v>
      </c>
      <c r="D9217" s="7" t="s">
        <v>10177</v>
      </c>
      <c r="E9217" s="519">
        <v>19632</v>
      </c>
      <c r="F9217" s="184">
        <v>210.8</v>
      </c>
    </row>
    <row r="9218" spans="1:10" s="444" customFormat="1" ht="15" customHeight="1">
      <c r="A9218" s="380">
        <v>41912</v>
      </c>
      <c r="B9218" s="4"/>
      <c r="C9218" s="7" t="s">
        <v>10143</v>
      </c>
      <c r="D9218" s="7" t="s">
        <v>10205</v>
      </c>
      <c r="E9218" s="519">
        <v>19661</v>
      </c>
      <c r="F9218" s="184">
        <v>505.5</v>
      </c>
      <c r="G9218" s="309"/>
      <c r="H9218" s="309"/>
      <c r="I9218" s="24"/>
      <c r="J9218" s="2"/>
    </row>
    <row r="9219" spans="1:10" s="444" customFormat="1">
      <c r="A9219" s="380">
        <v>41912</v>
      </c>
      <c r="B9219" s="4"/>
      <c r="C9219" s="7" t="s">
        <v>626</v>
      </c>
      <c r="D9219" s="7" t="s">
        <v>10164</v>
      </c>
      <c r="E9219" s="519">
        <v>19619</v>
      </c>
      <c r="F9219" s="184">
        <v>207.51</v>
      </c>
      <c r="G9219" s="309"/>
      <c r="H9219" s="309"/>
      <c r="I9219" s="24"/>
      <c r="J9219" s="2"/>
    </row>
    <row r="9220" spans="1:10" s="444" customFormat="1">
      <c r="A9220" s="380">
        <v>41912</v>
      </c>
      <c r="B9220" s="4"/>
      <c r="C9220" s="7" t="s">
        <v>468</v>
      </c>
      <c r="D9220" s="7" t="s">
        <v>10151</v>
      </c>
      <c r="E9220" s="519">
        <v>19606</v>
      </c>
      <c r="F9220" s="184">
        <v>771.51</v>
      </c>
      <c r="G9220" s="309"/>
      <c r="H9220" s="309"/>
      <c r="I9220" s="24"/>
    </row>
    <row r="9221" spans="1:10" s="444" customFormat="1">
      <c r="A9221" s="380">
        <v>41912</v>
      </c>
      <c r="B9221" s="4"/>
      <c r="C9221" s="7" t="s">
        <v>369</v>
      </c>
      <c r="D9221" s="7" t="s">
        <v>10252</v>
      </c>
      <c r="E9221" s="519">
        <v>19708</v>
      </c>
      <c r="F9221" s="184">
        <v>156</v>
      </c>
      <c r="G9221" s="309"/>
      <c r="H9221" s="309"/>
      <c r="I9221" s="24"/>
      <c r="J9221" s="2"/>
    </row>
    <row r="9222" spans="1:10" s="444" customFormat="1">
      <c r="A9222" s="380">
        <v>41912</v>
      </c>
      <c r="B9222" s="4"/>
      <c r="C9222" s="7" t="s">
        <v>761</v>
      </c>
      <c r="D9222" s="7" t="s">
        <v>10257</v>
      </c>
      <c r="E9222" s="519">
        <v>19713</v>
      </c>
      <c r="F9222" s="184">
        <v>3083.34</v>
      </c>
      <c r="G9222" s="309"/>
      <c r="H9222" s="309"/>
      <c r="I9222" s="24"/>
    </row>
    <row r="9223" spans="1:10" s="444" customFormat="1">
      <c r="A9223" s="380">
        <v>41912</v>
      </c>
      <c r="B9223" s="4"/>
      <c r="C9223" s="7" t="s">
        <v>523</v>
      </c>
      <c r="D9223" s="7" t="s">
        <v>10187</v>
      </c>
      <c r="E9223" s="519">
        <v>19642</v>
      </c>
      <c r="F9223" s="184">
        <v>577.02</v>
      </c>
      <c r="G9223" s="309"/>
      <c r="H9223" s="309"/>
      <c r="I9223" s="24"/>
      <c r="J9223" s="2"/>
    </row>
    <row r="9224" spans="1:10" s="444" customFormat="1">
      <c r="A9224" s="380">
        <v>41914</v>
      </c>
      <c r="B9224" s="4"/>
      <c r="C9224" s="7" t="s">
        <v>3502</v>
      </c>
      <c r="D9224" s="7" t="s">
        <v>10263</v>
      </c>
      <c r="E9224" s="519">
        <v>19718</v>
      </c>
      <c r="F9224" s="184">
        <v>1000</v>
      </c>
      <c r="G9224" s="309"/>
      <c r="H9224" s="309"/>
      <c r="I9224" s="24"/>
      <c r="J9224" s="2"/>
    </row>
    <row r="9225" spans="1:10" s="444" customFormat="1">
      <c r="A9225" s="380">
        <v>41912</v>
      </c>
      <c r="B9225" s="4"/>
      <c r="C9225" s="7" t="s">
        <v>4367</v>
      </c>
      <c r="D9225" s="7" t="s">
        <v>10235</v>
      </c>
      <c r="E9225" s="519">
        <v>19691</v>
      </c>
      <c r="F9225" s="184">
        <v>312</v>
      </c>
      <c r="G9225" s="309"/>
      <c r="H9225" s="309"/>
      <c r="I9225" s="24"/>
      <c r="J9225" s="2"/>
    </row>
    <row r="9226" spans="1:10" s="444" customFormat="1">
      <c r="A9226" s="380">
        <v>41915</v>
      </c>
      <c r="B9226" s="4"/>
      <c r="C9226" s="7" t="s">
        <v>2897</v>
      </c>
      <c r="D9226" s="7" t="s">
        <v>2190</v>
      </c>
      <c r="E9226" s="519">
        <v>19742</v>
      </c>
      <c r="F9226" s="184">
        <v>2000</v>
      </c>
      <c r="G9226" s="309"/>
      <c r="H9226" s="309"/>
      <c r="I9226" s="24"/>
      <c r="J9226" s="2"/>
    </row>
    <row r="9227" spans="1:10" s="444" customFormat="1">
      <c r="A9227" s="291">
        <v>41915</v>
      </c>
      <c r="B9227" s="209"/>
      <c r="C9227" s="118" t="s">
        <v>372</v>
      </c>
      <c r="D9227" s="118" t="s">
        <v>10289</v>
      </c>
      <c r="E9227" s="520">
        <v>19741</v>
      </c>
      <c r="F9227" s="121">
        <v>3000</v>
      </c>
      <c r="G9227" s="309"/>
      <c r="H9227" s="309"/>
      <c r="I9227" s="24"/>
      <c r="J9227" s="2"/>
    </row>
    <row r="9228" spans="1:10" s="444" customFormat="1">
      <c r="A9228" s="380">
        <v>41912</v>
      </c>
      <c r="B9228" s="4"/>
      <c r="C9228" s="7" t="s">
        <v>558</v>
      </c>
      <c r="D9228" s="7" t="s">
        <v>10250</v>
      </c>
      <c r="E9228" s="519">
        <v>19706</v>
      </c>
      <c r="F9228" s="184">
        <v>457.6</v>
      </c>
      <c r="G9228" s="309"/>
      <c r="H9228" s="309"/>
      <c r="I9228" s="24"/>
      <c r="J9228" s="2"/>
    </row>
    <row r="9229" spans="1:10" s="444" customFormat="1">
      <c r="A9229" s="380">
        <v>41912</v>
      </c>
      <c r="B9229" s="4"/>
      <c r="C9229" s="7" t="s">
        <v>4500</v>
      </c>
      <c r="D9229" s="7" t="s">
        <v>10247</v>
      </c>
      <c r="E9229" s="519">
        <v>19703</v>
      </c>
      <c r="F9229" s="184">
        <v>460</v>
      </c>
      <c r="G9229" s="309"/>
      <c r="H9229" s="309"/>
      <c r="I9229" s="24"/>
      <c r="J9229" s="2"/>
    </row>
    <row r="9230" spans="1:10" s="444" customFormat="1">
      <c r="A9230" s="380">
        <v>41912</v>
      </c>
      <c r="B9230" s="4"/>
      <c r="C9230" s="7" t="s">
        <v>9897</v>
      </c>
      <c r="D9230" s="7" t="s">
        <v>10242</v>
      </c>
      <c r="E9230" s="519">
        <v>19698</v>
      </c>
      <c r="F9230" s="184">
        <v>177.87</v>
      </c>
      <c r="G9230" s="309"/>
      <c r="H9230" s="309"/>
      <c r="I9230" s="24"/>
      <c r="J9230" s="2"/>
    </row>
    <row r="9231" spans="1:10" s="444" customFormat="1">
      <c r="A9231" s="380">
        <v>41912</v>
      </c>
      <c r="B9231" s="4"/>
      <c r="C9231" s="7" t="s">
        <v>9715</v>
      </c>
      <c r="D9231" s="7" t="s">
        <v>10208</v>
      </c>
      <c r="E9231" s="519">
        <v>19664</v>
      </c>
      <c r="F9231" s="184">
        <v>505.5</v>
      </c>
      <c r="G9231" s="309"/>
      <c r="H9231" s="309"/>
      <c r="I9231" s="24"/>
      <c r="J9231" s="2"/>
    </row>
    <row r="9232" spans="1:10" s="444" customFormat="1">
      <c r="A9232" s="380">
        <v>41912</v>
      </c>
      <c r="B9232" s="4"/>
      <c r="C9232" s="7" t="s">
        <v>8932</v>
      </c>
      <c r="D9232" s="7" t="s">
        <v>10231</v>
      </c>
      <c r="E9232" s="519">
        <v>19687</v>
      </c>
      <c r="F9232" s="184">
        <v>780</v>
      </c>
      <c r="G9232" s="309"/>
      <c r="H9232" s="309"/>
      <c r="I9232" s="24"/>
      <c r="J9232" s="2"/>
    </row>
    <row r="9233" spans="1:6">
      <c r="A9233" s="380">
        <v>41915</v>
      </c>
      <c r="B9233" s="4"/>
      <c r="C9233" s="7" t="s">
        <v>1727</v>
      </c>
      <c r="D9233" s="7" t="s">
        <v>10285</v>
      </c>
      <c r="E9233" s="519">
        <v>19736</v>
      </c>
      <c r="F9233" s="184">
        <v>30</v>
      </c>
    </row>
    <row r="9234" spans="1:6">
      <c r="A9234" s="380">
        <v>41915</v>
      </c>
      <c r="B9234" s="4"/>
      <c r="C9234" s="7" t="s">
        <v>145</v>
      </c>
      <c r="D9234" s="7" t="s">
        <v>10283</v>
      </c>
      <c r="E9234" s="519">
        <v>19734</v>
      </c>
      <c r="F9234" s="184">
        <v>90</v>
      </c>
    </row>
    <row r="9235" spans="1:6">
      <c r="A9235" s="380">
        <v>41915</v>
      </c>
      <c r="B9235" s="4"/>
      <c r="C9235" s="7" t="s">
        <v>3697</v>
      </c>
      <c r="D9235" s="7" t="s">
        <v>10281</v>
      </c>
      <c r="E9235" s="519">
        <v>19732</v>
      </c>
      <c r="F9235" s="184">
        <v>300</v>
      </c>
    </row>
    <row r="9236" spans="1:6">
      <c r="A9236" s="380">
        <v>41915</v>
      </c>
      <c r="B9236" s="4"/>
      <c r="C9236" s="7" t="s">
        <v>389</v>
      </c>
      <c r="D9236" s="7" t="s">
        <v>10282</v>
      </c>
      <c r="E9236" s="519">
        <v>19733</v>
      </c>
      <c r="F9236" s="184">
        <v>600</v>
      </c>
    </row>
    <row r="9237" spans="1:6">
      <c r="A9237" s="380">
        <v>41915</v>
      </c>
      <c r="B9237" s="4"/>
      <c r="C9237" s="7" t="s">
        <v>10271</v>
      </c>
      <c r="D9237" s="7" t="s">
        <v>10291</v>
      </c>
      <c r="E9237" s="519">
        <v>19744</v>
      </c>
      <c r="F9237" s="184">
        <v>400</v>
      </c>
    </row>
    <row r="9238" spans="1:6">
      <c r="A9238" s="380">
        <v>41915</v>
      </c>
      <c r="B9238" s="4"/>
      <c r="C9238" s="7" t="s">
        <v>2206</v>
      </c>
      <c r="D9238" s="7" t="s">
        <v>10288</v>
      </c>
      <c r="E9238" s="519">
        <v>19740</v>
      </c>
      <c r="F9238" s="184">
        <v>400</v>
      </c>
    </row>
    <row r="9239" spans="1:6">
      <c r="A9239" s="380">
        <v>41915</v>
      </c>
      <c r="B9239" s="4"/>
      <c r="C9239" s="7" t="s">
        <v>3881</v>
      </c>
      <c r="D9239" s="7" t="s">
        <v>10115</v>
      </c>
      <c r="E9239" s="519">
        <v>19737</v>
      </c>
      <c r="F9239" s="184">
        <v>350</v>
      </c>
    </row>
    <row r="9240" spans="1:6">
      <c r="A9240" s="380">
        <v>41914</v>
      </c>
      <c r="B9240" s="4"/>
      <c r="C9240" s="7" t="s">
        <v>10259</v>
      </c>
      <c r="D9240" s="7" t="s">
        <v>10264</v>
      </c>
      <c r="E9240" s="519">
        <v>19719</v>
      </c>
      <c r="F9240" s="184">
        <v>272.14999999999998</v>
      </c>
    </row>
    <row r="9242" spans="1:6">
      <c r="A9242" s="579">
        <v>41918</v>
      </c>
    </row>
    <row r="9243" spans="1:6">
      <c r="A9243" s="380">
        <v>41915</v>
      </c>
      <c r="B9243" s="4"/>
      <c r="C9243" s="7" t="s">
        <v>166</v>
      </c>
      <c r="D9243" s="7" t="s">
        <v>10273</v>
      </c>
      <c r="E9243" s="519">
        <v>19724</v>
      </c>
      <c r="F9243" s="184">
        <v>144.27000000000001</v>
      </c>
    </row>
    <row r="9244" spans="1:6">
      <c r="A9244" s="380">
        <v>41912</v>
      </c>
      <c r="B9244" s="4"/>
      <c r="C9244" s="7" t="s">
        <v>5296</v>
      </c>
      <c r="D9244" s="7" t="s">
        <v>10184</v>
      </c>
      <c r="E9244" s="519">
        <v>19639</v>
      </c>
      <c r="F9244" s="184">
        <v>176.93</v>
      </c>
    </row>
    <row r="9245" spans="1:6">
      <c r="A9245" s="380">
        <v>41901</v>
      </c>
      <c r="B9245" s="4"/>
      <c r="C9245" s="7" t="s">
        <v>1124</v>
      </c>
      <c r="D9245" s="7" t="s">
        <v>10054</v>
      </c>
      <c r="E9245" s="519">
        <v>19549</v>
      </c>
      <c r="F9245" s="184">
        <v>400</v>
      </c>
    </row>
    <row r="9246" spans="1:6">
      <c r="A9246" s="380">
        <v>41908</v>
      </c>
      <c r="B9246" s="4"/>
      <c r="C9246" s="7" t="s">
        <v>8407</v>
      </c>
      <c r="D9246" s="7" t="s">
        <v>10114</v>
      </c>
      <c r="E9246" s="519">
        <v>19593</v>
      </c>
      <c r="F9246" s="184">
        <v>807</v>
      </c>
    </row>
    <row r="9247" spans="1:6">
      <c r="A9247" s="380">
        <v>41912</v>
      </c>
      <c r="B9247" s="4"/>
      <c r="C9247" s="7" t="s">
        <v>457</v>
      </c>
      <c r="D9247" s="7" t="s">
        <v>10156</v>
      </c>
      <c r="E9247" s="519">
        <v>19611</v>
      </c>
      <c r="F9247" s="184">
        <v>1173.5899999999999</v>
      </c>
    </row>
    <row r="9248" spans="1:6">
      <c r="A9248" s="380">
        <v>41908</v>
      </c>
      <c r="B9248" s="4"/>
      <c r="C9248" s="7" t="s">
        <v>3689</v>
      </c>
      <c r="D9248" s="7" t="s">
        <v>10117</v>
      </c>
      <c r="E9248" s="519">
        <v>19596</v>
      </c>
      <c r="F9248" s="184">
        <v>1800</v>
      </c>
    </row>
    <row r="9249" spans="1:6">
      <c r="A9249" s="380">
        <v>41912</v>
      </c>
      <c r="B9249" s="4"/>
      <c r="C9249" s="7" t="s">
        <v>10147</v>
      </c>
      <c r="D9249" s="7" t="s">
        <v>10239</v>
      </c>
      <c r="E9249" s="519">
        <v>19695</v>
      </c>
      <c r="F9249" s="184">
        <v>152.88</v>
      </c>
    </row>
    <row r="9250" spans="1:6">
      <c r="A9250" s="380">
        <v>41912</v>
      </c>
      <c r="B9250" s="4"/>
      <c r="C9250" s="7" t="s">
        <v>1640</v>
      </c>
      <c r="D9250" s="7" t="s">
        <v>10253</v>
      </c>
      <c r="E9250" s="519">
        <v>19709</v>
      </c>
      <c r="F9250" s="184">
        <v>156</v>
      </c>
    </row>
    <row r="9251" spans="1:6">
      <c r="A9251" s="380">
        <v>41912</v>
      </c>
      <c r="B9251" s="4"/>
      <c r="C9251" s="7" t="s">
        <v>9499</v>
      </c>
      <c r="D9251" s="7" t="s">
        <v>10223</v>
      </c>
      <c r="E9251" s="519">
        <v>19679</v>
      </c>
      <c r="F9251" s="184">
        <v>893.21</v>
      </c>
    </row>
    <row r="9252" spans="1:6">
      <c r="A9252" s="380">
        <v>41912</v>
      </c>
      <c r="B9252" s="4"/>
      <c r="C9252" s="7" t="s">
        <v>10150</v>
      </c>
      <c r="D9252" s="7" t="s">
        <v>10254</v>
      </c>
      <c r="E9252" s="519">
        <v>19710</v>
      </c>
      <c r="F9252" s="184">
        <v>73.599999999999994</v>
      </c>
    </row>
    <row r="9253" spans="1:6">
      <c r="A9253" s="380">
        <v>41912</v>
      </c>
      <c r="B9253" s="4"/>
      <c r="C9253" s="7" t="s">
        <v>10145</v>
      </c>
      <c r="D9253" s="7" t="s">
        <v>10219</v>
      </c>
      <c r="E9253" s="519">
        <v>19675</v>
      </c>
      <c r="F9253" s="184">
        <v>482.93</v>
      </c>
    </row>
    <row r="9254" spans="1:6">
      <c r="A9254" s="380">
        <v>41912</v>
      </c>
      <c r="B9254" s="4"/>
      <c r="C9254" s="7" t="s">
        <v>7850</v>
      </c>
      <c r="D9254" s="7" t="s">
        <v>10217</v>
      </c>
      <c r="E9254" s="519">
        <v>19673</v>
      </c>
      <c r="F9254" s="184">
        <v>727.92</v>
      </c>
    </row>
    <row r="9255" spans="1:6">
      <c r="A9255" s="380">
        <v>41918</v>
      </c>
      <c r="B9255" s="4"/>
      <c r="C9255" s="7" t="s">
        <v>2897</v>
      </c>
      <c r="D9255" s="7" t="s">
        <v>5450</v>
      </c>
      <c r="E9255" s="519">
        <v>19745</v>
      </c>
      <c r="F9255" s="184">
        <v>2500</v>
      </c>
    </row>
    <row r="9256" spans="1:6">
      <c r="A9256" s="291">
        <v>41918</v>
      </c>
      <c r="B9256" s="209"/>
      <c r="C9256" s="118" t="s">
        <v>372</v>
      </c>
      <c r="D9256" s="118" t="s">
        <v>10298</v>
      </c>
      <c r="E9256" s="520">
        <v>19746</v>
      </c>
      <c r="F9256" s="121">
        <v>3000</v>
      </c>
    </row>
    <row r="9257" spans="1:6">
      <c r="A9257" s="380">
        <v>41912</v>
      </c>
      <c r="B9257" s="4"/>
      <c r="C9257" s="7" t="s">
        <v>42</v>
      </c>
      <c r="D9257" s="7" t="s">
        <v>10248</v>
      </c>
      <c r="E9257" s="519">
        <v>19704</v>
      </c>
      <c r="F9257" s="184">
        <v>405.6</v>
      </c>
    </row>
    <row r="9258" spans="1:6">
      <c r="A9258" s="380">
        <v>41869</v>
      </c>
      <c r="B9258" s="4">
        <v>41916</v>
      </c>
      <c r="C9258" s="7" t="s">
        <v>469</v>
      </c>
      <c r="D9258" s="7" t="s">
        <v>9629</v>
      </c>
      <c r="E9258" s="519">
        <v>19195</v>
      </c>
      <c r="F9258" s="184">
        <v>4892.16</v>
      </c>
    </row>
    <row r="9262" spans="1:6">
      <c r="A9262" s="579">
        <v>41919</v>
      </c>
    </row>
    <row r="9263" spans="1:6">
      <c r="A9263" s="380">
        <v>41887</v>
      </c>
      <c r="B9263" s="4"/>
      <c r="C9263" s="7" t="s">
        <v>896</v>
      </c>
      <c r="D9263" s="7" t="s">
        <v>9865</v>
      </c>
      <c r="E9263" s="519">
        <v>19384</v>
      </c>
      <c r="F9263" s="184">
        <v>300</v>
      </c>
    </row>
    <row r="9264" spans="1:6">
      <c r="A9264" s="380">
        <v>41915</v>
      </c>
      <c r="B9264" s="4"/>
      <c r="C9264" s="7" t="s">
        <v>9238</v>
      </c>
      <c r="D9264" s="7" t="s">
        <v>10274</v>
      </c>
      <c r="E9264" s="519">
        <v>19725</v>
      </c>
      <c r="F9264" s="184">
        <v>300</v>
      </c>
    </row>
    <row r="9265" spans="1:10">
      <c r="A9265" s="380">
        <v>41912</v>
      </c>
      <c r="B9265" s="4"/>
      <c r="C9265" s="7" t="s">
        <v>4696</v>
      </c>
      <c r="D9265" s="7" t="s">
        <v>10227</v>
      </c>
      <c r="E9265" s="519">
        <v>19683</v>
      </c>
      <c r="F9265" s="184">
        <v>505.5</v>
      </c>
    </row>
    <row r="9266" spans="1:10">
      <c r="A9266" s="380">
        <v>41908</v>
      </c>
      <c r="B9266" s="4"/>
      <c r="C9266" s="7" t="s">
        <v>5073</v>
      </c>
      <c r="D9266" s="7" t="s">
        <v>10120</v>
      </c>
      <c r="E9266" s="519">
        <v>19599</v>
      </c>
      <c r="F9266" s="184">
        <v>517.24</v>
      </c>
    </row>
    <row r="9267" spans="1:10">
      <c r="A9267" s="380">
        <v>41898</v>
      </c>
      <c r="B9267" s="4">
        <v>41917</v>
      </c>
      <c r="C9267" s="7" t="s">
        <v>133</v>
      </c>
      <c r="D9267" s="7" t="s">
        <v>10058</v>
      </c>
      <c r="E9267" s="519">
        <v>19536</v>
      </c>
      <c r="F9267" s="184">
        <v>1591.52</v>
      </c>
    </row>
    <row r="9268" spans="1:10">
      <c r="A9268" s="380">
        <v>41908</v>
      </c>
      <c r="B9268" s="4"/>
      <c r="C9268" s="7" t="s">
        <v>9849</v>
      </c>
      <c r="D9268" s="7" t="s">
        <v>10108</v>
      </c>
      <c r="E9268" s="519">
        <v>19715</v>
      </c>
      <c r="F9268" s="184">
        <v>1693.3</v>
      </c>
    </row>
    <row r="9269" spans="1:10" s="444" customFormat="1">
      <c r="A9269" s="380">
        <v>41912</v>
      </c>
      <c r="B9269" s="4"/>
      <c r="C9269" s="7" t="s">
        <v>1483</v>
      </c>
      <c r="D9269" s="7" t="s">
        <v>10249</v>
      </c>
      <c r="E9269" s="519">
        <v>19705</v>
      </c>
      <c r="F9269" s="184">
        <v>156</v>
      </c>
      <c r="G9269" s="309"/>
      <c r="H9269" s="309"/>
      <c r="I9269" s="24"/>
      <c r="J9269" s="2"/>
    </row>
    <row r="9270" spans="1:10">
      <c r="A9270" s="380">
        <v>41912</v>
      </c>
      <c r="B9270" s="4"/>
      <c r="C9270" s="7" t="s">
        <v>1485</v>
      </c>
      <c r="D9270" s="7" t="s">
        <v>10256</v>
      </c>
      <c r="E9270" s="519">
        <v>19712</v>
      </c>
      <c r="F9270" s="184">
        <v>156</v>
      </c>
    </row>
    <row r="9271" spans="1:10">
      <c r="A9271" s="380">
        <v>41919</v>
      </c>
      <c r="B9271" s="4"/>
      <c r="C9271" s="7" t="s">
        <v>372</v>
      </c>
      <c r="D9271" s="7" t="s">
        <v>10301</v>
      </c>
      <c r="E9271" s="519">
        <v>19751</v>
      </c>
      <c r="F9271" s="184">
        <v>2500</v>
      </c>
    </row>
    <row r="9272" spans="1:10">
      <c r="A9272" s="291">
        <v>41919</v>
      </c>
      <c r="B9272" s="209"/>
      <c r="C9272" s="118" t="s">
        <v>372</v>
      </c>
      <c r="D9272" s="118" t="s">
        <v>10298</v>
      </c>
      <c r="E9272" s="520">
        <v>19750</v>
      </c>
      <c r="F9272" s="121">
        <v>2000</v>
      </c>
    </row>
    <row r="9275" spans="1:10">
      <c r="A9275" s="579">
        <v>41920</v>
      </c>
    </row>
    <row r="9276" spans="1:10">
      <c r="A9276" s="380">
        <v>41915</v>
      </c>
      <c r="B9276" s="4"/>
      <c r="C9276" s="7" t="s">
        <v>1402</v>
      </c>
      <c r="D9276" s="7" t="s">
        <v>10284</v>
      </c>
      <c r="E9276" s="519">
        <v>19735</v>
      </c>
      <c r="F9276" s="184">
        <v>129.80000000000001</v>
      </c>
    </row>
    <row r="9277" spans="1:10">
      <c r="A9277" s="380">
        <v>41914</v>
      </c>
      <c r="B9277" s="4"/>
      <c r="C9277" s="7" t="s">
        <v>10258</v>
      </c>
      <c r="D9277" s="7" t="s">
        <v>10261</v>
      </c>
      <c r="E9277" s="519">
        <v>19716</v>
      </c>
      <c r="F9277" s="184">
        <v>278.19</v>
      </c>
    </row>
    <row r="9278" spans="1:10">
      <c r="A9278" s="380">
        <v>41908</v>
      </c>
      <c r="B9278" s="4"/>
      <c r="C9278" s="7" t="s">
        <v>8990</v>
      </c>
      <c r="D9278" s="7" t="s">
        <v>10107</v>
      </c>
      <c r="E9278" s="519">
        <v>19586</v>
      </c>
      <c r="F9278" s="184">
        <v>552</v>
      </c>
    </row>
    <row r="9279" spans="1:10">
      <c r="A9279" s="380">
        <v>41912</v>
      </c>
      <c r="B9279" s="4"/>
      <c r="C9279" s="7" t="s">
        <v>8678</v>
      </c>
      <c r="D9279" s="7" t="s">
        <v>10228</v>
      </c>
      <c r="E9279" s="519">
        <v>19684</v>
      </c>
      <c r="F9279" s="184">
        <v>606.6</v>
      </c>
    </row>
    <row r="9280" spans="1:10">
      <c r="A9280" s="380">
        <v>41920</v>
      </c>
      <c r="B9280" s="4"/>
      <c r="C9280" s="7" t="s">
        <v>4694</v>
      </c>
      <c r="D9280" s="7" t="s">
        <v>10312</v>
      </c>
      <c r="E9280" s="519">
        <v>19753</v>
      </c>
      <c r="F9280" s="184">
        <v>4334.38</v>
      </c>
    </row>
    <row r="9281" spans="1:10">
      <c r="A9281" s="380">
        <v>41920</v>
      </c>
      <c r="B9281" s="4"/>
      <c r="C9281" s="7" t="s">
        <v>2897</v>
      </c>
      <c r="D9281" s="7" t="s">
        <v>10313</v>
      </c>
      <c r="E9281" s="519">
        <v>19754</v>
      </c>
      <c r="F9281" s="184">
        <v>3500</v>
      </c>
    </row>
    <row r="9282" spans="1:10" s="444" customFormat="1">
      <c r="A9282" s="380">
        <v>41912</v>
      </c>
      <c r="B9282" s="4"/>
      <c r="C9282" s="7" t="s">
        <v>6376</v>
      </c>
      <c r="D9282" s="7" t="s">
        <v>10213</v>
      </c>
      <c r="E9282" s="519">
        <v>19669</v>
      </c>
      <c r="F9282" s="184">
        <v>379.13</v>
      </c>
      <c r="G9282" s="309"/>
      <c r="H9282" s="309"/>
      <c r="I9282" s="24"/>
      <c r="J9282" s="2"/>
    </row>
    <row r="9283" spans="1:10" s="444" customFormat="1">
      <c r="A9283" s="380">
        <v>41920</v>
      </c>
      <c r="B9283" s="4"/>
      <c r="C9283" s="7" t="s">
        <v>226</v>
      </c>
      <c r="D9283" s="7" t="s">
        <v>10324</v>
      </c>
      <c r="E9283" s="519">
        <v>19765</v>
      </c>
      <c r="F9283" s="184">
        <v>634.58000000000004</v>
      </c>
      <c r="G9283" s="309"/>
      <c r="H9283" s="309"/>
      <c r="I9283" s="24"/>
      <c r="J9283" s="2"/>
    </row>
    <row r="9284" spans="1:10" s="444" customFormat="1">
      <c r="A9284" s="380">
        <v>41901</v>
      </c>
      <c r="B9284" s="4"/>
      <c r="C9284" s="7" t="s">
        <v>1409</v>
      </c>
      <c r="D9284" s="7" t="s">
        <v>10052</v>
      </c>
      <c r="E9284" s="519">
        <v>19547</v>
      </c>
      <c r="F9284" s="184">
        <v>200</v>
      </c>
      <c r="G9284" s="309"/>
      <c r="H9284" s="309"/>
      <c r="I9284" s="24"/>
      <c r="J9284" s="2"/>
    </row>
    <row r="9287" spans="1:10">
      <c r="A9287" s="579">
        <v>41921</v>
      </c>
    </row>
    <row r="9288" spans="1:10" s="444" customFormat="1">
      <c r="A9288" s="380">
        <v>41915</v>
      </c>
      <c r="B9288" s="4"/>
      <c r="C9288" s="7" t="s">
        <v>348</v>
      </c>
      <c r="D9288" s="7" t="s">
        <v>10280</v>
      </c>
      <c r="E9288" s="519">
        <v>19731</v>
      </c>
      <c r="F9288" s="184">
        <v>200</v>
      </c>
      <c r="G9288" s="309"/>
      <c r="H9288" s="309"/>
      <c r="I9288" s="24"/>
      <c r="J9288" s="2"/>
    </row>
    <row r="9289" spans="1:10" s="444" customFormat="1">
      <c r="A9289" s="380">
        <v>41918</v>
      </c>
      <c r="B9289" s="4"/>
      <c r="C9289" s="7" t="s">
        <v>10297</v>
      </c>
      <c r="D9289" s="7" t="s">
        <v>10296</v>
      </c>
      <c r="E9289" s="519">
        <v>19748</v>
      </c>
      <c r="F9289" s="184">
        <v>690</v>
      </c>
      <c r="G9289" s="309"/>
      <c r="H9289" s="309"/>
      <c r="I9289" s="24"/>
      <c r="J9289" s="2"/>
    </row>
    <row r="9290" spans="1:10" s="444" customFormat="1">
      <c r="A9290" s="380">
        <v>41915</v>
      </c>
      <c r="B9290" s="4"/>
      <c r="C9290" s="7" t="s">
        <v>8407</v>
      </c>
      <c r="D9290" s="7" t="s">
        <v>10290</v>
      </c>
      <c r="E9290" s="519">
        <v>19743</v>
      </c>
      <c r="F9290" s="184">
        <v>855</v>
      </c>
      <c r="G9290" s="309"/>
      <c r="H9290" s="309"/>
      <c r="I9290" s="24"/>
      <c r="J9290" s="2"/>
    </row>
    <row r="9291" spans="1:10" s="444" customFormat="1">
      <c r="A9291" s="380">
        <v>41911</v>
      </c>
      <c r="B9291" s="4"/>
      <c r="C9291" s="7" t="s">
        <v>130</v>
      </c>
      <c r="D9291" s="7" t="s">
        <v>10124</v>
      </c>
      <c r="E9291" s="519">
        <v>19605</v>
      </c>
      <c r="F9291" s="184">
        <v>975</v>
      </c>
      <c r="G9291" s="309"/>
      <c r="H9291" s="309"/>
      <c r="I9291" s="24"/>
      <c r="J9291" s="2"/>
    </row>
    <row r="9292" spans="1:10" s="444" customFormat="1">
      <c r="A9292" s="380">
        <v>41919</v>
      </c>
      <c r="B9292" s="4"/>
      <c r="C9292" s="7" t="s">
        <v>8963</v>
      </c>
      <c r="D9292" s="7" t="s">
        <v>10302</v>
      </c>
      <c r="E9292" s="519">
        <v>19752</v>
      </c>
      <c r="F9292" s="184">
        <v>6270</v>
      </c>
      <c r="G9292" s="309"/>
      <c r="H9292" s="309"/>
      <c r="I9292" s="24"/>
      <c r="J9292" s="2"/>
    </row>
    <row r="9293" spans="1:10" s="444" customFormat="1">
      <c r="A9293" s="380">
        <v>41920</v>
      </c>
      <c r="B9293" s="4"/>
      <c r="C9293" s="7" t="s">
        <v>835</v>
      </c>
      <c r="D9293" s="7" t="s">
        <v>10341</v>
      </c>
      <c r="E9293" s="519">
        <v>19787</v>
      </c>
      <c r="F9293" s="184">
        <v>5000</v>
      </c>
      <c r="G9293" s="309"/>
      <c r="H9293" s="309"/>
      <c r="I9293" s="24"/>
      <c r="J9293" s="2"/>
    </row>
    <row r="9294" spans="1:10" s="444" customFormat="1">
      <c r="A9294" s="380">
        <v>41920</v>
      </c>
      <c r="B9294" s="4"/>
      <c r="C9294" s="7" t="s">
        <v>389</v>
      </c>
      <c r="D9294" s="7" t="s">
        <v>10326</v>
      </c>
      <c r="E9294" s="519">
        <v>19767</v>
      </c>
      <c r="F9294" s="184">
        <v>600</v>
      </c>
      <c r="G9294" s="309"/>
      <c r="H9294" s="309"/>
      <c r="I9294" s="24"/>
      <c r="J9294" s="2"/>
    </row>
    <row r="9295" spans="1:10" s="444" customFormat="1">
      <c r="A9295" s="380">
        <v>41912</v>
      </c>
      <c r="B9295" s="4"/>
      <c r="C9295" s="7" t="s">
        <v>1707</v>
      </c>
      <c r="D9295" s="7" t="s">
        <v>10212</v>
      </c>
      <c r="E9295" s="519">
        <v>19668</v>
      </c>
      <c r="F9295" s="184">
        <v>379.13</v>
      </c>
      <c r="G9295" s="309"/>
      <c r="H9295" s="309"/>
      <c r="I9295" s="24"/>
      <c r="J9295" s="2"/>
    </row>
    <row r="9296" spans="1:10" s="444" customFormat="1">
      <c r="A9296" s="380">
        <v>41912</v>
      </c>
      <c r="B9296" s="4"/>
      <c r="C9296" s="7" t="s">
        <v>1043</v>
      </c>
      <c r="D9296" s="7" t="s">
        <v>10255</v>
      </c>
      <c r="E9296" s="519">
        <v>19711</v>
      </c>
      <c r="F9296" s="184">
        <v>104</v>
      </c>
      <c r="G9296" s="309"/>
      <c r="H9296" s="309"/>
      <c r="I9296" s="24"/>
      <c r="J9296" s="2"/>
    </row>
    <row r="9297" spans="1:10" s="444" customFormat="1">
      <c r="A9297" s="380">
        <v>41920</v>
      </c>
      <c r="B9297" s="4"/>
      <c r="C9297" s="7" t="s">
        <v>10339</v>
      </c>
      <c r="D9297" s="7" t="s">
        <v>10332</v>
      </c>
      <c r="E9297" s="519">
        <v>19773</v>
      </c>
      <c r="F9297" s="184">
        <v>151.41999999999999</v>
      </c>
      <c r="G9297" s="309"/>
      <c r="H9297" s="309"/>
      <c r="I9297" s="24"/>
      <c r="J9297" s="2"/>
    </row>
    <row r="9299" spans="1:10">
      <c r="A9299" s="579">
        <v>41925</v>
      </c>
    </row>
    <row r="9300" spans="1:10" s="444" customFormat="1">
      <c r="A9300" s="380">
        <v>41915</v>
      </c>
      <c r="B9300" s="4"/>
      <c r="C9300" s="7" t="s">
        <v>583</v>
      </c>
      <c r="D9300" s="7" t="s">
        <v>10272</v>
      </c>
      <c r="E9300" s="519">
        <v>19723</v>
      </c>
      <c r="F9300" s="184">
        <v>263.2</v>
      </c>
      <c r="G9300" s="309"/>
      <c r="H9300" s="309"/>
      <c r="I9300" s="24"/>
      <c r="J9300" s="2"/>
    </row>
    <row r="9301" spans="1:10" s="444" customFormat="1">
      <c r="A9301" s="380">
        <v>41915</v>
      </c>
      <c r="B9301" s="4"/>
      <c r="C9301" s="7" t="s">
        <v>1288</v>
      </c>
      <c r="D9301" s="7" t="s">
        <v>10276</v>
      </c>
      <c r="E9301" s="519">
        <v>19727</v>
      </c>
      <c r="F9301" s="184">
        <v>400</v>
      </c>
      <c r="G9301" s="309"/>
      <c r="H9301" s="309"/>
      <c r="I9301" s="24"/>
      <c r="J9301" s="2"/>
    </row>
    <row r="9302" spans="1:10">
      <c r="A9302" s="380">
        <v>41918</v>
      </c>
      <c r="B9302" s="4"/>
      <c r="C9302" s="7" t="s">
        <v>10342</v>
      </c>
      <c r="D9302" s="7" t="s">
        <v>8980</v>
      </c>
      <c r="E9302" s="519">
        <v>19749</v>
      </c>
      <c r="F9302" s="184">
        <v>656</v>
      </c>
    </row>
    <row r="9303" spans="1:10" s="444" customFormat="1">
      <c r="A9303" s="380">
        <v>41920</v>
      </c>
      <c r="B9303" s="4"/>
      <c r="C9303" s="7" t="s">
        <v>166</v>
      </c>
      <c r="D9303" s="7" t="s">
        <v>10328</v>
      </c>
      <c r="E9303" s="519">
        <v>19769</v>
      </c>
      <c r="F9303" s="184">
        <v>790.45</v>
      </c>
      <c r="G9303" s="309"/>
      <c r="H9303" s="309"/>
      <c r="I9303" s="24"/>
      <c r="J9303" s="2"/>
    </row>
    <row r="9304" spans="1:10" s="444" customFormat="1">
      <c r="A9304" s="380">
        <v>41915</v>
      </c>
      <c r="B9304" s="4"/>
      <c r="C9304" s="7" t="s">
        <v>10270</v>
      </c>
      <c r="D9304" s="7" t="s">
        <v>10286</v>
      </c>
      <c r="E9304" s="519">
        <v>19738</v>
      </c>
      <c r="F9304" s="184">
        <v>800</v>
      </c>
      <c r="G9304" s="309"/>
      <c r="H9304" s="309"/>
      <c r="I9304" s="24"/>
      <c r="J9304" s="2"/>
    </row>
    <row r="9305" spans="1:10" s="444" customFormat="1">
      <c r="A9305" s="380">
        <v>41905</v>
      </c>
      <c r="B9305" s="4"/>
      <c r="C9305" s="7" t="s">
        <v>1325</v>
      </c>
      <c r="D9305" s="7" t="s">
        <v>10082</v>
      </c>
      <c r="E9305" s="519">
        <v>19569</v>
      </c>
      <c r="F9305" s="184">
        <v>1000</v>
      </c>
      <c r="G9305" s="309"/>
      <c r="H9305" s="309"/>
      <c r="I9305" s="24"/>
      <c r="J9305" s="2"/>
    </row>
    <row r="9306" spans="1:10" s="444" customFormat="1">
      <c r="A9306" s="380">
        <v>41887</v>
      </c>
      <c r="B9306" s="4">
        <v>41917</v>
      </c>
      <c r="C9306" s="7" t="s">
        <v>1125</v>
      </c>
      <c r="D9306" s="7" t="s">
        <v>9876</v>
      </c>
      <c r="E9306" s="519">
        <v>19786</v>
      </c>
      <c r="F9306" s="184">
        <v>1704.74</v>
      </c>
      <c r="G9306" s="309"/>
      <c r="H9306" s="309"/>
      <c r="I9306" s="24"/>
      <c r="J9306" s="2"/>
    </row>
    <row r="9307" spans="1:10" s="444" customFormat="1">
      <c r="A9307" s="380">
        <v>41920</v>
      </c>
      <c r="B9307" s="4"/>
      <c r="C9307" s="7" t="s">
        <v>10340</v>
      </c>
      <c r="D9307" s="7" t="s">
        <v>10333</v>
      </c>
      <c r="E9307" s="519">
        <v>19774</v>
      </c>
      <c r="F9307" s="184">
        <v>45</v>
      </c>
      <c r="G9307" s="309"/>
      <c r="H9307" s="309"/>
      <c r="I9307" s="24"/>
      <c r="J9307" s="2"/>
    </row>
    <row r="9308" spans="1:10" s="444" customFormat="1">
      <c r="A9308" s="380">
        <v>41920</v>
      </c>
      <c r="B9308" s="4"/>
      <c r="C9308" s="7" t="s">
        <v>10337</v>
      </c>
      <c r="D9308" s="7" t="s">
        <v>10325</v>
      </c>
      <c r="E9308" s="519">
        <v>19766</v>
      </c>
      <c r="F9308" s="184">
        <v>500</v>
      </c>
      <c r="G9308" s="309"/>
      <c r="H9308" s="309"/>
      <c r="I9308" s="24"/>
      <c r="J9308" s="2"/>
    </row>
    <row r="9309" spans="1:10" s="444" customFormat="1">
      <c r="A9309" s="380">
        <v>41925</v>
      </c>
      <c r="B9309" s="4"/>
      <c r="C9309" s="7" t="s">
        <v>9165</v>
      </c>
      <c r="D9309" s="7" t="s">
        <v>10345</v>
      </c>
      <c r="E9309" s="519">
        <v>19788</v>
      </c>
      <c r="F9309" s="184">
        <v>327.49</v>
      </c>
      <c r="G9309" s="309"/>
      <c r="H9309" s="309"/>
      <c r="I9309" s="24"/>
      <c r="J9309" s="2"/>
    </row>
    <row r="9310" spans="1:10" s="444" customFormat="1">
      <c r="A9310" s="380">
        <v>41912</v>
      </c>
      <c r="B9310" s="4"/>
      <c r="C9310" s="7" t="s">
        <v>5614</v>
      </c>
      <c r="D9310" s="7" t="s">
        <v>10226</v>
      </c>
      <c r="E9310" s="519">
        <v>19682</v>
      </c>
      <c r="F9310" s="184">
        <v>441.6</v>
      </c>
      <c r="G9310" s="309"/>
      <c r="H9310" s="309"/>
      <c r="I9310" s="24"/>
      <c r="J9310" s="2"/>
    </row>
    <row r="9311" spans="1:10" s="444" customFormat="1">
      <c r="A9311" s="380">
        <v>41918</v>
      </c>
      <c r="B9311" s="4"/>
      <c r="C9311" s="7" t="s">
        <v>8973</v>
      </c>
      <c r="D9311" s="7" t="s">
        <v>8980</v>
      </c>
      <c r="E9311" s="519">
        <v>19749</v>
      </c>
      <c r="F9311" s="184">
        <v>656</v>
      </c>
      <c r="G9311" s="309"/>
      <c r="H9311" s="309"/>
      <c r="I9311" s="24"/>
      <c r="J9311" s="2"/>
    </row>
    <row r="9312" spans="1:10" s="444" customFormat="1">
      <c r="A9312" s="625"/>
      <c r="B9312" s="108"/>
      <c r="C9312" s="109"/>
      <c r="D9312" s="109"/>
      <c r="E9312" s="531"/>
      <c r="F9312" s="371"/>
      <c r="G9312" s="309"/>
      <c r="H9312" s="309"/>
      <c r="I9312" s="24"/>
      <c r="J9312" s="2"/>
    </row>
    <row r="9313" spans="1:10">
      <c r="A9313" s="579">
        <v>41926</v>
      </c>
    </row>
    <row r="9314" spans="1:10" s="444" customFormat="1">
      <c r="A9314" s="291">
        <v>41915</v>
      </c>
      <c r="B9314" s="209"/>
      <c r="C9314" s="118" t="s">
        <v>7007</v>
      </c>
      <c r="D9314" s="118" t="s">
        <v>10277</v>
      </c>
      <c r="E9314" s="520">
        <v>19728</v>
      </c>
      <c r="F9314" s="184">
        <v>400</v>
      </c>
      <c r="G9314" s="309"/>
      <c r="H9314" s="309"/>
      <c r="I9314" s="24"/>
      <c r="J9314" s="2"/>
    </row>
    <row r="9315" spans="1:10" s="444" customFormat="1">
      <c r="A9315" s="291">
        <v>41887</v>
      </c>
      <c r="B9315" s="209">
        <v>41917</v>
      </c>
      <c r="C9315" s="118" t="s">
        <v>3358</v>
      </c>
      <c r="D9315" s="118" t="s">
        <v>9877</v>
      </c>
      <c r="E9315" s="520">
        <v>19400</v>
      </c>
      <c r="F9315" s="184">
        <v>500</v>
      </c>
      <c r="G9315" s="309"/>
      <c r="H9315" s="309"/>
      <c r="I9315" s="24"/>
      <c r="J9315" s="2"/>
    </row>
    <row r="9316" spans="1:10" s="444" customFormat="1">
      <c r="A9316" s="380">
        <v>41912</v>
      </c>
      <c r="B9316" s="4"/>
      <c r="C9316" s="7" t="s">
        <v>1633</v>
      </c>
      <c r="D9316" s="7" t="s">
        <v>10218</v>
      </c>
      <c r="E9316" s="519">
        <v>19674</v>
      </c>
      <c r="F9316" s="184">
        <v>777.22</v>
      </c>
      <c r="G9316" s="309"/>
      <c r="H9316" s="309"/>
      <c r="I9316" s="24"/>
      <c r="J9316" s="2"/>
    </row>
    <row r="9317" spans="1:10" s="444" customFormat="1">
      <c r="A9317" s="380">
        <v>41920</v>
      </c>
      <c r="B9317" s="4"/>
      <c r="C9317" s="7" t="s">
        <v>3502</v>
      </c>
      <c r="D9317" s="7" t="s">
        <v>10327</v>
      </c>
      <c r="E9317" s="519">
        <v>19768</v>
      </c>
      <c r="F9317" s="184">
        <v>600</v>
      </c>
      <c r="G9317" s="309"/>
      <c r="H9317" s="309"/>
      <c r="I9317" s="24"/>
      <c r="J9317" s="2"/>
    </row>
    <row r="9318" spans="1:10" s="444" customFormat="1">
      <c r="A9318" s="627">
        <v>41926</v>
      </c>
      <c r="B9318" s="33"/>
      <c r="C9318" s="316" t="s">
        <v>1357</v>
      </c>
      <c r="D9318" s="316" t="s">
        <v>10347</v>
      </c>
      <c r="E9318" s="519">
        <v>19789</v>
      </c>
      <c r="F9318" s="184">
        <v>14773.14</v>
      </c>
      <c r="G9318" s="309"/>
      <c r="H9318" s="309"/>
      <c r="I9318" s="24"/>
      <c r="J9318" s="2"/>
    </row>
    <row r="9321" spans="1:10">
      <c r="A9321" s="579">
        <v>41927</v>
      </c>
    </row>
    <row r="9322" spans="1:10" s="444" customFormat="1">
      <c r="A9322" s="380" t="s">
        <v>10357</v>
      </c>
      <c r="B9322" s="4"/>
      <c r="C9322" s="7" t="s">
        <v>9240</v>
      </c>
      <c r="D9322" s="7" t="s">
        <v>10316</v>
      </c>
      <c r="E9322" s="519">
        <v>19757</v>
      </c>
      <c r="F9322" s="184">
        <v>320.16000000000003</v>
      </c>
      <c r="G9322" s="309"/>
      <c r="H9322" s="309"/>
      <c r="I9322" s="24"/>
      <c r="J9322" s="2"/>
    </row>
    <row r="9323" spans="1:10" s="444" customFormat="1">
      <c r="A9323" s="380">
        <v>41920</v>
      </c>
      <c r="B9323" s="4"/>
      <c r="C9323" s="7" t="s">
        <v>761</v>
      </c>
      <c r="D9323" s="7" t="s">
        <v>10315</v>
      </c>
      <c r="E9323" s="519">
        <v>19756</v>
      </c>
      <c r="F9323" s="184">
        <v>1383.35</v>
      </c>
      <c r="G9323" s="309"/>
      <c r="H9323" s="309"/>
      <c r="I9323" s="24"/>
      <c r="J9323" s="2"/>
    </row>
    <row r="9324" spans="1:10">
      <c r="A9324" s="380">
        <v>41920</v>
      </c>
      <c r="B9324" s="4"/>
      <c r="C9324" s="7" t="s">
        <v>130</v>
      </c>
      <c r="D9324" s="7" t="s">
        <v>10355</v>
      </c>
      <c r="E9324" s="519">
        <v>19784</v>
      </c>
      <c r="F9324" s="184">
        <v>1500</v>
      </c>
    </row>
    <row r="9325" spans="1:10" s="444" customFormat="1">
      <c r="A9325" s="380">
        <v>41926</v>
      </c>
      <c r="B9325" s="4"/>
      <c r="C9325" s="7" t="s">
        <v>3697</v>
      </c>
      <c r="D9325" s="7" t="s">
        <v>10349</v>
      </c>
      <c r="E9325" s="519">
        <v>19791</v>
      </c>
      <c r="F9325" s="184">
        <v>600</v>
      </c>
      <c r="G9325" s="309"/>
      <c r="H9325" s="309"/>
      <c r="I9325" s="24"/>
      <c r="J9325" s="2"/>
    </row>
    <row r="9326" spans="1:10" s="444" customFormat="1">
      <c r="A9326" s="380">
        <v>41926</v>
      </c>
      <c r="B9326" s="4"/>
      <c r="C9326" s="7" t="s">
        <v>226</v>
      </c>
      <c r="D9326" s="7" t="s">
        <v>10348</v>
      </c>
      <c r="E9326" s="519">
        <v>19790</v>
      </c>
      <c r="F9326" s="184">
        <v>602.30999999999995</v>
      </c>
      <c r="G9326" s="309"/>
      <c r="H9326" s="309"/>
      <c r="I9326" s="24"/>
      <c r="J9326" s="2"/>
    </row>
    <row r="9327" spans="1:10" s="444" customFormat="1">
      <c r="A9327" s="380">
        <v>41926</v>
      </c>
      <c r="B9327" s="4"/>
      <c r="C9327" s="7" t="s">
        <v>3697</v>
      </c>
      <c r="D9327" s="7" t="s">
        <v>10349</v>
      </c>
      <c r="E9327" s="519">
        <v>19791</v>
      </c>
      <c r="F9327" s="184">
        <v>600</v>
      </c>
      <c r="G9327" s="309"/>
      <c r="H9327" s="309"/>
      <c r="I9327" s="24"/>
      <c r="J9327" s="2"/>
    </row>
    <row r="9328" spans="1:10" s="444" customFormat="1">
      <c r="A9328" s="380">
        <v>41927</v>
      </c>
      <c r="B9328" s="4"/>
      <c r="C9328" s="7" t="s">
        <v>761</v>
      </c>
      <c r="D9328" s="7" t="s">
        <v>10356</v>
      </c>
      <c r="E9328" s="519">
        <v>19797</v>
      </c>
      <c r="F9328" s="184">
        <v>90.64</v>
      </c>
      <c r="G9328" s="309"/>
      <c r="H9328" s="309"/>
      <c r="I9328" s="24"/>
      <c r="J9328" s="2"/>
    </row>
    <row r="9329" spans="1:10" s="444" customFormat="1">
      <c r="A9329" s="291">
        <v>41915</v>
      </c>
      <c r="B9329" s="209"/>
      <c r="C9329" s="118" t="s">
        <v>4292</v>
      </c>
      <c r="D9329" s="118" t="s">
        <v>10275</v>
      </c>
      <c r="E9329" s="520">
        <v>19726</v>
      </c>
      <c r="F9329" s="184">
        <v>500</v>
      </c>
      <c r="G9329" s="309"/>
      <c r="H9329" s="309"/>
      <c r="I9329" s="24"/>
      <c r="J9329" s="2"/>
    </row>
    <row r="9331" spans="1:10">
      <c r="A9331" s="579">
        <v>41928</v>
      </c>
    </row>
    <row r="9332" spans="1:10" s="444" customFormat="1">
      <c r="A9332" s="380">
        <v>41920</v>
      </c>
      <c r="B9332" s="4"/>
      <c r="C9332" s="7" t="s">
        <v>8346</v>
      </c>
      <c r="D9332" s="7" t="s">
        <v>10314</v>
      </c>
      <c r="E9332" s="519">
        <v>19755</v>
      </c>
      <c r="F9332" s="184">
        <v>92.12</v>
      </c>
      <c r="G9332" s="309"/>
      <c r="H9332" s="309"/>
      <c r="I9332" s="24"/>
      <c r="J9332" s="2"/>
    </row>
    <row r="9333" spans="1:10" s="444" customFormat="1">
      <c r="A9333" s="291">
        <v>41920</v>
      </c>
      <c r="B9333" s="209"/>
      <c r="C9333" s="118" t="s">
        <v>8407</v>
      </c>
      <c r="D9333" s="118" t="s">
        <v>10321</v>
      </c>
      <c r="E9333" s="520">
        <v>19762</v>
      </c>
      <c r="F9333" s="184">
        <v>903</v>
      </c>
      <c r="G9333" s="309"/>
      <c r="H9333" s="309"/>
      <c r="I9333" s="24"/>
      <c r="J9333" s="2"/>
    </row>
    <row r="9334" spans="1:10" s="444" customFormat="1">
      <c r="A9334" s="380">
        <v>41920</v>
      </c>
      <c r="B9334" s="4"/>
      <c r="C9334" s="7" t="s">
        <v>10338</v>
      </c>
      <c r="D9334" s="7" t="s">
        <v>10330</v>
      </c>
      <c r="E9334" s="519">
        <v>19771</v>
      </c>
      <c r="F9334" s="184">
        <v>1000</v>
      </c>
      <c r="G9334" s="309"/>
      <c r="H9334" s="309"/>
      <c r="I9334" s="24"/>
      <c r="J9334" s="2"/>
    </row>
    <row r="9337" spans="1:10">
      <c r="A9337" s="579">
        <v>41932</v>
      </c>
    </row>
    <row r="9338" spans="1:10">
      <c r="A9338" s="380">
        <v>41906</v>
      </c>
      <c r="B9338" s="4"/>
      <c r="C9338" s="7" t="s">
        <v>10508</v>
      </c>
      <c r="D9338" s="7" t="s">
        <v>10507</v>
      </c>
      <c r="E9338" s="519">
        <v>19542</v>
      </c>
      <c r="F9338" s="184">
        <v>400</v>
      </c>
    </row>
    <row r="9339" spans="1:10" s="444" customFormat="1">
      <c r="A9339" s="291">
        <v>41915</v>
      </c>
      <c r="B9339" s="209"/>
      <c r="C9339" s="118" t="s">
        <v>8991</v>
      </c>
      <c r="D9339" s="118" t="s">
        <v>10287</v>
      </c>
      <c r="E9339" s="520">
        <v>19739</v>
      </c>
      <c r="F9339" s="184">
        <v>107.67</v>
      </c>
      <c r="G9339" s="309"/>
      <c r="H9339" s="309"/>
      <c r="I9339" s="24"/>
      <c r="J9339" s="2"/>
    </row>
    <row r="9340" spans="1:10">
      <c r="A9340" s="380">
        <v>41920</v>
      </c>
      <c r="B9340" s="4">
        <v>41932</v>
      </c>
      <c r="C9340" s="7" t="s">
        <v>158</v>
      </c>
      <c r="D9340" s="7" t="s">
        <v>10331</v>
      </c>
      <c r="E9340" s="519">
        <v>19772</v>
      </c>
      <c r="F9340" s="184">
        <v>4729.57</v>
      </c>
    </row>
    <row r="9343" spans="1:10">
      <c r="A9343" s="579">
        <v>41933</v>
      </c>
    </row>
    <row r="9344" spans="1:10" s="444" customFormat="1">
      <c r="A9344" s="380">
        <v>41915</v>
      </c>
      <c r="B9344" s="4"/>
      <c r="C9344" s="7" t="s">
        <v>1871</v>
      </c>
      <c r="D9344" s="7" t="s">
        <v>10279</v>
      </c>
      <c r="E9344" s="519">
        <v>19730</v>
      </c>
      <c r="F9344" s="184">
        <v>193.04</v>
      </c>
      <c r="G9344" s="309"/>
      <c r="H9344" s="309"/>
      <c r="I9344" s="24"/>
      <c r="J9344" s="2"/>
    </row>
    <row r="9345" spans="1:10" s="444" customFormat="1">
      <c r="A9345" s="291">
        <v>41920</v>
      </c>
      <c r="B9345" s="209"/>
      <c r="C9345" s="118" t="s">
        <v>3689</v>
      </c>
      <c r="D9345" s="118" t="s">
        <v>10323</v>
      </c>
      <c r="E9345" s="520">
        <v>19764</v>
      </c>
      <c r="F9345" s="184">
        <v>400</v>
      </c>
      <c r="G9345" s="309"/>
      <c r="H9345" s="309"/>
      <c r="I9345" s="24"/>
      <c r="J9345" s="2"/>
    </row>
    <row r="9346" spans="1:10" s="444" customFormat="1">
      <c r="A9346" s="380">
        <v>41929</v>
      </c>
      <c r="B9346" s="4">
        <v>41934</v>
      </c>
      <c r="C9346" s="7" t="s">
        <v>9238</v>
      </c>
      <c r="D9346" s="7" t="s">
        <v>10498</v>
      </c>
      <c r="E9346" s="519">
        <v>19811</v>
      </c>
      <c r="F9346" s="184">
        <v>400</v>
      </c>
      <c r="G9346" s="309"/>
      <c r="H9346" s="309"/>
      <c r="I9346" s="24"/>
      <c r="J9346" s="2"/>
    </row>
    <row r="9348" spans="1:10">
      <c r="A9348" s="579">
        <v>41934</v>
      </c>
    </row>
    <row r="9349" spans="1:10">
      <c r="A9349" s="380">
        <v>41934</v>
      </c>
      <c r="B9349" s="4"/>
      <c r="C9349" s="7" t="s">
        <v>2738</v>
      </c>
      <c r="D9349" s="7" t="s">
        <v>10537</v>
      </c>
      <c r="E9349" s="519">
        <v>19825</v>
      </c>
      <c r="F9349" s="184">
        <v>1875</v>
      </c>
    </row>
    <row r="9350" spans="1:10">
      <c r="A9350" s="380">
        <v>41934</v>
      </c>
      <c r="B9350" s="4"/>
      <c r="C9350" s="7" t="s">
        <v>9839</v>
      </c>
      <c r="D9350" s="7" t="s">
        <v>10538</v>
      </c>
      <c r="E9350" s="519">
        <v>19826</v>
      </c>
      <c r="F9350" s="184">
        <v>500</v>
      </c>
    </row>
    <row r="9351" spans="1:10">
      <c r="A9351" s="380">
        <v>41926</v>
      </c>
      <c r="B9351" s="4"/>
      <c r="C9351" s="7" t="s">
        <v>4958</v>
      </c>
      <c r="D9351" s="7" t="s">
        <v>10352</v>
      </c>
      <c r="E9351" s="519">
        <v>19794</v>
      </c>
      <c r="F9351" s="184">
        <v>932</v>
      </c>
    </row>
    <row r="9353" spans="1:10">
      <c r="A9353" s="579">
        <v>41935</v>
      </c>
    </row>
    <row r="9354" spans="1:10" s="444" customFormat="1">
      <c r="A9354" s="380">
        <v>41929</v>
      </c>
      <c r="B9354" s="4">
        <v>41934</v>
      </c>
      <c r="C9354" s="7" t="s">
        <v>662</v>
      </c>
      <c r="D9354" s="7" t="s">
        <v>10499</v>
      </c>
      <c r="E9354" s="519">
        <v>19812</v>
      </c>
      <c r="F9354" s="103">
        <v>253.34</v>
      </c>
      <c r="G9354" s="309"/>
      <c r="H9354" s="309"/>
      <c r="I9354" s="24"/>
      <c r="J9354" s="2"/>
    </row>
    <row r="9355" spans="1:10" s="444" customFormat="1">
      <c r="A9355" s="380">
        <v>41929</v>
      </c>
      <c r="B9355" s="4">
        <v>41934</v>
      </c>
      <c r="C9355" s="7" t="s">
        <v>348</v>
      </c>
      <c r="D9355" s="7" t="s">
        <v>10494</v>
      </c>
      <c r="E9355" s="519">
        <v>19805</v>
      </c>
      <c r="F9355" s="103">
        <v>300</v>
      </c>
      <c r="G9355" s="309"/>
      <c r="H9355" s="309"/>
      <c r="I9355" s="24"/>
      <c r="J9355" s="2"/>
    </row>
    <row r="9356" spans="1:10" s="444" customFormat="1">
      <c r="A9356" s="380">
        <v>41929</v>
      </c>
      <c r="B9356" s="4">
        <v>41934</v>
      </c>
      <c r="C9356" s="7" t="s">
        <v>7007</v>
      </c>
      <c r="D9356" s="7" t="s">
        <v>10491</v>
      </c>
      <c r="E9356" s="519">
        <v>19802</v>
      </c>
      <c r="F9356" s="103">
        <v>500</v>
      </c>
      <c r="G9356" s="309"/>
      <c r="H9356" s="309"/>
      <c r="I9356" s="24"/>
      <c r="J9356" s="2"/>
    </row>
    <row r="9357" spans="1:10" s="444" customFormat="1">
      <c r="A9357" s="380">
        <v>41929</v>
      </c>
      <c r="B9357" s="4">
        <v>41934</v>
      </c>
      <c r="C9357" s="7" t="s">
        <v>1288</v>
      </c>
      <c r="D9357" s="7" t="s">
        <v>10506</v>
      </c>
      <c r="E9357" s="519">
        <v>19819</v>
      </c>
      <c r="F9357" s="103">
        <v>500</v>
      </c>
      <c r="G9357" s="309"/>
      <c r="H9357" s="309"/>
      <c r="I9357" s="24"/>
      <c r="J9357" s="2"/>
    </row>
    <row r="9358" spans="1:10" s="444" customFormat="1">
      <c r="A9358" s="380">
        <v>41929</v>
      </c>
      <c r="B9358" s="4">
        <v>41934</v>
      </c>
      <c r="C9358" s="7" t="s">
        <v>8407</v>
      </c>
      <c r="D9358" s="7" t="s">
        <v>10490</v>
      </c>
      <c r="E9358" s="519">
        <v>19801</v>
      </c>
      <c r="F9358" s="103">
        <v>636</v>
      </c>
      <c r="G9358" s="309"/>
      <c r="H9358" s="309"/>
      <c r="I9358" s="24"/>
      <c r="J9358" s="2"/>
    </row>
    <row r="9359" spans="1:10" s="444" customFormat="1">
      <c r="A9359" s="380">
        <v>41934</v>
      </c>
      <c r="B9359" s="4"/>
      <c r="C9359" s="7" t="s">
        <v>8542</v>
      </c>
      <c r="D9359" s="7" t="s">
        <v>10541</v>
      </c>
      <c r="E9359" s="519">
        <v>19830</v>
      </c>
      <c r="F9359" s="184">
        <v>690</v>
      </c>
      <c r="G9359" s="309"/>
      <c r="H9359" s="309"/>
      <c r="I9359" s="24"/>
      <c r="J9359" s="2"/>
    </row>
    <row r="9360" spans="1:10" s="444" customFormat="1">
      <c r="A9360" s="380">
        <v>41920</v>
      </c>
      <c r="B9360" s="4"/>
      <c r="C9360" s="7" t="s">
        <v>10044</v>
      </c>
      <c r="D9360" s="7" t="s">
        <v>10317</v>
      </c>
      <c r="E9360" s="519">
        <v>19758</v>
      </c>
      <c r="F9360" s="184">
        <v>1000</v>
      </c>
      <c r="G9360" s="309"/>
      <c r="H9360" s="309"/>
      <c r="I9360" s="24"/>
      <c r="J9360" s="2"/>
    </row>
    <row r="9361" spans="1:10" s="444" customFormat="1">
      <c r="A9361" s="380">
        <v>41935</v>
      </c>
      <c r="B9361" s="4"/>
      <c r="C9361" s="7" t="s">
        <v>226</v>
      </c>
      <c r="D9361" s="7" t="s">
        <v>10545</v>
      </c>
      <c r="E9361" s="519">
        <v>19831</v>
      </c>
      <c r="F9361" s="103">
        <v>602.91999999999996</v>
      </c>
      <c r="G9361" s="309"/>
      <c r="H9361" s="309"/>
      <c r="I9361" s="24"/>
      <c r="J9361" s="2"/>
    </row>
    <row r="9362" spans="1:10" s="444" customFormat="1">
      <c r="A9362" s="625"/>
      <c r="B9362" s="108"/>
      <c r="C9362" s="109"/>
      <c r="D9362" s="109"/>
      <c r="E9362" s="531"/>
      <c r="F9362" s="125"/>
      <c r="G9362" s="309"/>
      <c r="H9362" s="309"/>
      <c r="I9362" s="24"/>
      <c r="J9362" s="2"/>
    </row>
    <row r="9363" spans="1:10">
      <c r="A9363" s="579">
        <v>41936</v>
      </c>
    </row>
    <row r="9364" spans="1:10">
      <c r="A9364" s="380">
        <v>41929</v>
      </c>
      <c r="B9364" s="4">
        <v>41934</v>
      </c>
      <c r="C9364" s="7" t="s">
        <v>4292</v>
      </c>
      <c r="D9364" s="7" t="s">
        <v>10492</v>
      </c>
      <c r="E9364" s="519">
        <v>19803</v>
      </c>
      <c r="F9364" s="103">
        <v>500</v>
      </c>
    </row>
    <row r="9365" spans="1:10">
      <c r="A9365" s="380">
        <v>41920</v>
      </c>
      <c r="B9365" s="4"/>
      <c r="C9365" s="7" t="s">
        <v>10335</v>
      </c>
      <c r="D9365" s="7" t="s">
        <v>10319</v>
      </c>
      <c r="E9365" s="519">
        <v>19760</v>
      </c>
      <c r="F9365" s="103">
        <v>662.4</v>
      </c>
    </row>
    <row r="9366" spans="1:10">
      <c r="A9366" s="380">
        <v>41935</v>
      </c>
      <c r="B9366" s="4"/>
      <c r="C9366" s="7" t="s">
        <v>166</v>
      </c>
      <c r="D9366" s="7" t="s">
        <v>10547</v>
      </c>
      <c r="E9366" s="519">
        <v>19833</v>
      </c>
      <c r="F9366" s="103">
        <v>723.39</v>
      </c>
    </row>
    <row r="9367" spans="1:10" s="444" customFormat="1">
      <c r="A9367" s="380">
        <v>41926</v>
      </c>
      <c r="B9367" s="4"/>
      <c r="C9367" s="7" t="s">
        <v>10354</v>
      </c>
      <c r="D9367" s="7" t="s">
        <v>10353</v>
      </c>
      <c r="E9367" s="519">
        <v>19795</v>
      </c>
      <c r="F9367" s="184">
        <v>765.44</v>
      </c>
      <c r="G9367" s="309"/>
      <c r="H9367" s="309"/>
      <c r="I9367" s="24"/>
      <c r="J9367" s="2"/>
    </row>
    <row r="9368" spans="1:10" s="444" customFormat="1">
      <c r="A9368" s="380">
        <v>41934</v>
      </c>
      <c r="B9368" s="4"/>
      <c r="C9368" s="7" t="s">
        <v>1461</v>
      </c>
      <c r="D9368" s="7" t="s">
        <v>10540</v>
      </c>
      <c r="E9368" s="519">
        <v>19828</v>
      </c>
      <c r="F9368" s="184">
        <v>1008</v>
      </c>
      <c r="G9368" s="309"/>
      <c r="H9368" s="309"/>
      <c r="I9368" s="24"/>
      <c r="J9368" s="2"/>
    </row>
    <row r="9369" spans="1:10" s="444" customFormat="1">
      <c r="A9369" s="380">
        <v>41920</v>
      </c>
      <c r="B9369" s="4"/>
      <c r="C9369" s="7" t="s">
        <v>10509</v>
      </c>
      <c r="D9369" s="7" t="s">
        <v>10322</v>
      </c>
      <c r="E9369" s="519">
        <v>19763</v>
      </c>
      <c r="F9369" s="184">
        <v>1500</v>
      </c>
      <c r="G9369" s="309"/>
      <c r="H9369" s="309"/>
      <c r="I9369" s="24"/>
      <c r="J9369" s="2"/>
    </row>
    <row r="9370" spans="1:10">
      <c r="A9370" s="380">
        <v>41936</v>
      </c>
      <c r="B9370" s="4"/>
      <c r="C9370" s="7" t="s">
        <v>389</v>
      </c>
      <c r="D9370" s="7" t="s">
        <v>10553</v>
      </c>
      <c r="E9370" s="519">
        <v>19839</v>
      </c>
      <c r="F9370" s="103">
        <v>600</v>
      </c>
    </row>
    <row r="9371" spans="1:10">
      <c r="A9371" s="380">
        <v>41936</v>
      </c>
      <c r="B9371" s="4"/>
      <c r="C9371" s="7" t="s">
        <v>145</v>
      </c>
      <c r="D9371" s="7" t="s">
        <v>10554</v>
      </c>
      <c r="E9371" s="519">
        <v>19840</v>
      </c>
      <c r="F9371" s="103">
        <v>119</v>
      </c>
    </row>
    <row r="9372" spans="1:10">
      <c r="A9372" s="380">
        <v>41936</v>
      </c>
      <c r="B9372" s="4"/>
      <c r="C9372" s="7" t="s">
        <v>10337</v>
      </c>
      <c r="D9372" s="7" t="s">
        <v>10555</v>
      </c>
      <c r="E9372" s="519">
        <v>19841</v>
      </c>
      <c r="F9372" s="103">
        <v>200</v>
      </c>
    </row>
    <row r="9373" spans="1:10">
      <c r="A9373" s="380">
        <v>41936</v>
      </c>
      <c r="B9373" s="4"/>
      <c r="C9373" s="7" t="s">
        <v>3502</v>
      </c>
      <c r="D9373" s="7" t="s">
        <v>10556</v>
      </c>
      <c r="E9373" s="519">
        <v>19842</v>
      </c>
      <c r="F9373" s="103">
        <v>200</v>
      </c>
    </row>
    <row r="9374" spans="1:10">
      <c r="A9374" s="380">
        <v>41936</v>
      </c>
      <c r="B9374" s="4"/>
      <c r="C9374" s="7" t="s">
        <v>9689</v>
      </c>
      <c r="D9374" s="7" t="s">
        <v>10559</v>
      </c>
      <c r="E9374" s="519">
        <v>19847</v>
      </c>
      <c r="F9374" s="103">
        <v>304.8</v>
      </c>
    </row>
    <row r="9375" spans="1:10">
      <c r="F9375" s="444"/>
    </row>
    <row r="9377" spans="1:10">
      <c r="A9377" s="579">
        <v>41939</v>
      </c>
    </row>
    <row r="9378" spans="1:10" s="444" customFormat="1">
      <c r="A9378" s="380">
        <v>41929</v>
      </c>
      <c r="B9378" s="4">
        <v>41934</v>
      </c>
      <c r="C9378" s="7" t="s">
        <v>896</v>
      </c>
      <c r="D9378" s="7" t="s">
        <v>10500</v>
      </c>
      <c r="E9378" s="519">
        <v>19813</v>
      </c>
      <c r="F9378" s="103">
        <v>400</v>
      </c>
      <c r="G9378" s="309"/>
      <c r="H9378" s="309"/>
      <c r="I9378" s="24"/>
      <c r="J9378" s="2"/>
    </row>
    <row r="9379" spans="1:10" s="444" customFormat="1">
      <c r="A9379" s="380">
        <v>41929</v>
      </c>
      <c r="B9379" s="4">
        <v>41934</v>
      </c>
      <c r="C9379" s="7" t="s">
        <v>6375</v>
      </c>
      <c r="D9379" s="7" t="s">
        <v>10504</v>
      </c>
      <c r="E9379" s="519">
        <v>19817</v>
      </c>
      <c r="F9379" s="103">
        <v>500</v>
      </c>
      <c r="G9379" s="309"/>
      <c r="H9379" s="309"/>
      <c r="I9379" s="24"/>
      <c r="J9379" s="2"/>
    </row>
    <row r="9380" spans="1:10" s="444" customFormat="1">
      <c r="A9380" s="380">
        <v>41935</v>
      </c>
      <c r="B9380" s="4"/>
      <c r="C9380" s="7" t="s">
        <v>10544</v>
      </c>
      <c r="D9380" s="7" t="s">
        <v>10549</v>
      </c>
      <c r="E9380" s="519">
        <v>19837</v>
      </c>
      <c r="F9380" s="103">
        <v>552</v>
      </c>
      <c r="G9380" s="309"/>
      <c r="H9380" s="309"/>
      <c r="I9380" s="24"/>
      <c r="J9380" s="2"/>
    </row>
    <row r="9381" spans="1:10" s="444" customFormat="1">
      <c r="A9381" s="380">
        <v>41929</v>
      </c>
      <c r="B9381" s="4">
        <v>41934</v>
      </c>
      <c r="C9381" s="7" t="s">
        <v>10270</v>
      </c>
      <c r="D9381" s="7" t="s">
        <v>10503</v>
      </c>
      <c r="E9381" s="519">
        <v>19816</v>
      </c>
      <c r="F9381" s="103">
        <v>800</v>
      </c>
      <c r="G9381" s="309"/>
      <c r="H9381" s="309"/>
      <c r="I9381" s="24"/>
      <c r="J9381" s="2"/>
    </row>
    <row r="9382" spans="1:10" s="444" customFormat="1">
      <c r="A9382" s="380">
        <v>41934</v>
      </c>
      <c r="B9382" s="4"/>
      <c r="C9382" s="7" t="s">
        <v>9387</v>
      </c>
      <c r="D9382" s="7" t="s">
        <v>10539</v>
      </c>
      <c r="E9382" s="519">
        <v>19827</v>
      </c>
      <c r="F9382" s="103">
        <v>1000</v>
      </c>
      <c r="G9382" s="309"/>
      <c r="H9382" s="309"/>
      <c r="I9382" s="24"/>
      <c r="J9382" s="2"/>
    </row>
    <row r="9383" spans="1:10">
      <c r="A9383" s="380">
        <v>41898</v>
      </c>
      <c r="B9383" s="4">
        <v>41937</v>
      </c>
      <c r="C9383" s="7" t="s">
        <v>469</v>
      </c>
      <c r="D9383" s="7" t="s">
        <v>10020</v>
      </c>
      <c r="E9383" s="519">
        <v>19537</v>
      </c>
      <c r="F9383" s="103">
        <v>4892.16</v>
      </c>
    </row>
    <row r="9384" spans="1:10">
      <c r="A9384" s="380">
        <v>41908</v>
      </c>
      <c r="B9384" s="4">
        <v>41938</v>
      </c>
      <c r="C9384" s="7" t="s">
        <v>133</v>
      </c>
      <c r="D9384" s="7" t="s">
        <v>10113</v>
      </c>
      <c r="E9384" s="519">
        <v>19592</v>
      </c>
      <c r="F9384" s="103">
        <v>2457.54</v>
      </c>
    </row>
    <row r="9386" spans="1:10">
      <c r="A9386" s="579">
        <v>41940</v>
      </c>
    </row>
    <row r="9387" spans="1:10">
      <c r="A9387" s="380">
        <v>41920</v>
      </c>
      <c r="B9387" s="4"/>
      <c r="C9387" s="7" t="s">
        <v>10334</v>
      </c>
      <c r="D9387" s="7" t="s">
        <v>10318</v>
      </c>
      <c r="E9387" s="519">
        <v>19759</v>
      </c>
      <c r="F9387" s="103">
        <v>239.2</v>
      </c>
    </row>
    <row r="9388" spans="1:10">
      <c r="A9388" s="380">
        <v>41869</v>
      </c>
      <c r="B9388" s="4"/>
      <c r="C9388" s="7" t="s">
        <v>9632</v>
      </c>
      <c r="D9388" s="7" t="s">
        <v>9625</v>
      </c>
      <c r="E9388" s="519">
        <v>19191</v>
      </c>
      <c r="F9388" s="103">
        <v>290</v>
      </c>
    </row>
    <row r="9389" spans="1:10">
      <c r="A9389" s="380">
        <v>41935</v>
      </c>
      <c r="B9389" s="4"/>
      <c r="C9389" s="7" t="s">
        <v>3840</v>
      </c>
      <c r="D9389" s="7" t="s">
        <v>3849</v>
      </c>
      <c r="E9389" s="519">
        <v>19836</v>
      </c>
      <c r="F9389" s="103">
        <v>294.39999999999998</v>
      </c>
    </row>
    <row r="9390" spans="1:10">
      <c r="A9390" s="380">
        <v>41929</v>
      </c>
      <c r="B9390" s="4">
        <v>41934</v>
      </c>
      <c r="C9390" s="7" t="s">
        <v>3689</v>
      </c>
      <c r="D9390" s="7" t="s">
        <v>10501</v>
      </c>
      <c r="E9390" s="519">
        <v>19814</v>
      </c>
      <c r="F9390" s="103">
        <v>300</v>
      </c>
    </row>
    <row r="9391" spans="1:10">
      <c r="A9391" s="380">
        <v>41935</v>
      </c>
      <c r="B9391" s="4"/>
      <c r="C9391" s="7" t="s">
        <v>2480</v>
      </c>
      <c r="D9391" s="7" t="s">
        <v>10550</v>
      </c>
      <c r="E9391" s="519">
        <v>19838</v>
      </c>
      <c r="F9391" s="103">
        <v>576.6</v>
      </c>
    </row>
    <row r="9392" spans="1:10">
      <c r="A9392" s="380">
        <v>41934</v>
      </c>
      <c r="B9392" s="4"/>
      <c r="C9392" s="7" t="s">
        <v>10536</v>
      </c>
      <c r="D9392" s="7" t="s">
        <v>10535</v>
      </c>
      <c r="E9392" s="519">
        <v>19824</v>
      </c>
      <c r="F9392" s="103">
        <v>4074.06</v>
      </c>
    </row>
    <row r="9393" spans="1:10" s="444" customFormat="1">
      <c r="A9393" s="380">
        <v>41939</v>
      </c>
      <c r="B9393" s="4"/>
      <c r="C9393" s="7" t="s">
        <v>10586</v>
      </c>
      <c r="D9393" s="7" t="s">
        <v>10587</v>
      </c>
      <c r="E9393" s="519">
        <v>19880</v>
      </c>
      <c r="F9393" s="103">
        <v>181.8</v>
      </c>
      <c r="G9393" s="309"/>
      <c r="H9393" s="309"/>
      <c r="I9393" s="24"/>
      <c r="J9393" s="2"/>
    </row>
    <row r="9394" spans="1:10" s="444" customFormat="1">
      <c r="A9394" s="380">
        <v>41912</v>
      </c>
      <c r="B9394" s="4"/>
      <c r="C9394" s="7" t="s">
        <v>8533</v>
      </c>
      <c r="D9394" s="7" t="s">
        <v>10243</v>
      </c>
      <c r="E9394" s="519">
        <v>19699</v>
      </c>
      <c r="F9394" s="103">
        <v>36</v>
      </c>
      <c r="G9394" s="309"/>
      <c r="H9394" s="309"/>
      <c r="I9394" s="24"/>
      <c r="J9394" s="2"/>
    </row>
    <row r="9395" spans="1:10">
      <c r="A9395" s="380">
        <v>41940</v>
      </c>
      <c r="B9395" s="4"/>
      <c r="C9395" s="7" t="s">
        <v>10592</v>
      </c>
      <c r="D9395" s="7" t="s">
        <v>10590</v>
      </c>
      <c r="E9395" s="519">
        <v>19883</v>
      </c>
      <c r="F9395" s="103">
        <v>100</v>
      </c>
    </row>
    <row r="9396" spans="1:10">
      <c r="A9396" s="380">
        <v>41940</v>
      </c>
      <c r="B9396" s="4"/>
      <c r="C9396" s="7" t="s">
        <v>226</v>
      </c>
      <c r="D9396" s="7" t="s">
        <v>10591</v>
      </c>
      <c r="E9396" s="519">
        <v>19884</v>
      </c>
      <c r="F9396" s="103">
        <v>200</v>
      </c>
    </row>
    <row r="9397" spans="1:10">
      <c r="A9397" s="380">
        <v>41940</v>
      </c>
      <c r="B9397" s="4"/>
      <c r="C9397" s="7" t="s">
        <v>2206</v>
      </c>
      <c r="D9397" s="7" t="s">
        <v>10589</v>
      </c>
      <c r="E9397" s="519">
        <v>19882</v>
      </c>
      <c r="F9397" s="103">
        <v>500</v>
      </c>
    </row>
    <row r="9398" spans="1:10">
      <c r="A9398" s="380">
        <v>41935</v>
      </c>
      <c r="B9398" s="4"/>
      <c r="C9398" s="7" t="s">
        <v>10543</v>
      </c>
      <c r="D9398" s="7" t="s">
        <v>3847</v>
      </c>
      <c r="E9398" s="519">
        <v>19835</v>
      </c>
      <c r="F9398" s="103">
        <v>552</v>
      </c>
    </row>
    <row r="9399" spans="1:10">
      <c r="A9399" s="380">
        <v>41936</v>
      </c>
      <c r="B9399" s="4"/>
      <c r="C9399" s="7" t="s">
        <v>8592</v>
      </c>
      <c r="D9399" s="7" t="s">
        <v>10558</v>
      </c>
      <c r="E9399" s="519">
        <v>19845</v>
      </c>
      <c r="F9399" s="103">
        <v>794.88</v>
      </c>
    </row>
    <row r="9402" spans="1:10">
      <c r="A9402" s="579">
        <v>41941</v>
      </c>
    </row>
    <row r="9403" spans="1:10">
      <c r="A9403" s="380">
        <v>41929</v>
      </c>
      <c r="B9403" s="4">
        <v>41934</v>
      </c>
      <c r="C9403" s="7" t="s">
        <v>10489</v>
      </c>
      <c r="D9403" s="7" t="s">
        <v>10502</v>
      </c>
      <c r="E9403" s="519">
        <v>19815</v>
      </c>
      <c r="F9403" s="103">
        <v>706.88</v>
      </c>
    </row>
    <row r="9404" spans="1:10">
      <c r="A9404" s="380">
        <v>41936</v>
      </c>
      <c r="B9404" s="4"/>
      <c r="C9404" s="7" t="s">
        <v>10297</v>
      </c>
      <c r="D9404" s="7" t="s">
        <v>10557</v>
      </c>
      <c r="E9404" s="519">
        <v>19844</v>
      </c>
      <c r="F9404" s="103">
        <v>1012</v>
      </c>
    </row>
    <row r="9405" spans="1:10">
      <c r="A9405" s="380">
        <v>41939</v>
      </c>
      <c r="B9405" s="4"/>
      <c r="C9405" s="7" t="s">
        <v>5751</v>
      </c>
      <c r="D9405" s="7" t="s">
        <v>10573</v>
      </c>
      <c r="E9405" s="519">
        <v>19875</v>
      </c>
      <c r="F9405" s="103">
        <v>4400</v>
      </c>
    </row>
    <row r="9406" spans="1:10">
      <c r="A9406" s="627">
        <v>41941</v>
      </c>
      <c r="B9406" s="33"/>
      <c r="C9406" s="316" t="s">
        <v>2206</v>
      </c>
      <c r="D9406" s="316" t="s">
        <v>10595</v>
      </c>
      <c r="E9406" s="519">
        <v>19887</v>
      </c>
      <c r="F9406" s="103">
        <v>336</v>
      </c>
    </row>
    <row r="9408" spans="1:10" s="444" customFormat="1">
      <c r="G9408" s="309"/>
      <c r="H9408" s="309"/>
      <c r="I9408" s="24"/>
      <c r="J9408" s="2"/>
    </row>
    <row r="9409" spans="1:10">
      <c r="A9409" s="579">
        <v>41942</v>
      </c>
    </row>
    <row r="9410" spans="1:10">
      <c r="A9410" s="380">
        <v>41920</v>
      </c>
      <c r="B9410" s="4"/>
      <c r="C9410" s="7" t="s">
        <v>1871</v>
      </c>
      <c r="D9410" s="7" t="s">
        <v>10329</v>
      </c>
      <c r="E9410" s="519">
        <v>19770</v>
      </c>
      <c r="F9410" s="103">
        <v>89.41</v>
      </c>
    </row>
    <row r="9411" spans="1:10">
      <c r="A9411" s="380">
        <v>41942</v>
      </c>
      <c r="B9411" s="4"/>
      <c r="C9411" s="7" t="s">
        <v>226</v>
      </c>
      <c r="D9411" s="7" t="s">
        <v>10597</v>
      </c>
      <c r="E9411" s="519">
        <v>19888</v>
      </c>
      <c r="F9411" s="103">
        <v>594.84</v>
      </c>
    </row>
    <row r="9412" spans="1:10">
      <c r="A9412" s="380">
        <v>41935</v>
      </c>
      <c r="B9412" s="4"/>
      <c r="C9412" s="7" t="s">
        <v>10542</v>
      </c>
      <c r="D9412" s="7" t="s">
        <v>10548</v>
      </c>
      <c r="E9412" s="519">
        <v>19834</v>
      </c>
      <c r="F9412" s="103">
        <v>631.36</v>
      </c>
    </row>
    <row r="9413" spans="1:10">
      <c r="A9413" s="380">
        <v>41939</v>
      </c>
      <c r="B9413" s="4"/>
      <c r="C9413" s="7" t="s">
        <v>895</v>
      </c>
      <c r="D9413" s="7" t="s">
        <v>10585</v>
      </c>
      <c r="E9413" s="519">
        <v>19873</v>
      </c>
      <c r="F9413" s="103">
        <v>1794.8</v>
      </c>
    </row>
    <row r="9414" spans="1:10">
      <c r="A9414" s="380">
        <v>41936</v>
      </c>
      <c r="B9414" s="4"/>
      <c r="C9414" s="7" t="s">
        <v>10552</v>
      </c>
      <c r="D9414" s="7" t="s">
        <v>2606</v>
      </c>
      <c r="E9414" s="519">
        <v>19846</v>
      </c>
      <c r="F9414" s="103">
        <v>414</v>
      </c>
    </row>
    <row r="9416" spans="1:10">
      <c r="A9416" s="579">
        <v>41942</v>
      </c>
    </row>
    <row r="9417" spans="1:10">
      <c r="A9417" s="380">
        <v>41943</v>
      </c>
      <c r="B9417" s="4"/>
      <c r="C9417" s="7" t="s">
        <v>835</v>
      </c>
      <c r="D9417" s="7" t="s">
        <v>10598</v>
      </c>
      <c r="E9417" s="519">
        <v>19889</v>
      </c>
      <c r="F9417" s="103">
        <v>315.32</v>
      </c>
    </row>
    <row r="9418" spans="1:10">
      <c r="A9418" s="380">
        <v>41943</v>
      </c>
      <c r="B9418" s="4"/>
      <c r="C9418" s="7" t="s">
        <v>835</v>
      </c>
      <c r="D9418" s="7" t="s">
        <v>10598</v>
      </c>
      <c r="E9418" s="519">
        <v>19890</v>
      </c>
      <c r="F9418" s="103">
        <v>424.44</v>
      </c>
    </row>
    <row r="9419" spans="1:10" s="444" customFormat="1">
      <c r="A9419" s="380">
        <v>41926</v>
      </c>
      <c r="B9419" s="4"/>
      <c r="C9419" s="7" t="s">
        <v>7197</v>
      </c>
      <c r="D9419" s="7" t="s">
        <v>3463</v>
      </c>
      <c r="E9419" s="519">
        <v>19796</v>
      </c>
      <c r="F9419" s="103">
        <v>184</v>
      </c>
      <c r="G9419" s="309"/>
      <c r="H9419" s="309"/>
      <c r="I9419" s="24"/>
      <c r="J9419" s="2"/>
    </row>
    <row r="9421" spans="1:10">
      <c r="A9421" s="579">
        <v>41947</v>
      </c>
    </row>
    <row r="9422" spans="1:10" s="444" customFormat="1">
      <c r="A9422" s="380">
        <v>41915</v>
      </c>
      <c r="B9422" s="4"/>
      <c r="C9422" s="7" t="s">
        <v>10269</v>
      </c>
      <c r="D9422" s="7" t="s">
        <v>10278</v>
      </c>
      <c r="E9422" s="519">
        <v>19729</v>
      </c>
      <c r="F9422" s="103">
        <v>154.26</v>
      </c>
      <c r="G9422" s="309"/>
      <c r="H9422" s="309"/>
      <c r="I9422" s="24"/>
      <c r="J9422" s="2"/>
    </row>
    <row r="9423" spans="1:10" s="444" customFormat="1">
      <c r="A9423" s="380">
        <v>41920</v>
      </c>
      <c r="B9423" s="4"/>
      <c r="C9423" s="7" t="s">
        <v>10336</v>
      </c>
      <c r="D9423" s="7" t="s">
        <v>10320</v>
      </c>
      <c r="E9423" s="519">
        <v>19761</v>
      </c>
      <c r="F9423" s="103">
        <v>294.39999999999998</v>
      </c>
      <c r="G9423" s="309"/>
      <c r="H9423" s="309"/>
      <c r="I9423" s="24"/>
      <c r="J9423" s="2"/>
    </row>
    <row r="9424" spans="1:10" s="444" customFormat="1">
      <c r="A9424" s="380">
        <v>41941</v>
      </c>
      <c r="B9424" s="4"/>
      <c r="C9424" s="7" t="s">
        <v>948</v>
      </c>
      <c r="D9424" s="7" t="s">
        <v>10593</v>
      </c>
      <c r="E9424" s="519">
        <v>19886</v>
      </c>
      <c r="F9424" s="103">
        <v>2498.61</v>
      </c>
      <c r="G9424" s="309"/>
      <c r="H9424" s="309"/>
      <c r="I9424" s="24"/>
      <c r="J9424" s="2"/>
    </row>
    <row r="9425" spans="1:10" s="444" customFormat="1">
      <c r="A9425" s="380">
        <v>41947</v>
      </c>
      <c r="B9425" s="4"/>
      <c r="C9425" s="7" t="s">
        <v>8661</v>
      </c>
      <c r="D9425" s="7" t="s">
        <v>10727</v>
      </c>
      <c r="E9425" s="519">
        <v>19893</v>
      </c>
      <c r="F9425" s="103">
        <v>150</v>
      </c>
      <c r="G9425" s="309"/>
      <c r="H9425" s="309"/>
      <c r="I9425" s="24"/>
      <c r="J9425" s="2"/>
    </row>
    <row r="9426" spans="1:10" s="444" customFormat="1">
      <c r="A9426" s="380">
        <v>41947</v>
      </c>
      <c r="B9426" s="4"/>
      <c r="C9426" s="7" t="s">
        <v>2206</v>
      </c>
      <c r="D9426" s="7" t="s">
        <v>10728</v>
      </c>
      <c r="E9426" s="519">
        <v>19894</v>
      </c>
      <c r="F9426" s="103">
        <v>500</v>
      </c>
      <c r="G9426" s="309"/>
      <c r="H9426" s="309"/>
      <c r="I9426" s="24"/>
      <c r="J9426" s="2"/>
    </row>
    <row r="9427" spans="1:10" s="444" customFormat="1">
      <c r="A9427" s="380">
        <v>41947</v>
      </c>
      <c r="B9427" s="4"/>
      <c r="C9427" s="7" t="s">
        <v>120</v>
      </c>
      <c r="D9427" s="7" t="s">
        <v>10726</v>
      </c>
      <c r="E9427" s="519">
        <v>19892</v>
      </c>
      <c r="F9427" s="103">
        <v>2000</v>
      </c>
      <c r="G9427" s="309"/>
      <c r="H9427" s="309"/>
      <c r="I9427" s="24"/>
      <c r="J9427" s="2"/>
    </row>
    <row r="9428" spans="1:10">
      <c r="A9428" s="579">
        <v>41948</v>
      </c>
    </row>
    <row r="9429" spans="1:10" s="444" customFormat="1">
      <c r="A9429" s="380">
        <v>41936</v>
      </c>
      <c r="B9429" s="4"/>
      <c r="C9429" s="7" t="s">
        <v>10551</v>
      </c>
      <c r="D9429" s="7" t="s">
        <v>2602</v>
      </c>
      <c r="E9429" s="519">
        <v>19843</v>
      </c>
      <c r="F9429" s="103">
        <v>690</v>
      </c>
      <c r="G9429" s="309"/>
      <c r="H9429" s="309"/>
      <c r="I9429" s="24"/>
      <c r="J9429" s="2"/>
    </row>
    <row r="9430" spans="1:10" s="444" customFormat="1">
      <c r="A9430" s="380">
        <v>41929</v>
      </c>
      <c r="B9430" s="4">
        <v>41942</v>
      </c>
      <c r="C9430" s="7" t="s">
        <v>1982</v>
      </c>
      <c r="D9430" s="7" t="s">
        <v>10493</v>
      </c>
      <c r="E9430" s="519">
        <v>19804</v>
      </c>
      <c r="F9430" s="103">
        <v>800</v>
      </c>
      <c r="G9430" s="309"/>
      <c r="H9430" s="309"/>
      <c r="J9430" s="2"/>
    </row>
    <row r="9431" spans="1:10" s="444" customFormat="1">
      <c r="A9431" s="380">
        <v>41948</v>
      </c>
      <c r="B9431" s="4"/>
      <c r="C9431" s="7" t="s">
        <v>1076</v>
      </c>
      <c r="D9431" s="7" t="s">
        <v>10737</v>
      </c>
      <c r="E9431" s="519">
        <v>19898</v>
      </c>
      <c r="F9431" s="103">
        <v>270</v>
      </c>
      <c r="G9431" s="309"/>
      <c r="H9431" s="309"/>
      <c r="I9431" s="24"/>
      <c r="J9431" s="2"/>
    </row>
    <row r="9432" spans="1:10" s="444" customFormat="1">
      <c r="A9432" s="380">
        <v>41948</v>
      </c>
      <c r="B9432" s="4"/>
      <c r="C9432" s="7" t="s">
        <v>10592</v>
      </c>
      <c r="D9432" s="7" t="s">
        <v>10738</v>
      </c>
      <c r="E9432" s="519">
        <v>19899</v>
      </c>
      <c r="F9432" s="103">
        <v>100</v>
      </c>
      <c r="G9432" s="309"/>
      <c r="H9432" s="309"/>
      <c r="I9432" s="24"/>
      <c r="J9432" s="2"/>
    </row>
    <row r="9433" spans="1:10" s="444" customFormat="1">
      <c r="A9433" s="380">
        <v>41948</v>
      </c>
      <c r="B9433" s="4"/>
      <c r="C9433" s="7" t="s">
        <v>2206</v>
      </c>
      <c r="D9433" s="7" t="s">
        <v>10739</v>
      </c>
      <c r="E9433" s="519">
        <v>19901</v>
      </c>
      <c r="F9433" s="103">
        <v>250</v>
      </c>
      <c r="G9433" s="309"/>
      <c r="H9433" s="309"/>
      <c r="I9433" s="24"/>
      <c r="J9433" s="2"/>
    </row>
    <row r="9434" spans="1:10" s="444" customFormat="1">
      <c r="A9434" s="380">
        <v>41948</v>
      </c>
      <c r="B9434" s="4"/>
      <c r="C9434" s="7" t="s">
        <v>10736</v>
      </c>
      <c r="D9434" s="7" t="s">
        <v>10740</v>
      </c>
      <c r="E9434" s="519">
        <v>19902</v>
      </c>
      <c r="F9434" s="103">
        <v>426.79</v>
      </c>
      <c r="G9434" s="309"/>
      <c r="H9434" s="309"/>
      <c r="I9434" s="24"/>
      <c r="J9434" s="2"/>
    </row>
    <row r="9435" spans="1:10">
      <c r="A9435" s="579">
        <v>41949</v>
      </c>
    </row>
    <row r="9436" spans="1:10" s="444" customFormat="1">
      <c r="A9436" s="380">
        <v>41935</v>
      </c>
      <c r="B9436" s="4"/>
      <c r="C9436" s="7" t="s">
        <v>1871</v>
      </c>
      <c r="D9436" s="7" t="s">
        <v>10546</v>
      </c>
      <c r="E9436" s="519">
        <v>19832</v>
      </c>
      <c r="F9436" s="103">
        <v>386.08</v>
      </c>
      <c r="G9436" s="309"/>
      <c r="H9436" s="309"/>
      <c r="I9436" s="24"/>
      <c r="J9436" s="2"/>
    </row>
    <row r="9437" spans="1:10" s="444" customFormat="1">
      <c r="A9437" s="380">
        <v>41948</v>
      </c>
      <c r="B9437" s="4"/>
      <c r="C9437" s="7" t="s">
        <v>166</v>
      </c>
      <c r="D9437" s="7" t="s">
        <v>10732</v>
      </c>
      <c r="E9437" s="519">
        <v>19895</v>
      </c>
      <c r="F9437" s="103">
        <v>390.14</v>
      </c>
      <c r="G9437" s="309"/>
      <c r="H9437" s="309"/>
      <c r="I9437" s="24"/>
      <c r="J9437" s="2"/>
    </row>
    <row r="9438" spans="1:10" s="444" customFormat="1">
      <c r="A9438" s="380">
        <v>41939</v>
      </c>
      <c r="B9438" s="4"/>
      <c r="C9438" s="7" t="s">
        <v>9238</v>
      </c>
      <c r="D9438" s="7" t="s">
        <v>10565</v>
      </c>
      <c r="E9438" s="519">
        <v>19853</v>
      </c>
      <c r="F9438" s="103">
        <v>400</v>
      </c>
      <c r="G9438" s="309"/>
      <c r="H9438" s="309"/>
      <c r="I9438" s="24"/>
      <c r="J9438" s="2"/>
    </row>
    <row r="9439" spans="1:10" s="444" customFormat="1">
      <c r="A9439" s="380">
        <v>41936</v>
      </c>
      <c r="B9439" s="4"/>
      <c r="C9439" s="7" t="s">
        <v>5708</v>
      </c>
      <c r="D9439" s="7" t="s">
        <v>10560</v>
      </c>
      <c r="E9439" s="519">
        <v>19848</v>
      </c>
      <c r="F9439" s="103">
        <v>458.22</v>
      </c>
      <c r="G9439" s="309"/>
      <c r="H9439" s="309"/>
      <c r="I9439" s="24"/>
      <c r="J9439" s="2"/>
    </row>
    <row r="9440" spans="1:10" s="444" customFormat="1">
      <c r="A9440" s="380">
        <v>41940</v>
      </c>
      <c r="B9440" s="4"/>
      <c r="C9440" s="7" t="s">
        <v>130</v>
      </c>
      <c r="D9440" s="7" t="s">
        <v>10588</v>
      </c>
      <c r="E9440" s="519">
        <v>19881</v>
      </c>
      <c r="F9440" s="103">
        <v>975</v>
      </c>
      <c r="G9440" s="309"/>
      <c r="H9440" s="309"/>
      <c r="I9440" s="24"/>
      <c r="J9440" s="2"/>
    </row>
    <row r="9441" spans="1:10" s="444" customFormat="1">
      <c r="A9441" s="685">
        <v>41939</v>
      </c>
      <c r="B9441" s="362"/>
      <c r="C9441" s="363" t="s">
        <v>10602</v>
      </c>
      <c r="D9441" s="363" t="s">
        <v>10601</v>
      </c>
      <c r="E9441" s="519">
        <v>19876</v>
      </c>
      <c r="F9441" s="103">
        <v>2816</v>
      </c>
      <c r="G9441" s="309"/>
      <c r="H9441" s="309"/>
      <c r="I9441" s="24"/>
      <c r="J9441" s="2"/>
    </row>
    <row r="9442" spans="1:10">
      <c r="A9442" s="380">
        <v>41949</v>
      </c>
      <c r="B9442" s="4"/>
      <c r="C9442" s="7" t="s">
        <v>10742</v>
      </c>
      <c r="D9442" s="7" t="s">
        <v>10748</v>
      </c>
      <c r="E9442" s="519">
        <v>19907</v>
      </c>
      <c r="F9442" s="103">
        <v>2000</v>
      </c>
    </row>
    <row r="9443" spans="1:10">
      <c r="A9443" s="380">
        <v>41949</v>
      </c>
      <c r="B9443" s="4"/>
      <c r="C9443" s="7" t="s">
        <v>3157</v>
      </c>
      <c r="D9443" s="7" t="s">
        <v>10744</v>
      </c>
      <c r="E9443" s="519">
        <v>19903</v>
      </c>
      <c r="F9443" s="103">
        <v>2400</v>
      </c>
    </row>
    <row r="9444" spans="1:10">
      <c r="A9444" s="579">
        <v>41950</v>
      </c>
    </row>
    <row r="9445" spans="1:10" s="444" customFormat="1">
      <c r="A9445" s="380">
        <v>41939</v>
      </c>
      <c r="B9445" s="4"/>
      <c r="C9445" s="7" t="s">
        <v>4292</v>
      </c>
      <c r="D9445" s="7" t="s">
        <v>10563</v>
      </c>
      <c r="E9445" s="519">
        <v>19851</v>
      </c>
      <c r="F9445" s="103">
        <v>500</v>
      </c>
      <c r="G9445" s="309"/>
      <c r="H9445" s="309"/>
      <c r="I9445" s="24"/>
      <c r="J9445" s="2"/>
    </row>
    <row r="9446" spans="1:10" s="444" customFormat="1">
      <c r="A9446" s="380">
        <v>41949</v>
      </c>
      <c r="B9446" s="4"/>
      <c r="C9446" s="7" t="s">
        <v>8346</v>
      </c>
      <c r="D9446" s="7" t="s">
        <v>10745</v>
      </c>
      <c r="E9446" s="519">
        <v>19904</v>
      </c>
      <c r="F9446" s="103">
        <v>92.12</v>
      </c>
      <c r="G9446" s="309"/>
      <c r="H9446" s="309"/>
      <c r="I9446" s="24"/>
      <c r="J9446" s="2"/>
    </row>
    <row r="9447" spans="1:10" s="444" customFormat="1">
      <c r="A9447" s="380">
        <v>41939</v>
      </c>
      <c r="B9447" s="4"/>
      <c r="C9447" s="7" t="s">
        <v>5074</v>
      </c>
      <c r="D9447" s="7" t="s">
        <v>10567</v>
      </c>
      <c r="E9447" s="519">
        <v>19855</v>
      </c>
      <c r="F9447" s="103">
        <v>184.14</v>
      </c>
      <c r="G9447" s="309"/>
      <c r="H9447" s="309"/>
      <c r="I9447" s="24"/>
      <c r="J9447" s="2"/>
    </row>
    <row r="9448" spans="1:10" s="444" customFormat="1">
      <c r="A9448" s="380">
        <v>41939</v>
      </c>
      <c r="B9448" s="4"/>
      <c r="C9448" s="7" t="s">
        <v>662</v>
      </c>
      <c r="D9448" s="7" t="s">
        <v>10566</v>
      </c>
      <c r="E9448" s="519">
        <v>19854</v>
      </c>
      <c r="F9448" s="103">
        <v>184.4</v>
      </c>
      <c r="G9448" s="309"/>
      <c r="H9448" s="309"/>
      <c r="I9448" s="24"/>
      <c r="J9448" s="2"/>
    </row>
    <row r="9449" spans="1:10" s="444" customFormat="1">
      <c r="A9449" s="380">
        <v>41939</v>
      </c>
      <c r="B9449" s="4"/>
      <c r="C9449" s="7" t="s">
        <v>348</v>
      </c>
      <c r="D9449" s="7" t="s">
        <v>10564</v>
      </c>
      <c r="E9449" s="519">
        <v>19852</v>
      </c>
      <c r="F9449" s="103">
        <v>250</v>
      </c>
      <c r="G9449" s="309"/>
      <c r="H9449" s="309"/>
      <c r="I9449" s="24"/>
      <c r="J9449" s="2"/>
    </row>
    <row r="9450" spans="1:10" s="444" customFormat="1">
      <c r="A9450" s="380">
        <v>41939</v>
      </c>
      <c r="B9450" s="4"/>
      <c r="C9450" s="7" t="s">
        <v>896</v>
      </c>
      <c r="D9450" s="7" t="s">
        <v>10569</v>
      </c>
      <c r="E9450" s="519">
        <v>19857</v>
      </c>
      <c r="F9450" s="103">
        <v>400</v>
      </c>
      <c r="G9450" s="309"/>
      <c r="H9450" s="309"/>
      <c r="I9450" s="24"/>
      <c r="J9450" s="2"/>
    </row>
    <row r="9451" spans="1:10" s="444" customFormat="1">
      <c r="A9451" s="380">
        <v>41939</v>
      </c>
      <c r="B9451" s="4"/>
      <c r="C9451" s="7" t="s">
        <v>3689</v>
      </c>
      <c r="D9451" s="7" t="s">
        <v>10117</v>
      </c>
      <c r="E9451" s="519">
        <v>19858</v>
      </c>
      <c r="F9451" s="103">
        <v>400</v>
      </c>
      <c r="G9451" s="309"/>
      <c r="H9451" s="309"/>
      <c r="I9451" s="24"/>
      <c r="J9451" s="2"/>
    </row>
    <row r="9452" spans="1:10" s="444" customFormat="1">
      <c r="A9452" s="380">
        <v>41939</v>
      </c>
      <c r="B9452" s="4"/>
      <c r="C9452" s="7" t="s">
        <v>10270</v>
      </c>
      <c r="D9452" s="7" t="s">
        <v>10570</v>
      </c>
      <c r="E9452" s="519">
        <v>19859</v>
      </c>
      <c r="F9452" s="103">
        <v>800</v>
      </c>
      <c r="G9452" s="309"/>
      <c r="H9452" s="309"/>
      <c r="I9452" s="24"/>
      <c r="J9452" s="684">
        <v>5692.54</v>
      </c>
    </row>
    <row r="9453" spans="1:10" s="444" customFormat="1">
      <c r="A9453" s="380">
        <v>41949</v>
      </c>
      <c r="B9453" s="4"/>
      <c r="C9453" s="7" t="s">
        <v>1460</v>
      </c>
      <c r="D9453" s="7" t="s">
        <v>10750</v>
      </c>
      <c r="E9453" s="519">
        <v>19911</v>
      </c>
      <c r="F9453" s="103">
        <v>73.92</v>
      </c>
      <c r="G9453" s="309"/>
      <c r="H9453" s="309"/>
      <c r="I9453" s="24"/>
      <c r="J9453" s="2"/>
    </row>
    <row r="9454" spans="1:10" s="444" customFormat="1">
      <c r="A9454" s="380">
        <v>41949</v>
      </c>
      <c r="B9454" s="4"/>
      <c r="C9454" s="7" t="s">
        <v>226</v>
      </c>
      <c r="D9454" s="7" t="s">
        <v>10751</v>
      </c>
      <c r="E9454" s="519">
        <v>19912</v>
      </c>
      <c r="F9454" s="103">
        <v>562.51</v>
      </c>
      <c r="G9454" s="309"/>
      <c r="H9454" s="309"/>
      <c r="I9454" s="24"/>
      <c r="J9454" s="2"/>
    </row>
    <row r="9455" spans="1:10" s="444" customFormat="1">
      <c r="A9455" s="380">
        <v>41949</v>
      </c>
      <c r="B9455" s="4"/>
      <c r="C9455" s="7" t="s">
        <v>10743</v>
      </c>
      <c r="D9455" s="7" t="s">
        <v>10749</v>
      </c>
      <c r="E9455" s="519">
        <v>19908</v>
      </c>
      <c r="F9455" s="103">
        <v>532.38</v>
      </c>
      <c r="G9455" s="309"/>
      <c r="H9455" s="309"/>
      <c r="I9455" s="24"/>
      <c r="J9455" s="2"/>
    </row>
    <row r="9456" spans="1:10" s="444" customFormat="1">
      <c r="A9456" s="380">
        <v>41950</v>
      </c>
      <c r="B9456" s="4"/>
      <c r="C9456" s="7" t="s">
        <v>1707</v>
      </c>
      <c r="D9456" s="7" t="s">
        <v>10669</v>
      </c>
      <c r="E9456" s="519">
        <v>19920</v>
      </c>
      <c r="F9456" s="103">
        <v>413.08</v>
      </c>
      <c r="G9456" s="309"/>
      <c r="H9456" s="309"/>
      <c r="I9456" s="24"/>
      <c r="J9456" s="2"/>
    </row>
    <row r="9457" spans="1:10">
      <c r="A9457" s="380">
        <v>41950</v>
      </c>
      <c r="B9457" s="4"/>
      <c r="C9457" s="7" t="s">
        <v>2206</v>
      </c>
      <c r="D9457" s="7" t="s">
        <v>10758</v>
      </c>
      <c r="E9457" s="519">
        <v>19917</v>
      </c>
      <c r="F9457" s="103">
        <v>550</v>
      </c>
    </row>
    <row r="9458" spans="1:10">
      <c r="A9458" s="380">
        <v>41950</v>
      </c>
      <c r="B9458" s="4"/>
      <c r="C9458" s="7" t="s">
        <v>1571</v>
      </c>
      <c r="D9458" s="7" t="s">
        <v>10760</v>
      </c>
      <c r="E9458" s="519">
        <v>19919</v>
      </c>
      <c r="F9458" s="103">
        <v>200</v>
      </c>
    </row>
    <row r="9459" spans="1:10" s="444" customFormat="1">
      <c r="A9459" s="380">
        <v>41950</v>
      </c>
      <c r="B9459" s="4"/>
      <c r="C9459" s="7" t="s">
        <v>10753</v>
      </c>
      <c r="D9459" s="7" t="s">
        <v>10759</v>
      </c>
      <c r="E9459" s="519">
        <v>19918</v>
      </c>
      <c r="F9459" s="103">
        <v>120</v>
      </c>
      <c r="G9459" s="309"/>
      <c r="H9459" s="309"/>
      <c r="I9459" s="24"/>
      <c r="J9459" s="2"/>
    </row>
    <row r="9460" spans="1:10" s="444" customFormat="1">
      <c r="A9460" s="380">
        <v>41950</v>
      </c>
      <c r="B9460" s="4"/>
      <c r="C9460" s="7" t="s">
        <v>3101</v>
      </c>
      <c r="D9460" s="7" t="s">
        <v>8356</v>
      </c>
      <c r="E9460" s="519">
        <v>19924</v>
      </c>
      <c r="F9460" s="103">
        <v>600</v>
      </c>
      <c r="G9460" s="309"/>
      <c r="H9460" s="309"/>
      <c r="I9460" s="24"/>
      <c r="J9460" s="2"/>
    </row>
    <row r="9461" spans="1:10" s="444" customFormat="1">
      <c r="A9461" s="380">
        <v>41950</v>
      </c>
      <c r="B9461" s="4"/>
      <c r="C9461" s="7" t="s">
        <v>145</v>
      </c>
      <c r="D9461" s="7" t="s">
        <v>10755</v>
      </c>
      <c r="E9461" s="519">
        <v>19914</v>
      </c>
      <c r="F9461" s="103">
        <v>239</v>
      </c>
      <c r="G9461" s="309"/>
      <c r="H9461" s="309"/>
      <c r="I9461" s="24"/>
      <c r="J9461" s="2"/>
    </row>
    <row r="9462" spans="1:10" s="444" customFormat="1">
      <c r="A9462" s="380">
        <v>41950</v>
      </c>
      <c r="B9462" s="4"/>
      <c r="C9462" s="7" t="s">
        <v>895</v>
      </c>
      <c r="D9462" s="7" t="s">
        <v>10761</v>
      </c>
      <c r="E9462" s="519">
        <v>19922</v>
      </c>
      <c r="F9462" s="103">
        <v>430.14</v>
      </c>
      <c r="G9462" s="309"/>
      <c r="H9462" s="309"/>
      <c r="I9462" s="24"/>
      <c r="J9462" s="2"/>
    </row>
    <row r="9463" spans="1:10" s="444" customFormat="1">
      <c r="A9463" s="380">
        <v>41939</v>
      </c>
      <c r="B9463" s="4"/>
      <c r="C9463" s="7" t="s">
        <v>8407</v>
      </c>
      <c r="D9463" s="7" t="s">
        <v>10561</v>
      </c>
      <c r="E9463" s="519">
        <v>19849</v>
      </c>
      <c r="F9463" s="103">
        <v>874</v>
      </c>
      <c r="G9463" s="309"/>
      <c r="H9463" s="309"/>
      <c r="I9463" s="24"/>
      <c r="J9463" s="2"/>
    </row>
    <row r="9464" spans="1:10">
      <c r="A9464" s="579">
        <v>41953</v>
      </c>
    </row>
    <row r="9465" spans="1:10" s="444" customFormat="1">
      <c r="A9465" s="380">
        <v>41950</v>
      </c>
      <c r="B9465" s="4"/>
      <c r="C9465" s="7" t="s">
        <v>9238</v>
      </c>
      <c r="D9465" s="7" t="s">
        <v>10764</v>
      </c>
      <c r="E9465" s="519">
        <v>19926</v>
      </c>
      <c r="F9465" s="103">
        <v>400</v>
      </c>
      <c r="G9465" s="309"/>
      <c r="H9465" s="309"/>
      <c r="I9465" s="24"/>
      <c r="J9465" s="2"/>
    </row>
    <row r="9466" spans="1:10" s="444" customFormat="1">
      <c r="A9466" s="380">
        <v>41939</v>
      </c>
      <c r="B9466" s="4"/>
      <c r="C9466" s="7" t="s">
        <v>1288</v>
      </c>
      <c r="D9466" s="7" t="s">
        <v>10572</v>
      </c>
      <c r="E9466" s="519">
        <v>19861</v>
      </c>
      <c r="F9466" s="103">
        <v>500</v>
      </c>
      <c r="G9466" s="309"/>
      <c r="H9466" s="309"/>
    </row>
    <row r="9467" spans="1:10" s="444" customFormat="1">
      <c r="A9467" s="380">
        <v>41943</v>
      </c>
      <c r="B9467" s="4"/>
      <c r="C9467" s="7" t="s">
        <v>10716</v>
      </c>
      <c r="D9467" s="7" t="s">
        <v>10715</v>
      </c>
      <c r="E9467" s="519">
        <v>19891</v>
      </c>
      <c r="F9467" s="103">
        <v>653.79999999999995</v>
      </c>
      <c r="G9467" s="309"/>
      <c r="H9467" s="309"/>
    </row>
    <row r="9468" spans="1:10" s="444" customFormat="1">
      <c r="A9468" s="380">
        <v>41950</v>
      </c>
      <c r="B9468" s="4"/>
      <c r="C9468" s="7" t="s">
        <v>940</v>
      </c>
      <c r="D9468" s="7" t="s">
        <v>2636</v>
      </c>
      <c r="E9468" s="519">
        <v>19921</v>
      </c>
      <c r="F9468" s="103">
        <v>2000</v>
      </c>
      <c r="G9468" s="309"/>
      <c r="H9468" s="309"/>
      <c r="I9468" s="24"/>
      <c r="J9468" s="2"/>
    </row>
    <row r="9469" spans="1:10" s="444" customFormat="1">
      <c r="A9469" s="380">
        <v>41950</v>
      </c>
      <c r="B9469" s="4"/>
      <c r="C9469" s="7" t="s">
        <v>1727</v>
      </c>
      <c r="D9469" s="7" t="s">
        <v>10754</v>
      </c>
      <c r="E9469" s="519">
        <v>19913</v>
      </c>
      <c r="F9469" s="103">
        <v>30</v>
      </c>
      <c r="G9469" s="309"/>
      <c r="H9469" s="309"/>
      <c r="I9469" s="24"/>
      <c r="J9469" s="2"/>
    </row>
    <row r="9470" spans="1:10">
      <c r="A9470" s="380">
        <v>41953</v>
      </c>
      <c r="B9470" s="4"/>
      <c r="C9470" s="7" t="s">
        <v>10769</v>
      </c>
      <c r="D9470" s="7" t="s">
        <v>10768</v>
      </c>
      <c r="E9470" s="519">
        <v>19928</v>
      </c>
      <c r="F9470" s="103">
        <v>397.38</v>
      </c>
    </row>
    <row r="9471" spans="1:10">
      <c r="A9471" s="380">
        <v>41939</v>
      </c>
      <c r="B9471" s="4"/>
      <c r="C9471" s="7" t="s">
        <v>1288</v>
      </c>
      <c r="D9471" s="7" t="s">
        <v>10572</v>
      </c>
      <c r="E9471" s="519">
        <v>19861</v>
      </c>
      <c r="F9471" s="103">
        <v>500</v>
      </c>
    </row>
    <row r="9472" spans="1:10">
      <c r="A9472" s="579">
        <v>41954</v>
      </c>
    </row>
    <row r="9473" spans="1:10">
      <c r="A9473" s="380">
        <v>41939</v>
      </c>
      <c r="B9473" s="4"/>
      <c r="C9473" s="7" t="s">
        <v>6375</v>
      </c>
      <c r="D9473" s="7" t="s">
        <v>10571</v>
      </c>
      <c r="E9473" s="519">
        <v>19860</v>
      </c>
      <c r="F9473" s="103">
        <v>400</v>
      </c>
    </row>
    <row r="9474" spans="1:10" s="444" customFormat="1">
      <c r="A9474" s="380">
        <v>41949</v>
      </c>
      <c r="B9474" s="4"/>
      <c r="C9474" s="7" t="s">
        <v>10741</v>
      </c>
      <c r="D9474" s="7" t="s">
        <v>10746</v>
      </c>
      <c r="E9474" s="519">
        <v>19905</v>
      </c>
      <c r="F9474" s="103">
        <v>459.8</v>
      </c>
      <c r="G9474" s="309"/>
      <c r="H9474" s="309"/>
      <c r="I9474" s="24"/>
      <c r="J9474" s="2"/>
    </row>
    <row r="9475" spans="1:10" s="444" customFormat="1">
      <c r="A9475" s="380">
        <v>41939</v>
      </c>
      <c r="B9475" s="4"/>
      <c r="C9475" s="7" t="s">
        <v>7007</v>
      </c>
      <c r="D9475" s="7" t="s">
        <v>10562</v>
      </c>
      <c r="E9475" s="519">
        <v>19850</v>
      </c>
      <c r="F9475" s="103">
        <v>500</v>
      </c>
      <c r="G9475" s="309"/>
      <c r="H9475" s="309"/>
      <c r="I9475" s="24"/>
      <c r="J9475" s="2"/>
    </row>
    <row r="9476" spans="1:10" s="444" customFormat="1">
      <c r="A9476" s="380">
        <v>41926</v>
      </c>
      <c r="B9476" s="4"/>
      <c r="C9476" s="7" t="s">
        <v>6847</v>
      </c>
      <c r="D9476" s="7" t="s">
        <v>10351</v>
      </c>
      <c r="E9476" s="519">
        <v>19793</v>
      </c>
      <c r="F9476" s="103">
        <v>562.16</v>
      </c>
      <c r="G9476" s="309"/>
      <c r="H9476" s="309"/>
      <c r="I9476" s="24"/>
      <c r="J9476" s="2"/>
    </row>
    <row r="9477" spans="1:10">
      <c r="A9477" s="380">
        <v>41953</v>
      </c>
      <c r="B9477" s="4"/>
      <c r="C9477" s="7" t="s">
        <v>10771</v>
      </c>
      <c r="D9477" s="7" t="s">
        <v>10776</v>
      </c>
      <c r="E9477" s="519">
        <v>19936</v>
      </c>
      <c r="F9477" s="103">
        <v>177.9</v>
      </c>
    </row>
    <row r="9478" spans="1:10">
      <c r="A9478" s="380">
        <v>41953</v>
      </c>
      <c r="B9478" s="4"/>
      <c r="C9478" s="7" t="s">
        <v>10771</v>
      </c>
      <c r="D9478" s="7" t="s">
        <v>10775</v>
      </c>
      <c r="E9478" s="519">
        <v>19935</v>
      </c>
      <c r="F9478" s="103">
        <v>128.1</v>
      </c>
    </row>
    <row r="9479" spans="1:10">
      <c r="A9479" s="380">
        <v>41954</v>
      </c>
      <c r="B9479" s="4"/>
      <c r="C9479" s="7" t="s">
        <v>2897</v>
      </c>
      <c r="D9479" s="7" t="s">
        <v>10783</v>
      </c>
      <c r="E9479" s="519">
        <v>19949</v>
      </c>
      <c r="F9479" s="103">
        <v>2300</v>
      </c>
      <c r="H9479" s="693"/>
    </row>
    <row r="9480" spans="1:10">
      <c r="A9480" s="380">
        <v>41954</v>
      </c>
      <c r="B9480" s="4"/>
      <c r="C9480" s="7" t="s">
        <v>7994</v>
      </c>
      <c r="D9480" s="7" t="s">
        <v>10784</v>
      </c>
      <c r="E9480" s="519">
        <v>19950</v>
      </c>
      <c r="F9480" s="103">
        <v>535.74</v>
      </c>
      <c r="H9480" s="693"/>
    </row>
    <row r="9481" spans="1:10" s="444" customFormat="1">
      <c r="A9481" s="380">
        <v>41954</v>
      </c>
      <c r="B9481" s="4"/>
      <c r="C9481" s="7" t="s">
        <v>3157</v>
      </c>
      <c r="D9481" s="7" t="s">
        <v>10779</v>
      </c>
      <c r="E9481" s="519">
        <v>19942</v>
      </c>
      <c r="F9481" s="103">
        <v>3000</v>
      </c>
      <c r="G9481" s="309"/>
      <c r="H9481" s="693"/>
      <c r="I9481" s="24"/>
      <c r="J9481" s="2"/>
    </row>
    <row r="9482" spans="1:10" s="444" customFormat="1">
      <c r="A9482" s="380">
        <v>41954</v>
      </c>
      <c r="B9482" s="4"/>
      <c r="C9482" s="7" t="s">
        <v>3157</v>
      </c>
      <c r="D9482" s="7" t="s">
        <v>10778</v>
      </c>
      <c r="E9482" s="519">
        <v>19941</v>
      </c>
      <c r="F9482" s="103">
        <v>1680.86</v>
      </c>
      <c r="G9482" s="309"/>
      <c r="H9482" s="693"/>
      <c r="I9482" s="24"/>
      <c r="J9482" s="2"/>
    </row>
    <row r="9483" spans="1:10">
      <c r="A9483" s="380">
        <v>41954</v>
      </c>
      <c r="B9483" s="4"/>
      <c r="C9483" s="7" t="s">
        <v>2897</v>
      </c>
      <c r="D9483" s="7" t="s">
        <v>9389</v>
      </c>
      <c r="E9483" s="519">
        <v>19937</v>
      </c>
      <c r="F9483" s="103">
        <v>2700</v>
      </c>
      <c r="H9483" s="693"/>
    </row>
    <row r="9484" spans="1:10">
      <c r="A9484" s="380">
        <v>41953</v>
      </c>
      <c r="B9484" s="4"/>
      <c r="C9484" s="7" t="s">
        <v>10306</v>
      </c>
      <c r="D9484" s="7" t="s">
        <v>10303</v>
      </c>
      <c r="E9484" s="519">
        <v>19931</v>
      </c>
      <c r="F9484" s="103">
        <v>920</v>
      </c>
      <c r="H9484" s="693"/>
    </row>
    <row r="9485" spans="1:10">
      <c r="A9485" s="380">
        <v>41953</v>
      </c>
      <c r="B9485" s="4"/>
      <c r="C9485" s="7" t="s">
        <v>2482</v>
      </c>
      <c r="D9485" s="7" t="s">
        <v>10773</v>
      </c>
      <c r="E9485" s="519">
        <v>19930</v>
      </c>
      <c r="F9485" s="103">
        <v>1500</v>
      </c>
      <c r="H9485" s="693"/>
    </row>
    <row r="9487" spans="1:10">
      <c r="A9487" s="579">
        <v>41955</v>
      </c>
    </row>
    <row r="9488" spans="1:10" s="444" customFormat="1">
      <c r="A9488" s="380">
        <v>41948</v>
      </c>
      <c r="B9488" s="4"/>
      <c r="C9488" s="7" t="s">
        <v>10735</v>
      </c>
      <c r="D9488" s="7" t="s">
        <v>10734</v>
      </c>
      <c r="E9488" s="519">
        <v>19897</v>
      </c>
      <c r="F9488" s="103">
        <v>347.74</v>
      </c>
      <c r="G9488" s="309"/>
      <c r="H9488" s="693"/>
      <c r="I9488" s="24"/>
      <c r="J9488" s="2"/>
    </row>
    <row r="9489" spans="1:10" s="444" customFormat="1">
      <c r="A9489" s="380">
        <v>41950</v>
      </c>
      <c r="B9489" s="4"/>
      <c r="C9489" s="7" t="s">
        <v>2447</v>
      </c>
      <c r="D9489" s="7" t="s">
        <v>10763</v>
      </c>
      <c r="E9489" s="519">
        <v>19927</v>
      </c>
      <c r="F9489" s="103">
        <v>1300</v>
      </c>
      <c r="G9489" s="309"/>
      <c r="H9489" s="693"/>
      <c r="I9489" s="24"/>
      <c r="J9489" s="2"/>
    </row>
    <row r="9490" spans="1:10">
      <c r="A9490" s="380">
        <v>41953</v>
      </c>
      <c r="B9490" s="4"/>
      <c r="C9490" s="7" t="s">
        <v>100</v>
      </c>
      <c r="D9490" s="7" t="s">
        <v>10772</v>
      </c>
      <c r="E9490" s="519">
        <v>19929</v>
      </c>
      <c r="F9490" s="103">
        <v>1000</v>
      </c>
      <c r="H9490" s="693"/>
    </row>
    <row r="9491" spans="1:10">
      <c r="A9491" s="380">
        <v>41954</v>
      </c>
      <c r="B9491" s="4"/>
      <c r="C9491" s="7" t="s">
        <v>8242</v>
      </c>
      <c r="D9491" s="7" t="s">
        <v>10666</v>
      </c>
      <c r="E9491" s="519">
        <v>19939</v>
      </c>
      <c r="F9491" s="103">
        <v>758.25</v>
      </c>
      <c r="H9491" s="693"/>
    </row>
    <row r="9492" spans="1:10" s="444" customFormat="1">
      <c r="A9492" s="380">
        <v>41950</v>
      </c>
      <c r="B9492" s="4"/>
      <c r="C9492" s="7" t="s">
        <v>3697</v>
      </c>
      <c r="D9492" s="7" t="s">
        <v>10762</v>
      </c>
      <c r="E9492" s="519">
        <v>19923</v>
      </c>
      <c r="F9492" s="103">
        <v>200</v>
      </c>
      <c r="G9492" s="309"/>
      <c r="H9492" s="693"/>
      <c r="I9492" s="24"/>
      <c r="J9492" s="2"/>
    </row>
    <row r="9495" spans="1:10">
      <c r="A9495" s="579">
        <v>41956</v>
      </c>
      <c r="H9495" s="398"/>
    </row>
    <row r="9496" spans="1:10">
      <c r="A9496" s="380">
        <v>41955</v>
      </c>
      <c r="B9496" s="4"/>
      <c r="C9496" s="7" t="s">
        <v>348</v>
      </c>
      <c r="D9496" s="7" t="s">
        <v>10803</v>
      </c>
      <c r="E9496" s="519">
        <v>19956</v>
      </c>
      <c r="F9496" s="103">
        <v>250</v>
      </c>
      <c r="H9496" s="693"/>
    </row>
    <row r="9497" spans="1:10">
      <c r="A9497" s="380">
        <v>41954</v>
      </c>
      <c r="B9497" s="4"/>
      <c r="C9497" s="7" t="s">
        <v>6086</v>
      </c>
      <c r="D9497" s="7" t="s">
        <v>10781</v>
      </c>
      <c r="E9497" s="519">
        <v>19944</v>
      </c>
      <c r="F9497" s="103">
        <v>1056.6400000000001</v>
      </c>
      <c r="H9497" s="693"/>
    </row>
    <row r="9498" spans="1:10">
      <c r="A9498" s="380">
        <v>41956</v>
      </c>
      <c r="B9498" s="4"/>
      <c r="C9498" s="7" t="s">
        <v>835</v>
      </c>
      <c r="D9498" s="7" t="s">
        <v>10814</v>
      </c>
      <c r="E9498" s="519">
        <v>19972</v>
      </c>
      <c r="F9498" s="103">
        <v>4619.6499999999996</v>
      </c>
      <c r="H9498" s="693"/>
    </row>
    <row r="9499" spans="1:10">
      <c r="A9499" s="380">
        <v>41956</v>
      </c>
      <c r="B9499" s="4"/>
      <c r="C9499" s="7" t="s">
        <v>835</v>
      </c>
      <c r="D9499" s="7" t="s">
        <v>10814</v>
      </c>
      <c r="E9499" s="519">
        <v>19973</v>
      </c>
      <c r="F9499" s="103">
        <v>4619.6499999999996</v>
      </c>
      <c r="H9499" s="693"/>
    </row>
    <row r="9500" spans="1:10" s="444" customFormat="1">
      <c r="A9500" s="380">
        <v>41955</v>
      </c>
      <c r="B9500" s="4"/>
      <c r="C9500" s="7" t="s">
        <v>10799</v>
      </c>
      <c r="D9500" s="7" t="s">
        <v>10808</v>
      </c>
      <c r="E9500" s="519">
        <v>19969</v>
      </c>
      <c r="F9500" s="103">
        <v>700</v>
      </c>
      <c r="G9500" s="309"/>
      <c r="H9500" s="693"/>
      <c r="I9500" s="24"/>
      <c r="J9500" s="2"/>
    </row>
    <row r="9501" spans="1:10">
      <c r="A9501" s="627">
        <v>41956</v>
      </c>
      <c r="B9501" s="33"/>
      <c r="C9501" s="316" t="s">
        <v>10819</v>
      </c>
      <c r="D9501" s="316" t="s">
        <v>3608</v>
      </c>
      <c r="E9501" s="519">
        <v>19945</v>
      </c>
      <c r="F9501" s="103">
        <v>927.36</v>
      </c>
      <c r="H9501" s="398"/>
    </row>
    <row r="9504" spans="1:10">
      <c r="A9504" s="579">
        <v>41960</v>
      </c>
    </row>
    <row r="9505" spans="1:10">
      <c r="A9505" s="380">
        <v>41956</v>
      </c>
      <c r="B9505" s="4"/>
      <c r="C9505" s="7" t="s">
        <v>10820</v>
      </c>
      <c r="D9505" s="7" t="s">
        <v>3608</v>
      </c>
      <c r="E9505" s="519">
        <v>19946</v>
      </c>
      <c r="F9505" s="103">
        <v>690</v>
      </c>
    </row>
    <row r="9506" spans="1:10" s="444" customFormat="1">
      <c r="A9506" s="380">
        <v>41918</v>
      </c>
      <c r="B9506" s="4"/>
      <c r="C9506" s="7" t="s">
        <v>9654</v>
      </c>
      <c r="D9506" s="7" t="s">
        <v>10295</v>
      </c>
      <c r="E9506" s="519">
        <v>19747</v>
      </c>
      <c r="F9506" s="103">
        <v>760</v>
      </c>
      <c r="G9506" s="309"/>
      <c r="H9506" s="693"/>
      <c r="I9506" s="24"/>
      <c r="J9506" s="2"/>
    </row>
    <row r="9507" spans="1:10">
      <c r="A9507" s="380">
        <v>41956</v>
      </c>
      <c r="B9507" s="4"/>
      <c r="C9507" s="7" t="s">
        <v>10821</v>
      </c>
      <c r="D9507" s="7" t="s">
        <v>3608</v>
      </c>
      <c r="E9507" s="519">
        <v>19947</v>
      </c>
      <c r="F9507" s="103">
        <v>1000</v>
      </c>
    </row>
    <row r="9508" spans="1:10" s="444" customFormat="1">
      <c r="A9508" s="380">
        <v>41950</v>
      </c>
      <c r="B9508" s="4"/>
      <c r="C9508" s="7" t="s">
        <v>761</v>
      </c>
      <c r="D9508" s="7" t="s">
        <v>10757</v>
      </c>
      <c r="E9508" s="519">
        <v>19916</v>
      </c>
      <c r="F9508" s="103">
        <v>1383.95</v>
      </c>
      <c r="G9508" s="309"/>
      <c r="H9508" s="398"/>
      <c r="I9508" s="24"/>
      <c r="J9508" s="2"/>
    </row>
    <row r="9509" spans="1:10">
      <c r="A9509" s="380">
        <v>41926</v>
      </c>
      <c r="B9509" s="4">
        <v>41957</v>
      </c>
      <c r="C9509" s="7" t="s">
        <v>133</v>
      </c>
      <c r="D9509" s="7" t="s">
        <v>10350</v>
      </c>
      <c r="E9509" s="519">
        <v>19792</v>
      </c>
      <c r="F9509" s="103">
        <v>574.98</v>
      </c>
      <c r="H9509" s="398"/>
    </row>
    <row r="9510" spans="1:10">
      <c r="A9510" s="380">
        <v>41957</v>
      </c>
      <c r="B9510" s="4"/>
      <c r="C9510" s="7" t="s">
        <v>835</v>
      </c>
      <c r="D9510" s="7" t="s">
        <v>10949</v>
      </c>
      <c r="E9510" s="519">
        <v>19974</v>
      </c>
      <c r="F9510" s="103">
        <v>2016.9</v>
      </c>
      <c r="H9510" s="398"/>
    </row>
    <row r="9511" spans="1:10">
      <c r="A9511" s="380">
        <v>41957</v>
      </c>
      <c r="B9511" s="4"/>
      <c r="C9511" s="7" t="s">
        <v>3697</v>
      </c>
      <c r="D9511" s="7" t="s">
        <v>10954</v>
      </c>
      <c r="E9511" s="519">
        <v>19978</v>
      </c>
      <c r="F9511" s="103">
        <v>300</v>
      </c>
      <c r="H9511" s="398"/>
    </row>
    <row r="9512" spans="1:10">
      <c r="A9512" s="380">
        <v>41953</v>
      </c>
      <c r="B9512" s="4"/>
      <c r="C9512" s="7" t="s">
        <v>5751</v>
      </c>
      <c r="D9512" s="7" t="s">
        <v>10774</v>
      </c>
      <c r="E9512" s="519">
        <v>19934</v>
      </c>
      <c r="F9512" s="103">
        <v>4400</v>
      </c>
      <c r="H9512" s="398"/>
    </row>
    <row r="9513" spans="1:10">
      <c r="A9513" s="380">
        <v>41957</v>
      </c>
      <c r="B9513" s="4"/>
      <c r="C9513" s="7" t="s">
        <v>2013</v>
      </c>
      <c r="D9513" s="7" t="s">
        <v>10953</v>
      </c>
      <c r="E9513" s="519">
        <v>19975</v>
      </c>
      <c r="F9513" s="103">
        <v>460</v>
      </c>
      <c r="H9513" s="398"/>
    </row>
    <row r="9514" spans="1:10">
      <c r="A9514" s="380">
        <v>41955</v>
      </c>
      <c r="B9514" s="4"/>
      <c r="C9514" s="7" t="s">
        <v>3502</v>
      </c>
      <c r="D9514" s="7" t="s">
        <v>10809</v>
      </c>
      <c r="E9514" s="519">
        <v>19970</v>
      </c>
      <c r="F9514" s="103">
        <v>400</v>
      </c>
      <c r="H9514" s="398"/>
    </row>
    <row r="9515" spans="1:10" s="444" customFormat="1">
      <c r="A9515" s="380">
        <v>41957</v>
      </c>
      <c r="B9515" s="4"/>
      <c r="C9515" s="7" t="s">
        <v>233</v>
      </c>
      <c r="D9515" s="7" t="s">
        <v>10953</v>
      </c>
      <c r="E9515" s="519">
        <v>19976</v>
      </c>
      <c r="F9515" s="103">
        <v>400</v>
      </c>
      <c r="G9515" s="309"/>
      <c r="H9515" s="398"/>
      <c r="I9515" s="24"/>
      <c r="J9515" s="2"/>
    </row>
    <row r="9516" spans="1:10">
      <c r="A9516" s="380">
        <v>41957</v>
      </c>
      <c r="B9516" s="4"/>
      <c r="C9516" s="7" t="s">
        <v>8661</v>
      </c>
      <c r="D9516" s="7" t="s">
        <v>10953</v>
      </c>
      <c r="E9516" s="519">
        <v>19977</v>
      </c>
      <c r="F9516" s="103">
        <v>1000</v>
      </c>
      <c r="H9516" s="398"/>
    </row>
    <row r="9517" spans="1:10">
      <c r="A9517" s="380">
        <v>41960</v>
      </c>
      <c r="B9517" s="4"/>
      <c r="C9517" s="7" t="s">
        <v>7548</v>
      </c>
      <c r="D9517" s="7" t="s">
        <v>10955</v>
      </c>
      <c r="E9517" s="519">
        <v>19980</v>
      </c>
      <c r="F9517" s="103">
        <v>346.22</v>
      </c>
      <c r="H9517" s="398"/>
    </row>
    <row r="9518" spans="1:10" s="444" customFormat="1">
      <c r="A9518" s="380">
        <v>41939</v>
      </c>
      <c r="B9518" s="4"/>
      <c r="C9518" s="7" t="s">
        <v>895</v>
      </c>
      <c r="D9518" s="7" t="s">
        <v>10574</v>
      </c>
      <c r="E9518" s="519">
        <v>19862</v>
      </c>
      <c r="F9518" s="103">
        <v>1794.8</v>
      </c>
      <c r="G9518" s="309"/>
      <c r="H9518" s="398"/>
      <c r="I9518" s="24"/>
      <c r="J9518" s="2"/>
    </row>
    <row r="9519" spans="1:10">
      <c r="A9519" s="380">
        <v>41955</v>
      </c>
      <c r="B9519" s="4"/>
      <c r="C9519" s="7" t="s">
        <v>4292</v>
      </c>
      <c r="D9519" s="7" t="s">
        <v>10802</v>
      </c>
      <c r="E9519" s="519">
        <v>19955</v>
      </c>
      <c r="F9519" s="103">
        <v>500</v>
      </c>
      <c r="H9519" s="398"/>
    </row>
    <row r="9520" spans="1:10">
      <c r="A9520" s="380">
        <v>41957</v>
      </c>
      <c r="B9520" s="4"/>
      <c r="C9520" s="7" t="s">
        <v>3697</v>
      </c>
      <c r="D9520" s="7" t="s">
        <v>10954</v>
      </c>
      <c r="E9520" s="519">
        <v>19978</v>
      </c>
      <c r="F9520" s="103">
        <v>300</v>
      </c>
      <c r="H9520" s="398"/>
    </row>
    <row r="9521" spans="1:10">
      <c r="A9521" s="579">
        <v>41961</v>
      </c>
    </row>
    <row r="9522" spans="1:10" s="444" customFormat="1">
      <c r="A9522" s="380">
        <v>41948</v>
      </c>
      <c r="B9522" s="4"/>
      <c r="C9522" s="7" t="s">
        <v>1871</v>
      </c>
      <c r="D9522" s="7" t="s">
        <v>10733</v>
      </c>
      <c r="E9522" s="519">
        <v>19896</v>
      </c>
      <c r="F9522" s="103">
        <v>60.96</v>
      </c>
      <c r="G9522" s="309"/>
      <c r="H9522" s="398"/>
      <c r="I9522" s="24"/>
      <c r="J9522" s="2"/>
    </row>
    <row r="9523" spans="1:10">
      <c r="A9523" s="380">
        <v>41954</v>
      </c>
      <c r="B9523" s="4"/>
      <c r="C9523" s="7" t="s">
        <v>10269</v>
      </c>
      <c r="D9523" s="7" t="s">
        <v>10780</v>
      </c>
      <c r="E9523" s="519">
        <v>19943</v>
      </c>
      <c r="F9523" s="103">
        <v>355.24</v>
      </c>
      <c r="H9523" s="398"/>
    </row>
    <row r="9524" spans="1:10">
      <c r="A9524" s="380">
        <v>41961</v>
      </c>
      <c r="B9524" s="4"/>
      <c r="C9524" s="7" t="s">
        <v>835</v>
      </c>
      <c r="D9524" s="7" t="s">
        <v>10598</v>
      </c>
      <c r="E9524" s="519">
        <v>19982</v>
      </c>
      <c r="F9524" s="103">
        <v>4618.93</v>
      </c>
      <c r="H9524" s="398"/>
    </row>
    <row r="9527" spans="1:10">
      <c r="A9527" s="579">
        <v>41962</v>
      </c>
    </row>
    <row r="9528" spans="1:10">
      <c r="A9528" s="380">
        <v>41939</v>
      </c>
      <c r="B9528" s="4"/>
      <c r="C9528" s="7" t="s">
        <v>1124</v>
      </c>
      <c r="D9528" s="7" t="s">
        <v>10568</v>
      </c>
      <c r="E9528" s="519">
        <v>19856</v>
      </c>
      <c r="F9528" s="103">
        <v>300</v>
      </c>
      <c r="H9528" s="398"/>
    </row>
    <row r="9529" spans="1:10">
      <c r="A9529" s="380">
        <v>41955</v>
      </c>
      <c r="B9529" s="4"/>
      <c r="C9529" s="7" t="s">
        <v>896</v>
      </c>
      <c r="D9529" s="7" t="s">
        <v>10800</v>
      </c>
      <c r="E9529" s="519">
        <v>19951</v>
      </c>
      <c r="F9529" s="103">
        <v>400</v>
      </c>
      <c r="H9529" s="398"/>
    </row>
    <row r="9530" spans="1:10">
      <c r="A9530" s="380">
        <v>41955</v>
      </c>
      <c r="B9530" s="4"/>
      <c r="C9530" s="7" t="s">
        <v>1288</v>
      </c>
      <c r="D9530" s="7" t="s">
        <v>10804</v>
      </c>
      <c r="E9530" s="519">
        <v>19958</v>
      </c>
      <c r="F9530" s="103">
        <v>400</v>
      </c>
      <c r="H9530" s="398"/>
    </row>
    <row r="9531" spans="1:10" s="444" customFormat="1">
      <c r="A9531" s="380">
        <v>41955</v>
      </c>
      <c r="B9531" s="4"/>
      <c r="C9531" s="7" t="s">
        <v>7007</v>
      </c>
      <c r="D9531" s="7" t="s">
        <v>10801</v>
      </c>
      <c r="E9531" s="519">
        <v>19954</v>
      </c>
      <c r="F9531" s="103">
        <v>300</v>
      </c>
      <c r="G9531" s="309"/>
      <c r="H9531" s="398"/>
      <c r="I9531" s="24"/>
      <c r="J9531" s="2"/>
    </row>
    <row r="9532" spans="1:10">
      <c r="A9532" s="380">
        <v>41963</v>
      </c>
      <c r="B9532" s="4"/>
      <c r="C9532" s="7" t="s">
        <v>761</v>
      </c>
      <c r="D9532" s="7" t="s">
        <v>10974</v>
      </c>
      <c r="E9532" s="519">
        <v>19983</v>
      </c>
      <c r="F9532" s="103">
        <v>555.08000000000004</v>
      </c>
      <c r="H9532" s="398"/>
    </row>
    <row r="9533" spans="1:10">
      <c r="A9533" s="380">
        <v>41932</v>
      </c>
      <c r="B9533" s="4">
        <v>41963</v>
      </c>
      <c r="C9533" s="7" t="s">
        <v>133</v>
      </c>
      <c r="D9533" s="7" t="s">
        <v>10518</v>
      </c>
      <c r="E9533" s="519">
        <v>19822</v>
      </c>
      <c r="F9533" s="103">
        <v>1142.19</v>
      </c>
      <c r="H9533" s="398"/>
    </row>
    <row r="9535" spans="1:10">
      <c r="A9535" s="579">
        <v>41963</v>
      </c>
    </row>
    <row r="9536" spans="1:10" s="444" customFormat="1">
      <c r="A9536" s="380">
        <v>41950</v>
      </c>
      <c r="B9536" s="4">
        <v>41967</v>
      </c>
      <c r="C9536" s="7" t="s">
        <v>158</v>
      </c>
      <c r="D9536" s="7" t="s">
        <v>10756</v>
      </c>
      <c r="E9536" s="519">
        <v>19915</v>
      </c>
      <c r="F9536" s="103">
        <v>4729.57</v>
      </c>
      <c r="G9536" s="309"/>
      <c r="H9536" s="398"/>
      <c r="I9536" s="24"/>
      <c r="J9536" s="2"/>
    </row>
    <row r="9537" spans="1:10">
      <c r="A9537" s="380">
        <v>41963</v>
      </c>
      <c r="B9537" s="4"/>
      <c r="C9537" s="7" t="s">
        <v>410</v>
      </c>
      <c r="D9537" s="7" t="s">
        <v>10976</v>
      </c>
      <c r="E9537" s="519">
        <v>19985</v>
      </c>
      <c r="F9537" s="103">
        <v>900</v>
      </c>
      <c r="H9537" s="398"/>
    </row>
    <row r="9538" spans="1:10">
      <c r="A9538" s="380">
        <v>41963</v>
      </c>
      <c r="B9538" s="4"/>
      <c r="C9538" s="7" t="s">
        <v>388</v>
      </c>
      <c r="D9538" s="7" t="s">
        <v>10975</v>
      </c>
      <c r="E9538" s="519">
        <v>19984</v>
      </c>
      <c r="F9538" s="103">
        <v>500</v>
      </c>
      <c r="H9538" s="398"/>
    </row>
    <row r="9539" spans="1:10" s="444" customFormat="1">
      <c r="A9539" s="380">
        <v>41964</v>
      </c>
      <c r="B9539" s="4"/>
      <c r="C9539" s="7" t="s">
        <v>389</v>
      </c>
      <c r="D9539" s="7" t="s">
        <v>10984</v>
      </c>
      <c r="E9539" s="519">
        <v>20009</v>
      </c>
      <c r="F9539" s="103">
        <v>800</v>
      </c>
      <c r="G9539" s="309"/>
      <c r="H9539" s="398"/>
      <c r="I9539" s="24"/>
      <c r="J9539" s="2"/>
    </row>
    <row r="9540" spans="1:10" s="444" customFormat="1">
      <c r="A9540" s="380">
        <v>41964</v>
      </c>
      <c r="B9540" s="4"/>
      <c r="C9540" s="7" t="s">
        <v>1727</v>
      </c>
      <c r="D9540" s="7" t="s">
        <v>10983</v>
      </c>
      <c r="E9540" s="519">
        <v>20008</v>
      </c>
      <c r="F9540" s="103">
        <v>60</v>
      </c>
      <c r="G9540" s="309"/>
      <c r="H9540" s="398"/>
      <c r="I9540" s="24"/>
      <c r="J9540" s="2"/>
    </row>
    <row r="9541" spans="1:10" s="444" customFormat="1">
      <c r="A9541" s="380">
        <v>41964</v>
      </c>
      <c r="B9541" s="4"/>
      <c r="C9541" s="7" t="s">
        <v>10970</v>
      </c>
      <c r="D9541" s="7" t="s">
        <v>10981</v>
      </c>
      <c r="E9541" s="519">
        <v>20005</v>
      </c>
      <c r="F9541" s="103">
        <v>200</v>
      </c>
      <c r="G9541" s="309"/>
      <c r="H9541" s="398"/>
      <c r="I9541" s="24"/>
      <c r="J9541" s="2"/>
    </row>
    <row r="9542" spans="1:10" s="444" customFormat="1">
      <c r="A9542" s="380">
        <v>41964</v>
      </c>
      <c r="B9542" s="4"/>
      <c r="C9542" s="7" t="s">
        <v>166</v>
      </c>
      <c r="D9542" s="7" t="s">
        <v>10978</v>
      </c>
      <c r="E9542" s="519">
        <v>20001</v>
      </c>
      <c r="F9542" s="103">
        <v>534.41999999999996</v>
      </c>
      <c r="G9542" s="309"/>
      <c r="H9542" s="398"/>
      <c r="I9542" s="24"/>
      <c r="J9542" s="2"/>
    </row>
    <row r="9543" spans="1:10" s="444" customFormat="1">
      <c r="A9543" s="380">
        <v>41964</v>
      </c>
      <c r="B9543" s="4"/>
      <c r="C9543" s="7" t="s">
        <v>226</v>
      </c>
      <c r="D9543" s="7" t="s">
        <v>10982</v>
      </c>
      <c r="E9543" s="519">
        <v>20006</v>
      </c>
      <c r="F9543" s="103">
        <v>426.07</v>
      </c>
      <c r="G9543" s="309"/>
      <c r="H9543" s="398"/>
      <c r="I9543" s="24"/>
      <c r="J9543" s="2"/>
    </row>
    <row r="9544" spans="1:10">
      <c r="A9544" s="380"/>
      <c r="B9544" s="4"/>
      <c r="C9544" s="7" t="s">
        <v>226</v>
      </c>
      <c r="D9544" s="7" t="s">
        <v>10991</v>
      </c>
      <c r="E9544" s="519">
        <v>20016</v>
      </c>
      <c r="F9544" s="103">
        <v>111.69</v>
      </c>
      <c r="H9544" s="398"/>
    </row>
    <row r="9545" spans="1:10">
      <c r="A9545" s="380"/>
      <c r="B9545" s="4"/>
      <c r="C9545" s="7" t="s">
        <v>2738</v>
      </c>
      <c r="D9545" s="7" t="s">
        <v>10990</v>
      </c>
      <c r="E9545" s="519">
        <v>20015</v>
      </c>
      <c r="F9545" s="103">
        <v>2675</v>
      </c>
      <c r="H9545" s="398"/>
    </row>
    <row r="9546" spans="1:10">
      <c r="A9546" s="380">
        <v>41967</v>
      </c>
      <c r="B9546" s="4"/>
      <c r="C9546" s="7" t="s">
        <v>10992</v>
      </c>
      <c r="D9546" s="7" t="s">
        <v>10993</v>
      </c>
      <c r="E9546" s="519">
        <v>20018</v>
      </c>
      <c r="F9546" s="103">
        <v>2000</v>
      </c>
      <c r="H9546" s="398"/>
    </row>
    <row r="9547" spans="1:10">
      <c r="A9547" s="380">
        <v>41967</v>
      </c>
      <c r="B9547" s="4"/>
      <c r="C9547" s="7" t="s">
        <v>10992</v>
      </c>
      <c r="D9547" s="7" t="s">
        <v>10993</v>
      </c>
      <c r="E9547" s="519">
        <v>20019</v>
      </c>
      <c r="F9547" s="103">
        <v>2000</v>
      </c>
      <c r="H9547" s="398"/>
    </row>
    <row r="9548" spans="1:10">
      <c r="A9548" s="380">
        <v>41928</v>
      </c>
      <c r="B9548" s="4">
        <v>41968</v>
      </c>
      <c r="C9548" s="7" t="s">
        <v>469</v>
      </c>
      <c r="D9548" s="7" t="s">
        <v>10596</v>
      </c>
      <c r="E9548" s="519">
        <v>19800</v>
      </c>
      <c r="F9548" s="103">
        <v>4892.16</v>
      </c>
      <c r="H9548" s="398"/>
    </row>
    <row r="9549" spans="1:10">
      <c r="A9549" s="380">
        <v>41964</v>
      </c>
      <c r="B9549" s="4"/>
      <c r="C9549" s="7" t="s">
        <v>1871</v>
      </c>
      <c r="D9549" s="7" t="s">
        <v>10979</v>
      </c>
      <c r="E9549" s="519">
        <v>20002</v>
      </c>
      <c r="F9549" s="103">
        <v>101.6</v>
      </c>
      <c r="H9549" s="398"/>
    </row>
    <row r="9550" spans="1:10">
      <c r="A9550" s="380">
        <v>41964</v>
      </c>
      <c r="B9550" s="4"/>
      <c r="C9550" s="7" t="s">
        <v>145</v>
      </c>
      <c r="D9550" s="7" t="s">
        <v>10980</v>
      </c>
      <c r="E9550" s="519">
        <v>20003</v>
      </c>
      <c r="F9550" s="103">
        <v>368</v>
      </c>
      <c r="H9550" s="398"/>
    </row>
    <row r="9551" spans="1:10">
      <c r="A9551" s="380">
        <v>41964</v>
      </c>
      <c r="B9551" s="4"/>
      <c r="C9551" s="7" t="s">
        <v>226</v>
      </c>
      <c r="D9551" s="7" t="s">
        <v>10989</v>
      </c>
      <c r="E9551" s="519">
        <v>20014</v>
      </c>
      <c r="F9551" s="103">
        <v>1000</v>
      </c>
      <c r="H9551" s="398"/>
    </row>
    <row r="9552" spans="1:10">
      <c r="A9552" s="380">
        <v>41968</v>
      </c>
      <c r="B9552" s="4"/>
      <c r="C9552" s="7" t="s">
        <v>7246</v>
      </c>
      <c r="D9552" s="7" t="s">
        <v>11000</v>
      </c>
      <c r="E9552" s="519">
        <v>20021</v>
      </c>
      <c r="F9552" s="103">
        <v>2500</v>
      </c>
      <c r="H9552" s="398"/>
    </row>
    <row r="9553" spans="1:10">
      <c r="A9553" s="380">
        <v>41968</v>
      </c>
      <c r="B9553" s="4"/>
      <c r="C9553" s="7" t="s">
        <v>7246</v>
      </c>
      <c r="D9553" s="7" t="s">
        <v>11000</v>
      </c>
      <c r="E9553" s="519">
        <v>20022</v>
      </c>
      <c r="F9553" s="103">
        <v>2500</v>
      </c>
      <c r="H9553" s="398"/>
    </row>
    <row r="9554" spans="1:10">
      <c r="A9554" s="380">
        <v>41967</v>
      </c>
      <c r="B9554" s="4"/>
      <c r="C9554" s="7" t="s">
        <v>10996</v>
      </c>
      <c r="D9554" s="7" t="s">
        <v>10997</v>
      </c>
      <c r="E9554" s="519">
        <v>20020</v>
      </c>
      <c r="F9554" s="103">
        <v>400</v>
      </c>
      <c r="H9554" s="398"/>
    </row>
    <row r="9555" spans="1:10">
      <c r="A9555" s="579">
        <v>41967</v>
      </c>
    </row>
    <row r="9556" spans="1:10" s="444" customFormat="1">
      <c r="A9556" s="380">
        <v>41964</v>
      </c>
      <c r="B9556" s="4"/>
      <c r="C9556" s="7" t="s">
        <v>2218</v>
      </c>
      <c r="D9556" s="7" t="s">
        <v>10987</v>
      </c>
      <c r="E9556" s="519">
        <v>20013</v>
      </c>
      <c r="F9556" s="103">
        <v>327</v>
      </c>
      <c r="G9556" s="309"/>
      <c r="H9556" s="398"/>
      <c r="I9556" s="24"/>
      <c r="J9556" s="2"/>
    </row>
    <row r="9557" spans="1:10" s="444" customFormat="1">
      <c r="A9557" s="380">
        <v>41964</v>
      </c>
      <c r="B9557" s="4"/>
      <c r="C9557" s="7" t="s">
        <v>9238</v>
      </c>
      <c r="D9557" s="7" t="s">
        <v>10985</v>
      </c>
      <c r="E9557" s="519">
        <v>20010</v>
      </c>
      <c r="F9557" s="103">
        <v>400</v>
      </c>
      <c r="G9557" s="309"/>
      <c r="H9557" s="398"/>
      <c r="I9557" s="24"/>
      <c r="J9557" s="2"/>
    </row>
    <row r="9558" spans="1:10">
      <c r="A9558" s="380">
        <v>41969</v>
      </c>
      <c r="B9558" s="4"/>
      <c r="C9558" s="7" t="s">
        <v>3157</v>
      </c>
      <c r="D9558" s="7" t="s">
        <v>11001</v>
      </c>
      <c r="E9558" s="519">
        <v>20026</v>
      </c>
      <c r="F9558" s="103">
        <v>4000</v>
      </c>
      <c r="H9558" s="398"/>
    </row>
    <row r="9559" spans="1:10">
      <c r="A9559" s="380">
        <v>41969</v>
      </c>
      <c r="B9559" s="4"/>
      <c r="C9559" s="7" t="s">
        <v>3157</v>
      </c>
      <c r="D9559" s="7" t="s">
        <v>11001</v>
      </c>
      <c r="E9559" s="519">
        <v>20025</v>
      </c>
      <c r="F9559" s="103">
        <v>5000</v>
      </c>
      <c r="H9559" s="398"/>
    </row>
    <row r="9560" spans="1:10">
      <c r="A9560" s="380">
        <v>41969</v>
      </c>
      <c r="B9560" s="4"/>
      <c r="C9560" s="7" t="s">
        <v>3157</v>
      </c>
      <c r="D9560" s="7" t="s">
        <v>11001</v>
      </c>
      <c r="E9560" s="519">
        <v>20024</v>
      </c>
      <c r="F9560" s="103">
        <v>5000</v>
      </c>
      <c r="H9560" s="398"/>
    </row>
    <row r="9561" spans="1:10">
      <c r="A9561" s="380">
        <v>41969</v>
      </c>
      <c r="B9561" s="4"/>
      <c r="C9561" s="7" t="s">
        <v>389</v>
      </c>
      <c r="D9561" s="7" t="s">
        <v>11003</v>
      </c>
      <c r="E9561" s="519">
        <v>20028</v>
      </c>
      <c r="F9561" s="103">
        <v>160</v>
      </c>
      <c r="H9561" s="398"/>
    </row>
    <row r="9562" spans="1:10">
      <c r="A9562" s="380">
        <v>41969</v>
      </c>
      <c r="B9562" s="4"/>
      <c r="C9562" s="7" t="s">
        <v>2206</v>
      </c>
      <c r="D9562" s="7" t="s">
        <v>11002</v>
      </c>
      <c r="E9562" s="519">
        <v>20027</v>
      </c>
      <c r="F9562" s="103">
        <v>608.29999999999995</v>
      </c>
      <c r="H9562" s="398"/>
    </row>
    <row r="9563" spans="1:10">
      <c r="A9563" s="380">
        <v>41969</v>
      </c>
      <c r="B9563" s="4"/>
      <c r="C9563" s="7" t="s">
        <v>2206</v>
      </c>
      <c r="D9563" s="7" t="s">
        <v>11004</v>
      </c>
      <c r="E9563" s="519">
        <v>20031</v>
      </c>
      <c r="F9563" s="103">
        <v>300</v>
      </c>
      <c r="H9563" s="398"/>
    </row>
    <row r="9564" spans="1:10">
      <c r="A9564" s="380">
        <v>41969</v>
      </c>
      <c r="B9564" s="4"/>
      <c r="C9564" s="7" t="s">
        <v>10038</v>
      </c>
      <c r="D9564" s="7" t="s">
        <v>11005</v>
      </c>
      <c r="E9564" s="519">
        <v>20033</v>
      </c>
      <c r="F9564" s="103">
        <v>176.8</v>
      </c>
      <c r="H9564" s="398"/>
    </row>
    <row r="9565" spans="1:10">
      <c r="A9565" s="579">
        <v>41971</v>
      </c>
    </row>
    <row r="9566" spans="1:10">
      <c r="A9566" s="380">
        <v>41967</v>
      </c>
      <c r="B9566" s="4"/>
      <c r="C9566" s="7" t="s">
        <v>10994</v>
      </c>
      <c r="D9566" s="7" t="s">
        <v>10995</v>
      </c>
      <c r="E9566" s="519">
        <v>20017</v>
      </c>
      <c r="F9566" s="103">
        <v>733.04</v>
      </c>
      <c r="H9566" s="398"/>
    </row>
    <row r="9567" spans="1:10" ht="15.75" customHeight="1">
      <c r="A9567" s="380">
        <v>41955</v>
      </c>
      <c r="B9567" s="4"/>
      <c r="C9567" s="7" t="s">
        <v>6475</v>
      </c>
      <c r="D9567" s="7" t="s">
        <v>10807</v>
      </c>
      <c r="E9567" s="519">
        <v>20030</v>
      </c>
      <c r="F9567" s="103">
        <v>1000</v>
      </c>
      <c r="H9567" s="398"/>
    </row>
    <row r="9568" spans="1:10">
      <c r="A9568" s="380">
        <v>41970</v>
      </c>
      <c r="B9568" s="4"/>
      <c r="C9568" s="7" t="s">
        <v>11008</v>
      </c>
      <c r="D9568" s="7" t="s">
        <v>11007</v>
      </c>
      <c r="E9568" s="519">
        <v>20035</v>
      </c>
      <c r="F9568" s="103">
        <v>110</v>
      </c>
      <c r="H9568" s="398"/>
    </row>
    <row r="9569" spans="1:8">
      <c r="A9569" s="380">
        <v>41970</v>
      </c>
      <c r="B9569" s="4"/>
      <c r="C9569" s="7" t="s">
        <v>2206</v>
      </c>
      <c r="D9569" s="7" t="s">
        <v>11006</v>
      </c>
      <c r="E9569" s="519">
        <v>20034</v>
      </c>
      <c r="F9569" s="103">
        <v>300</v>
      </c>
      <c r="H9569" s="398"/>
    </row>
    <row r="9570" spans="1:8">
      <c r="A9570" s="579">
        <v>41974</v>
      </c>
    </row>
    <row r="9571" spans="1:8">
      <c r="A9571" s="380">
        <v>41974</v>
      </c>
      <c r="B9571" s="4"/>
      <c r="C9571" s="7" t="s">
        <v>835</v>
      </c>
      <c r="D9571" s="7" t="s">
        <v>7991</v>
      </c>
      <c r="E9571" s="519">
        <v>20038</v>
      </c>
      <c r="F9571" s="103">
        <v>1000</v>
      </c>
      <c r="H9571" s="398"/>
    </row>
    <row r="9572" spans="1:8">
      <c r="A9572" s="380">
        <v>41974</v>
      </c>
      <c r="B9572" s="4"/>
      <c r="C9572" s="7" t="s">
        <v>558</v>
      </c>
      <c r="D9572" s="7" t="s">
        <v>11014</v>
      </c>
      <c r="E9572" s="519">
        <v>20040</v>
      </c>
      <c r="F9572" s="103">
        <v>884.51</v>
      </c>
      <c r="H9572" s="398"/>
    </row>
    <row r="9573" spans="1:8">
      <c r="A9573" s="627">
        <v>41974</v>
      </c>
      <c r="B9573" s="33"/>
      <c r="C9573" s="316" t="s">
        <v>835</v>
      </c>
      <c r="D9573" s="316" t="s">
        <v>11041</v>
      </c>
      <c r="E9573" s="519">
        <v>20041</v>
      </c>
      <c r="F9573" s="103">
        <v>2373.15</v>
      </c>
    </row>
    <row r="9574" spans="1:8">
      <c r="A9574" s="627">
        <v>41975</v>
      </c>
      <c r="B9574" s="33"/>
      <c r="C9574" s="316" t="s">
        <v>835</v>
      </c>
      <c r="D9574" s="316" t="s">
        <v>11041</v>
      </c>
      <c r="E9574" s="519">
        <v>20042</v>
      </c>
      <c r="F9574" s="103">
        <v>3857.19</v>
      </c>
    </row>
    <row r="9575" spans="1:8">
      <c r="A9575" s="627">
        <v>41975</v>
      </c>
      <c r="B9575" s="33"/>
      <c r="C9575" s="316" t="s">
        <v>835</v>
      </c>
      <c r="D9575" s="316" t="s">
        <v>11041</v>
      </c>
      <c r="E9575" s="519">
        <v>20043</v>
      </c>
      <c r="F9575" s="103">
        <v>3857.19</v>
      </c>
    </row>
    <row r="9576" spans="1:8">
      <c r="A9576" s="579">
        <v>41975</v>
      </c>
    </row>
    <row r="9577" spans="1:8">
      <c r="A9577" s="380">
        <v>41971</v>
      </c>
      <c r="B9577" s="4"/>
      <c r="C9577" s="7" t="s">
        <v>11012</v>
      </c>
      <c r="D9577" s="7" t="s">
        <v>11010</v>
      </c>
      <c r="E9577" s="519">
        <v>20036</v>
      </c>
      <c r="F9577" s="103">
        <v>975</v>
      </c>
    </row>
    <row r="9578" spans="1:8">
      <c r="A9578" s="579">
        <v>41976</v>
      </c>
      <c r="B9578" s="444"/>
      <c r="C9578" s="444"/>
      <c r="D9578" s="444"/>
      <c r="F9578" s="444"/>
    </row>
    <row r="9579" spans="1:8">
      <c r="A9579" s="380">
        <v>41976</v>
      </c>
      <c r="B9579" s="4"/>
      <c r="C9579" s="7" t="s">
        <v>9894</v>
      </c>
      <c r="D9579" s="7" t="s">
        <v>11121</v>
      </c>
      <c r="E9579" s="519">
        <v>20044</v>
      </c>
      <c r="F9579" s="103">
        <v>200</v>
      </c>
    </row>
    <row r="9580" spans="1:8">
      <c r="A9580" s="579">
        <v>41977</v>
      </c>
    </row>
    <row r="9581" spans="1:8">
      <c r="A9581" s="380">
        <v>41971</v>
      </c>
      <c r="B9581" s="4"/>
      <c r="C9581" s="7" t="s">
        <v>130</v>
      </c>
      <c r="D9581" s="7" t="s">
        <v>11011</v>
      </c>
      <c r="E9581" s="519">
        <v>20037</v>
      </c>
      <c r="F9581" s="103">
        <v>750.72</v>
      </c>
    </row>
    <row r="9582" spans="1:8">
      <c r="A9582" s="380">
        <v>41976</v>
      </c>
      <c r="B9582" s="4"/>
      <c r="C9582" s="7" t="s">
        <v>226</v>
      </c>
      <c r="D9582" s="7" t="s">
        <v>11124</v>
      </c>
      <c r="E9582" s="519">
        <v>20046</v>
      </c>
      <c r="F9582" s="103">
        <v>434.11</v>
      </c>
    </row>
    <row r="9583" spans="1:8">
      <c r="A9583" s="380">
        <v>41977</v>
      </c>
      <c r="B9583" s="4"/>
      <c r="C9583" s="7" t="s">
        <v>835</v>
      </c>
      <c r="D9583" s="7" t="s">
        <v>10949</v>
      </c>
      <c r="E9583" s="519">
        <v>20047</v>
      </c>
      <c r="F9583" s="103">
        <v>3509.4</v>
      </c>
    </row>
    <row r="9584" spans="1:8">
      <c r="A9584" s="380">
        <v>41954</v>
      </c>
      <c r="B9584" s="4"/>
      <c r="C9584" s="7" t="s">
        <v>583</v>
      </c>
      <c r="D9584" s="7" t="s">
        <v>10777</v>
      </c>
      <c r="E9584" s="519">
        <v>19938</v>
      </c>
      <c r="F9584" s="103">
        <v>70</v>
      </c>
    </row>
    <row r="9585" spans="1:10">
      <c r="A9585" s="380"/>
      <c r="B9585" s="4"/>
      <c r="C9585" s="7" t="s">
        <v>1798</v>
      </c>
      <c r="D9585" s="7" t="s">
        <v>11129</v>
      </c>
      <c r="E9585" s="519">
        <v>20048</v>
      </c>
      <c r="F9585" s="103">
        <v>597.41</v>
      </c>
    </row>
    <row r="9588" spans="1:10">
      <c r="A9588" s="579">
        <v>41978</v>
      </c>
    </row>
    <row r="9589" spans="1:10">
      <c r="A9589" s="203">
        <v>41978</v>
      </c>
      <c r="B9589" s="382"/>
      <c r="C9589" s="75" t="s">
        <v>145</v>
      </c>
      <c r="D9589" s="75" t="s">
        <v>11144</v>
      </c>
      <c r="E9589" s="525">
        <v>20061</v>
      </c>
      <c r="F9589" s="103">
        <v>297</v>
      </c>
    </row>
    <row r="9590" spans="1:10">
      <c r="A9590" s="203">
        <v>41978</v>
      </c>
      <c r="B9590" s="382"/>
      <c r="C9590" s="75" t="s">
        <v>835</v>
      </c>
      <c r="D9590" s="75" t="s">
        <v>11154</v>
      </c>
      <c r="E9590" s="525">
        <v>20067</v>
      </c>
      <c r="F9590" s="103">
        <v>85</v>
      </c>
    </row>
    <row r="9591" spans="1:10">
      <c r="A9591" s="203">
        <v>41978</v>
      </c>
      <c r="B9591" s="382"/>
      <c r="C9591" s="75" t="s">
        <v>11152</v>
      </c>
      <c r="D9591" s="75" t="s">
        <v>11151</v>
      </c>
      <c r="E9591" s="525">
        <v>20066</v>
      </c>
      <c r="F9591" s="103">
        <v>107.12</v>
      </c>
    </row>
    <row r="9592" spans="1:10">
      <c r="A9592" s="203">
        <v>41978</v>
      </c>
      <c r="B9592" s="382"/>
      <c r="C9592" s="75" t="s">
        <v>389</v>
      </c>
      <c r="D9592" s="75" t="s">
        <v>11145</v>
      </c>
      <c r="E9592" s="525">
        <v>20062</v>
      </c>
      <c r="F9592" s="103">
        <v>536</v>
      </c>
    </row>
    <row r="9593" spans="1:10" s="444" customFormat="1">
      <c r="A9593" s="380">
        <v>41929</v>
      </c>
      <c r="B9593" s="4">
        <v>42003</v>
      </c>
      <c r="C9593" s="7" t="s">
        <v>1982</v>
      </c>
      <c r="D9593" s="7" t="s">
        <v>10495</v>
      </c>
      <c r="E9593" s="519">
        <v>19823</v>
      </c>
      <c r="F9593" s="103">
        <v>800</v>
      </c>
      <c r="G9593" s="309"/>
      <c r="H9593" s="309"/>
      <c r="J9593" s="2"/>
    </row>
    <row r="9596" spans="1:10">
      <c r="A9596" s="579">
        <v>41981</v>
      </c>
    </row>
    <row r="9597" spans="1:10">
      <c r="A9597" s="203">
        <v>41978</v>
      </c>
      <c r="B9597" s="382"/>
      <c r="C9597" s="75" t="s">
        <v>11147</v>
      </c>
      <c r="D9597" s="75" t="s">
        <v>11150</v>
      </c>
      <c r="E9597" s="525">
        <v>20064</v>
      </c>
      <c r="F9597" s="103">
        <v>414</v>
      </c>
    </row>
    <row r="9598" spans="1:10">
      <c r="A9598" s="203">
        <v>41981</v>
      </c>
      <c r="B9598" s="382"/>
      <c r="C9598" s="75" t="s">
        <v>2897</v>
      </c>
      <c r="D9598" s="75" t="s">
        <v>5937</v>
      </c>
      <c r="E9598" s="525">
        <v>20069</v>
      </c>
      <c r="F9598" s="103">
        <v>2500</v>
      </c>
    </row>
    <row r="9599" spans="1:10">
      <c r="A9599" s="203">
        <v>41981</v>
      </c>
      <c r="B9599" s="382"/>
      <c r="C9599" s="75" t="s">
        <v>2897</v>
      </c>
      <c r="D9599" s="75" t="s">
        <v>10772</v>
      </c>
      <c r="E9599" s="525">
        <v>20070</v>
      </c>
      <c r="F9599" s="103">
        <v>2500</v>
      </c>
    </row>
    <row r="9600" spans="1:10">
      <c r="A9600" s="203">
        <v>41981</v>
      </c>
      <c r="B9600" s="382"/>
      <c r="C9600" s="75" t="s">
        <v>2897</v>
      </c>
      <c r="D9600" s="75" t="s">
        <v>8603</v>
      </c>
      <c r="E9600" s="525">
        <v>20068</v>
      </c>
      <c r="F9600" s="103">
        <v>2000</v>
      </c>
    </row>
    <row r="9603" spans="1:10">
      <c r="A9603" s="579">
        <v>41982</v>
      </c>
    </row>
    <row r="9604" spans="1:10">
      <c r="A9604" s="203">
        <v>41978</v>
      </c>
      <c r="B9604" s="382"/>
      <c r="C9604" s="75" t="s">
        <v>7007</v>
      </c>
      <c r="D9604" s="75" t="s">
        <v>11142</v>
      </c>
      <c r="E9604" s="525">
        <v>20059</v>
      </c>
      <c r="F9604" s="103">
        <v>200</v>
      </c>
    </row>
    <row r="9605" spans="1:10">
      <c r="A9605" s="203">
        <v>41978</v>
      </c>
      <c r="B9605" s="382"/>
      <c r="C9605" s="75" t="s">
        <v>9238</v>
      </c>
      <c r="D9605" s="75" t="s">
        <v>11146</v>
      </c>
      <c r="E9605" s="525">
        <v>20063</v>
      </c>
      <c r="F9605" s="103">
        <v>300</v>
      </c>
    </row>
    <row r="9606" spans="1:10" s="444" customFormat="1">
      <c r="A9606" s="203">
        <v>41949</v>
      </c>
      <c r="B9606" s="382">
        <v>41979</v>
      </c>
      <c r="C9606" s="75" t="s">
        <v>133</v>
      </c>
      <c r="D9606" s="75" t="s">
        <v>10747</v>
      </c>
      <c r="E9606" s="525">
        <v>19906</v>
      </c>
      <c r="F9606" s="103">
        <f>753.94</f>
        <v>753.94</v>
      </c>
      <c r="G9606" s="309"/>
      <c r="H9606" s="309"/>
      <c r="I9606" s="24"/>
      <c r="J9606" s="2"/>
    </row>
    <row r="9607" spans="1:10">
      <c r="A9607" s="203">
        <v>41978</v>
      </c>
      <c r="B9607" s="382"/>
      <c r="C9607" s="75" t="s">
        <v>11131</v>
      </c>
      <c r="D9607" s="75" t="s">
        <v>11140</v>
      </c>
      <c r="E9607" s="525">
        <v>20057</v>
      </c>
      <c r="F9607" s="103">
        <v>800</v>
      </c>
    </row>
    <row r="9608" spans="1:10">
      <c r="A9608" s="203">
        <v>41978</v>
      </c>
      <c r="B9608" s="382"/>
      <c r="C9608" s="75" t="s">
        <v>11148</v>
      </c>
      <c r="D9608" s="75" t="s">
        <v>11149</v>
      </c>
      <c r="E9608" s="525">
        <v>20065</v>
      </c>
      <c r="F9608" s="103">
        <v>870</v>
      </c>
    </row>
    <row r="9609" spans="1:10">
      <c r="A9609" s="203">
        <v>41955</v>
      </c>
      <c r="B9609" s="382"/>
      <c r="C9609" s="75" t="s">
        <v>10046</v>
      </c>
      <c r="D9609" s="75" t="s">
        <v>10806</v>
      </c>
      <c r="E9609" s="525">
        <v>19966</v>
      </c>
      <c r="F9609" s="103">
        <v>1380</v>
      </c>
    </row>
    <row r="9610" spans="1:10">
      <c r="A9610" s="203">
        <v>41982</v>
      </c>
      <c r="B9610" s="382"/>
      <c r="C9610" s="75" t="s">
        <v>2897</v>
      </c>
      <c r="D9610" s="75" t="s">
        <v>11157</v>
      </c>
      <c r="E9610" s="525">
        <v>20074</v>
      </c>
      <c r="F9610" s="103">
        <v>1400</v>
      </c>
    </row>
    <row r="9611" spans="1:10">
      <c r="A9611" s="203">
        <v>41982</v>
      </c>
      <c r="B9611" s="382"/>
      <c r="C9611" s="75" t="s">
        <v>1267</v>
      </c>
      <c r="D9611" s="75" t="s">
        <v>11155</v>
      </c>
      <c r="E9611" s="525">
        <v>20071</v>
      </c>
      <c r="F9611" s="103">
        <v>34.69</v>
      </c>
    </row>
    <row r="9612" spans="1:10">
      <c r="A9612" s="203">
        <v>41982</v>
      </c>
      <c r="B9612" s="382"/>
      <c r="C9612" s="75" t="s">
        <v>190</v>
      </c>
      <c r="D9612" s="75" t="s">
        <v>11156</v>
      </c>
      <c r="E9612" s="525">
        <v>20073</v>
      </c>
      <c r="F9612" s="103">
        <v>58.58</v>
      </c>
    </row>
    <row r="9613" spans="1:10">
      <c r="A9613" s="203">
        <v>41982</v>
      </c>
      <c r="B9613" s="382"/>
      <c r="C9613" s="75" t="s">
        <v>810</v>
      </c>
      <c r="D9613" s="75" t="s">
        <v>11158</v>
      </c>
      <c r="E9613" s="525">
        <v>20075</v>
      </c>
      <c r="F9613" s="103">
        <v>141</v>
      </c>
    </row>
    <row r="9615" spans="1:10">
      <c r="A9615" s="579">
        <v>41983</v>
      </c>
    </row>
    <row r="9616" spans="1:10">
      <c r="A9616" s="203">
        <v>41978</v>
      </c>
      <c r="B9616" s="382"/>
      <c r="C9616" s="75" t="s">
        <v>896</v>
      </c>
      <c r="D9616" s="75" t="s">
        <v>11141</v>
      </c>
      <c r="E9616" s="525">
        <v>20058</v>
      </c>
      <c r="F9616" s="103">
        <v>200</v>
      </c>
    </row>
    <row r="9617" spans="1:10">
      <c r="A9617" s="203">
        <v>41978</v>
      </c>
      <c r="B9617" s="382"/>
      <c r="C9617" s="75" t="s">
        <v>662</v>
      </c>
      <c r="D9617" s="75" t="s">
        <v>11143</v>
      </c>
      <c r="E9617" s="525">
        <v>20060</v>
      </c>
      <c r="F9617" s="103">
        <v>200</v>
      </c>
    </row>
    <row r="9618" spans="1:10">
      <c r="A9618" s="203">
        <v>41984</v>
      </c>
      <c r="B9618" s="382"/>
      <c r="C9618" s="75" t="s">
        <v>835</v>
      </c>
      <c r="D9618" s="75" t="s">
        <v>11172</v>
      </c>
      <c r="E9618" s="525">
        <v>20078</v>
      </c>
      <c r="F9618" s="103">
        <v>65</v>
      </c>
    </row>
    <row r="9619" spans="1:10">
      <c r="A9619" s="203">
        <v>41984</v>
      </c>
      <c r="B9619" s="382"/>
      <c r="C9619" s="75" t="s">
        <v>226</v>
      </c>
      <c r="D9619" s="75" t="s">
        <v>11175</v>
      </c>
      <c r="E9619" s="525">
        <v>20080</v>
      </c>
      <c r="F9619" s="103">
        <v>408.41</v>
      </c>
    </row>
    <row r="9620" spans="1:10">
      <c r="A9620" s="203">
        <v>41984</v>
      </c>
      <c r="B9620" s="382"/>
      <c r="C9620" s="75" t="s">
        <v>11174</v>
      </c>
      <c r="D9620" s="75" t="s">
        <v>11176</v>
      </c>
      <c r="E9620" s="525">
        <v>20081</v>
      </c>
      <c r="F9620" s="103">
        <v>73</v>
      </c>
    </row>
    <row r="9621" spans="1:10">
      <c r="A9621" s="203">
        <v>41984</v>
      </c>
      <c r="B9621" s="382"/>
      <c r="C9621" s="75" t="s">
        <v>372</v>
      </c>
      <c r="D9621" s="75" t="s">
        <v>11173</v>
      </c>
      <c r="E9621" s="525">
        <v>20079</v>
      </c>
      <c r="F9621" s="103">
        <v>31.8</v>
      </c>
    </row>
    <row r="9623" spans="1:10">
      <c r="A9623" s="579">
        <v>41985</v>
      </c>
    </row>
    <row r="9624" spans="1:10">
      <c r="A9624" s="203">
        <v>41985</v>
      </c>
      <c r="B9624" s="382"/>
      <c r="C9624" s="75" t="s">
        <v>145</v>
      </c>
      <c r="D9624" s="75" t="s">
        <v>11185</v>
      </c>
      <c r="E9624" s="525">
        <v>20092</v>
      </c>
      <c r="F9624" s="103">
        <v>316</v>
      </c>
    </row>
    <row r="9625" spans="1:10">
      <c r="A9625" s="203">
        <v>41985</v>
      </c>
      <c r="B9625" s="382"/>
      <c r="C9625" s="75" t="s">
        <v>810</v>
      </c>
      <c r="D9625" s="75" t="s">
        <v>11184</v>
      </c>
      <c r="E9625" s="525">
        <v>20091</v>
      </c>
      <c r="F9625" s="103">
        <v>536</v>
      </c>
    </row>
    <row r="9626" spans="1:10">
      <c r="A9626" s="380">
        <v>41955</v>
      </c>
      <c r="B9626" s="4">
        <v>41985</v>
      </c>
      <c r="C9626" s="7" t="s">
        <v>1718</v>
      </c>
      <c r="D9626" s="7" t="s">
        <v>10805</v>
      </c>
      <c r="E9626" s="519">
        <v>19961</v>
      </c>
      <c r="F9626" s="139">
        <v>2249.0300000000002</v>
      </c>
    </row>
    <row r="9629" spans="1:10">
      <c r="A9629" s="579">
        <v>41988</v>
      </c>
    </row>
    <row r="9630" spans="1:10" s="444" customFormat="1">
      <c r="A9630" s="203">
        <v>41964</v>
      </c>
      <c r="B9630" s="382"/>
      <c r="C9630" s="75" t="s">
        <v>10988</v>
      </c>
      <c r="D9630" s="75" t="s">
        <v>10986</v>
      </c>
      <c r="E9630" s="525">
        <v>20011</v>
      </c>
      <c r="F9630" s="221">
        <v>400</v>
      </c>
      <c r="G9630" s="309"/>
      <c r="H9630" s="96"/>
      <c r="I9630" s="24"/>
      <c r="J9630" s="2"/>
    </row>
    <row r="9631" spans="1:10">
      <c r="A9631" s="203">
        <v>41988</v>
      </c>
      <c r="B9631" s="382"/>
      <c r="C9631" s="75" t="s">
        <v>2897</v>
      </c>
      <c r="D9631" s="75" t="s">
        <v>11209</v>
      </c>
      <c r="E9631" s="525">
        <v>20102</v>
      </c>
      <c r="F9631" s="103">
        <v>533</v>
      </c>
    </row>
    <row r="9632" spans="1:10">
      <c r="A9632" s="203">
        <v>41988</v>
      </c>
      <c r="B9632" s="382"/>
      <c r="C9632" s="75" t="s">
        <v>7994</v>
      </c>
      <c r="D9632" s="75" t="s">
        <v>2831</v>
      </c>
      <c r="E9632" s="525">
        <v>20103</v>
      </c>
      <c r="F9632" s="103">
        <v>224</v>
      </c>
    </row>
    <row r="9633" spans="1:10" s="444" customFormat="1">
      <c r="A9633" s="203">
        <v>41985</v>
      </c>
      <c r="B9633" s="382"/>
      <c r="C9633" s="75" t="s">
        <v>82</v>
      </c>
      <c r="D9633" s="75" t="s">
        <v>11188</v>
      </c>
      <c r="E9633" s="525">
        <v>20096</v>
      </c>
      <c r="F9633" s="139">
        <v>442.59</v>
      </c>
      <c r="G9633" s="309"/>
      <c r="H9633" s="309"/>
      <c r="I9633" s="24"/>
      <c r="J9633" s="2"/>
    </row>
    <row r="9634" spans="1:10" s="444" customFormat="1">
      <c r="A9634" s="380">
        <v>41939</v>
      </c>
      <c r="B9634" s="4">
        <v>41988</v>
      </c>
      <c r="C9634" s="7" t="s">
        <v>895</v>
      </c>
      <c r="D9634" s="7" t="s">
        <v>10575</v>
      </c>
      <c r="E9634" s="519">
        <v>19863</v>
      </c>
      <c r="F9634" s="139">
        <v>1794.8</v>
      </c>
      <c r="G9634" s="309"/>
      <c r="H9634" s="309"/>
      <c r="I9634" s="24"/>
      <c r="J9634" s="2"/>
    </row>
    <row r="9636" spans="1:10">
      <c r="A9636" s="579">
        <v>41989</v>
      </c>
    </row>
    <row r="9637" spans="1:10" s="444" customFormat="1">
      <c r="A9637" s="203">
        <v>41964</v>
      </c>
      <c r="B9637" s="382"/>
      <c r="C9637" s="75" t="s">
        <v>10092</v>
      </c>
      <c r="D9637" s="75" t="s">
        <v>11203</v>
      </c>
      <c r="E9637" s="525">
        <v>20094</v>
      </c>
      <c r="F9637" s="139">
        <v>250</v>
      </c>
      <c r="G9637" s="309"/>
      <c r="H9637" s="309"/>
      <c r="I9637" s="24"/>
      <c r="J9637" s="2"/>
    </row>
    <row r="9638" spans="1:10">
      <c r="A9638" s="203">
        <v>41985</v>
      </c>
      <c r="B9638" s="382"/>
      <c r="C9638" s="75" t="s">
        <v>11190</v>
      </c>
      <c r="D9638" s="75" t="s">
        <v>11189</v>
      </c>
      <c r="E9638" s="525">
        <v>20097</v>
      </c>
      <c r="F9638" s="139">
        <v>400</v>
      </c>
    </row>
    <row r="9639" spans="1:10">
      <c r="A9639" s="203">
        <v>41985</v>
      </c>
      <c r="B9639" s="382"/>
      <c r="C9639" s="75" t="s">
        <v>5950</v>
      </c>
      <c r="D9639" s="75" t="s">
        <v>11187</v>
      </c>
      <c r="E9639" s="525">
        <v>20095</v>
      </c>
      <c r="F9639" s="139">
        <v>500</v>
      </c>
    </row>
    <row r="9640" spans="1:10">
      <c r="A9640" s="203">
        <v>41985</v>
      </c>
      <c r="B9640" s="382"/>
      <c r="C9640" s="75" t="s">
        <v>11131</v>
      </c>
      <c r="D9640" s="75" t="s">
        <v>11179</v>
      </c>
      <c r="E9640" s="525">
        <v>20083</v>
      </c>
      <c r="F9640" s="139">
        <v>800</v>
      </c>
    </row>
    <row r="9641" spans="1:10">
      <c r="A9641" s="203">
        <v>41989</v>
      </c>
      <c r="B9641" s="382"/>
      <c r="C9641" s="75" t="s">
        <v>2897</v>
      </c>
      <c r="D9641" s="75" t="s">
        <v>8782</v>
      </c>
      <c r="E9641" s="525">
        <v>20104</v>
      </c>
      <c r="F9641" s="139">
        <v>1500</v>
      </c>
    </row>
    <row r="9642" spans="1:10">
      <c r="A9642" s="203">
        <v>41982</v>
      </c>
      <c r="B9642" s="382"/>
      <c r="C9642" s="75" t="s">
        <v>226</v>
      </c>
      <c r="D9642" s="75" t="s">
        <v>11162</v>
      </c>
      <c r="E9642" s="525">
        <v>20077</v>
      </c>
      <c r="F9642" s="139">
        <v>420</v>
      </c>
    </row>
    <row r="9643" spans="1:10">
      <c r="A9643" s="203">
        <v>41989</v>
      </c>
      <c r="B9643" s="382"/>
      <c r="C9643" s="75" t="s">
        <v>3157</v>
      </c>
      <c r="D9643" s="75" t="s">
        <v>11216</v>
      </c>
      <c r="E9643" s="525">
        <v>20105</v>
      </c>
      <c r="F9643" s="139">
        <v>1500</v>
      </c>
    </row>
    <row r="9644" spans="1:10">
      <c r="A9644" s="203">
        <v>41989</v>
      </c>
      <c r="B9644" s="382"/>
      <c r="C9644" s="75" t="s">
        <v>3157</v>
      </c>
      <c r="D9644" s="75" t="s">
        <v>11217</v>
      </c>
      <c r="E9644" s="525">
        <v>20106</v>
      </c>
      <c r="F9644" s="139">
        <v>720</v>
      </c>
    </row>
    <row r="9645" spans="1:10">
      <c r="A9645" s="203">
        <v>41989</v>
      </c>
      <c r="B9645" s="382"/>
      <c r="C9645" s="75" t="s">
        <v>3157</v>
      </c>
      <c r="D9645" s="75" t="s">
        <v>11218</v>
      </c>
      <c r="E9645" s="525">
        <v>20107</v>
      </c>
      <c r="F9645" s="139">
        <v>2730.24</v>
      </c>
    </row>
    <row r="9646" spans="1:10" s="444" customFormat="1">
      <c r="A9646" s="203">
        <v>41988</v>
      </c>
      <c r="B9646" s="382"/>
      <c r="C9646" s="75" t="s">
        <v>941</v>
      </c>
      <c r="D9646" s="75" t="s">
        <v>11208</v>
      </c>
      <c r="E9646" s="525">
        <v>20101</v>
      </c>
      <c r="F9646" s="139">
        <v>5004</v>
      </c>
      <c r="G9646" s="309"/>
      <c r="H9646" s="309"/>
      <c r="I9646" s="24"/>
      <c r="J9646" s="2"/>
    </row>
    <row r="9649" spans="1:10">
      <c r="A9649" s="579">
        <v>41990</v>
      </c>
    </row>
    <row r="9650" spans="1:10">
      <c r="A9650" s="203">
        <v>41982</v>
      </c>
      <c r="B9650" s="382"/>
      <c r="C9650" s="75" t="s">
        <v>6375</v>
      </c>
      <c r="D9650" s="75" t="s">
        <v>11159</v>
      </c>
      <c r="E9650" s="525">
        <v>20076</v>
      </c>
      <c r="F9650" s="139">
        <v>337.36</v>
      </c>
    </row>
    <row r="9651" spans="1:10">
      <c r="A9651" s="203">
        <v>41985</v>
      </c>
      <c r="B9651" s="382"/>
      <c r="C9651" s="75" t="s">
        <v>9387</v>
      </c>
      <c r="D9651" s="75" t="s">
        <v>11183</v>
      </c>
      <c r="E9651" s="525">
        <v>20089</v>
      </c>
      <c r="F9651" s="139">
        <v>690</v>
      </c>
    </row>
    <row r="9652" spans="1:10">
      <c r="A9652" s="203">
        <v>41989</v>
      </c>
      <c r="B9652" s="382"/>
      <c r="C9652" s="75" t="s">
        <v>3157</v>
      </c>
      <c r="D9652" s="75" t="s">
        <v>11222</v>
      </c>
      <c r="E9652" s="525">
        <v>20111</v>
      </c>
      <c r="F9652" s="139">
        <v>500</v>
      </c>
    </row>
    <row r="9653" spans="1:10">
      <c r="A9653" s="203">
        <v>41990</v>
      </c>
      <c r="B9653" s="382"/>
      <c r="C9653" s="75" t="s">
        <v>3157</v>
      </c>
      <c r="D9653" s="75" t="s">
        <v>11225</v>
      </c>
      <c r="E9653" s="525">
        <v>20115</v>
      </c>
      <c r="F9653" s="139">
        <v>356</v>
      </c>
    </row>
    <row r="9654" spans="1:10">
      <c r="A9654" s="203">
        <v>41990</v>
      </c>
      <c r="B9654" s="382"/>
      <c r="C9654" s="75" t="s">
        <v>226</v>
      </c>
      <c r="D9654" s="75" t="s">
        <v>11226</v>
      </c>
      <c r="E9654" s="525">
        <v>20116</v>
      </c>
      <c r="F9654" s="139">
        <v>469.44</v>
      </c>
    </row>
    <row r="9655" spans="1:10">
      <c r="A9655" s="203">
        <v>41990</v>
      </c>
      <c r="B9655" s="382"/>
      <c r="C9655" s="75" t="s">
        <v>761</v>
      </c>
      <c r="D9655" s="75" t="s">
        <v>11227</v>
      </c>
      <c r="E9655" s="525">
        <v>20112</v>
      </c>
      <c r="F9655" s="139">
        <v>91.65</v>
      </c>
    </row>
    <row r="9656" spans="1:10">
      <c r="A9656" s="203">
        <v>41989</v>
      </c>
      <c r="B9656" s="382"/>
      <c r="C9656" s="75" t="s">
        <v>11215</v>
      </c>
      <c r="D9656" s="75" t="s">
        <v>11219</v>
      </c>
      <c r="E9656" s="525">
        <v>20108</v>
      </c>
      <c r="F9656" s="139">
        <v>400</v>
      </c>
    </row>
    <row r="9657" spans="1:10">
      <c r="A9657" s="203">
        <v>41985</v>
      </c>
      <c r="B9657" s="382"/>
      <c r="C9657" s="75" t="s">
        <v>158</v>
      </c>
      <c r="D9657" s="75" t="s">
        <v>11178</v>
      </c>
      <c r="E9657" s="525">
        <v>20082</v>
      </c>
      <c r="F9657" s="139">
        <v>4729.57</v>
      </c>
    </row>
    <row r="9659" spans="1:10">
      <c r="A9659" s="579">
        <v>41991</v>
      </c>
    </row>
    <row r="9660" spans="1:10">
      <c r="A9660" s="203">
        <v>41985</v>
      </c>
      <c r="B9660" s="382"/>
      <c r="C9660" s="75" t="s">
        <v>10824</v>
      </c>
      <c r="D9660" s="75" t="s">
        <v>11182</v>
      </c>
      <c r="E9660" s="525">
        <v>20088</v>
      </c>
      <c r="F9660" s="139">
        <v>153.34</v>
      </c>
    </row>
    <row r="9661" spans="1:10">
      <c r="A9661" s="203">
        <v>41985</v>
      </c>
      <c r="B9661" s="382"/>
      <c r="C9661" s="75" t="s">
        <v>10824</v>
      </c>
      <c r="D9661" s="75" t="s">
        <v>11186</v>
      </c>
      <c r="E9661" s="525">
        <v>20093</v>
      </c>
      <c r="F9661" s="139">
        <v>547.63</v>
      </c>
    </row>
    <row r="9662" spans="1:10" s="444" customFormat="1">
      <c r="A9662" s="203">
        <v>41988</v>
      </c>
      <c r="B9662" s="382"/>
      <c r="C9662" s="75" t="s">
        <v>11204</v>
      </c>
      <c r="D9662" s="75" t="s">
        <v>11207</v>
      </c>
      <c r="E9662" s="525">
        <v>20100</v>
      </c>
      <c r="F9662" s="139">
        <v>600</v>
      </c>
      <c r="G9662" s="309"/>
      <c r="H9662" s="309"/>
      <c r="I9662" s="24"/>
      <c r="J9662" s="2"/>
    </row>
    <row r="9663" spans="1:10">
      <c r="A9663" s="203">
        <v>41991</v>
      </c>
      <c r="B9663" s="382"/>
      <c r="C9663" s="75" t="s">
        <v>4866</v>
      </c>
      <c r="D9663" s="75" t="s">
        <v>11230</v>
      </c>
      <c r="E9663" s="525">
        <v>20121</v>
      </c>
      <c r="F9663" s="139">
        <v>288.39999999999998</v>
      </c>
    </row>
    <row r="9664" spans="1:10">
      <c r="A9664" s="203">
        <v>41991</v>
      </c>
      <c r="B9664" s="382"/>
      <c r="C9664" s="75" t="s">
        <v>1419</v>
      </c>
      <c r="D9664" s="75" t="s">
        <v>11234</v>
      </c>
      <c r="E9664" s="525">
        <v>20125</v>
      </c>
      <c r="F9664" s="139">
        <v>307.92</v>
      </c>
    </row>
    <row r="9665" spans="1:10">
      <c r="A9665" s="203">
        <v>41991</v>
      </c>
      <c r="B9665" s="382"/>
      <c r="C9665" s="75" t="s">
        <v>1419</v>
      </c>
      <c r="D9665" s="75" t="s">
        <v>11228</v>
      </c>
      <c r="E9665" s="525">
        <v>20119</v>
      </c>
      <c r="F9665" s="139">
        <v>18508.38</v>
      </c>
    </row>
    <row r="9666" spans="1:10">
      <c r="A9666" s="203">
        <v>41991</v>
      </c>
      <c r="B9666" s="382"/>
      <c r="C9666" s="75" t="s">
        <v>1419</v>
      </c>
      <c r="D9666" s="75" t="s">
        <v>11229</v>
      </c>
      <c r="E9666" s="525">
        <v>20120</v>
      </c>
      <c r="F9666" s="139">
        <v>2725.06</v>
      </c>
    </row>
    <row r="9667" spans="1:10">
      <c r="A9667" s="203">
        <v>41991</v>
      </c>
      <c r="B9667" s="382"/>
      <c r="C9667" s="75" t="s">
        <v>1419</v>
      </c>
      <c r="D9667" s="75" t="s">
        <v>11231</v>
      </c>
      <c r="E9667" s="525">
        <v>20122</v>
      </c>
      <c r="F9667" s="139">
        <v>499</v>
      </c>
    </row>
    <row r="9669" spans="1:10">
      <c r="A9669" s="579">
        <v>41992</v>
      </c>
    </row>
    <row r="9670" spans="1:10" s="444" customFormat="1">
      <c r="A9670" s="203">
        <v>41978</v>
      </c>
      <c r="B9670" s="382">
        <v>41992</v>
      </c>
      <c r="C9670" s="75" t="s">
        <v>348</v>
      </c>
      <c r="D9670" s="75" t="s">
        <v>11136</v>
      </c>
      <c r="E9670" s="525">
        <v>20053</v>
      </c>
      <c r="F9670" s="139">
        <v>150</v>
      </c>
      <c r="G9670" s="309"/>
      <c r="H9670" s="309"/>
      <c r="I9670" s="24"/>
      <c r="J9670" s="2"/>
    </row>
    <row r="9671" spans="1:10">
      <c r="A9671" s="203">
        <v>41990</v>
      </c>
      <c r="B9671" s="382"/>
      <c r="C9671" s="75" t="s">
        <v>6086</v>
      </c>
      <c r="D9671" s="75" t="s">
        <v>11223</v>
      </c>
      <c r="E9671" s="525">
        <v>20113</v>
      </c>
      <c r="F9671" s="139">
        <v>441.52</v>
      </c>
    </row>
    <row r="9672" spans="1:10">
      <c r="A9672" s="203">
        <v>41991</v>
      </c>
      <c r="B9672" s="382"/>
      <c r="C9672" s="75" t="s">
        <v>166</v>
      </c>
      <c r="D9672" s="75" t="s">
        <v>11233</v>
      </c>
      <c r="E9672" s="525">
        <v>20124</v>
      </c>
      <c r="F9672" s="139">
        <v>583.17999999999995</v>
      </c>
    </row>
    <row r="9673" spans="1:10" s="444" customFormat="1">
      <c r="A9673" s="203">
        <v>41988</v>
      </c>
      <c r="B9673" s="382"/>
      <c r="C9673" s="75" t="s">
        <v>130</v>
      </c>
      <c r="D9673" s="75" t="s">
        <v>11205</v>
      </c>
      <c r="E9673" s="525">
        <v>20098</v>
      </c>
      <c r="F9673" s="139">
        <v>1500</v>
      </c>
      <c r="G9673" s="309"/>
      <c r="H9673" s="309"/>
      <c r="I9673" s="24"/>
      <c r="J9673" s="2"/>
    </row>
    <row r="9674" spans="1:10">
      <c r="A9674" s="203">
        <v>41990</v>
      </c>
      <c r="B9674" s="382"/>
      <c r="C9674" s="75" t="s">
        <v>11221</v>
      </c>
      <c r="D9674" s="75" t="s">
        <v>11224</v>
      </c>
      <c r="E9674" s="525">
        <v>20114</v>
      </c>
      <c r="F9674" s="139">
        <v>1665</v>
      </c>
    </row>
    <row r="9675" spans="1:10">
      <c r="A9675" s="203">
        <v>41992</v>
      </c>
      <c r="B9675" s="382"/>
      <c r="C9675" s="75" t="s">
        <v>226</v>
      </c>
      <c r="D9675" s="75" t="s">
        <v>11247</v>
      </c>
      <c r="E9675" s="525">
        <v>20138</v>
      </c>
      <c r="F9675" s="139">
        <v>200</v>
      </c>
    </row>
    <row r="9676" spans="1:10">
      <c r="A9676" s="203">
        <v>41992</v>
      </c>
      <c r="B9676" s="382"/>
      <c r="C9676" s="75" t="s">
        <v>11235</v>
      </c>
      <c r="D9676" s="75" t="s">
        <v>11245</v>
      </c>
      <c r="E9676" s="525">
        <v>20135</v>
      </c>
      <c r="F9676" s="139">
        <v>110</v>
      </c>
    </row>
    <row r="9677" spans="1:10">
      <c r="A9677" s="203">
        <v>41992</v>
      </c>
      <c r="B9677" s="382"/>
      <c r="C9677" s="75" t="s">
        <v>389</v>
      </c>
      <c r="D9677" s="75" t="s">
        <v>11243</v>
      </c>
      <c r="E9677" s="525">
        <v>20133</v>
      </c>
      <c r="F9677" s="139">
        <v>646</v>
      </c>
    </row>
    <row r="9678" spans="1:10">
      <c r="A9678" s="203">
        <v>41992</v>
      </c>
      <c r="B9678" s="382"/>
      <c r="C9678" s="75" t="s">
        <v>145</v>
      </c>
      <c r="D9678" s="75" t="s">
        <v>11244</v>
      </c>
      <c r="E9678" s="525">
        <v>20134</v>
      </c>
      <c r="F9678" s="139">
        <v>164</v>
      </c>
    </row>
    <row r="9679" spans="1:10" s="444" customFormat="1">
      <c r="A9679" s="203">
        <v>41978</v>
      </c>
      <c r="B9679" s="382">
        <v>41992</v>
      </c>
      <c r="C9679" s="75" t="s">
        <v>4292</v>
      </c>
      <c r="D9679" s="75" t="s">
        <v>11132</v>
      </c>
      <c r="E9679" s="525">
        <v>20049</v>
      </c>
      <c r="F9679" s="139">
        <v>400</v>
      </c>
      <c r="G9679" s="309"/>
      <c r="H9679" s="309"/>
      <c r="I9679" s="24"/>
      <c r="J9679" s="2"/>
    </row>
    <row r="9680" spans="1:10">
      <c r="A9680" s="203">
        <v>41992</v>
      </c>
      <c r="B9680" s="382"/>
      <c r="C9680" s="75" t="s">
        <v>2206</v>
      </c>
      <c r="D9680" s="75" t="s">
        <v>11248</v>
      </c>
      <c r="E9680" s="525">
        <v>20139</v>
      </c>
      <c r="F9680" s="139">
        <v>291.83</v>
      </c>
    </row>
    <row r="9681" spans="1:10">
      <c r="A9681" s="203">
        <v>41992</v>
      </c>
      <c r="B9681" s="382"/>
      <c r="C9681" s="75" t="s">
        <v>11131</v>
      </c>
      <c r="D9681" s="75" t="s">
        <v>11242</v>
      </c>
      <c r="E9681" s="525">
        <v>20132</v>
      </c>
      <c r="F9681" s="139">
        <v>800</v>
      </c>
    </row>
    <row r="9684" spans="1:10">
      <c r="A9684" s="579">
        <v>41995</v>
      </c>
    </row>
    <row r="9685" spans="1:10" s="444" customFormat="1">
      <c r="A9685" s="203">
        <v>41978</v>
      </c>
      <c r="B9685" s="382">
        <v>41992</v>
      </c>
      <c r="C9685" s="75" t="s">
        <v>5214</v>
      </c>
      <c r="D9685" s="75" t="s">
        <v>11137</v>
      </c>
      <c r="E9685" s="525">
        <v>20054</v>
      </c>
      <c r="F9685" s="139">
        <v>218.51</v>
      </c>
      <c r="G9685" s="309"/>
      <c r="H9685" s="309"/>
      <c r="I9685" s="24"/>
      <c r="J9685" s="2"/>
    </row>
    <row r="9686" spans="1:10">
      <c r="A9686" s="380">
        <v>41963</v>
      </c>
      <c r="B9686" s="4">
        <v>41992</v>
      </c>
      <c r="C9686" s="7" t="s">
        <v>761</v>
      </c>
      <c r="D9686" s="7" t="s">
        <v>11191</v>
      </c>
      <c r="E9686" s="519">
        <v>19986</v>
      </c>
      <c r="F9686" s="139">
        <v>380.79</v>
      </c>
    </row>
    <row r="9687" spans="1:10" s="444" customFormat="1">
      <c r="A9687" s="203">
        <v>41978</v>
      </c>
      <c r="B9687" s="382">
        <v>41992</v>
      </c>
      <c r="C9687" s="75" t="s">
        <v>1288</v>
      </c>
      <c r="D9687" s="75" t="s">
        <v>11138</v>
      </c>
      <c r="E9687" s="525">
        <v>20055</v>
      </c>
      <c r="F9687" s="139">
        <v>155.22999999999999</v>
      </c>
      <c r="G9687" s="309"/>
      <c r="H9687" s="309"/>
      <c r="I9687" s="24"/>
      <c r="J9687" s="2"/>
    </row>
    <row r="9688" spans="1:10" s="444" customFormat="1">
      <c r="A9688" s="203">
        <v>41978</v>
      </c>
      <c r="B9688" s="382">
        <v>41992</v>
      </c>
      <c r="C9688" s="75" t="s">
        <v>3689</v>
      </c>
      <c r="D9688" s="75" t="s">
        <v>11133</v>
      </c>
      <c r="E9688" s="525">
        <v>20050</v>
      </c>
      <c r="F9688" s="139">
        <v>400</v>
      </c>
      <c r="G9688" s="309"/>
      <c r="H9688" s="309"/>
      <c r="I9688" s="24"/>
      <c r="J9688" s="2"/>
    </row>
    <row r="9689" spans="1:10">
      <c r="A9689" s="203">
        <v>41989</v>
      </c>
      <c r="B9689" s="382"/>
      <c r="C9689" s="75" t="s">
        <v>100</v>
      </c>
      <c r="D9689" s="75" t="s">
        <v>11220</v>
      </c>
      <c r="E9689" s="525">
        <v>20110</v>
      </c>
      <c r="F9689" s="139">
        <v>350</v>
      </c>
    </row>
    <row r="9690" spans="1:10">
      <c r="A9690" s="203">
        <v>41992</v>
      </c>
      <c r="B9690" s="382"/>
      <c r="C9690" s="75" t="s">
        <v>11236</v>
      </c>
      <c r="D9690" s="75" t="s">
        <v>11249</v>
      </c>
      <c r="E9690" s="525">
        <v>20140</v>
      </c>
      <c r="F9690" s="139">
        <v>186.13</v>
      </c>
    </row>
    <row r="9691" spans="1:10">
      <c r="A9691" s="203">
        <v>41985</v>
      </c>
      <c r="B9691" s="382"/>
      <c r="C9691" s="75" t="s">
        <v>3423</v>
      </c>
      <c r="D9691" s="75" t="s">
        <v>11180</v>
      </c>
      <c r="E9691" s="525">
        <v>20086</v>
      </c>
      <c r="F9691" s="139">
        <v>662.4</v>
      </c>
    </row>
    <row r="9692" spans="1:10">
      <c r="A9692" s="203">
        <v>41985</v>
      </c>
      <c r="B9692" s="382"/>
      <c r="C9692" s="75" t="s">
        <v>11177</v>
      </c>
      <c r="D9692" s="75" t="s">
        <v>11181</v>
      </c>
      <c r="E9692" s="525">
        <v>20087</v>
      </c>
      <c r="F9692" s="139">
        <v>552</v>
      </c>
    </row>
    <row r="9695" spans="1:10">
      <c r="A9695" s="579">
        <v>41996</v>
      </c>
    </row>
    <row r="9696" spans="1:10">
      <c r="A9696" s="203">
        <v>41978</v>
      </c>
      <c r="B9696" s="382">
        <v>41992</v>
      </c>
      <c r="C9696" s="75" t="s">
        <v>10270</v>
      </c>
      <c r="D9696" s="75" t="s">
        <v>11135</v>
      </c>
      <c r="E9696" s="525">
        <v>20052</v>
      </c>
      <c r="F9696" s="139">
        <v>250</v>
      </c>
    </row>
    <row r="9697" spans="1:10">
      <c r="A9697" s="203">
        <v>41992</v>
      </c>
      <c r="B9697" s="382">
        <v>41999</v>
      </c>
      <c r="C9697" s="75" t="s">
        <v>9238</v>
      </c>
      <c r="D9697" s="75" t="s">
        <v>11239</v>
      </c>
      <c r="E9697" s="525">
        <v>20129</v>
      </c>
      <c r="F9697" s="139">
        <v>400</v>
      </c>
    </row>
    <row r="9698" spans="1:10">
      <c r="A9698" s="203">
        <v>41978</v>
      </c>
      <c r="B9698" s="382">
        <v>41992</v>
      </c>
      <c r="C9698" s="75" t="s">
        <v>2447</v>
      </c>
      <c r="D9698" s="75" t="s">
        <v>11134</v>
      </c>
      <c r="E9698" s="525">
        <v>20051</v>
      </c>
      <c r="F9698" s="139">
        <v>500</v>
      </c>
    </row>
    <row r="9699" spans="1:10">
      <c r="A9699" s="203">
        <v>41992</v>
      </c>
      <c r="B9699" s="382"/>
      <c r="C9699" s="75" t="s">
        <v>767</v>
      </c>
      <c r="D9699" s="75" t="s">
        <v>11250</v>
      </c>
      <c r="E9699" s="525">
        <v>20141</v>
      </c>
      <c r="F9699" s="139">
        <v>550.54999999999995</v>
      </c>
    </row>
    <row r="9701" spans="1:10">
      <c r="A9701" s="579">
        <v>41997</v>
      </c>
    </row>
    <row r="9702" spans="1:10">
      <c r="A9702" s="203">
        <v>41992</v>
      </c>
      <c r="B9702" s="382"/>
      <c r="C9702" s="75" t="s">
        <v>761</v>
      </c>
      <c r="D9702" s="75" t="s">
        <v>11246</v>
      </c>
      <c r="E9702" s="525">
        <v>20136</v>
      </c>
      <c r="F9702" s="139">
        <v>1383</v>
      </c>
    </row>
    <row r="9704" spans="1:10">
      <c r="A9704" s="579">
        <v>42002</v>
      </c>
    </row>
    <row r="9705" spans="1:10" s="444" customFormat="1">
      <c r="A9705" s="203">
        <v>41978</v>
      </c>
      <c r="B9705" s="382">
        <v>41992</v>
      </c>
      <c r="C9705" s="75" t="s">
        <v>5729</v>
      </c>
      <c r="D9705" s="75" t="s">
        <v>11139</v>
      </c>
      <c r="E9705" s="525">
        <v>20056</v>
      </c>
      <c r="F9705" s="139">
        <v>126.22</v>
      </c>
      <c r="G9705" s="309"/>
      <c r="H9705" s="309"/>
      <c r="I9705" s="24"/>
      <c r="J9705" s="2"/>
    </row>
    <row r="9707" spans="1:10">
      <c r="A9707" s="579">
        <v>42003</v>
      </c>
    </row>
    <row r="9708" spans="1:10">
      <c r="A9708" s="203">
        <v>41991</v>
      </c>
      <c r="B9708" s="382"/>
      <c r="C9708" s="75" t="s">
        <v>1871</v>
      </c>
      <c r="D9708" s="75" t="s">
        <v>11232</v>
      </c>
      <c r="E9708" s="525">
        <v>20123</v>
      </c>
      <c r="F9708" s="139">
        <v>162.56</v>
      </c>
    </row>
    <row r="9709" spans="1:10">
      <c r="A9709" s="203">
        <v>41992</v>
      </c>
      <c r="B9709" s="382"/>
      <c r="C9709" s="75" t="s">
        <v>662</v>
      </c>
      <c r="D9709" s="75" t="s">
        <v>11241</v>
      </c>
      <c r="E9709" s="525">
        <v>20131</v>
      </c>
      <c r="F9709" s="139">
        <v>400</v>
      </c>
    </row>
    <row r="9711" spans="1:10">
      <c r="A9711" s="579">
        <v>42009</v>
      </c>
    </row>
    <row r="9712" spans="1:10">
      <c r="A9712" s="203">
        <v>41992</v>
      </c>
      <c r="B9712" s="382">
        <v>41999</v>
      </c>
      <c r="C9712" s="75" t="s">
        <v>7007</v>
      </c>
      <c r="D9712" s="75" t="s">
        <v>11237</v>
      </c>
      <c r="E9712" s="525">
        <v>20127</v>
      </c>
      <c r="F9712" s="139">
        <v>400</v>
      </c>
    </row>
    <row r="9713" spans="1:10">
      <c r="A9713" s="380">
        <v>42009</v>
      </c>
      <c r="B9713" s="4"/>
      <c r="C9713" s="7" t="s">
        <v>468</v>
      </c>
      <c r="D9713" s="7" t="s">
        <v>11396</v>
      </c>
      <c r="E9713" s="519">
        <v>20142</v>
      </c>
      <c r="F9713" s="139">
        <v>1105.0899999999999</v>
      </c>
    </row>
    <row r="9714" spans="1:10">
      <c r="A9714" s="380">
        <v>42009</v>
      </c>
      <c r="B9714" s="4"/>
      <c r="C9714" s="7" t="s">
        <v>11395</v>
      </c>
      <c r="D9714" s="7" t="s">
        <v>11397</v>
      </c>
      <c r="E9714" s="519">
        <v>20145</v>
      </c>
      <c r="F9714" s="139">
        <v>673.2</v>
      </c>
    </row>
    <row r="9716" spans="1:10">
      <c r="A9716" s="579">
        <v>42010</v>
      </c>
    </row>
    <row r="9717" spans="1:10">
      <c r="A9717" s="380">
        <v>41992</v>
      </c>
      <c r="B9717" s="4">
        <v>41999</v>
      </c>
      <c r="C9717" s="7" t="s">
        <v>896</v>
      </c>
      <c r="D9717" s="7" t="s">
        <v>11238</v>
      </c>
      <c r="E9717" s="519">
        <v>20128</v>
      </c>
      <c r="F9717" s="139">
        <v>400</v>
      </c>
    </row>
    <row r="9718" spans="1:10">
      <c r="A9718" s="380">
        <v>41992</v>
      </c>
      <c r="B9718" s="4">
        <v>41999</v>
      </c>
      <c r="C9718" s="7" t="s">
        <v>1288</v>
      </c>
      <c r="D9718" s="7" t="s">
        <v>11240</v>
      </c>
      <c r="E9718" s="519">
        <v>20130</v>
      </c>
      <c r="F9718" s="139">
        <v>400</v>
      </c>
    </row>
    <row r="9719" spans="1:10">
      <c r="A9719" s="380">
        <v>42009</v>
      </c>
      <c r="B9719" s="4"/>
      <c r="C9719" s="7" t="s">
        <v>835</v>
      </c>
      <c r="D9719" s="7" t="s">
        <v>11399</v>
      </c>
      <c r="E9719" s="519">
        <v>20147</v>
      </c>
      <c r="F9719" s="139">
        <v>6395</v>
      </c>
    </row>
    <row r="9720" spans="1:10">
      <c r="A9720" s="380">
        <v>42010</v>
      </c>
      <c r="B9720" s="4"/>
      <c r="C9720" s="7" t="s">
        <v>2897</v>
      </c>
      <c r="D9720" s="7" t="s">
        <v>2190</v>
      </c>
      <c r="E9720" s="519">
        <v>20183</v>
      </c>
      <c r="F9720" s="139">
        <v>1000</v>
      </c>
    </row>
    <row r="9721" spans="1:10">
      <c r="A9721" s="380">
        <v>42010</v>
      </c>
      <c r="B9721" s="4"/>
      <c r="C9721" s="7" t="s">
        <v>678</v>
      </c>
      <c r="D9721" s="7" t="s">
        <v>11401</v>
      </c>
      <c r="E9721" s="519">
        <v>20149</v>
      </c>
      <c r="F9721" s="139">
        <v>341.5</v>
      </c>
    </row>
    <row r="9722" spans="1:10">
      <c r="A9722" s="380">
        <v>42010</v>
      </c>
      <c r="B9722" s="4"/>
      <c r="C9722" s="7" t="s">
        <v>1734</v>
      </c>
      <c r="D9722" s="7" t="s">
        <v>11427</v>
      </c>
      <c r="E9722" s="519">
        <v>20175</v>
      </c>
      <c r="F9722" s="139">
        <v>253.28</v>
      </c>
    </row>
    <row r="9723" spans="1:10" s="444" customFormat="1">
      <c r="A9723" s="203">
        <v>42010</v>
      </c>
      <c r="B9723" s="382"/>
      <c r="C9723" s="75" t="s">
        <v>635</v>
      </c>
      <c r="D9723" s="75" t="s">
        <v>11413</v>
      </c>
      <c r="E9723" s="525">
        <v>20161</v>
      </c>
      <c r="F9723" s="139">
        <v>163.72999999999999</v>
      </c>
      <c r="G9723" s="309"/>
      <c r="H9723" s="309"/>
      <c r="I9723" s="24"/>
      <c r="J9723" s="2"/>
    </row>
    <row r="9724" spans="1:10" s="444" customFormat="1">
      <c r="A9724" s="203">
        <v>42010</v>
      </c>
      <c r="B9724" s="382"/>
      <c r="C9724" s="75" t="s">
        <v>1032</v>
      </c>
      <c r="D9724" s="75" t="s">
        <v>11416</v>
      </c>
      <c r="E9724" s="525">
        <v>20164</v>
      </c>
      <c r="F9724" s="139">
        <v>230.65</v>
      </c>
      <c r="G9724" s="309"/>
      <c r="H9724" s="309"/>
      <c r="I9724" s="24"/>
      <c r="J9724" s="2"/>
    </row>
    <row r="9725" spans="1:10" s="444" customFormat="1">
      <c r="A9725" s="203">
        <v>42010</v>
      </c>
      <c r="B9725" s="382"/>
      <c r="C9725" s="75" t="s">
        <v>5296</v>
      </c>
      <c r="D9725" s="75" t="s">
        <v>11420</v>
      </c>
      <c r="E9725" s="525">
        <v>20168</v>
      </c>
      <c r="F9725" s="139">
        <v>252.75</v>
      </c>
      <c r="G9725" s="309"/>
      <c r="H9725" s="309"/>
      <c r="I9725" s="24"/>
      <c r="J9725" s="2"/>
    </row>
    <row r="9726" spans="1:10">
      <c r="A9726" s="203">
        <v>42010</v>
      </c>
      <c r="B9726" s="382"/>
      <c r="C9726" s="75" t="s">
        <v>265</v>
      </c>
      <c r="D9726" s="75" t="s">
        <v>11432</v>
      </c>
      <c r="E9726" s="525">
        <v>20180</v>
      </c>
      <c r="F9726" s="139">
        <v>264.95999999999998</v>
      </c>
    </row>
    <row r="9728" spans="1:10">
      <c r="A9728" s="579">
        <v>42011</v>
      </c>
    </row>
    <row r="9729" spans="1:10" s="444" customFormat="1">
      <c r="A9729" s="203">
        <v>42010</v>
      </c>
      <c r="B9729" s="382"/>
      <c r="C9729" s="75" t="s">
        <v>681</v>
      </c>
      <c r="D9729" s="75" t="s">
        <v>11406</v>
      </c>
      <c r="E9729" s="525">
        <v>20154</v>
      </c>
      <c r="F9729" s="139">
        <v>341.5</v>
      </c>
      <c r="G9729" s="309"/>
      <c r="H9729" s="309"/>
      <c r="I9729" s="24"/>
      <c r="J9729" s="2"/>
    </row>
    <row r="9730" spans="1:10" s="444" customFormat="1">
      <c r="A9730" s="203">
        <v>42010</v>
      </c>
      <c r="B9730" s="382"/>
      <c r="C9730" s="75" t="s">
        <v>497</v>
      </c>
      <c r="D9730" s="75" t="s">
        <v>11404</v>
      </c>
      <c r="E9730" s="525">
        <v>20152</v>
      </c>
      <c r="F9730" s="139">
        <v>235.52</v>
      </c>
      <c r="G9730" s="309"/>
      <c r="H9730" s="309"/>
      <c r="I9730" s="24"/>
      <c r="J9730" s="2"/>
    </row>
    <row r="9731" spans="1:10" s="444" customFormat="1">
      <c r="A9731" s="203">
        <v>42010</v>
      </c>
      <c r="B9731" s="382"/>
      <c r="C9731" s="75" t="s">
        <v>632</v>
      </c>
      <c r="D9731" s="75" t="s">
        <v>11409</v>
      </c>
      <c r="E9731" s="525">
        <v>20157</v>
      </c>
      <c r="F9731" s="139">
        <v>185.52</v>
      </c>
      <c r="G9731" s="309"/>
      <c r="H9731" s="309"/>
      <c r="I9731" s="24"/>
      <c r="J9731" s="2"/>
    </row>
    <row r="9732" spans="1:10" s="444" customFormat="1">
      <c r="A9732" s="203">
        <v>42010</v>
      </c>
      <c r="B9732" s="382"/>
      <c r="C9732" s="75" t="s">
        <v>3775</v>
      </c>
      <c r="D9732" s="75" t="s">
        <v>11410</v>
      </c>
      <c r="E9732" s="525">
        <v>20158</v>
      </c>
      <c r="F9732" s="139">
        <v>235.52</v>
      </c>
      <c r="G9732" s="309"/>
      <c r="H9732" s="309"/>
      <c r="I9732" s="24"/>
      <c r="J9732" s="2"/>
    </row>
    <row r="9733" spans="1:10" s="444" customFormat="1">
      <c r="A9733" s="203">
        <v>42010</v>
      </c>
      <c r="B9733" s="382"/>
      <c r="C9733" s="75" t="s">
        <v>629</v>
      </c>
      <c r="D9733" s="75" t="s">
        <v>11402</v>
      </c>
      <c r="E9733" s="525">
        <v>20150</v>
      </c>
      <c r="F9733" s="139">
        <v>174.4</v>
      </c>
      <c r="G9733" s="309"/>
      <c r="H9733" s="309"/>
      <c r="I9733" s="24"/>
      <c r="J9733" s="2"/>
    </row>
    <row r="9734" spans="1:10" s="444" customFormat="1">
      <c r="A9734" s="203">
        <v>42010</v>
      </c>
      <c r="B9734" s="382"/>
      <c r="C9734" s="75" t="s">
        <v>559</v>
      </c>
      <c r="D9734" s="75" t="s">
        <v>11422</v>
      </c>
      <c r="E9734" s="525">
        <v>20170</v>
      </c>
      <c r="F9734" s="139">
        <v>278.02999999999997</v>
      </c>
      <c r="G9734" s="309"/>
      <c r="H9734" s="309"/>
      <c r="I9734" s="24"/>
      <c r="J9734" s="2"/>
    </row>
    <row r="9735" spans="1:10" s="444" customFormat="1">
      <c r="A9735" s="203">
        <v>42010</v>
      </c>
      <c r="B9735" s="382"/>
      <c r="C9735" s="75" t="s">
        <v>7328</v>
      </c>
      <c r="D9735" s="75" t="s">
        <v>11426</v>
      </c>
      <c r="E9735" s="525">
        <v>20174</v>
      </c>
      <c r="F9735" s="139">
        <v>242.59</v>
      </c>
      <c r="G9735" s="309"/>
      <c r="H9735" s="309"/>
      <c r="I9735" s="24"/>
      <c r="J9735" s="2"/>
    </row>
    <row r="9736" spans="1:10" s="444" customFormat="1">
      <c r="A9736" s="203">
        <v>42010</v>
      </c>
      <c r="B9736" s="382"/>
      <c r="C9736" s="75" t="s">
        <v>173</v>
      </c>
      <c r="D9736" s="75" t="s">
        <v>11412</v>
      </c>
      <c r="E9736" s="525">
        <v>20160</v>
      </c>
      <c r="F9736" s="139">
        <v>394.5</v>
      </c>
      <c r="G9736" s="309"/>
      <c r="H9736" s="309"/>
      <c r="I9736" s="24"/>
      <c r="J9736" s="2"/>
    </row>
    <row r="9737" spans="1:10" s="444" customFormat="1">
      <c r="A9737" s="203">
        <v>42010</v>
      </c>
      <c r="B9737" s="382"/>
      <c r="C9737" s="75" t="s">
        <v>528</v>
      </c>
      <c r="D9737" s="75" t="s">
        <v>11429</v>
      </c>
      <c r="E9737" s="525">
        <v>20177</v>
      </c>
      <c r="F9737" s="139">
        <v>340.03</v>
      </c>
      <c r="G9737" s="309"/>
      <c r="H9737" s="309"/>
      <c r="I9737" s="24"/>
      <c r="J9737" s="2"/>
    </row>
    <row r="9738" spans="1:10" s="444" customFormat="1">
      <c r="A9738" s="203">
        <v>42010</v>
      </c>
      <c r="B9738" s="382"/>
      <c r="C9738" s="75" t="s">
        <v>8926</v>
      </c>
      <c r="D9738" s="75" t="s">
        <v>11425</v>
      </c>
      <c r="E9738" s="525">
        <v>20173</v>
      </c>
      <c r="F9738" s="139">
        <v>202.2</v>
      </c>
      <c r="G9738" s="309"/>
      <c r="H9738" s="309"/>
      <c r="I9738" s="24"/>
      <c r="J9738" s="2"/>
    </row>
    <row r="9739" spans="1:10" s="444" customFormat="1">
      <c r="A9739" s="203">
        <v>42010</v>
      </c>
      <c r="B9739" s="382"/>
      <c r="C9739" s="75" t="s">
        <v>636</v>
      </c>
      <c r="D9739" s="75" t="s">
        <v>11414</v>
      </c>
      <c r="E9739" s="525">
        <v>20162</v>
      </c>
      <c r="F9739" s="139">
        <v>217.89</v>
      </c>
      <c r="G9739" s="309"/>
      <c r="H9739" s="309"/>
      <c r="I9739" s="24"/>
      <c r="J9739" s="2"/>
    </row>
    <row r="9740" spans="1:10" s="444" customFormat="1">
      <c r="A9740" s="203">
        <v>42010</v>
      </c>
      <c r="B9740" s="382"/>
      <c r="C9740" s="75" t="s">
        <v>1703</v>
      </c>
      <c r="D9740" s="75" t="s">
        <v>11419</v>
      </c>
      <c r="E9740" s="525">
        <v>20167</v>
      </c>
      <c r="F9740" s="139">
        <v>424.52</v>
      </c>
      <c r="G9740" s="309"/>
      <c r="H9740" s="309"/>
      <c r="I9740" s="24"/>
      <c r="J9740" s="2"/>
    </row>
    <row r="9741" spans="1:10" s="444" customFormat="1">
      <c r="A9741" s="203">
        <v>42010</v>
      </c>
      <c r="B9741" s="382"/>
      <c r="C9741" s="75" t="s">
        <v>5113</v>
      </c>
      <c r="D9741" s="75" t="s">
        <v>11421</v>
      </c>
      <c r="E9741" s="525">
        <v>20169</v>
      </c>
      <c r="F9741" s="139">
        <v>176.93</v>
      </c>
      <c r="G9741" s="309"/>
      <c r="H9741" s="309"/>
      <c r="I9741" s="24"/>
      <c r="J9741" s="2"/>
    </row>
    <row r="9742" spans="1:10" s="444" customFormat="1">
      <c r="A9742" s="203">
        <v>42011</v>
      </c>
      <c r="B9742" s="382"/>
      <c r="C9742" s="75" t="s">
        <v>2206</v>
      </c>
      <c r="D9742" s="75" t="s">
        <v>11470</v>
      </c>
      <c r="E9742" s="525">
        <v>20217</v>
      </c>
      <c r="F9742" s="139">
        <v>1323.42</v>
      </c>
      <c r="G9742" s="309"/>
      <c r="H9742" s="309"/>
      <c r="I9742" s="24"/>
      <c r="J9742" s="2"/>
    </row>
    <row r="9743" spans="1:10">
      <c r="A9743" s="203">
        <v>42010</v>
      </c>
      <c r="B9743" s="382"/>
      <c r="C9743" s="75" t="s">
        <v>2147</v>
      </c>
      <c r="D9743" s="75" t="s">
        <v>11424</v>
      </c>
      <c r="E9743" s="525">
        <v>20184</v>
      </c>
      <c r="F9743" s="139">
        <v>331.53</v>
      </c>
    </row>
    <row r="9744" spans="1:10">
      <c r="A9744" s="203">
        <v>42010</v>
      </c>
      <c r="B9744" s="382"/>
      <c r="C9744" s="75" t="s">
        <v>1727</v>
      </c>
      <c r="D9744" s="75" t="s">
        <v>11430</v>
      </c>
      <c r="E9744" s="525">
        <v>20178</v>
      </c>
      <c r="F9744" s="139">
        <v>238.02</v>
      </c>
    </row>
    <row r="9745" spans="1:10" s="444" customFormat="1">
      <c r="A9745" s="203">
        <v>42010</v>
      </c>
      <c r="B9745" s="382"/>
      <c r="C9745" s="75" t="s">
        <v>519</v>
      </c>
      <c r="D9745" s="75" t="s">
        <v>11418</v>
      </c>
      <c r="E9745" s="525">
        <v>20166</v>
      </c>
      <c r="F9745" s="139">
        <v>594.33000000000004</v>
      </c>
      <c r="G9745" s="309"/>
      <c r="H9745" s="309"/>
      <c r="I9745" s="24"/>
      <c r="J9745" s="2"/>
    </row>
    <row r="9746" spans="1:10">
      <c r="A9746" s="203">
        <v>42010</v>
      </c>
      <c r="B9746" s="382"/>
      <c r="C9746" s="75" t="s">
        <v>192</v>
      </c>
      <c r="D9746" s="75" t="s">
        <v>11403</v>
      </c>
      <c r="E9746" s="525">
        <v>20151</v>
      </c>
      <c r="F9746" s="139">
        <v>250.47</v>
      </c>
    </row>
    <row r="9747" spans="1:10">
      <c r="A9747" s="203">
        <v>42010</v>
      </c>
      <c r="B9747" s="382"/>
      <c r="C9747" s="75" t="s">
        <v>562</v>
      </c>
      <c r="D9747" s="75" t="s">
        <v>11431</v>
      </c>
      <c r="E9747" s="525">
        <v>20179</v>
      </c>
      <c r="F9747" s="139">
        <v>268.93</v>
      </c>
    </row>
    <row r="9748" spans="1:10">
      <c r="A9748" s="203">
        <v>42010</v>
      </c>
      <c r="B9748" s="382"/>
      <c r="C9748" s="75" t="s">
        <v>11435</v>
      </c>
      <c r="D9748" s="75" t="s">
        <v>11400</v>
      </c>
      <c r="E9748" s="525">
        <v>20148</v>
      </c>
      <c r="F9748" s="139">
        <v>254.34</v>
      </c>
    </row>
    <row r="9749" spans="1:10">
      <c r="A9749" s="203">
        <v>42010</v>
      </c>
      <c r="B9749" s="382"/>
      <c r="C9749" s="75" t="s">
        <v>10358</v>
      </c>
      <c r="D9749" s="75" t="s">
        <v>11411</v>
      </c>
      <c r="E9749" s="525">
        <v>20159</v>
      </c>
      <c r="F9749" s="139">
        <v>264.95999999999998</v>
      </c>
    </row>
    <row r="9750" spans="1:10">
      <c r="A9750" s="203">
        <v>42010</v>
      </c>
      <c r="B9750" s="382"/>
      <c r="C9750" s="75" t="s">
        <v>2397</v>
      </c>
      <c r="D9750" s="75" t="s">
        <v>11408</v>
      </c>
      <c r="E9750" s="525">
        <v>20156</v>
      </c>
      <c r="F9750" s="139">
        <v>217.86</v>
      </c>
    </row>
    <row r="9751" spans="1:10">
      <c r="A9751" s="203">
        <v>42010</v>
      </c>
      <c r="B9751" s="382"/>
      <c r="C9751" s="75" t="s">
        <v>9367</v>
      </c>
      <c r="D9751" s="75" t="s">
        <v>11434</v>
      </c>
      <c r="E9751" s="525">
        <v>20182</v>
      </c>
      <c r="F9751" s="139">
        <v>556.04999999999995</v>
      </c>
    </row>
    <row r="9752" spans="1:10">
      <c r="A9752" s="203">
        <v>42010</v>
      </c>
      <c r="B9752" s="382"/>
      <c r="C9752" s="75" t="s">
        <v>518</v>
      </c>
      <c r="D9752" s="75" t="s">
        <v>11417</v>
      </c>
      <c r="E9752" s="525">
        <v>20165</v>
      </c>
      <c r="F9752" s="139">
        <v>263.88</v>
      </c>
    </row>
    <row r="9753" spans="1:10">
      <c r="A9753" s="203">
        <v>42011</v>
      </c>
      <c r="B9753" s="382"/>
      <c r="C9753" s="75" t="s">
        <v>5944</v>
      </c>
      <c r="D9753" s="75" t="s">
        <v>11442</v>
      </c>
      <c r="E9753" s="525">
        <v>20188</v>
      </c>
      <c r="F9753" s="139">
        <v>1364.85</v>
      </c>
    </row>
    <row r="9754" spans="1:10">
      <c r="A9754" s="203">
        <v>42011</v>
      </c>
      <c r="B9754" s="382"/>
      <c r="C9754" s="75" t="s">
        <v>8661</v>
      </c>
      <c r="D9754" s="75" t="s">
        <v>11444</v>
      </c>
      <c r="E9754" s="525">
        <v>20190</v>
      </c>
      <c r="F9754" s="139">
        <v>1373.09</v>
      </c>
    </row>
    <row r="9755" spans="1:10">
      <c r="A9755" s="203">
        <v>42011</v>
      </c>
      <c r="B9755" s="382"/>
      <c r="C9755" s="75" t="s">
        <v>11438</v>
      </c>
      <c r="D9755" s="75" t="s">
        <v>11454</v>
      </c>
      <c r="E9755" s="525">
        <v>20201</v>
      </c>
      <c r="F9755" s="139">
        <v>1433.11</v>
      </c>
    </row>
    <row r="9756" spans="1:10">
      <c r="A9756" s="203">
        <v>42011</v>
      </c>
      <c r="B9756" s="382"/>
      <c r="C9756" s="75" t="s">
        <v>8662</v>
      </c>
      <c r="D9756" s="75" t="s">
        <v>11459</v>
      </c>
      <c r="E9756" s="525">
        <v>20206</v>
      </c>
      <c r="F9756" s="139">
        <v>1373.09</v>
      </c>
    </row>
    <row r="9757" spans="1:10">
      <c r="A9757" s="203">
        <v>42011</v>
      </c>
      <c r="B9757" s="382"/>
      <c r="C9757" s="75" t="s">
        <v>531</v>
      </c>
      <c r="D9757" s="75" t="s">
        <v>11440</v>
      </c>
      <c r="E9757" s="525">
        <v>20186</v>
      </c>
      <c r="F9757" s="139">
        <v>823.96</v>
      </c>
    </row>
    <row r="9758" spans="1:10">
      <c r="A9758" s="203">
        <v>42011</v>
      </c>
      <c r="B9758" s="382"/>
      <c r="C9758" s="75" t="s">
        <v>558</v>
      </c>
      <c r="D9758" s="75" t="s">
        <v>11483</v>
      </c>
      <c r="E9758" s="525">
        <v>20230</v>
      </c>
      <c r="F9758" s="139">
        <v>624.51</v>
      </c>
    </row>
    <row r="9759" spans="1:10">
      <c r="A9759" s="203">
        <v>42011</v>
      </c>
      <c r="B9759" s="382"/>
      <c r="C9759" s="75" t="s">
        <v>5297</v>
      </c>
      <c r="D9759" s="75" t="s">
        <v>11476</v>
      </c>
      <c r="E9759" s="525">
        <v>20223</v>
      </c>
      <c r="F9759" s="139">
        <v>263.57</v>
      </c>
    </row>
    <row r="9760" spans="1:10">
      <c r="A9760" s="203">
        <v>42010</v>
      </c>
      <c r="B9760" s="382"/>
      <c r="C9760" s="75" t="s">
        <v>529</v>
      </c>
      <c r="D9760" s="75" t="s">
        <v>11433</v>
      </c>
      <c r="E9760" s="525">
        <v>20181</v>
      </c>
      <c r="F9760" s="139">
        <v>286.94</v>
      </c>
    </row>
    <row r="9761" spans="1:10">
      <c r="A9761" s="203">
        <v>42011</v>
      </c>
      <c r="B9761" s="382"/>
      <c r="C9761" s="75" t="s">
        <v>369</v>
      </c>
      <c r="D9761" s="75" t="s">
        <v>11485</v>
      </c>
      <c r="E9761" s="525">
        <v>20232</v>
      </c>
      <c r="F9761" s="139">
        <v>1404.96</v>
      </c>
    </row>
    <row r="9762" spans="1:10" s="444" customFormat="1">
      <c r="A9762" s="203">
        <v>42011</v>
      </c>
      <c r="B9762" s="382"/>
      <c r="C9762" s="75" t="s">
        <v>5298</v>
      </c>
      <c r="D9762" s="75" t="s">
        <v>11478</v>
      </c>
      <c r="E9762" s="525">
        <v>20225</v>
      </c>
      <c r="F9762" s="139">
        <v>156</v>
      </c>
      <c r="G9762" s="309"/>
      <c r="H9762" s="309"/>
      <c r="I9762" s="24"/>
      <c r="J9762" s="2"/>
    </row>
    <row r="9763" spans="1:10" s="444" customFormat="1">
      <c r="A9763" s="203">
        <v>42011</v>
      </c>
      <c r="B9763" s="382"/>
      <c r="C9763" s="75" t="s">
        <v>10360</v>
      </c>
      <c r="D9763" s="75" t="s">
        <v>11443</v>
      </c>
      <c r="E9763" s="525">
        <v>20189</v>
      </c>
      <c r="F9763" s="139">
        <v>505.5</v>
      </c>
      <c r="G9763" s="309"/>
      <c r="H9763" s="309"/>
      <c r="I9763" s="24"/>
      <c r="J9763" s="2"/>
    </row>
    <row r="9764" spans="1:10" s="444" customFormat="1">
      <c r="A9764" s="203">
        <v>42010</v>
      </c>
      <c r="B9764" s="382"/>
      <c r="C9764" s="75" t="s">
        <v>523</v>
      </c>
      <c r="D9764" s="75" t="s">
        <v>11423</v>
      </c>
      <c r="E9764" s="525">
        <v>20171</v>
      </c>
      <c r="F9764" s="139">
        <v>605.88</v>
      </c>
      <c r="G9764" s="309"/>
      <c r="H9764" s="309"/>
      <c r="I9764" s="24"/>
      <c r="J9764" s="2"/>
    </row>
    <row r="9765" spans="1:10" s="444" customFormat="1">
      <c r="A9765" s="203">
        <v>42011</v>
      </c>
      <c r="B9765" s="382"/>
      <c r="C9765" s="75" t="s">
        <v>11437</v>
      </c>
      <c r="D9765" s="75" t="s">
        <v>11453</v>
      </c>
      <c r="E9765" s="525">
        <v>20199</v>
      </c>
      <c r="F9765" s="139">
        <v>606.6</v>
      </c>
      <c r="G9765" s="309"/>
      <c r="H9765" s="309"/>
      <c r="I9765" s="24"/>
      <c r="J9765" s="2"/>
    </row>
    <row r="9766" spans="1:10" s="444" customFormat="1">
      <c r="A9766" s="203">
        <v>42011</v>
      </c>
      <c r="B9766" s="382"/>
      <c r="C9766" s="75" t="s">
        <v>9368</v>
      </c>
      <c r="D9766" s="75" t="s">
        <v>11464</v>
      </c>
      <c r="E9766" s="525">
        <v>20211</v>
      </c>
      <c r="F9766" s="139">
        <v>122.44</v>
      </c>
      <c r="G9766" s="309"/>
      <c r="H9766" s="309"/>
      <c r="I9766" s="24"/>
      <c r="J9766" s="2"/>
    </row>
    <row r="9771" spans="1:10">
      <c r="A9771" s="579">
        <v>42012</v>
      </c>
    </row>
    <row r="9772" spans="1:10" s="444" customFormat="1">
      <c r="A9772" s="203">
        <v>42011</v>
      </c>
      <c r="B9772" s="382"/>
      <c r="C9772" s="75" t="s">
        <v>32</v>
      </c>
      <c r="D9772" s="75" t="s">
        <v>11441</v>
      </c>
      <c r="E9772" s="525">
        <v>20187</v>
      </c>
      <c r="F9772" s="139">
        <v>938.49</v>
      </c>
      <c r="G9772" s="309"/>
      <c r="H9772" s="309"/>
      <c r="I9772" s="24"/>
      <c r="J9772" s="2"/>
    </row>
    <row r="9773" spans="1:10">
      <c r="A9773" s="203">
        <v>42011</v>
      </c>
      <c r="B9773" s="382"/>
      <c r="C9773" s="75" t="s">
        <v>367</v>
      </c>
      <c r="D9773" s="75" t="s">
        <v>11484</v>
      </c>
      <c r="E9773" s="525">
        <v>20231</v>
      </c>
      <c r="F9773" s="139">
        <v>924.51</v>
      </c>
    </row>
    <row r="9774" spans="1:10" s="444" customFormat="1">
      <c r="A9774" s="203">
        <v>42011</v>
      </c>
      <c r="B9774" s="382"/>
      <c r="C9774" s="75" t="s">
        <v>5617</v>
      </c>
      <c r="D9774" s="75" t="s">
        <v>11475</v>
      </c>
      <c r="E9774" s="525">
        <v>20222</v>
      </c>
      <c r="F9774" s="139">
        <v>405.6</v>
      </c>
      <c r="G9774" s="309"/>
      <c r="H9774" s="309"/>
      <c r="I9774" s="24"/>
      <c r="J9774" s="2"/>
    </row>
    <row r="9775" spans="1:10">
      <c r="A9775" s="203">
        <v>42011</v>
      </c>
      <c r="B9775" s="382"/>
      <c r="C9775" s="75" t="s">
        <v>6986</v>
      </c>
      <c r="D9775" s="75" t="s">
        <v>11449</v>
      </c>
      <c r="E9775" s="525">
        <v>20195</v>
      </c>
      <c r="F9775" s="139">
        <v>1380.46</v>
      </c>
    </row>
    <row r="9776" spans="1:10">
      <c r="A9776" s="203">
        <v>42011</v>
      </c>
      <c r="B9776" s="382"/>
      <c r="C9776" s="75" t="s">
        <v>10826</v>
      </c>
      <c r="D9776" s="75" t="s">
        <v>11462</v>
      </c>
      <c r="E9776" s="525">
        <v>20209</v>
      </c>
      <c r="F9776" s="139">
        <v>1500.41</v>
      </c>
    </row>
    <row r="9777" spans="1:6">
      <c r="A9777" s="203">
        <v>42011</v>
      </c>
      <c r="B9777" s="382"/>
      <c r="C9777" s="75" t="s">
        <v>233</v>
      </c>
      <c r="D9777" s="75" t="s">
        <v>11445</v>
      </c>
      <c r="E9777" s="525">
        <v>20191</v>
      </c>
      <c r="F9777" s="139">
        <v>588.79999999999995</v>
      </c>
    </row>
    <row r="9778" spans="1:6">
      <c r="A9778" s="203">
        <v>42011</v>
      </c>
      <c r="B9778" s="382"/>
      <c r="C9778" s="75" t="s">
        <v>1043</v>
      </c>
      <c r="D9778" s="75" t="s">
        <v>11480</v>
      </c>
      <c r="E9778" s="525">
        <v>20227</v>
      </c>
      <c r="F9778" s="139">
        <v>104</v>
      </c>
    </row>
    <row r="9779" spans="1:6">
      <c r="A9779" s="203">
        <v>42011</v>
      </c>
      <c r="B9779" s="382"/>
      <c r="C9779" s="75" t="s">
        <v>3013</v>
      </c>
      <c r="D9779" s="75" t="s">
        <v>11460</v>
      </c>
      <c r="E9779" s="525">
        <v>20207</v>
      </c>
      <c r="F9779" s="139">
        <v>706.12</v>
      </c>
    </row>
    <row r="9780" spans="1:6">
      <c r="A9780" s="203">
        <v>42011</v>
      </c>
      <c r="B9780" s="382"/>
      <c r="C9780" s="75" t="s">
        <v>75</v>
      </c>
      <c r="D9780" s="75" t="s">
        <v>11481</v>
      </c>
      <c r="E9780" s="525">
        <v>20228</v>
      </c>
      <c r="F9780" s="139">
        <v>156</v>
      </c>
    </row>
    <row r="9781" spans="1:6">
      <c r="A9781" s="203">
        <v>42011</v>
      </c>
      <c r="B9781" s="382"/>
      <c r="C9781" s="75" t="s">
        <v>3017</v>
      </c>
      <c r="D9781" s="75" t="s">
        <v>11482</v>
      </c>
      <c r="E9781" s="525">
        <v>20229</v>
      </c>
      <c r="F9781" s="139">
        <v>2195.4899999999998</v>
      </c>
    </row>
    <row r="9782" spans="1:6">
      <c r="A9782" s="203">
        <v>42011</v>
      </c>
      <c r="B9782" s="382"/>
      <c r="C9782" s="75" t="s">
        <v>1485</v>
      </c>
      <c r="D9782" s="75" t="s">
        <v>11461</v>
      </c>
      <c r="E9782" s="525">
        <v>20208</v>
      </c>
      <c r="F9782" s="139">
        <v>890.3</v>
      </c>
    </row>
    <row r="9783" spans="1:6">
      <c r="A9783" s="203">
        <v>42011</v>
      </c>
      <c r="B9783" s="382"/>
      <c r="C9783" s="75" t="s">
        <v>2268</v>
      </c>
      <c r="D9783" s="75" t="s">
        <v>11477</v>
      </c>
      <c r="E9783" s="525">
        <v>20224</v>
      </c>
      <c r="F9783" s="139">
        <v>676</v>
      </c>
    </row>
    <row r="9784" spans="1:6">
      <c r="A9784" s="203">
        <v>42010</v>
      </c>
      <c r="B9784" s="382"/>
      <c r="C9784" s="75" t="s">
        <v>200</v>
      </c>
      <c r="D9784" s="75" t="s">
        <v>11407</v>
      </c>
      <c r="E9784" s="525">
        <v>20155</v>
      </c>
      <c r="F9784" s="139">
        <v>250.47</v>
      </c>
    </row>
    <row r="9785" spans="1:6">
      <c r="A9785" s="203">
        <v>42011</v>
      </c>
      <c r="B9785" s="382"/>
      <c r="C9785" s="75" t="s">
        <v>9049</v>
      </c>
      <c r="D9785" s="75" t="s">
        <v>11472</v>
      </c>
      <c r="E9785" s="525">
        <v>20219</v>
      </c>
      <c r="F9785" s="139">
        <v>156</v>
      </c>
    </row>
    <row r="9786" spans="1:6">
      <c r="A9786" s="203">
        <v>42011</v>
      </c>
      <c r="B9786" s="382"/>
      <c r="C9786" s="75" t="s">
        <v>9499</v>
      </c>
      <c r="D9786" s="75" t="s">
        <v>11463</v>
      </c>
      <c r="E9786" s="525">
        <v>20210</v>
      </c>
      <c r="F9786" s="139">
        <v>773.86</v>
      </c>
    </row>
    <row r="9787" spans="1:6">
      <c r="A9787" s="203">
        <v>42010</v>
      </c>
      <c r="B9787" s="382"/>
      <c r="C9787" s="75" t="s">
        <v>626</v>
      </c>
      <c r="D9787" s="75" t="s">
        <v>11405</v>
      </c>
      <c r="E9787" s="525">
        <v>20153</v>
      </c>
      <c r="F9787" s="139">
        <v>213.73</v>
      </c>
    </row>
    <row r="9788" spans="1:6">
      <c r="A9788" s="203">
        <v>42012</v>
      </c>
      <c r="B9788" s="382"/>
      <c r="C9788" s="75" t="s">
        <v>2897</v>
      </c>
      <c r="D9788" s="75" t="s">
        <v>11489</v>
      </c>
      <c r="E9788" s="525">
        <v>20237</v>
      </c>
      <c r="F9788" s="139">
        <v>2500</v>
      </c>
    </row>
    <row r="9789" spans="1:6">
      <c r="A9789" s="203">
        <v>42011</v>
      </c>
      <c r="B9789" s="382"/>
      <c r="C9789" s="75" t="s">
        <v>10604</v>
      </c>
      <c r="D9789" s="75" t="s">
        <v>11471</v>
      </c>
      <c r="E9789" s="525">
        <v>20218</v>
      </c>
      <c r="F9789" s="139">
        <v>156</v>
      </c>
    </row>
    <row r="9790" spans="1:6">
      <c r="A9790" s="203">
        <v>42011</v>
      </c>
      <c r="B9790" s="382"/>
      <c r="C9790" s="75" t="s">
        <v>10150</v>
      </c>
      <c r="D9790" s="75" t="s">
        <v>11458</v>
      </c>
      <c r="E9790" s="525">
        <v>20205</v>
      </c>
      <c r="F9790" s="139">
        <v>1011</v>
      </c>
    </row>
    <row r="9791" spans="1:6">
      <c r="A9791" s="203">
        <v>42011</v>
      </c>
      <c r="B9791" s="382"/>
      <c r="C9791" s="75" t="s">
        <v>8242</v>
      </c>
      <c r="D9791" s="75" t="s">
        <v>11447</v>
      </c>
      <c r="E9791" s="525">
        <v>20193</v>
      </c>
      <c r="F9791" s="139">
        <v>758.25</v>
      </c>
    </row>
    <row r="9792" spans="1:6">
      <c r="A9792" s="203">
        <v>42012</v>
      </c>
      <c r="B9792" s="382"/>
      <c r="C9792" s="75" t="s">
        <v>2206</v>
      </c>
      <c r="D9792" s="75" t="s">
        <v>11490</v>
      </c>
      <c r="E9792" s="525">
        <v>20238</v>
      </c>
      <c r="F9792" s="139">
        <v>823.19</v>
      </c>
    </row>
    <row r="9793" spans="1:10">
      <c r="A9793" s="203">
        <v>42011</v>
      </c>
      <c r="B9793" s="382"/>
      <c r="C9793" s="75" t="s">
        <v>457</v>
      </c>
      <c r="D9793" s="75" t="s">
        <v>11474</v>
      </c>
      <c r="E9793" s="525">
        <v>20221</v>
      </c>
      <c r="F9793" s="139">
        <v>460</v>
      </c>
    </row>
    <row r="9794" spans="1:10">
      <c r="A9794" s="203">
        <v>42011</v>
      </c>
      <c r="B9794" s="382"/>
      <c r="C9794" s="75" t="s">
        <v>457</v>
      </c>
      <c r="D9794" s="75" t="s">
        <v>11486</v>
      </c>
      <c r="E9794" s="525">
        <v>20233</v>
      </c>
      <c r="F9794" s="139">
        <v>1419.38</v>
      </c>
    </row>
    <row r="9795" spans="1:10">
      <c r="A9795" s="203">
        <v>42011</v>
      </c>
      <c r="B9795" s="382"/>
      <c r="C9795" s="75" t="s">
        <v>3529</v>
      </c>
      <c r="D9795" s="75" t="s">
        <v>11465</v>
      </c>
      <c r="E9795" s="525">
        <v>20212</v>
      </c>
      <c r="F9795" s="139">
        <v>647.67999999999995</v>
      </c>
    </row>
    <row r="9796" spans="1:10">
      <c r="A9796" s="203">
        <v>42012</v>
      </c>
      <c r="B9796" s="382"/>
      <c r="C9796" s="75" t="s">
        <v>835</v>
      </c>
      <c r="D9796" s="75" t="s">
        <v>11492</v>
      </c>
      <c r="E9796" s="525">
        <v>20240</v>
      </c>
      <c r="F9796" s="139">
        <v>2500</v>
      </c>
    </row>
    <row r="9797" spans="1:10">
      <c r="A9797" s="203">
        <v>42011</v>
      </c>
      <c r="B9797" s="382"/>
      <c r="C9797" s="75" t="s">
        <v>1707</v>
      </c>
      <c r="D9797" s="75" t="s">
        <v>11451</v>
      </c>
      <c r="E9797" s="525">
        <v>20197</v>
      </c>
      <c r="F9797" s="139">
        <v>398.08</v>
      </c>
    </row>
    <row r="9798" spans="1:10" s="444" customFormat="1">
      <c r="A9798" s="203">
        <v>42012</v>
      </c>
      <c r="B9798" s="382"/>
      <c r="C9798" s="75" t="s">
        <v>525</v>
      </c>
      <c r="D9798" s="75" t="s">
        <v>11428</v>
      </c>
      <c r="E9798" s="525">
        <v>20234</v>
      </c>
      <c r="F9798" s="139">
        <v>382.27</v>
      </c>
      <c r="G9798" s="309"/>
      <c r="H9798" s="309"/>
      <c r="I9798" s="24"/>
      <c r="J9798" s="2"/>
    </row>
    <row r="9799" spans="1:10" s="444" customFormat="1">
      <c r="A9799" s="203">
        <v>42011</v>
      </c>
      <c r="B9799" s="382"/>
      <c r="C9799" s="75" t="s">
        <v>563</v>
      </c>
      <c r="D9799" s="75" t="s">
        <v>11469</v>
      </c>
      <c r="E9799" s="525">
        <v>20216</v>
      </c>
      <c r="F9799" s="139">
        <v>824.32</v>
      </c>
      <c r="G9799" s="309"/>
      <c r="H9799" s="309"/>
      <c r="I9799" s="24"/>
      <c r="J9799" s="2"/>
    </row>
    <row r="9802" spans="1:10">
      <c r="A9802" s="579">
        <v>42013</v>
      </c>
    </row>
    <row r="9803" spans="1:10" s="444" customFormat="1">
      <c r="A9803" s="203">
        <v>42011</v>
      </c>
      <c r="B9803" s="382"/>
      <c r="C9803" s="75" t="s">
        <v>1640</v>
      </c>
      <c r="D9803" s="75" t="s">
        <v>11479</v>
      </c>
      <c r="E9803" s="525">
        <v>20226</v>
      </c>
      <c r="F9803" s="139">
        <v>156</v>
      </c>
      <c r="G9803" s="309"/>
      <c r="H9803" s="309"/>
      <c r="I9803" s="24"/>
      <c r="J9803" s="2"/>
    </row>
    <row r="9804" spans="1:10" s="444" customFormat="1">
      <c r="A9804" s="203">
        <v>42011</v>
      </c>
      <c r="B9804" s="382"/>
      <c r="C9804" s="75" t="s">
        <v>6376</v>
      </c>
      <c r="D9804" s="75" t="s">
        <v>11452</v>
      </c>
      <c r="E9804" s="525">
        <v>20198</v>
      </c>
      <c r="F9804" s="139">
        <v>387.67</v>
      </c>
      <c r="G9804" s="309"/>
      <c r="H9804" s="309"/>
      <c r="I9804" s="24"/>
      <c r="J9804" s="2"/>
    </row>
    <row r="9805" spans="1:10" s="444" customFormat="1">
      <c r="A9805" s="203">
        <v>42011</v>
      </c>
      <c r="B9805" s="382"/>
      <c r="C9805" s="75" t="s">
        <v>1633</v>
      </c>
      <c r="D9805" s="75" t="s">
        <v>11457</v>
      </c>
      <c r="E9805" s="525">
        <v>20204</v>
      </c>
      <c r="F9805" s="139">
        <v>782.55</v>
      </c>
      <c r="G9805" s="309"/>
      <c r="H9805" s="309"/>
      <c r="I9805" s="24"/>
      <c r="J9805" s="2"/>
    </row>
    <row r="9806" spans="1:10" s="444" customFormat="1">
      <c r="A9806" s="203">
        <v>42011</v>
      </c>
      <c r="B9806" s="382"/>
      <c r="C9806" s="75" t="s">
        <v>538</v>
      </c>
      <c r="D9806" s="75" t="s">
        <v>11455</v>
      </c>
      <c r="E9806" s="525">
        <v>20202</v>
      </c>
      <c r="F9806" s="139">
        <v>1178.8800000000001</v>
      </c>
      <c r="G9806" s="309"/>
      <c r="H9806" s="309"/>
      <c r="I9806" s="24"/>
      <c r="J9806" s="2"/>
    </row>
    <row r="9807" spans="1:10" s="444" customFormat="1">
      <c r="A9807" s="203">
        <v>42011</v>
      </c>
      <c r="B9807" s="382"/>
      <c r="C9807" s="75" t="s">
        <v>5458</v>
      </c>
      <c r="D9807" s="75" t="s">
        <v>11448</v>
      </c>
      <c r="E9807" s="525">
        <v>20194</v>
      </c>
      <c r="F9807" s="139">
        <v>1484.04</v>
      </c>
      <c r="G9807" s="309"/>
      <c r="H9807" s="309"/>
      <c r="I9807" s="24"/>
      <c r="J9807" s="2"/>
    </row>
    <row r="9808" spans="1:10">
      <c r="A9808" s="203">
        <v>42012</v>
      </c>
      <c r="B9808" s="382"/>
      <c r="C9808" s="75" t="s">
        <v>9</v>
      </c>
      <c r="D9808" s="75" t="s">
        <v>11494</v>
      </c>
      <c r="E9808" s="525">
        <v>20241</v>
      </c>
      <c r="F9808" s="139">
        <v>487.32</v>
      </c>
    </row>
    <row r="9809" spans="1:10">
      <c r="A9809" s="747">
        <v>42013</v>
      </c>
      <c r="B9809" s="748"/>
      <c r="C9809" s="749" t="s">
        <v>11498</v>
      </c>
      <c r="D9809" s="749" t="s">
        <v>11495</v>
      </c>
      <c r="E9809" s="750">
        <v>20242</v>
      </c>
      <c r="F9809" s="760">
        <v>89.87</v>
      </c>
    </row>
    <row r="9810" spans="1:10">
      <c r="A9810" s="203">
        <v>42013</v>
      </c>
      <c r="B9810" s="382"/>
      <c r="C9810" s="75" t="s">
        <v>835</v>
      </c>
      <c r="D9810" s="75" t="s">
        <v>11399</v>
      </c>
      <c r="E9810" s="525">
        <v>20243</v>
      </c>
      <c r="F9810" s="139">
        <v>6400</v>
      </c>
    </row>
    <row r="9811" spans="1:10">
      <c r="A9811" s="203">
        <v>42010</v>
      </c>
      <c r="B9811" s="382"/>
      <c r="C9811" s="75" t="s">
        <v>6866</v>
      </c>
      <c r="D9811" s="75" t="s">
        <v>11415</v>
      </c>
      <c r="E9811" s="525">
        <v>20163</v>
      </c>
      <c r="F9811" s="139">
        <v>193.74</v>
      </c>
    </row>
    <row r="9812" spans="1:10">
      <c r="A9812" s="203">
        <v>42013</v>
      </c>
      <c r="B9812" s="382"/>
      <c r="C9812" s="75" t="s">
        <v>2897</v>
      </c>
      <c r="D9812" s="75" t="s">
        <v>11497</v>
      </c>
      <c r="E9812" s="525">
        <v>20245</v>
      </c>
      <c r="F9812" s="139">
        <v>1500</v>
      </c>
    </row>
    <row r="9813" spans="1:10">
      <c r="A9813" s="203">
        <v>42011</v>
      </c>
      <c r="B9813" s="382"/>
      <c r="C9813" s="75" t="s">
        <v>9715</v>
      </c>
      <c r="D9813" s="75" t="s">
        <v>11446</v>
      </c>
      <c r="E9813" s="525">
        <v>20192</v>
      </c>
      <c r="F9813" s="139">
        <v>477.48</v>
      </c>
    </row>
    <row r="9814" spans="1:10">
      <c r="A9814" s="203">
        <v>42010</v>
      </c>
      <c r="B9814" s="382"/>
      <c r="C9814" s="75" t="s">
        <v>525</v>
      </c>
      <c r="D9814" s="75" t="s">
        <v>11428</v>
      </c>
      <c r="E9814" s="525">
        <v>20234</v>
      </c>
      <c r="F9814" s="139">
        <v>382.72</v>
      </c>
    </row>
    <row r="9815" spans="1:10">
      <c r="A9815" s="203">
        <v>42013</v>
      </c>
      <c r="B9815" s="382"/>
      <c r="C9815" s="75" t="s">
        <v>835</v>
      </c>
      <c r="D9815" s="75" t="s">
        <v>11496</v>
      </c>
      <c r="E9815" s="525">
        <v>20244</v>
      </c>
      <c r="F9815" s="139">
        <v>3101.54</v>
      </c>
    </row>
    <row r="9816" spans="1:10">
      <c r="A9816" s="203">
        <v>42013</v>
      </c>
      <c r="B9816" s="382"/>
      <c r="C9816" s="75" t="s">
        <v>396</v>
      </c>
      <c r="D9816" s="75" t="s">
        <v>11500</v>
      </c>
      <c r="E9816" s="525">
        <v>20246</v>
      </c>
      <c r="F9816" s="139">
        <v>431</v>
      </c>
    </row>
    <row r="9817" spans="1:10">
      <c r="A9817" s="203">
        <v>42013</v>
      </c>
      <c r="B9817" s="382"/>
      <c r="C9817" s="75" t="s">
        <v>145</v>
      </c>
      <c r="D9817" s="75" t="s">
        <v>11501</v>
      </c>
      <c r="E9817" s="525">
        <v>20247</v>
      </c>
      <c r="F9817" s="139">
        <v>488</v>
      </c>
    </row>
    <row r="9818" spans="1:10">
      <c r="A9818" s="291">
        <v>41960</v>
      </c>
      <c r="B9818" s="209">
        <v>42013</v>
      </c>
      <c r="C9818" s="118" t="s">
        <v>10956</v>
      </c>
      <c r="D9818" s="118" t="s">
        <v>10957</v>
      </c>
      <c r="E9818" s="520">
        <v>19981</v>
      </c>
      <c r="F9818" s="139">
        <v>4892.16</v>
      </c>
    </row>
    <row r="9819" spans="1:10">
      <c r="A9819" s="203">
        <v>42013</v>
      </c>
      <c r="B9819" s="382"/>
      <c r="C9819" s="75" t="s">
        <v>11499</v>
      </c>
      <c r="D9819" s="75" t="s">
        <v>11515</v>
      </c>
      <c r="E9819" s="525">
        <v>20261</v>
      </c>
      <c r="F9819" s="139">
        <v>62.86</v>
      </c>
    </row>
    <row r="9823" spans="1:10">
      <c r="A9823" s="579">
        <v>42016</v>
      </c>
    </row>
    <row r="9824" spans="1:10" s="444" customFormat="1">
      <c r="A9824" s="203">
        <v>42011</v>
      </c>
      <c r="B9824" s="382"/>
      <c r="C9824" s="75" t="s">
        <v>10824</v>
      </c>
      <c r="D9824" s="75" t="s">
        <v>11473</v>
      </c>
      <c r="E9824" s="525">
        <v>20220</v>
      </c>
      <c r="F9824" s="139">
        <v>104</v>
      </c>
      <c r="G9824" s="309"/>
      <c r="H9824" s="309"/>
      <c r="I9824" s="24"/>
      <c r="J9824" s="2"/>
    </row>
    <row r="9825" spans="1:10" s="444" customFormat="1">
      <c r="A9825" s="203">
        <v>42011</v>
      </c>
      <c r="B9825" s="382"/>
      <c r="C9825" s="75" t="s">
        <v>5614</v>
      </c>
      <c r="D9825" s="75" t="s">
        <v>11466</v>
      </c>
      <c r="E9825" s="525">
        <v>20213</v>
      </c>
      <c r="F9825" s="139">
        <v>529.91999999999996</v>
      </c>
      <c r="G9825" s="309"/>
      <c r="H9825" s="309"/>
      <c r="I9825" s="24"/>
      <c r="J9825" s="2"/>
    </row>
    <row r="9826" spans="1:10" s="444" customFormat="1">
      <c r="A9826" s="203">
        <v>42011</v>
      </c>
      <c r="B9826" s="382"/>
      <c r="C9826" s="75" t="s">
        <v>8678</v>
      </c>
      <c r="D9826" s="75" t="s">
        <v>11468</v>
      </c>
      <c r="E9826" s="525">
        <v>20215</v>
      </c>
      <c r="F9826" s="139">
        <v>606.6</v>
      </c>
      <c r="G9826" s="309"/>
      <c r="H9826" s="309"/>
      <c r="I9826" s="24"/>
      <c r="J9826" s="2"/>
    </row>
    <row r="9827" spans="1:10" s="444" customFormat="1">
      <c r="A9827" s="203">
        <v>42011</v>
      </c>
      <c r="B9827" s="382"/>
      <c r="C9827" s="75" t="s">
        <v>7849</v>
      </c>
      <c r="D9827" s="75" t="s">
        <v>11467</v>
      </c>
      <c r="E9827" s="525">
        <v>20214</v>
      </c>
      <c r="F9827" s="139">
        <v>647.67999999999995</v>
      </c>
      <c r="G9827" s="309"/>
      <c r="H9827" s="309"/>
      <c r="I9827" s="24"/>
      <c r="J9827" s="2"/>
    </row>
    <row r="9828" spans="1:10" s="444" customFormat="1">
      <c r="A9828" s="203">
        <v>42011</v>
      </c>
      <c r="B9828" s="382"/>
      <c r="C9828" s="75" t="s">
        <v>10824</v>
      </c>
      <c r="D9828" s="75" t="s">
        <v>11450</v>
      </c>
      <c r="E9828" s="525">
        <v>20196</v>
      </c>
      <c r="F9828" s="139">
        <v>657.15</v>
      </c>
      <c r="G9828" s="309"/>
      <c r="H9828" s="309"/>
      <c r="I9828" s="24"/>
      <c r="J9828" s="2"/>
    </row>
    <row r="9829" spans="1:10">
      <c r="A9829" s="753">
        <v>42003</v>
      </c>
      <c r="C9829" s="752" t="s">
        <v>1982</v>
      </c>
      <c r="D9829" s="752" t="s">
        <v>11516</v>
      </c>
      <c r="E9829" s="525">
        <v>19807</v>
      </c>
      <c r="F9829" s="139">
        <v>800</v>
      </c>
    </row>
    <row r="9830" spans="1:10" s="444" customFormat="1">
      <c r="A9830" s="203">
        <v>42011</v>
      </c>
      <c r="B9830" s="382"/>
      <c r="C9830" s="75" t="s">
        <v>3262</v>
      </c>
      <c r="D9830" s="75" t="s">
        <v>11439</v>
      </c>
      <c r="E9830" s="525">
        <v>20185</v>
      </c>
      <c r="F9830" s="139">
        <v>959.84</v>
      </c>
      <c r="G9830" s="309"/>
      <c r="H9830" s="309"/>
      <c r="I9830" s="24"/>
      <c r="J9830" s="2"/>
    </row>
    <row r="9831" spans="1:10" s="444" customFormat="1">
      <c r="A9831" s="203">
        <v>42012</v>
      </c>
      <c r="B9831" s="382"/>
      <c r="C9831" s="75" t="s">
        <v>5297</v>
      </c>
      <c r="D9831" s="75" t="s">
        <v>11487</v>
      </c>
      <c r="E9831" s="525">
        <v>20235</v>
      </c>
      <c r="F9831" s="139">
        <v>194.03</v>
      </c>
      <c r="G9831" s="309"/>
      <c r="H9831" s="309"/>
      <c r="I9831" s="24"/>
      <c r="J9831" s="2"/>
    </row>
    <row r="9832" spans="1:10">
      <c r="A9832" s="685">
        <v>42016</v>
      </c>
      <c r="B9832" s="33"/>
      <c r="C9832" s="363" t="s">
        <v>11517</v>
      </c>
      <c r="D9832" s="363" t="s">
        <v>4649</v>
      </c>
      <c r="E9832" s="525">
        <v>20262</v>
      </c>
      <c r="F9832" s="139">
        <v>2000</v>
      </c>
    </row>
    <row r="9833" spans="1:10">
      <c r="A9833" s="685">
        <v>42016</v>
      </c>
      <c r="B9833" s="33"/>
      <c r="C9833" s="363" t="s">
        <v>2897</v>
      </c>
      <c r="D9833" s="363" t="s">
        <v>3227</v>
      </c>
      <c r="E9833" s="525">
        <v>20263</v>
      </c>
      <c r="F9833" s="139">
        <v>500</v>
      </c>
    </row>
    <row r="9836" spans="1:10">
      <c r="A9836" s="579">
        <v>42017</v>
      </c>
    </row>
    <row r="9837" spans="1:10">
      <c r="A9837" s="747">
        <v>42016</v>
      </c>
      <c r="B9837" s="748"/>
      <c r="C9837" s="749" t="s">
        <v>11498</v>
      </c>
      <c r="D9837" s="749" t="s">
        <v>11519</v>
      </c>
      <c r="E9837" s="750">
        <v>20265</v>
      </c>
      <c r="F9837" s="760">
        <v>269.60000000000002</v>
      </c>
    </row>
    <row r="9838" spans="1:10">
      <c r="A9838" s="203">
        <v>42013</v>
      </c>
      <c r="B9838" s="382">
        <v>42020</v>
      </c>
      <c r="C9838" s="75" t="s">
        <v>7007</v>
      </c>
      <c r="D9838" s="75" t="s">
        <v>11504</v>
      </c>
      <c r="E9838" s="525">
        <v>20250</v>
      </c>
      <c r="F9838" s="139">
        <v>300</v>
      </c>
    </row>
    <row r="9839" spans="1:10">
      <c r="A9839" s="203">
        <v>42013</v>
      </c>
      <c r="B9839" s="382"/>
      <c r="C9839" s="75" t="s">
        <v>11131</v>
      </c>
      <c r="D9839" s="75" t="s">
        <v>11502</v>
      </c>
      <c r="E9839" s="525">
        <v>20248</v>
      </c>
      <c r="F9839" s="139">
        <v>800</v>
      </c>
    </row>
    <row r="9840" spans="1:10">
      <c r="A9840" s="203">
        <v>42017</v>
      </c>
      <c r="B9840" s="382"/>
      <c r="C9840" s="75" t="s">
        <v>9894</v>
      </c>
      <c r="D9840" s="75" t="s">
        <v>11524</v>
      </c>
      <c r="E9840" s="525">
        <v>20267</v>
      </c>
      <c r="F9840" s="139">
        <v>480</v>
      </c>
    </row>
    <row r="9841" spans="1:10">
      <c r="A9841" s="203">
        <v>42017</v>
      </c>
      <c r="B9841" s="382"/>
      <c r="C9841" s="75" t="s">
        <v>2897</v>
      </c>
      <c r="D9841" s="75" t="s">
        <v>1463</v>
      </c>
      <c r="E9841" s="525">
        <v>20273</v>
      </c>
      <c r="F9841" s="139">
        <v>1600</v>
      </c>
    </row>
    <row r="9842" spans="1:10" s="444" customFormat="1">
      <c r="A9842" s="203">
        <v>42011</v>
      </c>
      <c r="B9842" s="382"/>
      <c r="C9842" s="75" t="s">
        <v>7850</v>
      </c>
      <c r="D9842" s="75" t="s">
        <v>11456</v>
      </c>
      <c r="E9842" s="525">
        <v>20203</v>
      </c>
      <c r="F9842" s="139">
        <v>727.92</v>
      </c>
      <c r="G9842" s="309"/>
      <c r="H9842" s="309"/>
      <c r="I9842" s="24"/>
      <c r="J9842" s="2"/>
    </row>
    <row r="9843" spans="1:10">
      <c r="A9843" s="203">
        <v>42016</v>
      </c>
      <c r="B9843" s="382"/>
      <c r="C9843" s="75" t="s">
        <v>2206</v>
      </c>
      <c r="D9843" s="75" t="s">
        <v>11518</v>
      </c>
      <c r="E9843" s="525">
        <v>20264</v>
      </c>
      <c r="F9843" s="139">
        <v>494.34</v>
      </c>
    </row>
    <row r="9844" spans="1:10">
      <c r="A9844" s="203">
        <v>42017</v>
      </c>
      <c r="B9844" s="382"/>
      <c r="C9844" s="75" t="s">
        <v>2482</v>
      </c>
      <c r="D9844" s="75" t="s">
        <v>10772</v>
      </c>
      <c r="E9844" s="525">
        <v>20270</v>
      </c>
      <c r="F9844" s="139">
        <v>1000</v>
      </c>
    </row>
    <row r="9846" spans="1:10">
      <c r="A9846" s="579">
        <v>42018</v>
      </c>
    </row>
    <row r="9847" spans="1:10">
      <c r="A9847" s="203">
        <v>42013</v>
      </c>
      <c r="B9847" s="382">
        <v>42020</v>
      </c>
      <c r="C9847" s="75" t="s">
        <v>9238</v>
      </c>
      <c r="D9847" s="75" t="s">
        <v>11506</v>
      </c>
      <c r="E9847" s="525">
        <v>20252</v>
      </c>
      <c r="F9847" s="139">
        <v>408.32</v>
      </c>
    </row>
    <row r="9848" spans="1:10" s="444" customFormat="1">
      <c r="A9848" s="203">
        <v>42012</v>
      </c>
      <c r="B9848" s="382"/>
      <c r="C9848" s="75" t="s">
        <v>11493</v>
      </c>
      <c r="D9848" s="75" t="s">
        <v>11488</v>
      </c>
      <c r="E9848" s="525">
        <v>20236</v>
      </c>
      <c r="F9848" s="139">
        <v>1140</v>
      </c>
      <c r="G9848" s="309"/>
      <c r="H9848" s="309"/>
      <c r="I9848" s="24"/>
      <c r="J9848" s="2"/>
    </row>
    <row r="9849" spans="1:10">
      <c r="A9849" s="203">
        <v>42012</v>
      </c>
      <c r="B9849" s="382"/>
      <c r="C9849" s="75" t="s">
        <v>11493</v>
      </c>
      <c r="D9849" s="75" t="s">
        <v>11491</v>
      </c>
      <c r="E9849" s="525">
        <v>20239</v>
      </c>
      <c r="F9849" s="139">
        <v>1380</v>
      </c>
    </row>
    <row r="9850" spans="1:10">
      <c r="A9850" s="203">
        <v>42017</v>
      </c>
      <c r="B9850" s="382"/>
      <c r="C9850" s="75" t="s">
        <v>389</v>
      </c>
      <c r="D9850" s="75" t="s">
        <v>11527</v>
      </c>
      <c r="E9850" s="525">
        <v>20275</v>
      </c>
      <c r="F9850" s="139">
        <v>213.37</v>
      </c>
    </row>
    <row r="9851" spans="1:10">
      <c r="A9851" s="203">
        <v>42017</v>
      </c>
      <c r="B9851" s="382"/>
      <c r="C9851" s="75" t="s">
        <v>2482</v>
      </c>
      <c r="D9851" s="75" t="s">
        <v>10772</v>
      </c>
      <c r="E9851" s="525">
        <v>20271</v>
      </c>
      <c r="F9851" s="139">
        <v>500</v>
      </c>
    </row>
    <row r="9852" spans="1:10">
      <c r="A9852" s="203">
        <v>42018</v>
      </c>
      <c r="B9852" s="382"/>
      <c r="C9852" s="75" t="s">
        <v>2897</v>
      </c>
      <c r="D9852" s="75" t="s">
        <v>5574</v>
      </c>
      <c r="E9852" s="525">
        <v>20285</v>
      </c>
      <c r="F9852" s="139">
        <v>1500</v>
      </c>
    </row>
    <row r="9853" spans="1:10">
      <c r="A9853" s="203">
        <v>42018</v>
      </c>
      <c r="B9853" s="382"/>
      <c r="C9853" s="75" t="s">
        <v>761</v>
      </c>
      <c r="D9853" s="75" t="s">
        <v>11534</v>
      </c>
      <c r="E9853" s="525">
        <v>20284</v>
      </c>
      <c r="F9853" s="139">
        <v>90.64</v>
      </c>
    </row>
    <row r="9854" spans="1:10">
      <c r="A9854" s="203">
        <v>42018</v>
      </c>
      <c r="B9854" s="382"/>
      <c r="C9854" s="75" t="s">
        <v>1419</v>
      </c>
      <c r="D9854" s="75" t="s">
        <v>11537</v>
      </c>
      <c r="E9854" s="525">
        <v>20289</v>
      </c>
      <c r="F9854" s="139">
        <v>19789.7</v>
      </c>
    </row>
    <row r="9855" spans="1:10">
      <c r="A9855" s="203">
        <v>42018</v>
      </c>
      <c r="B9855" s="382"/>
      <c r="C9855" s="75" t="s">
        <v>1419</v>
      </c>
      <c r="D9855" s="75" t="s">
        <v>11542</v>
      </c>
      <c r="E9855" s="525">
        <v>20291</v>
      </c>
      <c r="F9855" s="139">
        <v>226.99</v>
      </c>
    </row>
    <row r="9856" spans="1:10">
      <c r="A9856" s="203">
        <v>42018</v>
      </c>
      <c r="B9856" s="382"/>
      <c r="C9856" s="75" t="s">
        <v>1419</v>
      </c>
      <c r="D9856" s="75" t="s">
        <v>11536</v>
      </c>
      <c r="E9856" s="525">
        <v>20287</v>
      </c>
      <c r="F9856" s="139">
        <v>2244.83</v>
      </c>
    </row>
    <row r="9857" spans="1:6">
      <c r="A9857" s="203">
        <v>42018</v>
      </c>
      <c r="B9857" s="382"/>
      <c r="C9857" s="75" t="s">
        <v>1419</v>
      </c>
      <c r="D9857" s="75" t="s">
        <v>11541</v>
      </c>
      <c r="E9857" s="525">
        <v>20290</v>
      </c>
      <c r="F9857" s="139">
        <v>221.01</v>
      </c>
    </row>
    <row r="9858" spans="1:6">
      <c r="A9858" s="203">
        <v>42018</v>
      </c>
      <c r="B9858" s="382"/>
      <c r="C9858" s="75" t="s">
        <v>389</v>
      </c>
      <c r="D9858" s="75" t="s">
        <v>11533</v>
      </c>
      <c r="E9858" s="525">
        <v>20283</v>
      </c>
      <c r="F9858" s="139">
        <v>240</v>
      </c>
    </row>
    <row r="9859" spans="1:6">
      <c r="A9859" s="203">
        <v>42018</v>
      </c>
      <c r="B9859" s="382"/>
      <c r="C9859" s="75" t="s">
        <v>9460</v>
      </c>
      <c r="D9859" s="75" t="s">
        <v>11532</v>
      </c>
      <c r="E9859" s="525">
        <v>20282</v>
      </c>
      <c r="F9859" s="139">
        <v>208</v>
      </c>
    </row>
    <row r="9860" spans="1:6">
      <c r="A9860" s="203">
        <v>42017</v>
      </c>
      <c r="B9860" s="382"/>
      <c r="C9860" s="75" t="s">
        <v>11498</v>
      </c>
      <c r="D9860" s="75" t="s">
        <v>11528</v>
      </c>
      <c r="E9860" s="525">
        <v>20276</v>
      </c>
      <c r="F9860" s="139">
        <v>89.87</v>
      </c>
    </row>
    <row r="9863" spans="1:6">
      <c r="A9863" s="579">
        <v>42019</v>
      </c>
    </row>
    <row r="9864" spans="1:6">
      <c r="A9864" s="203">
        <v>42017</v>
      </c>
      <c r="B9864" s="382"/>
      <c r="C9864" s="75" t="s">
        <v>8569</v>
      </c>
      <c r="D9864" s="75" t="s">
        <v>11526</v>
      </c>
      <c r="E9864" s="525">
        <v>20274</v>
      </c>
      <c r="F9864" s="139">
        <v>459.8</v>
      </c>
    </row>
    <row r="9865" spans="1:6">
      <c r="A9865" s="203">
        <v>42017</v>
      </c>
      <c r="B9865" s="382"/>
      <c r="C9865" s="75" t="s">
        <v>11221</v>
      </c>
      <c r="D9865" s="75" t="s">
        <v>11525</v>
      </c>
      <c r="E9865" s="525">
        <v>20272</v>
      </c>
      <c r="F9865" s="139">
        <v>1665</v>
      </c>
    </row>
    <row r="9866" spans="1:6">
      <c r="A9866" s="203">
        <v>42018</v>
      </c>
      <c r="B9866" s="382"/>
      <c r="C9866" s="75" t="s">
        <v>226</v>
      </c>
      <c r="D9866" s="75" t="s">
        <v>11539</v>
      </c>
      <c r="E9866" s="525">
        <v>20292</v>
      </c>
      <c r="F9866" s="139">
        <v>500</v>
      </c>
    </row>
    <row r="9867" spans="1:6">
      <c r="A9867" s="203">
        <v>42018</v>
      </c>
      <c r="B9867" s="382"/>
      <c r="C9867" s="75" t="s">
        <v>11498</v>
      </c>
      <c r="D9867" s="75" t="s">
        <v>11540</v>
      </c>
      <c r="E9867" s="525">
        <v>20293</v>
      </c>
      <c r="F9867" s="139">
        <v>179.74</v>
      </c>
    </row>
    <row r="9868" spans="1:6">
      <c r="A9868" s="203">
        <v>42018</v>
      </c>
      <c r="B9868" s="382"/>
      <c r="C9868" s="75" t="s">
        <v>4627</v>
      </c>
      <c r="D9868" s="75" t="s">
        <v>11543</v>
      </c>
      <c r="E9868" s="525">
        <v>20296</v>
      </c>
      <c r="F9868" s="139">
        <v>1000</v>
      </c>
    </row>
    <row r="9869" spans="1:6">
      <c r="A9869" s="203">
        <v>42018</v>
      </c>
      <c r="B9869" s="382"/>
      <c r="C9869" s="75" t="s">
        <v>226</v>
      </c>
      <c r="D9869" s="75" t="s">
        <v>11544</v>
      </c>
      <c r="E9869" s="525">
        <v>20294</v>
      </c>
      <c r="F9869" s="139">
        <v>437.14</v>
      </c>
    </row>
    <row r="9870" spans="1:6">
      <c r="A9870" s="203">
        <v>42013</v>
      </c>
      <c r="B9870" s="382">
        <v>42020</v>
      </c>
      <c r="C9870" s="75" t="s">
        <v>1409</v>
      </c>
      <c r="D9870" s="75" t="s">
        <v>11510</v>
      </c>
      <c r="E9870" s="525">
        <v>20256</v>
      </c>
      <c r="F9870" s="139">
        <v>100</v>
      </c>
    </row>
    <row r="9871" spans="1:6">
      <c r="A9871" s="203">
        <v>42013</v>
      </c>
      <c r="B9871" s="382">
        <v>42020</v>
      </c>
      <c r="C9871" s="75" t="s">
        <v>4292</v>
      </c>
      <c r="D9871" s="75" t="s">
        <v>11514</v>
      </c>
      <c r="E9871" s="525">
        <v>20260</v>
      </c>
      <c r="F9871" s="139">
        <v>300</v>
      </c>
    </row>
    <row r="9875" spans="1:6">
      <c r="A9875" s="579">
        <v>42020</v>
      </c>
    </row>
    <row r="9876" spans="1:6">
      <c r="A9876" s="203">
        <v>41939</v>
      </c>
      <c r="B9876" s="382">
        <v>42019</v>
      </c>
      <c r="C9876" s="75" t="s">
        <v>895</v>
      </c>
      <c r="D9876" s="75" t="s">
        <v>10583</v>
      </c>
      <c r="E9876" s="525">
        <v>19864</v>
      </c>
      <c r="F9876" s="139">
        <v>1794.8</v>
      </c>
    </row>
    <row r="9877" spans="1:6">
      <c r="A9877" s="203">
        <v>42017</v>
      </c>
      <c r="B9877" s="382"/>
      <c r="C9877" s="75" t="s">
        <v>11522</v>
      </c>
      <c r="D9877" s="75" t="s">
        <v>11531</v>
      </c>
      <c r="E9877" s="525">
        <v>20281</v>
      </c>
      <c r="F9877" s="139">
        <v>300.01</v>
      </c>
    </row>
    <row r="9878" spans="1:6">
      <c r="A9878" s="203">
        <v>42013</v>
      </c>
      <c r="B9878" s="382"/>
      <c r="C9878" s="75" t="s">
        <v>1459</v>
      </c>
      <c r="D9878" s="75" t="s">
        <v>11503</v>
      </c>
      <c r="E9878" s="525">
        <v>20249</v>
      </c>
      <c r="F9878" s="139">
        <v>126.54</v>
      </c>
    </row>
    <row r="9879" spans="1:6">
      <c r="A9879" s="203">
        <v>42013</v>
      </c>
      <c r="B9879" s="382">
        <v>42020</v>
      </c>
      <c r="C9879" s="75" t="s">
        <v>4197</v>
      </c>
      <c r="D9879" s="75" t="s">
        <v>11511</v>
      </c>
      <c r="E9879" s="525">
        <v>20257</v>
      </c>
      <c r="F9879" s="139">
        <v>250</v>
      </c>
    </row>
    <row r="9880" spans="1:6">
      <c r="A9880" s="203">
        <v>42013</v>
      </c>
      <c r="B9880" s="382">
        <v>42020</v>
      </c>
      <c r="C9880" s="75" t="s">
        <v>348</v>
      </c>
      <c r="D9880" s="75" t="s">
        <v>11513</v>
      </c>
      <c r="E9880" s="525">
        <v>20259</v>
      </c>
      <c r="F9880" s="139">
        <v>300</v>
      </c>
    </row>
    <row r="9881" spans="1:6">
      <c r="A9881" s="203">
        <v>42019</v>
      </c>
      <c r="B9881" s="382"/>
      <c r="C9881" s="75" t="s">
        <v>9048</v>
      </c>
      <c r="D9881" s="75" t="s">
        <v>2281</v>
      </c>
      <c r="E9881" s="525">
        <v>20295</v>
      </c>
      <c r="F9881" s="139">
        <v>1518.87</v>
      </c>
    </row>
    <row r="9882" spans="1:6">
      <c r="A9882" s="203">
        <v>42017</v>
      </c>
      <c r="B9882" s="382"/>
      <c r="C9882" s="75" t="s">
        <v>100</v>
      </c>
      <c r="D9882" s="75" t="s">
        <v>10772</v>
      </c>
      <c r="E9882" s="525">
        <v>20269</v>
      </c>
      <c r="F9882" s="139">
        <v>1000</v>
      </c>
    </row>
    <row r="9883" spans="1:6">
      <c r="A9883" s="203">
        <v>42020</v>
      </c>
      <c r="B9883" s="382"/>
      <c r="C9883" s="75" t="s">
        <v>11549</v>
      </c>
      <c r="D9883" s="75" t="s">
        <v>11552</v>
      </c>
      <c r="E9883" s="525">
        <v>20347</v>
      </c>
      <c r="F9883" s="139">
        <v>150</v>
      </c>
    </row>
    <row r="9884" spans="1:6">
      <c r="A9884" s="203">
        <v>42020</v>
      </c>
      <c r="B9884" s="382"/>
      <c r="C9884" s="75" t="s">
        <v>11550</v>
      </c>
      <c r="D9884" s="75" t="s">
        <v>11553</v>
      </c>
      <c r="E9884" s="525">
        <v>20348</v>
      </c>
      <c r="F9884" s="139">
        <v>250</v>
      </c>
    </row>
    <row r="9885" spans="1:6">
      <c r="A9885" s="203">
        <v>42020</v>
      </c>
      <c r="B9885" s="382"/>
      <c r="C9885" s="75" t="s">
        <v>145</v>
      </c>
      <c r="D9885" s="75" t="s">
        <v>11554</v>
      </c>
      <c r="E9885" s="525">
        <v>20349</v>
      </c>
      <c r="F9885" s="139">
        <v>623</v>
      </c>
    </row>
    <row r="9886" spans="1:6">
      <c r="A9886" s="203">
        <v>42020</v>
      </c>
      <c r="B9886" s="382"/>
      <c r="C9886" s="75" t="s">
        <v>145</v>
      </c>
      <c r="D9886" s="75" t="s">
        <v>11555</v>
      </c>
      <c r="E9886" s="525">
        <v>20350</v>
      </c>
      <c r="F9886" s="139">
        <v>305</v>
      </c>
    </row>
    <row r="9890" spans="1:6">
      <c r="A9890" s="579">
        <v>42023</v>
      </c>
    </row>
    <row r="9891" spans="1:6">
      <c r="A9891" s="203">
        <v>42013</v>
      </c>
      <c r="B9891" s="382">
        <v>42020</v>
      </c>
      <c r="C9891" s="75" t="s">
        <v>5074</v>
      </c>
      <c r="D9891" s="75" t="s">
        <v>11512</v>
      </c>
      <c r="E9891" s="525">
        <v>20258</v>
      </c>
      <c r="F9891" s="139">
        <v>187.11</v>
      </c>
    </row>
    <row r="9892" spans="1:6">
      <c r="A9892" s="203">
        <v>42013</v>
      </c>
      <c r="B9892" s="382">
        <v>42020</v>
      </c>
      <c r="C9892" s="75" t="s">
        <v>662</v>
      </c>
      <c r="D9892" s="75" t="s">
        <v>11508</v>
      </c>
      <c r="E9892" s="525">
        <v>20254</v>
      </c>
      <c r="F9892" s="139">
        <v>200</v>
      </c>
    </row>
    <row r="9893" spans="1:6">
      <c r="A9893" s="203">
        <v>42013</v>
      </c>
      <c r="B9893" s="382">
        <v>42020</v>
      </c>
      <c r="C9893" s="75" t="s">
        <v>99</v>
      </c>
      <c r="D9893" s="75" t="s">
        <v>11509</v>
      </c>
      <c r="E9893" s="525">
        <v>20255</v>
      </c>
      <c r="F9893" s="139">
        <v>200</v>
      </c>
    </row>
    <row r="9894" spans="1:6">
      <c r="A9894" s="203">
        <v>42013</v>
      </c>
      <c r="B9894" s="382">
        <v>42020</v>
      </c>
      <c r="C9894" s="75" t="s">
        <v>1288</v>
      </c>
      <c r="D9894" s="75" t="s">
        <v>11507</v>
      </c>
      <c r="E9894" s="525">
        <v>20253</v>
      </c>
      <c r="F9894" s="139">
        <v>308.20999999999998</v>
      </c>
    </row>
    <row r="9895" spans="1:6">
      <c r="A9895" s="203"/>
      <c r="B9895" s="382"/>
      <c r="C9895" s="75" t="s">
        <v>166</v>
      </c>
      <c r="D9895" s="75" t="s">
        <v>11547</v>
      </c>
      <c r="E9895" s="525">
        <v>20337</v>
      </c>
      <c r="F9895" s="139">
        <v>430.78</v>
      </c>
    </row>
    <row r="9896" spans="1:6">
      <c r="A9896" s="203">
        <v>42020</v>
      </c>
      <c r="B9896" s="382"/>
      <c r="C9896" s="75" t="s">
        <v>1727</v>
      </c>
      <c r="D9896" s="75" t="s">
        <v>11551</v>
      </c>
      <c r="E9896" s="525">
        <v>20339</v>
      </c>
      <c r="F9896" s="139">
        <v>30</v>
      </c>
    </row>
    <row r="9897" spans="1:6">
      <c r="A9897" s="203">
        <v>42023</v>
      </c>
      <c r="B9897" s="382"/>
      <c r="C9897" s="75" t="s">
        <v>632</v>
      </c>
      <c r="D9897" s="75" t="s">
        <v>11593</v>
      </c>
      <c r="E9897" s="525">
        <v>20310</v>
      </c>
      <c r="F9897" s="139">
        <v>160</v>
      </c>
    </row>
    <row r="9898" spans="1:6">
      <c r="A9898" s="203">
        <v>42023</v>
      </c>
      <c r="B9898" s="382"/>
      <c r="C9898" s="75" t="s">
        <v>3775</v>
      </c>
      <c r="D9898" s="75" t="s">
        <v>11594</v>
      </c>
      <c r="E9898" s="525">
        <v>20311</v>
      </c>
      <c r="F9898" s="139">
        <v>160</v>
      </c>
    </row>
    <row r="9899" spans="1:6">
      <c r="A9899" s="203">
        <v>42023</v>
      </c>
      <c r="B9899" s="382"/>
      <c r="C9899" s="75" t="s">
        <v>635</v>
      </c>
      <c r="D9899" s="75" t="s">
        <v>11597</v>
      </c>
      <c r="E9899" s="525">
        <v>20314</v>
      </c>
      <c r="F9899" s="139">
        <v>145.19999999999999</v>
      </c>
    </row>
    <row r="9900" spans="1:6">
      <c r="A9900" s="203">
        <v>42023</v>
      </c>
      <c r="B9900" s="382"/>
      <c r="C9900" s="75" t="s">
        <v>192</v>
      </c>
      <c r="D9900" s="75" t="s">
        <v>11586</v>
      </c>
      <c r="E9900" s="525">
        <v>20303</v>
      </c>
      <c r="F9900" s="139">
        <v>170.16</v>
      </c>
    </row>
    <row r="9901" spans="1:6">
      <c r="A9901" s="203">
        <v>42023</v>
      </c>
      <c r="B9901" s="382"/>
      <c r="C9901" s="75" t="s">
        <v>492</v>
      </c>
      <c r="D9901" s="75" t="s">
        <v>11580</v>
      </c>
      <c r="E9901" s="525">
        <v>20297</v>
      </c>
      <c r="F9901" s="139">
        <v>201.26</v>
      </c>
    </row>
    <row r="9902" spans="1:6">
      <c r="A9902" s="203">
        <v>42023</v>
      </c>
      <c r="B9902" s="382"/>
      <c r="C9902" s="75" t="s">
        <v>636</v>
      </c>
      <c r="D9902" s="75" t="s">
        <v>11598</v>
      </c>
      <c r="E9902" s="525">
        <v>20315</v>
      </c>
      <c r="F9902" s="139">
        <v>148.02000000000001</v>
      </c>
    </row>
    <row r="9903" spans="1:6">
      <c r="A9903" s="203">
        <v>42023</v>
      </c>
      <c r="B9903" s="382"/>
      <c r="C9903" s="75" t="s">
        <v>10358</v>
      </c>
      <c r="D9903" s="75" t="s">
        <v>11595</v>
      </c>
      <c r="E9903" s="525">
        <v>20312</v>
      </c>
      <c r="F9903" s="139">
        <v>180</v>
      </c>
    </row>
    <row r="9904" spans="1:6">
      <c r="A9904" s="203">
        <v>42023</v>
      </c>
      <c r="B9904" s="382"/>
      <c r="C9904" s="75" t="s">
        <v>11576</v>
      </c>
      <c r="D9904" s="75" t="s">
        <v>11583</v>
      </c>
      <c r="E9904" s="525">
        <v>20300</v>
      </c>
      <c r="F9904" s="139">
        <v>154.66999999999999</v>
      </c>
    </row>
    <row r="9905" spans="1:6">
      <c r="A9905" s="203">
        <v>42023</v>
      </c>
      <c r="B9905" s="382"/>
      <c r="C9905" s="75" t="s">
        <v>1703</v>
      </c>
      <c r="D9905" s="75" t="s">
        <v>11606</v>
      </c>
      <c r="E9905" s="525">
        <v>20323</v>
      </c>
      <c r="F9905" s="139">
        <v>288.39999999999998</v>
      </c>
    </row>
    <row r="9906" spans="1:6">
      <c r="A9906" s="203">
        <v>42023</v>
      </c>
      <c r="B9906" s="382"/>
      <c r="C9906" s="75" t="s">
        <v>11577</v>
      </c>
      <c r="D9906" s="75" t="s">
        <v>11596</v>
      </c>
      <c r="E9906" s="525">
        <v>20313</v>
      </c>
      <c r="F9906" s="139">
        <v>268</v>
      </c>
    </row>
    <row r="9907" spans="1:6">
      <c r="A9907" s="203">
        <v>42023</v>
      </c>
      <c r="B9907" s="382"/>
      <c r="C9907" s="75" t="s">
        <v>200</v>
      </c>
      <c r="D9907" s="75" t="s">
        <v>11591</v>
      </c>
      <c r="E9907" s="525">
        <v>20308</v>
      </c>
      <c r="F9907" s="139">
        <v>170.16</v>
      </c>
    </row>
    <row r="9908" spans="1:6">
      <c r="A9908" s="203">
        <v>42023</v>
      </c>
      <c r="B9908" s="382"/>
      <c r="C9908" s="75" t="s">
        <v>9503</v>
      </c>
      <c r="D9908" s="75" t="s">
        <v>11585</v>
      </c>
      <c r="E9908" s="525">
        <v>20302</v>
      </c>
      <c r="F9908" s="139">
        <v>136.88</v>
      </c>
    </row>
    <row r="9909" spans="1:6">
      <c r="A9909" s="203">
        <v>42023</v>
      </c>
      <c r="B9909" s="382"/>
      <c r="C9909" s="75" t="s">
        <v>7851</v>
      </c>
      <c r="D9909" s="75" t="s">
        <v>11584</v>
      </c>
      <c r="E9909" s="525">
        <v>20301</v>
      </c>
      <c r="F9909" s="139">
        <v>136.88</v>
      </c>
    </row>
    <row r="9910" spans="1:6">
      <c r="A9910" s="203">
        <v>42023</v>
      </c>
      <c r="B9910" s="382"/>
      <c r="C9910" s="75" t="s">
        <v>1994</v>
      </c>
      <c r="D9910" s="75" t="s">
        <v>11601</v>
      </c>
      <c r="E9910" s="525">
        <v>20318</v>
      </c>
      <c r="F9910" s="139">
        <v>182.51</v>
      </c>
    </row>
    <row r="9911" spans="1:6">
      <c r="A9911" s="203">
        <v>42023</v>
      </c>
      <c r="B9911" s="382"/>
      <c r="C9911" s="75" t="s">
        <v>9367</v>
      </c>
      <c r="D9911" s="75" t="s">
        <v>11574</v>
      </c>
      <c r="E9911" s="525">
        <v>20360</v>
      </c>
      <c r="F9911" s="139">
        <v>440</v>
      </c>
    </row>
    <row r="9912" spans="1:6">
      <c r="A9912" s="203">
        <v>42023</v>
      </c>
      <c r="B9912" s="382"/>
      <c r="C9912" s="75" t="s">
        <v>9045</v>
      </c>
      <c r="D9912" s="75" t="s">
        <v>11588</v>
      </c>
      <c r="E9912" s="525">
        <v>20305</v>
      </c>
      <c r="F9912" s="139">
        <v>136.88</v>
      </c>
    </row>
    <row r="9913" spans="1:6">
      <c r="A9913" s="203">
        <v>42023</v>
      </c>
      <c r="B9913" s="382"/>
      <c r="C9913" s="75" t="s">
        <v>519</v>
      </c>
      <c r="D9913" s="75" t="s">
        <v>11605</v>
      </c>
      <c r="E9913" s="525">
        <v>20322</v>
      </c>
      <c r="F9913" s="139">
        <v>403.76</v>
      </c>
    </row>
    <row r="9914" spans="1:6">
      <c r="A9914" s="203">
        <v>42023</v>
      </c>
      <c r="B9914" s="382"/>
      <c r="C9914" s="75" t="s">
        <v>529</v>
      </c>
      <c r="D9914" s="75" t="s">
        <v>11572</v>
      </c>
      <c r="E9914" s="525">
        <v>20358</v>
      </c>
      <c r="F9914" s="139">
        <v>228.9</v>
      </c>
    </row>
    <row r="9915" spans="1:6">
      <c r="A9915" s="203">
        <v>42023</v>
      </c>
      <c r="B9915" s="382"/>
      <c r="C9915" s="75" t="s">
        <v>11578</v>
      </c>
      <c r="D9915" s="75" t="s">
        <v>11604</v>
      </c>
      <c r="E9915" s="525">
        <v>20321</v>
      </c>
      <c r="F9915" s="139">
        <v>154.66999999999999</v>
      </c>
    </row>
    <row r="9916" spans="1:6">
      <c r="A9916" s="203">
        <v>42023</v>
      </c>
      <c r="B9916" s="382"/>
      <c r="C9916" s="75" t="s">
        <v>10366</v>
      </c>
      <c r="D9916" s="75" t="s">
        <v>11600</v>
      </c>
      <c r="E9916" s="525">
        <v>20317</v>
      </c>
      <c r="F9916" s="139">
        <v>136.88</v>
      </c>
    </row>
    <row r="9917" spans="1:6">
      <c r="A9917" s="203">
        <v>42023</v>
      </c>
      <c r="B9917" s="382"/>
      <c r="C9917" s="75" t="s">
        <v>810</v>
      </c>
      <c r="D9917" s="75" t="s">
        <v>11619</v>
      </c>
      <c r="E9917" s="525">
        <v>20412</v>
      </c>
      <c r="F9917" s="139">
        <v>370</v>
      </c>
    </row>
    <row r="9918" spans="1:6">
      <c r="A9918" s="203">
        <v>42023</v>
      </c>
      <c r="B9918" s="382"/>
      <c r="C9918" s="75" t="s">
        <v>9897</v>
      </c>
      <c r="D9918" s="75" t="s">
        <v>11612</v>
      </c>
      <c r="E9918" s="525">
        <v>20329</v>
      </c>
      <c r="F9918" s="139">
        <v>154.66999999999999</v>
      </c>
    </row>
    <row r="9919" spans="1:6">
      <c r="A9919" s="203">
        <v>42023</v>
      </c>
      <c r="B9919" s="382"/>
      <c r="C9919" s="75" t="s">
        <v>2206</v>
      </c>
      <c r="D9919" s="75" t="s">
        <v>11618</v>
      </c>
      <c r="E9919" s="525">
        <v>20411</v>
      </c>
      <c r="F9919" s="139">
        <v>600</v>
      </c>
    </row>
    <row r="9920" spans="1:6">
      <c r="A9920" s="203">
        <v>42023</v>
      </c>
      <c r="B9920" s="382"/>
      <c r="C9920" s="75" t="s">
        <v>226</v>
      </c>
      <c r="D9920" s="75" t="s">
        <v>11624</v>
      </c>
      <c r="E9920" s="525">
        <v>20418</v>
      </c>
      <c r="F9920" s="139">
        <v>300</v>
      </c>
    </row>
    <row r="9921" spans="1:6">
      <c r="A9921" s="203">
        <v>42023</v>
      </c>
      <c r="B9921" s="382"/>
      <c r="C9921" s="75" t="s">
        <v>226</v>
      </c>
      <c r="D9921" s="75" t="s">
        <v>11622</v>
      </c>
      <c r="E9921" s="525">
        <v>20415</v>
      </c>
      <c r="F9921" s="139">
        <v>34.5</v>
      </c>
    </row>
    <row r="9922" spans="1:6">
      <c r="A9922" s="203">
        <v>42023</v>
      </c>
      <c r="B9922" s="382"/>
      <c r="C9922" s="75" t="s">
        <v>678</v>
      </c>
      <c r="D9922" s="75" t="s">
        <v>11581</v>
      </c>
      <c r="E9922" s="525">
        <v>20298</v>
      </c>
      <c r="F9922" s="139">
        <v>232</v>
      </c>
    </row>
    <row r="9923" spans="1:6">
      <c r="A9923" s="203">
        <v>42023</v>
      </c>
      <c r="B9923" s="382"/>
      <c r="C9923" s="75" t="s">
        <v>629</v>
      </c>
      <c r="D9923" s="75" t="s">
        <v>11582</v>
      </c>
      <c r="E9923" s="525">
        <v>20299</v>
      </c>
      <c r="F9923" s="139">
        <v>141.6</v>
      </c>
    </row>
    <row r="9924" spans="1:6">
      <c r="A9924" s="203">
        <v>42023</v>
      </c>
      <c r="B9924" s="382"/>
      <c r="C9924" s="75" t="s">
        <v>6866</v>
      </c>
      <c r="D9924" s="75" t="s">
        <v>11599</v>
      </c>
      <c r="E9924" s="525">
        <v>20316</v>
      </c>
      <c r="F9924" s="139">
        <v>152</v>
      </c>
    </row>
    <row r="9925" spans="1:6">
      <c r="A9925" s="203">
        <v>42023</v>
      </c>
      <c r="B9925" s="382"/>
      <c r="C9925" s="75" t="s">
        <v>1734</v>
      </c>
      <c r="D9925" s="75" t="s">
        <v>11562</v>
      </c>
      <c r="E9925" s="525">
        <v>20341</v>
      </c>
      <c r="F9925" s="139">
        <v>240</v>
      </c>
    </row>
    <row r="9926" spans="1:6">
      <c r="A9926" s="203">
        <v>42023</v>
      </c>
      <c r="B9926" s="382"/>
      <c r="C9926" s="75" t="s">
        <v>8247</v>
      </c>
      <c r="D9926" s="75" t="s">
        <v>11569</v>
      </c>
      <c r="E9926" s="525">
        <v>20355</v>
      </c>
      <c r="F9926" s="139">
        <v>136.88</v>
      </c>
    </row>
    <row r="9927" spans="1:6">
      <c r="A9927" s="203">
        <v>42023</v>
      </c>
      <c r="B9927" s="382"/>
      <c r="C9927" s="75" t="s">
        <v>523</v>
      </c>
      <c r="D9927" s="75" t="s">
        <v>11615</v>
      </c>
      <c r="E9927" s="525">
        <v>20332</v>
      </c>
      <c r="F9927" s="139">
        <v>411.6</v>
      </c>
    </row>
    <row r="9928" spans="1:6">
      <c r="A9928" s="203">
        <v>42023</v>
      </c>
      <c r="B9928" s="382"/>
      <c r="C9928" s="75" t="s">
        <v>11579</v>
      </c>
      <c r="D9928" s="75" t="s">
        <v>11607</v>
      </c>
      <c r="E9928" s="525">
        <v>20324</v>
      </c>
      <c r="F9928" s="139">
        <v>136.88</v>
      </c>
    </row>
    <row r="9929" spans="1:6">
      <c r="A9929" s="203">
        <v>42023</v>
      </c>
      <c r="B9929" s="382"/>
      <c r="C9929" s="75" t="s">
        <v>10148</v>
      </c>
      <c r="D9929" s="75" t="s">
        <v>11611</v>
      </c>
      <c r="E9929" s="525">
        <v>20328</v>
      </c>
      <c r="F9929" s="139">
        <v>136.88</v>
      </c>
    </row>
    <row r="9930" spans="1:6">
      <c r="A9930" s="203">
        <v>42023</v>
      </c>
      <c r="B9930" s="382"/>
      <c r="C9930" s="75" t="s">
        <v>8926</v>
      </c>
      <c r="D9930" s="75" t="s">
        <v>11567</v>
      </c>
      <c r="E9930" s="525">
        <v>20346</v>
      </c>
      <c r="F9930" s="139">
        <v>160</v>
      </c>
    </row>
    <row r="9931" spans="1:6">
      <c r="A9931" s="203">
        <v>42023</v>
      </c>
      <c r="B9931" s="382"/>
      <c r="C9931" s="75" t="s">
        <v>2011</v>
      </c>
      <c r="D9931" s="75" t="s">
        <v>11571</v>
      </c>
      <c r="E9931" s="525">
        <v>20357</v>
      </c>
      <c r="F9931" s="139">
        <v>180</v>
      </c>
    </row>
    <row r="9932" spans="1:6">
      <c r="A9932" s="203">
        <v>42023</v>
      </c>
      <c r="B9932" s="382"/>
      <c r="C9932" s="75" t="s">
        <v>528</v>
      </c>
      <c r="D9932" s="75" t="s">
        <v>11565</v>
      </c>
      <c r="E9932" s="525">
        <v>20344</v>
      </c>
      <c r="F9932" s="139">
        <v>231</v>
      </c>
    </row>
    <row r="9933" spans="1:6">
      <c r="A9933" s="203">
        <v>42023</v>
      </c>
      <c r="B9933" s="382"/>
      <c r="C9933" s="75" t="s">
        <v>2147</v>
      </c>
      <c r="D9933" s="75" t="s">
        <v>11616</v>
      </c>
      <c r="E9933" s="525">
        <v>20333</v>
      </c>
      <c r="F9933" s="139">
        <v>240</v>
      </c>
    </row>
    <row r="9934" spans="1:6">
      <c r="A9934" s="380">
        <v>41963</v>
      </c>
      <c r="B9934" s="4">
        <v>42023</v>
      </c>
      <c r="C9934" s="7" t="s">
        <v>761</v>
      </c>
      <c r="D9934" s="7" t="s">
        <v>11192</v>
      </c>
      <c r="E9934" s="519">
        <v>19999</v>
      </c>
      <c r="F9934" s="139">
        <v>2380.79</v>
      </c>
    </row>
    <row r="9937" spans="1:10">
      <c r="A9937" s="579">
        <v>42024</v>
      </c>
    </row>
    <row r="9938" spans="1:10">
      <c r="A9938" s="203">
        <v>42023</v>
      </c>
      <c r="B9938" s="382"/>
      <c r="C9938" s="75" t="s">
        <v>9054</v>
      </c>
      <c r="D9938" s="75" t="s">
        <v>11566</v>
      </c>
      <c r="E9938" s="525">
        <v>20345</v>
      </c>
      <c r="F9938" s="139">
        <v>130</v>
      </c>
    </row>
    <row r="9939" spans="1:10">
      <c r="A9939" s="203">
        <v>42020</v>
      </c>
      <c r="B9939" s="382"/>
      <c r="C9939" s="75" t="s">
        <v>9238</v>
      </c>
      <c r="D9939" s="75" t="s">
        <v>11558</v>
      </c>
      <c r="E9939" s="525">
        <v>20353</v>
      </c>
      <c r="F9939" s="139">
        <v>400</v>
      </c>
    </row>
    <row r="9940" spans="1:10">
      <c r="A9940" s="203">
        <v>42020</v>
      </c>
      <c r="B9940" s="382"/>
      <c r="C9940" s="75" t="s">
        <v>11131</v>
      </c>
      <c r="D9940" s="75" t="s">
        <v>11557</v>
      </c>
      <c r="E9940" s="525">
        <v>20352</v>
      </c>
      <c r="F9940" s="139">
        <v>779</v>
      </c>
    </row>
    <row r="9941" spans="1:10">
      <c r="A9941" s="203">
        <v>42017</v>
      </c>
      <c r="B9941" s="382"/>
      <c r="C9941" s="75" t="s">
        <v>615</v>
      </c>
      <c r="D9941" s="75" t="s">
        <v>11523</v>
      </c>
      <c r="E9941" s="525">
        <v>20266</v>
      </c>
      <c r="F9941" s="139">
        <v>1500</v>
      </c>
    </row>
    <row r="9942" spans="1:10">
      <c r="A9942" s="203">
        <v>42023</v>
      </c>
      <c r="B9942" s="382"/>
      <c r="C9942" s="75" t="s">
        <v>10823</v>
      </c>
      <c r="D9942" s="75" t="s">
        <v>11564</v>
      </c>
      <c r="E9942" s="525">
        <v>20343</v>
      </c>
      <c r="F9942" s="139">
        <v>200</v>
      </c>
    </row>
    <row r="9943" spans="1:10">
      <c r="A9943" s="203">
        <v>42023</v>
      </c>
      <c r="B9943" s="382"/>
      <c r="C9943" s="75" t="s">
        <v>2397</v>
      </c>
      <c r="D9943" s="75" t="s">
        <v>11592</v>
      </c>
      <c r="E9943" s="525">
        <v>20309</v>
      </c>
      <c r="F9943" s="139">
        <v>148</v>
      </c>
    </row>
    <row r="9944" spans="1:10">
      <c r="A9944" s="203">
        <v>42023</v>
      </c>
      <c r="B9944" s="382"/>
      <c r="C9944" s="75" t="s">
        <v>10142</v>
      </c>
      <c r="D9944" s="75" t="s">
        <v>11602</v>
      </c>
      <c r="E9944" s="525">
        <v>20319</v>
      </c>
      <c r="F9944" s="139">
        <v>150.33000000000001</v>
      </c>
    </row>
    <row r="9945" spans="1:10">
      <c r="A9945" s="203">
        <v>42023</v>
      </c>
      <c r="B9945" s="382"/>
      <c r="C9945" s="75" t="s">
        <v>789</v>
      </c>
      <c r="D9945" s="75" t="s">
        <v>11587</v>
      </c>
      <c r="E9945" s="525">
        <v>20304</v>
      </c>
      <c r="F9945" s="139">
        <v>160</v>
      </c>
    </row>
    <row r="9946" spans="1:10">
      <c r="A9946" s="203">
        <v>42023</v>
      </c>
      <c r="B9946" s="382"/>
      <c r="C9946" s="75" t="s">
        <v>559</v>
      </c>
      <c r="D9946" s="75" t="s">
        <v>11614</v>
      </c>
      <c r="E9946" s="525">
        <v>20331</v>
      </c>
      <c r="F9946" s="139">
        <v>220</v>
      </c>
    </row>
    <row r="9947" spans="1:10">
      <c r="A9947" s="203">
        <v>42023</v>
      </c>
      <c r="B9947" s="382"/>
      <c r="C9947" s="75" t="s">
        <v>681</v>
      </c>
      <c r="D9947" s="75" t="s">
        <v>11590</v>
      </c>
      <c r="E9947" s="525">
        <v>20307</v>
      </c>
      <c r="F9947" s="139">
        <v>232</v>
      </c>
    </row>
    <row r="9948" spans="1:10" s="444" customFormat="1">
      <c r="A9948" s="203">
        <v>42023</v>
      </c>
      <c r="B9948" s="382"/>
      <c r="C9948" s="75" t="s">
        <v>1727</v>
      </c>
      <c r="D9948" s="75" t="s">
        <v>11568</v>
      </c>
      <c r="E9948" s="525">
        <v>20354</v>
      </c>
      <c r="F9948" s="139">
        <v>161.69999999999999</v>
      </c>
      <c r="G9948" s="309"/>
      <c r="H9948" s="309"/>
      <c r="I9948" s="24"/>
      <c r="J9948" s="2"/>
    </row>
    <row r="9949" spans="1:10">
      <c r="A9949" s="203">
        <v>42023</v>
      </c>
      <c r="B9949" s="382"/>
      <c r="C9949" s="75" t="s">
        <v>518</v>
      </c>
      <c r="D9949" s="75" t="s">
        <v>11603</v>
      </c>
      <c r="E9949" s="525">
        <v>20320</v>
      </c>
      <c r="F9949" s="139">
        <v>247.2</v>
      </c>
    </row>
    <row r="9950" spans="1:10">
      <c r="A9950" s="203">
        <v>42023</v>
      </c>
      <c r="B9950" s="382"/>
      <c r="C9950" s="75" t="s">
        <v>11560</v>
      </c>
      <c r="D9950" s="75" t="s">
        <v>11573</v>
      </c>
      <c r="E9950" s="525">
        <v>20359</v>
      </c>
      <c r="F9950" s="139">
        <v>139.19999999999999</v>
      </c>
    </row>
    <row r="9951" spans="1:10">
      <c r="A9951" s="203">
        <v>42023</v>
      </c>
      <c r="B9951" s="382"/>
      <c r="C9951" s="75" t="s">
        <v>10605</v>
      </c>
      <c r="D9951" s="75" t="s">
        <v>11610</v>
      </c>
      <c r="E9951" s="525">
        <v>20327</v>
      </c>
      <c r="F9951" s="139">
        <v>139.19999999999999</v>
      </c>
    </row>
    <row r="9952" spans="1:10">
      <c r="A9952" s="203">
        <v>42023</v>
      </c>
      <c r="B9952" s="382"/>
      <c r="C9952" s="75" t="s">
        <v>562</v>
      </c>
      <c r="D9952" s="75" t="s">
        <v>11570</v>
      </c>
      <c r="E9952" s="525">
        <v>20356</v>
      </c>
      <c r="F9952" s="139">
        <v>182.7</v>
      </c>
    </row>
    <row r="9953" spans="1:10">
      <c r="A9953" s="203">
        <v>42023</v>
      </c>
      <c r="B9953" s="382"/>
      <c r="C9953" s="75" t="s">
        <v>5403</v>
      </c>
      <c r="D9953" s="75" t="s">
        <v>11621</v>
      </c>
      <c r="E9953" s="525">
        <v>20414</v>
      </c>
      <c r="F9953" s="139">
        <v>139.93</v>
      </c>
    </row>
    <row r="9954" spans="1:10">
      <c r="A9954" s="203">
        <v>42023</v>
      </c>
      <c r="B9954" s="382"/>
      <c r="C9954" s="75" t="s">
        <v>5296</v>
      </c>
      <c r="D9954" s="75" t="s">
        <v>11608</v>
      </c>
      <c r="E9954" s="525">
        <v>20325</v>
      </c>
      <c r="F9954" s="139">
        <v>200</v>
      </c>
    </row>
    <row r="9955" spans="1:10">
      <c r="A9955" s="203">
        <v>42024</v>
      </c>
      <c r="B9955" s="382"/>
      <c r="C9955" s="75" t="s">
        <v>11626</v>
      </c>
      <c r="D9955" s="75" t="s">
        <v>2441</v>
      </c>
      <c r="E9955" s="525">
        <v>20427</v>
      </c>
      <c r="F9955" s="139">
        <v>1000</v>
      </c>
    </row>
    <row r="9956" spans="1:10">
      <c r="A9956" s="203">
        <v>42023</v>
      </c>
      <c r="B9956" s="382"/>
      <c r="C9956" s="75" t="s">
        <v>5113</v>
      </c>
      <c r="D9956" s="75" t="s">
        <v>11613</v>
      </c>
      <c r="E9956" s="525">
        <v>20330</v>
      </c>
      <c r="F9956" s="139">
        <v>141.6</v>
      </c>
    </row>
    <row r="9957" spans="1:10">
      <c r="A9957" s="203">
        <v>42024</v>
      </c>
      <c r="B9957" s="382"/>
      <c r="C9957" s="75" t="s">
        <v>410</v>
      </c>
      <c r="D9957" s="75" t="s">
        <v>11630</v>
      </c>
      <c r="E9957" s="525">
        <v>20424</v>
      </c>
      <c r="F9957" s="139">
        <v>900</v>
      </c>
    </row>
    <row r="9959" spans="1:10">
      <c r="A9959" s="579">
        <v>42025</v>
      </c>
      <c r="F9959" s="444"/>
    </row>
    <row r="9960" spans="1:10">
      <c r="A9960" s="203">
        <v>42023</v>
      </c>
      <c r="B9960" s="382"/>
      <c r="C9960" s="75" t="s">
        <v>3924</v>
      </c>
      <c r="D9960" s="75" t="s">
        <v>11609</v>
      </c>
      <c r="E9960" s="525">
        <v>20326</v>
      </c>
      <c r="F9960" s="139">
        <v>220</v>
      </c>
    </row>
    <row r="9961" spans="1:10">
      <c r="A9961" s="203">
        <v>42023</v>
      </c>
      <c r="B9961" s="382"/>
      <c r="C9961" s="75" t="s">
        <v>626</v>
      </c>
      <c r="D9961" s="75" t="s">
        <v>11589</v>
      </c>
      <c r="E9961" s="525">
        <v>20306</v>
      </c>
      <c r="F9961" s="139">
        <v>145.19999999999999</v>
      </c>
    </row>
    <row r="9962" spans="1:10" s="444" customFormat="1">
      <c r="A9962" s="203">
        <v>42023</v>
      </c>
      <c r="B9962" s="382"/>
      <c r="C9962" s="75" t="s">
        <v>11559</v>
      </c>
      <c r="D9962" s="75" t="s">
        <v>11561</v>
      </c>
      <c r="E9962" s="525">
        <v>20340</v>
      </c>
      <c r="F9962" s="139">
        <v>164.8</v>
      </c>
      <c r="G9962" s="309"/>
      <c r="H9962" s="309"/>
      <c r="I9962" s="24"/>
      <c r="J9962" s="2"/>
    </row>
    <row r="9963" spans="1:10">
      <c r="A9963" s="203">
        <v>42025</v>
      </c>
      <c r="B9963" s="382"/>
      <c r="C9963" s="75" t="s">
        <v>2897</v>
      </c>
      <c r="D9963" s="75" t="s">
        <v>11652</v>
      </c>
      <c r="E9963" s="525">
        <v>20433</v>
      </c>
      <c r="F9963" s="139">
        <v>750</v>
      </c>
    </row>
    <row r="9964" spans="1:10">
      <c r="A9964" s="203">
        <v>42025</v>
      </c>
      <c r="B9964" s="382"/>
      <c r="C9964" s="75" t="s">
        <v>5615</v>
      </c>
      <c r="D9964" s="75" t="s">
        <v>11641</v>
      </c>
      <c r="E9964" s="525">
        <v>20432</v>
      </c>
      <c r="F9964" s="139">
        <v>250</v>
      </c>
    </row>
    <row r="9965" spans="1:10">
      <c r="A9965" s="203">
        <v>42025</v>
      </c>
      <c r="B9965" s="382"/>
      <c r="C9965" s="75" t="s">
        <v>10988</v>
      </c>
      <c r="D9965" s="75" t="s">
        <v>11640</v>
      </c>
      <c r="E9965" s="525">
        <v>20431</v>
      </c>
      <c r="F9965" s="139">
        <v>110.9</v>
      </c>
    </row>
    <row r="9966" spans="1:10">
      <c r="A9966" s="203">
        <v>42025</v>
      </c>
      <c r="B9966" s="382"/>
      <c r="C9966" s="75" t="s">
        <v>1224</v>
      </c>
      <c r="D9966" s="75" t="s">
        <v>11639</v>
      </c>
      <c r="E9966" s="525">
        <v>20430</v>
      </c>
      <c r="F9966" s="139">
        <v>81.03</v>
      </c>
    </row>
    <row r="9967" spans="1:10">
      <c r="A9967" s="203">
        <v>42023</v>
      </c>
      <c r="B9967" s="382"/>
      <c r="C9967" s="75" t="s">
        <v>530</v>
      </c>
      <c r="D9967" s="75" t="s">
        <v>11644</v>
      </c>
      <c r="E9967" s="525">
        <v>20362</v>
      </c>
      <c r="F9967" s="139">
        <v>620</v>
      </c>
    </row>
    <row r="9968" spans="1:10">
      <c r="A9968" s="203">
        <v>42023</v>
      </c>
      <c r="B9968" s="382"/>
      <c r="C9968" s="75" t="s">
        <v>10143</v>
      </c>
      <c r="D9968" s="75" t="s">
        <v>11648</v>
      </c>
      <c r="E9968" s="525">
        <v>20366</v>
      </c>
      <c r="F9968" s="139">
        <v>400</v>
      </c>
    </row>
    <row r="9969" spans="1:10" s="444" customFormat="1">
      <c r="A9969" s="203">
        <v>42023</v>
      </c>
      <c r="B9969" s="382"/>
      <c r="C9969" s="75" t="s">
        <v>2013</v>
      </c>
      <c r="D9969" s="75" t="s">
        <v>11650</v>
      </c>
      <c r="E9969" s="525">
        <v>20368</v>
      </c>
      <c r="F9969" s="139">
        <v>640</v>
      </c>
      <c r="G9969" s="309"/>
      <c r="H9969" s="309"/>
      <c r="I9969" s="24"/>
      <c r="J9969" s="2"/>
    </row>
    <row r="9970" spans="1:10">
      <c r="A9970" s="203">
        <v>42023</v>
      </c>
      <c r="B9970" s="382"/>
      <c r="C9970" s="75" t="s">
        <v>531</v>
      </c>
      <c r="D9970" s="75" t="s">
        <v>11645</v>
      </c>
      <c r="E9970" s="525">
        <v>20363</v>
      </c>
      <c r="F9970" s="139">
        <v>560</v>
      </c>
    </row>
    <row r="9972" spans="1:10">
      <c r="A9972" s="579">
        <v>42026</v>
      </c>
    </row>
    <row r="9973" spans="1:10">
      <c r="A9973" s="203">
        <v>42024</v>
      </c>
      <c r="B9973" s="382"/>
      <c r="C9973" s="75" t="s">
        <v>11625</v>
      </c>
      <c r="D9973" s="75" t="s">
        <v>11631</v>
      </c>
      <c r="E9973" s="525">
        <v>20425</v>
      </c>
      <c r="F9973" s="139">
        <v>55</v>
      </c>
    </row>
    <row r="9974" spans="1:10">
      <c r="A9974" s="203">
        <v>42025</v>
      </c>
      <c r="B9974" s="382"/>
      <c r="C9974" s="75" t="s">
        <v>10100</v>
      </c>
      <c r="D9974" s="75" t="s">
        <v>11637</v>
      </c>
      <c r="E9974" s="525">
        <v>20428</v>
      </c>
      <c r="F9974" s="139">
        <v>92.12</v>
      </c>
    </row>
    <row r="9975" spans="1:10">
      <c r="A9975" s="203">
        <v>42013</v>
      </c>
      <c r="B9975" s="382">
        <v>42020</v>
      </c>
      <c r="C9975" s="75" t="s">
        <v>896</v>
      </c>
      <c r="D9975" s="75" t="s">
        <v>11505</v>
      </c>
      <c r="E9975" s="525">
        <v>20251</v>
      </c>
      <c r="F9975" s="139">
        <v>300</v>
      </c>
    </row>
    <row r="9976" spans="1:10">
      <c r="A9976" s="203">
        <v>42024</v>
      </c>
      <c r="B9976" s="382"/>
      <c r="C9976" s="75" t="s">
        <v>388</v>
      </c>
      <c r="D9976" s="75" t="s">
        <v>11627</v>
      </c>
      <c r="E9976" s="525">
        <v>20421</v>
      </c>
      <c r="F9976" s="139">
        <v>500</v>
      </c>
    </row>
    <row r="9977" spans="1:10">
      <c r="A9977" s="203">
        <v>42023</v>
      </c>
      <c r="B9977" s="382"/>
      <c r="C9977" s="75" t="s">
        <v>11617</v>
      </c>
      <c r="D9977" s="75" t="s">
        <v>11620</v>
      </c>
      <c r="E9977" s="525">
        <v>20413</v>
      </c>
      <c r="F9977" s="139">
        <v>1000</v>
      </c>
    </row>
    <row r="9978" spans="1:10">
      <c r="A9978" s="203">
        <v>42023</v>
      </c>
      <c r="B9978" s="382"/>
      <c r="C9978" s="75" t="s">
        <v>32</v>
      </c>
      <c r="D9978" s="75" t="s">
        <v>11646</v>
      </c>
      <c r="E9978" s="525">
        <v>20364</v>
      </c>
      <c r="F9978" s="139">
        <v>640</v>
      </c>
    </row>
    <row r="9979" spans="1:10" s="444" customFormat="1">
      <c r="A9979" s="203">
        <v>42024</v>
      </c>
      <c r="B9979" s="382"/>
      <c r="C9979" s="75" t="s">
        <v>7358</v>
      </c>
      <c r="D9979" s="75" t="s">
        <v>11629</v>
      </c>
      <c r="E9979" s="525">
        <v>20423</v>
      </c>
      <c r="F9979" s="139">
        <v>144</v>
      </c>
      <c r="G9979" s="309"/>
      <c r="H9979" s="309"/>
      <c r="I9979" s="24"/>
      <c r="J9979" s="2"/>
    </row>
    <row r="9980" spans="1:10">
      <c r="A9980" s="203">
        <v>42023</v>
      </c>
      <c r="B9980" s="382"/>
      <c r="C9980" s="75" t="s">
        <v>11643</v>
      </c>
      <c r="D9980" s="75" t="s">
        <v>11651</v>
      </c>
      <c r="E9980" s="525">
        <v>20369</v>
      </c>
      <c r="F9980" s="139">
        <v>400</v>
      </c>
    </row>
    <row r="9981" spans="1:10">
      <c r="A9981" s="203">
        <v>42023</v>
      </c>
      <c r="B9981" s="382"/>
      <c r="C9981" s="75" t="s">
        <v>11236</v>
      </c>
      <c r="D9981" s="75" t="s">
        <v>11623</v>
      </c>
      <c r="E9981" s="525">
        <v>20417</v>
      </c>
      <c r="F9981" s="139">
        <v>365.74</v>
      </c>
    </row>
    <row r="9982" spans="1:10">
      <c r="A9982" s="203">
        <v>42026</v>
      </c>
      <c r="B9982" s="382"/>
      <c r="C9982" s="75" t="s">
        <v>11654</v>
      </c>
      <c r="D9982" s="75" t="s">
        <v>11653</v>
      </c>
      <c r="E9982" s="525">
        <v>20435</v>
      </c>
      <c r="F9982" s="139">
        <v>2675</v>
      </c>
    </row>
    <row r="9983" spans="1:10">
      <c r="A9983" s="203">
        <v>42026</v>
      </c>
      <c r="B9983" s="382"/>
      <c r="C9983" s="75" t="s">
        <v>3529</v>
      </c>
      <c r="D9983" s="75" t="s">
        <v>11674</v>
      </c>
      <c r="E9983" s="525">
        <v>20390</v>
      </c>
      <c r="F9983" s="139">
        <v>440</v>
      </c>
    </row>
    <row r="9984" spans="1:10">
      <c r="A9984" s="203">
        <v>42026</v>
      </c>
      <c r="B9984" s="382"/>
      <c r="C9984" s="75" t="s">
        <v>10150</v>
      </c>
      <c r="D9984" s="75" t="s">
        <v>11668</v>
      </c>
      <c r="E9984" s="525">
        <v>20383</v>
      </c>
      <c r="F9984" s="139">
        <v>800</v>
      </c>
    </row>
    <row r="9985" spans="1:10">
      <c r="A9985" s="203">
        <v>42026</v>
      </c>
      <c r="B9985" s="382"/>
      <c r="C9985" s="75" t="s">
        <v>5615</v>
      </c>
      <c r="D9985" s="75" t="s">
        <v>11680</v>
      </c>
      <c r="E9985" s="525">
        <v>20419</v>
      </c>
      <c r="F9985" s="139">
        <v>232</v>
      </c>
    </row>
    <row r="9986" spans="1:10">
      <c r="A9986" s="203">
        <v>42026</v>
      </c>
      <c r="B9986" s="382"/>
      <c r="C9986" s="75" t="s">
        <v>9501</v>
      </c>
      <c r="D9986" s="75" t="s">
        <v>11663</v>
      </c>
      <c r="E9986" s="525">
        <v>20378</v>
      </c>
      <c r="F9986" s="139">
        <v>240</v>
      </c>
    </row>
    <row r="9987" spans="1:10">
      <c r="A9987" s="203">
        <v>42025</v>
      </c>
      <c r="B9987" s="382"/>
      <c r="C9987" s="75" t="s">
        <v>11635</v>
      </c>
      <c r="D9987" s="75" t="s">
        <v>11638</v>
      </c>
      <c r="E9987" s="525">
        <v>20429</v>
      </c>
      <c r="F9987" s="139">
        <v>500</v>
      </c>
    </row>
    <row r="9988" spans="1:10">
      <c r="A9988" s="203">
        <v>42026</v>
      </c>
      <c r="B9988" s="382"/>
      <c r="C9988" s="75" t="s">
        <v>9368</v>
      </c>
      <c r="D9988" s="75" t="s">
        <v>11681</v>
      </c>
      <c r="E9988" s="525">
        <v>20420</v>
      </c>
      <c r="F9988" s="139">
        <v>750.97</v>
      </c>
    </row>
    <row r="9990" spans="1:10">
      <c r="A9990" s="579">
        <v>42027</v>
      </c>
    </row>
    <row r="9991" spans="1:10">
      <c r="A9991" s="203">
        <v>42024</v>
      </c>
      <c r="B9991" s="382"/>
      <c r="C9991" s="75" t="s">
        <v>5751</v>
      </c>
      <c r="D9991" s="75" t="s">
        <v>11628</v>
      </c>
      <c r="E9991" s="525">
        <v>20422</v>
      </c>
      <c r="F9991" s="139">
        <v>4400</v>
      </c>
    </row>
    <row r="9992" spans="1:10">
      <c r="A9992" s="203">
        <v>42026</v>
      </c>
      <c r="B9992" s="382"/>
      <c r="C9992" s="75" t="s">
        <v>5458</v>
      </c>
      <c r="D9992" s="75" t="s">
        <v>11658</v>
      </c>
      <c r="E9992" s="525">
        <v>20372</v>
      </c>
      <c r="F9992" s="139">
        <v>1080</v>
      </c>
    </row>
    <row r="9993" spans="1:10">
      <c r="A9993" s="203">
        <v>42026</v>
      </c>
      <c r="B9993" s="382"/>
      <c r="C9993" s="75" t="s">
        <v>10826</v>
      </c>
      <c r="D9993" s="75" t="s">
        <v>11672</v>
      </c>
      <c r="E9993" s="525">
        <v>20387</v>
      </c>
      <c r="F9993" s="139">
        <v>1000</v>
      </c>
    </row>
    <row r="9994" spans="1:10">
      <c r="A9994" s="203">
        <v>42026</v>
      </c>
      <c r="B9994" s="382"/>
      <c r="C9994" s="75" t="s">
        <v>6986</v>
      </c>
      <c r="D9994" s="75" t="s">
        <v>11659</v>
      </c>
      <c r="E9994" s="525">
        <v>20373</v>
      </c>
      <c r="F9994" s="139">
        <v>905.5</v>
      </c>
    </row>
    <row r="9995" spans="1:10">
      <c r="A9995" s="203">
        <v>42026</v>
      </c>
      <c r="B9995" s="382"/>
      <c r="C9995" s="75" t="s">
        <v>11438</v>
      </c>
      <c r="D9995" s="75" t="s">
        <v>11664</v>
      </c>
      <c r="E9995" s="525">
        <v>20379</v>
      </c>
      <c r="F9995" s="139">
        <v>1000</v>
      </c>
    </row>
    <row r="9996" spans="1:10">
      <c r="A9996" s="203">
        <v>42026</v>
      </c>
      <c r="B9996" s="382"/>
      <c r="C9996" s="75" t="s">
        <v>11655</v>
      </c>
      <c r="D9996" s="75" t="s">
        <v>11656</v>
      </c>
      <c r="E9996" s="525">
        <v>20370</v>
      </c>
      <c r="F9996" s="139">
        <v>400</v>
      </c>
    </row>
    <row r="9997" spans="1:10">
      <c r="A9997" s="203">
        <v>42026</v>
      </c>
      <c r="B9997" s="382"/>
      <c r="C9997" s="75" t="s">
        <v>9499</v>
      </c>
      <c r="D9997" s="75" t="s">
        <v>11673</v>
      </c>
      <c r="E9997" s="525">
        <v>20388</v>
      </c>
      <c r="F9997" s="139">
        <v>800</v>
      </c>
    </row>
    <row r="9998" spans="1:10">
      <c r="A9998" s="203">
        <v>42026</v>
      </c>
      <c r="B9998" s="382"/>
      <c r="C9998" s="75" t="s">
        <v>1836</v>
      </c>
      <c r="D9998" s="75" t="s">
        <v>11678</v>
      </c>
      <c r="E9998" s="525">
        <v>20394</v>
      </c>
      <c r="F9998" s="139">
        <v>560</v>
      </c>
    </row>
    <row r="9999" spans="1:10">
      <c r="A9999" s="203">
        <v>42026</v>
      </c>
      <c r="B9999" s="382"/>
      <c r="C9999" s="75" t="s">
        <v>5788</v>
      </c>
      <c r="D9999" s="75" t="s">
        <v>11679</v>
      </c>
      <c r="E9999" s="525">
        <v>20397</v>
      </c>
      <c r="F9999" s="139">
        <v>240</v>
      </c>
    </row>
    <row r="10000" spans="1:10" s="444" customFormat="1">
      <c r="A10000" s="203">
        <v>42026</v>
      </c>
      <c r="B10000" s="382"/>
      <c r="C10000" s="75" t="s">
        <v>1485</v>
      </c>
      <c r="D10000" s="75" t="s">
        <v>11671</v>
      </c>
      <c r="E10000" s="525">
        <v>20386</v>
      </c>
      <c r="F10000" s="139">
        <v>310.8</v>
      </c>
      <c r="G10000" s="309"/>
      <c r="H10000" s="309"/>
      <c r="I10000" s="24"/>
      <c r="J10000" s="2"/>
    </row>
    <row r="10001" spans="1:6">
      <c r="A10001" s="203">
        <v>42019</v>
      </c>
      <c r="B10001" s="382">
        <v>42027</v>
      </c>
      <c r="C10001" s="75" t="s">
        <v>158</v>
      </c>
      <c r="D10001" s="75" t="s">
        <v>11545</v>
      </c>
      <c r="E10001" s="525">
        <v>20334</v>
      </c>
      <c r="F10001" s="139">
        <v>4729.57</v>
      </c>
    </row>
    <row r="10002" spans="1:6">
      <c r="A10002" s="203">
        <v>42026</v>
      </c>
      <c r="B10002" s="382"/>
      <c r="C10002" s="75" t="s">
        <v>7850</v>
      </c>
      <c r="D10002" s="75" t="s">
        <v>11666</v>
      </c>
      <c r="E10002" s="525">
        <v>20381</v>
      </c>
      <c r="F10002" s="139">
        <v>576</v>
      </c>
    </row>
    <row r="10003" spans="1:6">
      <c r="A10003" s="203">
        <v>42026</v>
      </c>
      <c r="B10003" s="382"/>
      <c r="C10003" s="75" t="s">
        <v>456</v>
      </c>
      <c r="D10003" s="75" t="s">
        <v>11670</v>
      </c>
      <c r="E10003" s="525">
        <v>20385</v>
      </c>
      <c r="F10003" s="139">
        <v>480</v>
      </c>
    </row>
    <row r="10004" spans="1:6">
      <c r="A10004" s="203">
        <v>42027</v>
      </c>
      <c r="B10004" s="382"/>
      <c r="C10004" s="75" t="s">
        <v>226</v>
      </c>
      <c r="D10004" s="75" t="s">
        <v>11684</v>
      </c>
      <c r="E10004" s="525">
        <v>20440</v>
      </c>
      <c r="F10004" s="139">
        <v>300</v>
      </c>
    </row>
    <row r="10005" spans="1:6">
      <c r="A10005" s="203">
        <v>42027</v>
      </c>
      <c r="B10005" s="382"/>
      <c r="C10005" s="75" t="s">
        <v>145</v>
      </c>
      <c r="D10005" s="75" t="s">
        <v>11685</v>
      </c>
      <c r="E10005" s="525">
        <v>20441</v>
      </c>
      <c r="F10005" s="139">
        <v>238</v>
      </c>
    </row>
    <row r="10006" spans="1:6">
      <c r="A10006" s="203">
        <v>42026</v>
      </c>
      <c r="B10006" s="382"/>
      <c r="C10006" s="75" t="s">
        <v>8678</v>
      </c>
      <c r="D10006" s="75" t="s">
        <v>11677</v>
      </c>
      <c r="E10006" s="525">
        <v>20393</v>
      </c>
      <c r="F10006" s="139">
        <v>480</v>
      </c>
    </row>
    <row r="10009" spans="1:6">
      <c r="A10009" s="579">
        <v>42030</v>
      </c>
    </row>
    <row r="10010" spans="1:6">
      <c r="A10010" s="203">
        <v>42026</v>
      </c>
      <c r="B10010" s="382"/>
      <c r="C10010" s="75" t="s">
        <v>538</v>
      </c>
      <c r="D10010" s="75" t="s">
        <v>11665</v>
      </c>
      <c r="E10010" s="525">
        <v>20380</v>
      </c>
      <c r="F10010" s="139">
        <v>640</v>
      </c>
    </row>
    <row r="10011" spans="1:6">
      <c r="A10011" s="203">
        <v>42026</v>
      </c>
      <c r="B10011" s="382"/>
      <c r="C10011" s="75" t="s">
        <v>6376</v>
      </c>
      <c r="D10011" s="75" t="s">
        <v>11662</v>
      </c>
      <c r="E10011" s="525">
        <v>20376</v>
      </c>
      <c r="F10011" s="139">
        <v>700</v>
      </c>
    </row>
    <row r="10012" spans="1:6">
      <c r="A10012" s="203">
        <v>42023</v>
      </c>
      <c r="B10012" s="382"/>
      <c r="C10012" s="75" t="s">
        <v>11378</v>
      </c>
      <c r="D10012" s="75" t="s">
        <v>11575</v>
      </c>
      <c r="E10012" s="525">
        <v>20361</v>
      </c>
      <c r="F10012" s="139">
        <v>200</v>
      </c>
    </row>
    <row r="10013" spans="1:6">
      <c r="A10013" s="203">
        <v>42026</v>
      </c>
      <c r="B10013" s="382"/>
      <c r="C10013" s="75" t="s">
        <v>1633</v>
      </c>
      <c r="D10013" s="75" t="s">
        <v>11667</v>
      </c>
      <c r="E10013" s="525">
        <v>20382</v>
      </c>
      <c r="F10013" s="139">
        <v>247.44</v>
      </c>
    </row>
    <row r="10014" spans="1:6">
      <c r="A10014" s="203">
        <v>42026</v>
      </c>
      <c r="B10014" s="382"/>
      <c r="C10014" s="75" t="s">
        <v>10824</v>
      </c>
      <c r="D10014" s="75" t="s">
        <v>11660</v>
      </c>
      <c r="E10014" s="525">
        <v>20374</v>
      </c>
      <c r="F10014" s="139">
        <v>800</v>
      </c>
    </row>
    <row r="10015" spans="1:6">
      <c r="A10015" s="203">
        <v>42027</v>
      </c>
      <c r="B10015" s="382"/>
      <c r="C10015" s="75" t="s">
        <v>1727</v>
      </c>
      <c r="D10015" s="75" t="s">
        <v>11682</v>
      </c>
      <c r="E10015" s="525">
        <v>20437</v>
      </c>
      <c r="F10015" s="139">
        <v>30</v>
      </c>
    </row>
    <row r="10016" spans="1:6">
      <c r="A10016" s="203">
        <v>42023</v>
      </c>
      <c r="B10016" s="382"/>
      <c r="C10016" s="75" t="s">
        <v>8661</v>
      </c>
      <c r="D10016" s="75" t="s">
        <v>11649</v>
      </c>
      <c r="E10016" s="525">
        <v>20367</v>
      </c>
      <c r="F10016" s="139">
        <v>1000</v>
      </c>
    </row>
    <row r="10017" spans="1:10">
      <c r="A10017" s="203">
        <v>42026</v>
      </c>
      <c r="B10017" s="382"/>
      <c r="C10017" s="75" t="s">
        <v>8662</v>
      </c>
      <c r="D10017" s="75" t="s">
        <v>11669</v>
      </c>
      <c r="E10017" s="525">
        <v>20384</v>
      </c>
      <c r="F10017" s="139">
        <v>1000</v>
      </c>
    </row>
    <row r="10018" spans="1:10">
      <c r="A10018" s="203">
        <v>42030</v>
      </c>
      <c r="B10018" s="382"/>
      <c r="C10018" s="75" t="s">
        <v>2897</v>
      </c>
      <c r="D10018" s="75" t="s">
        <v>11705</v>
      </c>
      <c r="E10018" s="525">
        <v>20444</v>
      </c>
      <c r="F10018" s="139">
        <v>1000</v>
      </c>
    </row>
    <row r="10019" spans="1:10">
      <c r="A10019" s="203">
        <v>42026</v>
      </c>
      <c r="B10019" s="382"/>
      <c r="C10019" s="75" t="s">
        <v>8242</v>
      </c>
      <c r="D10019" s="75" t="s">
        <v>11657</v>
      </c>
      <c r="E10019" s="525">
        <v>20371</v>
      </c>
      <c r="F10019" s="139">
        <v>600</v>
      </c>
    </row>
    <row r="10020" spans="1:10">
      <c r="A10020" s="203">
        <v>42019</v>
      </c>
      <c r="B10020" s="382"/>
      <c r="C10020" s="75" t="s">
        <v>10604</v>
      </c>
      <c r="D10020" s="75" t="s">
        <v>11689</v>
      </c>
      <c r="E10020" s="525">
        <v>20398</v>
      </c>
      <c r="F10020" s="139">
        <v>120</v>
      </c>
    </row>
    <row r="10021" spans="1:10">
      <c r="A10021" s="203">
        <v>42019</v>
      </c>
      <c r="B10021" s="382"/>
      <c r="C10021" s="75" t="s">
        <v>354</v>
      </c>
      <c r="D10021" s="75" t="s">
        <v>11692</v>
      </c>
      <c r="E10021" s="525">
        <v>20401</v>
      </c>
      <c r="F10021" s="139">
        <v>520</v>
      </c>
    </row>
    <row r="10022" spans="1:10">
      <c r="A10022" s="203">
        <v>42019</v>
      </c>
      <c r="B10022" s="382"/>
      <c r="C10022" s="75" t="s">
        <v>354</v>
      </c>
      <c r="D10022" s="75" t="s">
        <v>11698</v>
      </c>
      <c r="E10022" s="525">
        <v>20407</v>
      </c>
      <c r="F10022" s="139">
        <v>1364</v>
      </c>
    </row>
    <row r="10023" spans="1:10">
      <c r="A10023" s="203">
        <v>42019</v>
      </c>
      <c r="B10023" s="382"/>
      <c r="C10023" s="75" t="s">
        <v>4500</v>
      </c>
      <c r="D10023" s="75" t="s">
        <v>11703</v>
      </c>
      <c r="E10023" s="525">
        <v>20395</v>
      </c>
      <c r="F10023" s="139">
        <v>460</v>
      </c>
    </row>
    <row r="10024" spans="1:10">
      <c r="A10024" s="203">
        <v>42019</v>
      </c>
      <c r="B10024" s="382"/>
      <c r="C10024" s="75" t="s">
        <v>457</v>
      </c>
      <c r="D10024" s="75" t="s">
        <v>11702</v>
      </c>
      <c r="E10024" s="525">
        <v>20416</v>
      </c>
      <c r="F10024" s="139">
        <v>1000</v>
      </c>
    </row>
    <row r="10025" spans="1:10" s="444" customFormat="1">
      <c r="A10025" s="203">
        <v>42023</v>
      </c>
      <c r="B10025" s="382"/>
      <c r="C10025" s="75" t="s">
        <v>525</v>
      </c>
      <c r="D10025" s="75" t="s">
        <v>11563</v>
      </c>
      <c r="E10025" s="525">
        <v>20342</v>
      </c>
      <c r="F10025" s="139">
        <v>260</v>
      </c>
      <c r="G10025" s="309"/>
      <c r="H10025" s="309"/>
      <c r="I10025" s="24"/>
      <c r="J10025" s="2"/>
    </row>
    <row r="10026" spans="1:10">
      <c r="A10026" s="203">
        <v>42019</v>
      </c>
      <c r="B10026" s="382"/>
      <c r="C10026" s="75" t="s">
        <v>558</v>
      </c>
      <c r="D10026" s="75" t="s">
        <v>11699</v>
      </c>
      <c r="E10026" s="525">
        <v>20408</v>
      </c>
      <c r="F10026" s="139">
        <v>208</v>
      </c>
    </row>
    <row r="10027" spans="1:10">
      <c r="A10027" s="203">
        <v>42030</v>
      </c>
      <c r="B10027" s="382"/>
      <c r="C10027" s="75" t="s">
        <v>145</v>
      </c>
      <c r="D10027" s="75" t="s">
        <v>11708</v>
      </c>
      <c r="E10027" s="525">
        <v>20447</v>
      </c>
      <c r="F10027" s="139">
        <v>601</v>
      </c>
    </row>
    <row r="10028" spans="1:10">
      <c r="A10028" s="203">
        <v>42019</v>
      </c>
      <c r="B10028" s="382"/>
      <c r="C10028" s="75" t="s">
        <v>5297</v>
      </c>
      <c r="D10028" s="75" t="s">
        <v>11691</v>
      </c>
      <c r="E10028" s="525">
        <v>20400</v>
      </c>
      <c r="F10028" s="139">
        <v>352</v>
      </c>
    </row>
    <row r="10029" spans="1:10">
      <c r="A10029" s="203">
        <v>42030</v>
      </c>
      <c r="B10029" s="382"/>
      <c r="C10029" s="75" t="s">
        <v>226</v>
      </c>
      <c r="D10029" s="75" t="s">
        <v>11707</v>
      </c>
      <c r="E10029" s="525">
        <v>20446</v>
      </c>
      <c r="F10029" s="139">
        <v>500</v>
      </c>
    </row>
    <row r="10030" spans="1:10">
      <c r="A10030" s="203">
        <v>42030</v>
      </c>
      <c r="B10030" s="382"/>
      <c r="C10030" s="75" t="s">
        <v>8219</v>
      </c>
      <c r="D10030" s="75" t="s">
        <v>11706</v>
      </c>
      <c r="E10030" s="525" t="s">
        <v>853</v>
      </c>
      <c r="F10030" s="139">
        <v>200</v>
      </c>
    </row>
    <row r="10031" spans="1:10">
      <c r="A10031" s="203">
        <v>42019</v>
      </c>
      <c r="B10031" s="382"/>
      <c r="C10031" s="75" t="s">
        <v>5617</v>
      </c>
      <c r="D10031" s="75" t="s">
        <v>11690</v>
      </c>
      <c r="E10031" s="525">
        <v>20399</v>
      </c>
      <c r="F10031" s="139">
        <v>312</v>
      </c>
    </row>
    <row r="10032" spans="1:10">
      <c r="A10032" s="203">
        <v>42019</v>
      </c>
      <c r="B10032" s="382"/>
      <c r="C10032" s="75" t="s">
        <v>367</v>
      </c>
      <c r="D10032" s="75" t="s">
        <v>11700</v>
      </c>
      <c r="E10032" s="525">
        <v>20409</v>
      </c>
      <c r="F10032" s="139">
        <v>708</v>
      </c>
    </row>
    <row r="10035" spans="1:6">
      <c r="A10035" s="579">
        <v>42031</v>
      </c>
    </row>
    <row r="10036" spans="1:6">
      <c r="A10036" s="203">
        <v>42026</v>
      </c>
      <c r="B10036" s="382"/>
      <c r="C10036" s="75" t="s">
        <v>4696</v>
      </c>
      <c r="D10036" s="75" t="s">
        <v>11676</v>
      </c>
      <c r="E10036" s="525">
        <v>20392</v>
      </c>
      <c r="F10036" s="139">
        <v>440</v>
      </c>
    </row>
    <row r="10037" spans="1:6">
      <c r="A10037" s="203">
        <v>42023</v>
      </c>
      <c r="B10037" s="382"/>
      <c r="C10037" s="75" t="s">
        <v>5944</v>
      </c>
      <c r="D10037" s="75" t="s">
        <v>11647</v>
      </c>
      <c r="E10037" s="525">
        <v>20365</v>
      </c>
      <c r="F10037" s="139">
        <v>1080</v>
      </c>
    </row>
    <row r="10038" spans="1:6">
      <c r="A10038" s="203">
        <v>42030</v>
      </c>
      <c r="B10038" s="382"/>
      <c r="C10038" s="75" t="s">
        <v>226</v>
      </c>
      <c r="D10038" s="75" t="s">
        <v>11712</v>
      </c>
      <c r="E10038" s="525">
        <v>20450</v>
      </c>
      <c r="F10038" s="139">
        <v>215</v>
      </c>
    </row>
    <row r="10039" spans="1:6">
      <c r="A10039" s="203">
        <v>42031</v>
      </c>
      <c r="B10039" s="382"/>
      <c r="C10039" s="75" t="s">
        <v>8219</v>
      </c>
      <c r="D10039" s="75" t="s">
        <v>11723</v>
      </c>
      <c r="E10039" s="525">
        <v>20459</v>
      </c>
      <c r="F10039" s="139">
        <v>224</v>
      </c>
    </row>
    <row r="10040" spans="1:6">
      <c r="A10040" s="203">
        <v>42031</v>
      </c>
      <c r="B10040" s="382"/>
      <c r="C10040" s="75" t="s">
        <v>11724</v>
      </c>
      <c r="D10040" s="75" t="s">
        <v>11725</v>
      </c>
      <c r="E10040" s="525">
        <v>20460</v>
      </c>
      <c r="F10040" s="139">
        <v>2114.5</v>
      </c>
    </row>
    <row r="10041" spans="1:6">
      <c r="A10041" s="203">
        <v>42031</v>
      </c>
      <c r="B10041" s="382"/>
      <c r="C10041" s="75" t="s">
        <v>11724</v>
      </c>
      <c r="D10041" s="75" t="s">
        <v>11725</v>
      </c>
      <c r="E10041" s="525">
        <v>20461</v>
      </c>
      <c r="F10041" s="139">
        <v>2114.5</v>
      </c>
    </row>
    <row r="10042" spans="1:6">
      <c r="A10042" s="203">
        <v>42030</v>
      </c>
      <c r="B10042" s="382"/>
      <c r="C10042" s="75" t="s">
        <v>835</v>
      </c>
      <c r="D10042" s="75" t="s">
        <v>11704</v>
      </c>
      <c r="E10042" s="525">
        <v>20443</v>
      </c>
      <c r="F10042" s="139">
        <v>1500</v>
      </c>
    </row>
    <row r="10043" spans="1:6">
      <c r="A10043" s="203">
        <v>42031</v>
      </c>
      <c r="B10043" s="382"/>
      <c r="C10043" s="75" t="s">
        <v>11716</v>
      </c>
      <c r="D10043" s="75" t="s">
        <v>11722</v>
      </c>
      <c r="E10043" s="525">
        <v>20458</v>
      </c>
      <c r="F10043" s="139">
        <v>490</v>
      </c>
    </row>
    <row r="10044" spans="1:6">
      <c r="A10044" s="203">
        <v>42019</v>
      </c>
      <c r="B10044" s="382"/>
      <c r="C10044" s="75" t="s">
        <v>468</v>
      </c>
      <c r="D10044" s="75" t="s">
        <v>11697</v>
      </c>
      <c r="E10044" s="525">
        <v>20406</v>
      </c>
      <c r="F10044" s="139">
        <v>1464</v>
      </c>
    </row>
    <row r="10045" spans="1:6">
      <c r="A10045" s="203">
        <v>42031</v>
      </c>
      <c r="B10045" s="382"/>
      <c r="C10045" s="75" t="s">
        <v>11715</v>
      </c>
      <c r="D10045" s="75" t="s">
        <v>11714</v>
      </c>
      <c r="E10045" s="525">
        <v>20451</v>
      </c>
      <c r="F10045" s="139">
        <v>300</v>
      </c>
    </row>
    <row r="10046" spans="1:6">
      <c r="A10046" s="203">
        <v>42019</v>
      </c>
      <c r="B10046" s="382"/>
      <c r="C10046" s="75" t="s">
        <v>369</v>
      </c>
      <c r="D10046" s="75" t="s">
        <v>11701</v>
      </c>
      <c r="E10046" s="525">
        <v>20410</v>
      </c>
      <c r="F10046" s="139">
        <v>780</v>
      </c>
    </row>
    <row r="10047" spans="1:6">
      <c r="A10047" s="203">
        <v>42019</v>
      </c>
      <c r="B10047" s="382"/>
      <c r="C10047" s="75" t="s">
        <v>5298</v>
      </c>
      <c r="D10047" s="75" t="s">
        <v>11693</v>
      </c>
      <c r="E10047" s="525">
        <v>20402</v>
      </c>
      <c r="F10047" s="139">
        <v>120</v>
      </c>
    </row>
    <row r="10048" spans="1:6">
      <c r="F10048" s="309"/>
    </row>
    <row r="10049" spans="1:6">
      <c r="A10049" s="579">
        <v>42032</v>
      </c>
    </row>
    <row r="10050" spans="1:6">
      <c r="A10050" s="203">
        <v>42019</v>
      </c>
      <c r="B10050" s="382"/>
      <c r="C10050" s="75" t="s">
        <v>1640</v>
      </c>
      <c r="D10050" s="75" t="s">
        <v>11694</v>
      </c>
      <c r="E10050" s="525">
        <v>20403</v>
      </c>
      <c r="F10050" s="139">
        <v>120</v>
      </c>
    </row>
    <row r="10051" spans="1:6">
      <c r="A10051" s="203"/>
      <c r="B10051" s="382"/>
      <c r="C10051" s="75" t="s">
        <v>1871</v>
      </c>
      <c r="D10051" s="75" t="s">
        <v>11548</v>
      </c>
      <c r="E10051" s="525">
        <v>20338</v>
      </c>
      <c r="F10051" s="139">
        <v>241.81</v>
      </c>
    </row>
    <row r="10052" spans="1:6">
      <c r="A10052" s="203">
        <v>42030</v>
      </c>
      <c r="B10052" s="382"/>
      <c r="C10052" s="75" t="s">
        <v>11711</v>
      </c>
      <c r="D10052" s="75" t="s">
        <v>11710</v>
      </c>
      <c r="E10052" s="525">
        <v>20449</v>
      </c>
      <c r="F10052" s="139">
        <v>915.5</v>
      </c>
    </row>
    <row r="10053" spans="1:6">
      <c r="A10053" s="203">
        <v>42019</v>
      </c>
      <c r="B10053" s="382"/>
      <c r="C10053" s="75" t="s">
        <v>9499</v>
      </c>
      <c r="D10053" s="75" t="s">
        <v>11688</v>
      </c>
      <c r="E10053" s="525">
        <v>20396</v>
      </c>
      <c r="F10053" s="139">
        <v>120</v>
      </c>
    </row>
    <row r="10054" spans="1:6">
      <c r="A10054" s="203">
        <v>42032</v>
      </c>
      <c r="B10054" s="382"/>
      <c r="C10054" s="75" t="s">
        <v>4627</v>
      </c>
      <c r="D10054" s="75" t="s">
        <v>11745</v>
      </c>
      <c r="E10054" s="525">
        <v>20464</v>
      </c>
      <c r="F10054" s="139">
        <v>1598.33</v>
      </c>
    </row>
    <row r="10055" spans="1:6">
      <c r="A10055" s="203">
        <v>42030</v>
      </c>
      <c r="B10055" s="382"/>
      <c r="C10055" s="75" t="s">
        <v>226</v>
      </c>
      <c r="D10055" s="75" t="s">
        <v>11709</v>
      </c>
      <c r="E10055" s="525">
        <v>20448</v>
      </c>
      <c r="F10055" s="139">
        <v>237.86</v>
      </c>
    </row>
    <row r="10057" spans="1:6">
      <c r="A10057" s="579">
        <v>42033</v>
      </c>
    </row>
    <row r="10058" spans="1:6">
      <c r="A10058" s="380">
        <v>42017</v>
      </c>
      <c r="B10058" s="4">
        <v>42032</v>
      </c>
      <c r="C10058" s="7" t="s">
        <v>1125</v>
      </c>
      <c r="D10058" s="7" t="s">
        <v>11529</v>
      </c>
      <c r="E10058" s="519">
        <v>20278</v>
      </c>
      <c r="F10058" s="139">
        <v>446.08</v>
      </c>
    </row>
    <row r="10060" spans="1:6">
      <c r="A10060" s="579">
        <v>42037</v>
      </c>
    </row>
    <row r="10061" spans="1:6">
      <c r="A10061" s="203">
        <v>42025</v>
      </c>
      <c r="B10061" s="382"/>
      <c r="C10061" s="75" t="s">
        <v>11636</v>
      </c>
      <c r="D10061" s="75" t="s">
        <v>11642</v>
      </c>
      <c r="E10061" s="525">
        <v>20434</v>
      </c>
      <c r="F10061" s="139">
        <v>70</v>
      </c>
    </row>
    <row r="10062" spans="1:6">
      <c r="A10062" s="203">
        <v>42019</v>
      </c>
      <c r="B10062" s="382"/>
      <c r="C10062" s="75" t="s">
        <v>1043</v>
      </c>
      <c r="D10062" s="75" t="s">
        <v>11695</v>
      </c>
      <c r="E10062" s="525">
        <v>20404</v>
      </c>
      <c r="F10062" s="139">
        <v>80</v>
      </c>
    </row>
    <row r="10065" spans="1:10">
      <c r="A10065" s="579">
        <v>42038</v>
      </c>
    </row>
    <row r="10066" spans="1:10" s="444" customFormat="1">
      <c r="A10066" s="380">
        <v>41929</v>
      </c>
      <c r="B10066" s="4">
        <v>42034</v>
      </c>
      <c r="C10066" s="7" t="s">
        <v>1982</v>
      </c>
      <c r="D10066" s="7" t="s">
        <v>10496</v>
      </c>
      <c r="E10066" s="519">
        <v>19809</v>
      </c>
      <c r="F10066" s="139">
        <v>800</v>
      </c>
      <c r="G10066" s="309"/>
      <c r="H10066" s="309"/>
      <c r="J10066" s="2"/>
    </row>
    <row r="10069" spans="1:10">
      <c r="A10069" s="579">
        <v>42039</v>
      </c>
    </row>
    <row r="10070" spans="1:10">
      <c r="A10070" s="203">
        <v>42039</v>
      </c>
      <c r="B10070" s="382"/>
      <c r="C10070" s="75" t="s">
        <v>11882</v>
      </c>
      <c r="D10070" s="75" t="s">
        <v>11883</v>
      </c>
      <c r="E10070" s="525">
        <v>20465</v>
      </c>
      <c r="F10070" s="139">
        <v>5000</v>
      </c>
    </row>
    <row r="10071" spans="1:10">
      <c r="A10071" s="203">
        <v>42039</v>
      </c>
      <c r="B10071" s="382"/>
      <c r="C10071" s="75" t="s">
        <v>4627</v>
      </c>
      <c r="D10071" s="75" t="s">
        <v>11883</v>
      </c>
      <c r="E10071" s="525">
        <v>20466</v>
      </c>
      <c r="F10071" s="139">
        <v>5000</v>
      </c>
    </row>
    <row r="10072" spans="1:10">
      <c r="A10072" s="203">
        <v>42039</v>
      </c>
      <c r="B10072" s="382"/>
      <c r="C10072" s="75" t="s">
        <v>11882</v>
      </c>
      <c r="D10072" s="75" t="s">
        <v>11883</v>
      </c>
      <c r="E10072" s="525">
        <v>20468</v>
      </c>
      <c r="F10072" s="139">
        <v>5000</v>
      </c>
    </row>
    <row r="10073" spans="1:10">
      <c r="A10073" s="203">
        <v>42039</v>
      </c>
      <c r="B10073" s="382"/>
      <c r="C10073" s="75" t="s">
        <v>11882</v>
      </c>
      <c r="D10073" s="75" t="s">
        <v>11883</v>
      </c>
      <c r="E10073" s="525">
        <v>20467</v>
      </c>
      <c r="F10073" s="139">
        <v>5000</v>
      </c>
    </row>
    <row r="10074" spans="1:10">
      <c r="A10074" s="203">
        <v>42026</v>
      </c>
      <c r="B10074" s="382"/>
      <c r="C10074" s="75" t="s">
        <v>1707</v>
      </c>
      <c r="D10074" s="75" t="s">
        <v>11661</v>
      </c>
      <c r="E10074" s="525">
        <v>20375</v>
      </c>
      <c r="F10074" s="139">
        <v>315</v>
      </c>
    </row>
    <row r="10075" spans="1:10">
      <c r="A10075" s="203">
        <v>42019</v>
      </c>
      <c r="B10075" s="382"/>
      <c r="C10075" s="75" t="s">
        <v>75</v>
      </c>
      <c r="D10075" s="75" t="s">
        <v>11696</v>
      </c>
      <c r="E10075" s="525">
        <v>20405</v>
      </c>
      <c r="F10075" s="139">
        <v>120</v>
      </c>
    </row>
    <row r="10078" spans="1:10">
      <c r="A10078" s="579">
        <v>42040</v>
      </c>
    </row>
    <row r="10079" spans="1:10">
      <c r="A10079" s="203">
        <v>42040</v>
      </c>
      <c r="B10079" s="382"/>
      <c r="C10079" s="75" t="s">
        <v>11882</v>
      </c>
      <c r="D10079" s="75" t="s">
        <v>11883</v>
      </c>
      <c r="E10079" s="525">
        <v>20471</v>
      </c>
      <c r="F10079" s="139">
        <v>3876.33</v>
      </c>
    </row>
    <row r="10080" spans="1:10">
      <c r="A10080" s="203">
        <v>42040</v>
      </c>
      <c r="B10080" s="382"/>
      <c r="C10080" s="75" t="s">
        <v>11902</v>
      </c>
      <c r="D10080" s="75" t="s">
        <v>11883</v>
      </c>
      <c r="E10080" s="525">
        <v>20469</v>
      </c>
      <c r="F10080" s="139">
        <v>4771.28</v>
      </c>
    </row>
    <row r="10081" spans="1:10">
      <c r="A10081" s="203">
        <v>42026</v>
      </c>
      <c r="B10081" s="382"/>
      <c r="C10081" s="75" t="s">
        <v>5614</v>
      </c>
      <c r="D10081" s="75" t="s">
        <v>11675</v>
      </c>
      <c r="E10081" s="525">
        <v>20391</v>
      </c>
      <c r="F10081" s="139">
        <v>360</v>
      </c>
    </row>
    <row r="10082" spans="1:10">
      <c r="A10082" s="685">
        <v>42041</v>
      </c>
      <c r="B10082" s="33"/>
      <c r="C10082" s="363" t="s">
        <v>11882</v>
      </c>
      <c r="D10082" s="363" t="s">
        <v>11883</v>
      </c>
      <c r="E10082" s="525">
        <v>20472</v>
      </c>
      <c r="F10082" s="139">
        <v>5509.24</v>
      </c>
    </row>
    <row r="10083" spans="1:10">
      <c r="A10083" s="203">
        <v>42041</v>
      </c>
      <c r="B10083" s="382"/>
      <c r="C10083" s="75" t="s">
        <v>4627</v>
      </c>
      <c r="D10083" s="75" t="s">
        <v>11912</v>
      </c>
      <c r="E10083" s="525">
        <v>20472</v>
      </c>
      <c r="F10083" s="139">
        <v>2500</v>
      </c>
    </row>
    <row r="10084" spans="1:10">
      <c r="A10084" s="203">
        <v>42041</v>
      </c>
      <c r="B10084" s="382"/>
      <c r="C10084" s="75" t="s">
        <v>11882</v>
      </c>
      <c r="D10084" s="75" t="s">
        <v>11913</v>
      </c>
      <c r="E10084" s="525">
        <v>20474</v>
      </c>
      <c r="F10084" s="139">
        <v>2500</v>
      </c>
    </row>
    <row r="10086" spans="1:10">
      <c r="A10086" s="579">
        <v>42044</v>
      </c>
    </row>
    <row r="10087" spans="1:10" s="444" customFormat="1" ht="14.25" customHeight="1">
      <c r="A10087" s="203">
        <v>41988</v>
      </c>
      <c r="B10087" s="382">
        <v>42041</v>
      </c>
      <c r="C10087" s="75" t="s">
        <v>469</v>
      </c>
      <c r="D10087" s="75" t="s">
        <v>11206</v>
      </c>
      <c r="E10087" s="525">
        <v>20099</v>
      </c>
      <c r="F10087" s="139">
        <v>4892.16</v>
      </c>
      <c r="G10087" s="309"/>
      <c r="I10087" s="24"/>
      <c r="J10087" s="2"/>
    </row>
    <row r="10089" spans="1:10">
      <c r="A10089" s="579">
        <v>42046</v>
      </c>
    </row>
    <row r="10090" spans="1:10">
      <c r="A10090" s="203">
        <v>42046</v>
      </c>
      <c r="B10090" s="382"/>
      <c r="C10090" s="75" t="s">
        <v>4627</v>
      </c>
      <c r="D10090" s="75" t="s">
        <v>2441</v>
      </c>
      <c r="E10090" s="525">
        <v>20475</v>
      </c>
      <c r="F10090" s="139">
        <v>4661.91</v>
      </c>
      <c r="H10090" s="444"/>
    </row>
    <row r="10091" spans="1:10">
      <c r="A10091" s="203">
        <v>42046</v>
      </c>
      <c r="B10091" s="382"/>
      <c r="C10091" s="75" t="s">
        <v>4627</v>
      </c>
      <c r="D10091" s="75" t="s">
        <v>2441</v>
      </c>
      <c r="E10091" s="525">
        <v>20476</v>
      </c>
      <c r="F10091" s="139">
        <v>4661.91</v>
      </c>
      <c r="H10091" s="444"/>
    </row>
    <row r="10092" spans="1:10">
      <c r="A10092" s="203">
        <v>42046</v>
      </c>
      <c r="B10092" s="382"/>
      <c r="C10092" s="75" t="s">
        <v>4627</v>
      </c>
      <c r="D10092" s="75" t="s">
        <v>2441</v>
      </c>
      <c r="E10092" s="525">
        <v>20478</v>
      </c>
      <c r="F10092" s="139">
        <v>4000</v>
      </c>
      <c r="H10092" s="444"/>
    </row>
    <row r="10093" spans="1:10">
      <c r="A10093" s="579">
        <v>42048</v>
      </c>
    </row>
    <row r="10094" spans="1:10">
      <c r="A10094" s="203">
        <v>42020</v>
      </c>
      <c r="B10094" s="382"/>
      <c r="C10094" s="75" t="s">
        <v>2218</v>
      </c>
      <c r="D10094" s="75" t="s">
        <v>11556</v>
      </c>
      <c r="E10094" s="525">
        <v>20351</v>
      </c>
      <c r="F10094" s="139">
        <v>217.54</v>
      </c>
      <c r="H10094" s="444"/>
    </row>
    <row r="10095" spans="1:10">
      <c r="A10095" s="203">
        <v>42048</v>
      </c>
      <c r="B10095" s="382"/>
      <c r="C10095" s="75" t="s">
        <v>145</v>
      </c>
      <c r="D10095" s="75" t="s">
        <v>11955</v>
      </c>
      <c r="E10095" s="525">
        <v>20479</v>
      </c>
      <c r="F10095" s="139">
        <v>536</v>
      </c>
      <c r="H10095" s="444"/>
      <c r="I10095"/>
      <c r="J10095"/>
    </row>
    <row r="10098" spans="1:10">
      <c r="A10098" s="579">
        <v>42053</v>
      </c>
    </row>
    <row r="10099" spans="1:10">
      <c r="A10099" s="203">
        <v>42027</v>
      </c>
      <c r="B10099" s="382">
        <v>42048</v>
      </c>
      <c r="C10099" s="75" t="s">
        <v>8407</v>
      </c>
      <c r="D10099" s="75" t="s">
        <v>11686</v>
      </c>
      <c r="E10099" s="525">
        <v>20442</v>
      </c>
      <c r="F10099" s="139">
        <v>870</v>
      </c>
    </row>
    <row r="10100" spans="1:10">
      <c r="A10100" s="203">
        <v>42017</v>
      </c>
      <c r="B10100" s="382">
        <v>42048</v>
      </c>
      <c r="C10100" s="75" t="s">
        <v>133</v>
      </c>
      <c r="D10100" s="75" t="s">
        <v>11530</v>
      </c>
      <c r="E10100" s="525">
        <v>20280</v>
      </c>
      <c r="F10100" s="139">
        <v>1911.66</v>
      </c>
    </row>
    <row r="10101" spans="1:10">
      <c r="A10101" s="380">
        <v>41939</v>
      </c>
      <c r="B10101" s="4">
        <v>42050</v>
      </c>
      <c r="C10101" s="7" t="s">
        <v>895</v>
      </c>
      <c r="D10101" s="7" t="s">
        <v>10584</v>
      </c>
      <c r="E10101" s="519">
        <v>19877</v>
      </c>
      <c r="F10101" s="139">
        <v>1794.8</v>
      </c>
    </row>
    <row r="10104" spans="1:10">
      <c r="A10104" s="579">
        <v>42054</v>
      </c>
      <c r="B10104" s="444"/>
      <c r="C10104" s="444"/>
      <c r="D10104" s="444"/>
      <c r="F10104" s="444"/>
    </row>
    <row r="10105" spans="1:10">
      <c r="A10105" s="203">
        <v>42054</v>
      </c>
      <c r="B10105" s="382"/>
      <c r="C10105" s="75" t="s">
        <v>4627</v>
      </c>
      <c r="D10105" s="75" t="s">
        <v>2441</v>
      </c>
      <c r="E10105" s="525">
        <v>20482</v>
      </c>
      <c r="F10105" s="139">
        <v>2652.93</v>
      </c>
    </row>
    <row r="10106" spans="1:10" s="444" customFormat="1">
      <c r="A10106" s="380">
        <v>41963</v>
      </c>
      <c r="B10106" s="4">
        <v>42054</v>
      </c>
      <c r="C10106" s="7" t="s">
        <v>761</v>
      </c>
      <c r="D10106" s="7" t="s">
        <v>11193</v>
      </c>
      <c r="E10106" s="519">
        <v>19998</v>
      </c>
      <c r="F10106" s="139">
        <v>2380.79</v>
      </c>
      <c r="G10106" s="309"/>
      <c r="H10106" s="309"/>
      <c r="I10106" s="24"/>
      <c r="J10106" s="2"/>
    </row>
    <row r="10107" spans="1:10" ht="15.75" customHeight="1">
      <c r="A10107" s="203">
        <v>42053</v>
      </c>
      <c r="B10107" s="382"/>
      <c r="C10107" s="75" t="s">
        <v>11957</v>
      </c>
      <c r="D10107" s="75" t="s">
        <v>11956</v>
      </c>
      <c r="E10107" s="525">
        <v>20480</v>
      </c>
      <c r="F10107" s="139">
        <v>1500</v>
      </c>
      <c r="I10107"/>
      <c r="J10107"/>
    </row>
    <row r="10109" spans="1:10">
      <c r="A10109" s="579">
        <v>42055</v>
      </c>
    </row>
    <row r="10110" spans="1:10">
      <c r="A10110" s="203">
        <v>42055</v>
      </c>
      <c r="B10110" s="382"/>
      <c r="C10110" s="75" t="s">
        <v>4627</v>
      </c>
      <c r="D10110" s="75" t="s">
        <v>11991</v>
      </c>
      <c r="E10110" s="525">
        <v>20484</v>
      </c>
      <c r="F10110" s="139">
        <v>2396.87</v>
      </c>
    </row>
    <row r="10111" spans="1:10">
      <c r="A10111" s="203">
        <v>42055</v>
      </c>
      <c r="B10111" s="382"/>
      <c r="C10111" s="75" t="s">
        <v>4627</v>
      </c>
      <c r="D10111" s="75" t="s">
        <v>11991</v>
      </c>
      <c r="E10111" s="525">
        <v>20485</v>
      </c>
      <c r="F10111" s="139">
        <v>2396.87</v>
      </c>
    </row>
    <row r="10112" spans="1:10">
      <c r="A10112" s="380">
        <v>42024</v>
      </c>
      <c r="B10112" s="4">
        <v>42055</v>
      </c>
      <c r="C10112" s="7" t="s">
        <v>133</v>
      </c>
      <c r="D10112" s="7" t="s">
        <v>11632</v>
      </c>
      <c r="E10112" s="519">
        <v>20426</v>
      </c>
      <c r="F10112" s="139">
        <v>1346</v>
      </c>
    </row>
    <row r="10115" spans="1:10">
      <c r="A10115" s="579">
        <v>42058</v>
      </c>
      <c r="B10115" s="444"/>
      <c r="C10115" s="444"/>
      <c r="D10115" s="444"/>
      <c r="F10115" s="444"/>
    </row>
    <row r="10116" spans="1:10">
      <c r="A10116" s="203">
        <v>42055</v>
      </c>
      <c r="B10116" s="382"/>
      <c r="C10116" s="75" t="s">
        <v>4627</v>
      </c>
      <c r="D10116" s="75" t="s">
        <v>11991</v>
      </c>
      <c r="E10116" s="525">
        <v>20487</v>
      </c>
      <c r="F10116" s="139">
        <v>3500</v>
      </c>
    </row>
    <row r="10117" spans="1:10">
      <c r="A10117" s="203">
        <v>42055</v>
      </c>
      <c r="B10117" s="382"/>
      <c r="C10117" s="75" t="s">
        <v>4627</v>
      </c>
      <c r="D10117" s="75" t="s">
        <v>11991</v>
      </c>
      <c r="E10117" s="525">
        <v>20486</v>
      </c>
      <c r="F10117" s="139">
        <v>3500</v>
      </c>
    </row>
    <row r="10118" spans="1:10">
      <c r="A10118" s="203">
        <v>42058</v>
      </c>
      <c r="B10118" s="382"/>
      <c r="C10118" s="75" t="s">
        <v>2502</v>
      </c>
      <c r="D10118" s="75" t="s">
        <v>12082</v>
      </c>
      <c r="E10118" s="525">
        <v>20488</v>
      </c>
      <c r="F10118" s="139">
        <v>2675</v>
      </c>
    </row>
    <row r="10119" spans="1:10">
      <c r="A10119" s="203">
        <v>42058</v>
      </c>
      <c r="B10119" s="382"/>
      <c r="C10119" s="75" t="s">
        <v>4627</v>
      </c>
      <c r="D10119" s="75" t="s">
        <v>2441</v>
      </c>
      <c r="E10119" s="525">
        <v>20490</v>
      </c>
      <c r="F10119" s="139">
        <v>906.61</v>
      </c>
    </row>
    <row r="10120" spans="1:10">
      <c r="A10120" s="203">
        <v>42027</v>
      </c>
      <c r="B10120" s="382">
        <v>42058</v>
      </c>
      <c r="C10120" s="75" t="s">
        <v>133</v>
      </c>
      <c r="D10120" s="75" t="s">
        <v>11683</v>
      </c>
      <c r="E10120" s="525">
        <v>20438</v>
      </c>
      <c r="F10120" s="139">
        <v>973.47</v>
      </c>
    </row>
    <row r="10122" spans="1:10">
      <c r="A10122" s="579">
        <v>42066</v>
      </c>
    </row>
    <row r="10123" spans="1:10">
      <c r="A10123" s="203">
        <v>42031</v>
      </c>
      <c r="B10123" s="382"/>
      <c r="C10123" s="75" t="s">
        <v>1982</v>
      </c>
      <c r="D10123" s="75" t="s">
        <v>11717</v>
      </c>
      <c r="E10123" s="525">
        <v>20453</v>
      </c>
      <c r="F10123" s="139">
        <v>800</v>
      </c>
    </row>
    <row r="10124" spans="1:10">
      <c r="A10124" s="203">
        <v>42055</v>
      </c>
      <c r="B10124" s="382"/>
      <c r="C10124" s="75" t="s">
        <v>4627</v>
      </c>
      <c r="D10124" s="75" t="s">
        <v>11991</v>
      </c>
      <c r="E10124" s="525">
        <v>20494</v>
      </c>
      <c r="F10124" s="139">
        <v>5000</v>
      </c>
    </row>
    <row r="10125" spans="1:10">
      <c r="A10125" s="203">
        <v>42055</v>
      </c>
      <c r="B10125" s="382"/>
      <c r="C10125" s="75" t="s">
        <v>4627</v>
      </c>
      <c r="D10125" s="75" t="s">
        <v>11991</v>
      </c>
      <c r="E10125" s="525">
        <v>20493</v>
      </c>
      <c r="F10125" s="139">
        <v>2657.14</v>
      </c>
    </row>
    <row r="10126" spans="1:10" s="444" customFormat="1">
      <c r="A10126" s="203">
        <v>42055</v>
      </c>
      <c r="B10126" s="382"/>
      <c r="C10126" s="75" t="s">
        <v>4627</v>
      </c>
      <c r="D10126" s="75" t="s">
        <v>11991</v>
      </c>
      <c r="E10126" s="525">
        <v>20492</v>
      </c>
      <c r="F10126" s="139">
        <v>2657.15</v>
      </c>
      <c r="G10126" s="309"/>
      <c r="H10126" s="309"/>
      <c r="I10126" s="24"/>
      <c r="J10126" s="2"/>
    </row>
    <row r="10127" spans="1:10">
      <c r="A10127" s="203">
        <v>42055</v>
      </c>
      <c r="B10127" s="382"/>
      <c r="C10127" s="75" t="s">
        <v>4627</v>
      </c>
      <c r="D10127" s="75" t="s">
        <v>11991</v>
      </c>
      <c r="E10127" s="525">
        <v>20495</v>
      </c>
      <c r="F10127" s="139">
        <v>5000</v>
      </c>
    </row>
    <row r="10128" spans="1:10">
      <c r="A10128" s="203">
        <v>42066</v>
      </c>
      <c r="B10128" s="382"/>
      <c r="C10128" s="75" t="s">
        <v>4627</v>
      </c>
      <c r="D10128" s="75" t="s">
        <v>12239</v>
      </c>
      <c r="E10128" s="525">
        <v>20496</v>
      </c>
      <c r="F10128" s="139">
        <v>5356</v>
      </c>
    </row>
    <row r="10131" spans="1:6">
      <c r="A10131" s="579">
        <v>42067</v>
      </c>
      <c r="B10131" s="444"/>
      <c r="C10131" s="444"/>
      <c r="D10131" s="444"/>
      <c r="F10131" s="444"/>
    </row>
    <row r="10132" spans="1:6">
      <c r="A10132" s="203">
        <v>42067</v>
      </c>
      <c r="B10132" s="382"/>
      <c r="C10132" s="75" t="s">
        <v>4627</v>
      </c>
      <c r="D10132" s="75" t="s">
        <v>11991</v>
      </c>
      <c r="E10132" s="525">
        <v>20498</v>
      </c>
      <c r="F10132" s="139">
        <v>5361.35</v>
      </c>
    </row>
    <row r="10135" spans="1:6">
      <c r="A10135" s="579">
        <v>42068</v>
      </c>
    </row>
    <row r="10136" spans="1:6">
      <c r="A10136" s="203">
        <v>42068</v>
      </c>
      <c r="B10136" s="382"/>
      <c r="C10136" s="75" t="s">
        <v>4627</v>
      </c>
      <c r="D10136" s="75" t="s">
        <v>11991</v>
      </c>
      <c r="E10136" s="525">
        <v>20499</v>
      </c>
      <c r="F10136" s="139">
        <v>1028.52</v>
      </c>
    </row>
    <row r="10138" spans="1:6">
      <c r="A10138" s="579">
        <v>42069</v>
      </c>
    </row>
    <row r="10139" spans="1:6">
      <c r="A10139" s="203">
        <v>42069</v>
      </c>
      <c r="B10139" s="382"/>
      <c r="C10139" s="75" t="s">
        <v>4627</v>
      </c>
      <c r="D10139" s="75" t="s">
        <v>2441</v>
      </c>
      <c r="E10139" s="525">
        <v>20500</v>
      </c>
      <c r="F10139" s="139">
        <v>2035.14</v>
      </c>
    </row>
    <row r="10140" spans="1:6">
      <c r="A10140" s="203">
        <v>42069</v>
      </c>
      <c r="B10140" s="382"/>
      <c r="C10140" s="75" t="s">
        <v>4627</v>
      </c>
      <c r="D10140" s="75" t="s">
        <v>2441</v>
      </c>
      <c r="E10140" s="525">
        <v>20501</v>
      </c>
      <c r="F10140" s="139">
        <v>5406.02</v>
      </c>
    </row>
    <row r="10143" spans="1:6">
      <c r="A10143" s="579">
        <v>42072</v>
      </c>
    </row>
    <row r="10144" spans="1:6">
      <c r="A10144" s="203">
        <v>42019</v>
      </c>
      <c r="B10144" s="382">
        <v>42072</v>
      </c>
      <c r="C10144" s="75" t="s">
        <v>469</v>
      </c>
      <c r="D10144" s="75" t="s">
        <v>11546</v>
      </c>
      <c r="E10144" s="525">
        <v>20336</v>
      </c>
      <c r="F10144" s="139">
        <v>4892.16</v>
      </c>
    </row>
    <row r="10145" spans="1:10">
      <c r="A10145" s="203">
        <v>42072</v>
      </c>
      <c r="B10145" s="382"/>
      <c r="C10145" s="75" t="s">
        <v>4627</v>
      </c>
      <c r="D10145" s="75" t="s">
        <v>2441</v>
      </c>
      <c r="E10145" s="525">
        <v>20503</v>
      </c>
      <c r="F10145" s="139">
        <v>1743.64</v>
      </c>
    </row>
    <row r="10146" spans="1:10">
      <c r="A10146" s="203">
        <v>42073</v>
      </c>
      <c r="B10146" s="382"/>
      <c r="C10146" s="75" t="s">
        <v>4627</v>
      </c>
      <c r="D10146" s="75" t="s">
        <v>2441</v>
      </c>
      <c r="E10146" s="525">
        <v>20504</v>
      </c>
      <c r="F10146" s="139">
        <v>1500</v>
      </c>
    </row>
    <row r="10148" spans="1:10">
      <c r="A10148" s="579">
        <v>42075</v>
      </c>
      <c r="B10148" s="444"/>
      <c r="C10148" s="444"/>
      <c r="D10148" s="444"/>
      <c r="F10148" s="444"/>
    </row>
    <row r="10149" spans="1:10">
      <c r="A10149" s="203">
        <v>42075</v>
      </c>
      <c r="B10149" s="382"/>
      <c r="C10149" s="75" t="s">
        <v>4627</v>
      </c>
      <c r="D10149" s="75" t="s">
        <v>2441</v>
      </c>
      <c r="E10149" s="525">
        <v>20505</v>
      </c>
      <c r="F10149" s="139">
        <v>1557.71</v>
      </c>
    </row>
    <row r="10151" spans="1:10">
      <c r="A10151" s="579">
        <v>42079</v>
      </c>
      <c r="B10151" s="444"/>
      <c r="C10151" s="444"/>
      <c r="D10151" s="444"/>
      <c r="F10151" s="444"/>
    </row>
    <row r="10152" spans="1:10">
      <c r="A10152" s="203">
        <v>42079</v>
      </c>
      <c r="B10152" s="382"/>
      <c r="C10152" s="75" t="s">
        <v>4627</v>
      </c>
      <c r="D10152" s="75" t="s">
        <v>2441</v>
      </c>
      <c r="E10152" s="525">
        <v>20506</v>
      </c>
      <c r="F10152" s="139">
        <v>2086.77</v>
      </c>
    </row>
    <row r="10153" spans="1:10">
      <c r="A10153" s="203">
        <v>42079</v>
      </c>
      <c r="B10153" s="382"/>
      <c r="C10153" s="75" t="s">
        <v>4627</v>
      </c>
      <c r="D10153" s="75" t="s">
        <v>2441</v>
      </c>
      <c r="E10153" s="525">
        <v>20508</v>
      </c>
      <c r="F10153" s="139">
        <v>2086.77</v>
      </c>
    </row>
    <row r="10155" spans="1:10" s="444" customFormat="1">
      <c r="A10155" s="579">
        <v>42080</v>
      </c>
      <c r="E10155" s="517"/>
      <c r="G10155" s="309"/>
      <c r="H10155" s="309"/>
      <c r="I10155" s="24"/>
      <c r="J10155" s="2"/>
    </row>
    <row r="10156" spans="1:10" s="444" customFormat="1">
      <c r="A10156" s="203">
        <v>42080</v>
      </c>
      <c r="B10156" s="382"/>
      <c r="C10156" s="75" t="s">
        <v>4627</v>
      </c>
      <c r="D10156" s="75" t="s">
        <v>2441</v>
      </c>
      <c r="E10156" s="525">
        <v>20509</v>
      </c>
      <c r="F10156" s="139">
        <v>1174.51</v>
      </c>
      <c r="G10156" s="309"/>
      <c r="H10156" s="309"/>
      <c r="I10156" s="24"/>
      <c r="J10156" s="2"/>
    </row>
    <row r="10157" spans="1:10">
      <c r="A10157" s="380">
        <v>41939</v>
      </c>
      <c r="B10157" s="4">
        <v>42078</v>
      </c>
      <c r="C10157" s="7" t="s">
        <v>895</v>
      </c>
      <c r="D10157" s="7" t="s">
        <v>10576</v>
      </c>
      <c r="E10157" s="519">
        <v>19866</v>
      </c>
      <c r="F10157" s="139">
        <v>1794.8</v>
      </c>
    </row>
    <row r="10159" spans="1:10">
      <c r="A10159" s="579">
        <v>42081</v>
      </c>
    </row>
    <row r="10160" spans="1:10">
      <c r="A10160" s="203">
        <v>42081</v>
      </c>
      <c r="B10160" s="382"/>
      <c r="C10160" s="75" t="s">
        <v>4627</v>
      </c>
      <c r="D10160" s="75" t="s">
        <v>2441</v>
      </c>
      <c r="E10160" s="525">
        <v>20510</v>
      </c>
      <c r="F10160" s="139">
        <v>4392.58</v>
      </c>
    </row>
    <row r="10162" spans="1:10">
      <c r="A10162" s="579">
        <v>42082</v>
      </c>
    </row>
    <row r="10163" spans="1:10" s="444" customFormat="1">
      <c r="A10163" s="380">
        <v>41963</v>
      </c>
      <c r="B10163" s="4">
        <v>42082</v>
      </c>
      <c r="C10163" s="7" t="s">
        <v>761</v>
      </c>
      <c r="D10163" s="7" t="s">
        <v>11194</v>
      </c>
      <c r="E10163" s="519">
        <v>19989</v>
      </c>
      <c r="F10163" s="139">
        <v>2380.79</v>
      </c>
      <c r="I10163" s="24"/>
      <c r="J10163" s="684"/>
    </row>
    <row r="10164" spans="1:10">
      <c r="A10164" s="203">
        <v>42082</v>
      </c>
      <c r="B10164" s="382"/>
      <c r="C10164" s="75" t="s">
        <v>4627</v>
      </c>
      <c r="D10164" s="75" t="s">
        <v>12239</v>
      </c>
      <c r="E10164" s="525">
        <v>20511</v>
      </c>
      <c r="F10164" s="139">
        <v>1296.54</v>
      </c>
      <c r="G10164" s="444"/>
      <c r="H10164" s="444"/>
    </row>
    <row r="10167" spans="1:10">
      <c r="A10167" s="579">
        <v>42083</v>
      </c>
    </row>
    <row r="10168" spans="1:10">
      <c r="A10168" s="203">
        <v>42083</v>
      </c>
      <c r="B10168" s="382"/>
      <c r="C10168" s="75" t="s">
        <v>2897</v>
      </c>
      <c r="D10168" s="75" t="s">
        <v>12528</v>
      </c>
      <c r="E10168" s="525">
        <v>20512</v>
      </c>
      <c r="F10168" s="139">
        <v>600</v>
      </c>
      <c r="G10168" s="444"/>
      <c r="H10168" s="444"/>
    </row>
    <row r="10169" spans="1:10">
      <c r="A10169" s="203">
        <v>42083</v>
      </c>
      <c r="B10169" s="382"/>
      <c r="C10169" s="75" t="s">
        <v>4627</v>
      </c>
      <c r="D10169" s="75" t="s">
        <v>12239</v>
      </c>
      <c r="E10169" s="525">
        <v>20513</v>
      </c>
      <c r="F10169" s="139">
        <v>2744.94</v>
      </c>
      <c r="G10169" s="444"/>
      <c r="H10169" s="444"/>
    </row>
    <row r="10171" spans="1:10">
      <c r="A10171" s="579">
        <v>42083</v>
      </c>
    </row>
    <row r="10172" spans="1:10">
      <c r="A10172" s="203">
        <v>42083</v>
      </c>
      <c r="B10172" s="382"/>
      <c r="C10172" s="75" t="s">
        <v>4627</v>
      </c>
      <c r="D10172" s="75" t="s">
        <v>12239</v>
      </c>
      <c r="E10172" s="525">
        <v>20514</v>
      </c>
      <c r="F10172" s="139">
        <v>2103.77</v>
      </c>
      <c r="G10172" s="444"/>
      <c r="H10172" s="444"/>
    </row>
  </sheetData>
  <mergeCells count="1">
    <mergeCell ref="G265:G267"/>
  </mergeCells>
  <hyperlinks>
    <hyperlink ref="C2" location="INICIO!A1" display="INICIO"/>
  </hyperlinks>
  <pageMargins left="0.21" right="0.17" top="0.35" bottom="0.27559055118110237" header="0.19685039370078741" footer="0.31496062992125984"/>
  <pageSetup paperSize="9" scale="65" orientation="landscape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3">
    <tabColor theme="6" tint="-0.249977111117893"/>
  </sheetPr>
  <dimension ref="A1:N1316"/>
  <sheetViews>
    <sheetView showGridLines="0" topLeftCell="A599" zoomScale="90" zoomScaleNormal="90" workbookViewId="0">
      <selection activeCell="C627" sqref="C627"/>
    </sheetView>
  </sheetViews>
  <sheetFormatPr baseColWidth="10" defaultRowHeight="15"/>
  <cols>
    <col min="1" max="1" width="10.42578125" customWidth="1"/>
    <col min="2" max="2" width="10.85546875" customWidth="1"/>
    <col min="3" max="3" width="34.7109375" customWidth="1"/>
    <col min="4" max="4" width="73.42578125" customWidth="1"/>
    <col min="5" max="5" width="10" style="552" customWidth="1"/>
    <col min="6" max="6" width="13.28515625" style="12" customWidth="1"/>
    <col min="7" max="7" width="13.7109375" customWidth="1"/>
    <col min="8" max="8" width="13.28515625" style="244" customWidth="1"/>
    <col min="9" max="9" width="2.85546875" customWidth="1"/>
    <col min="10" max="10" width="12.85546875" style="2" customWidth="1"/>
    <col min="11" max="11" width="11.42578125" customWidth="1"/>
  </cols>
  <sheetData>
    <row r="1" spans="1:11" ht="15.75" thickBot="1">
      <c r="J1" s="9" t="s">
        <v>14</v>
      </c>
      <c r="K1" s="9" t="s">
        <v>15</v>
      </c>
    </row>
    <row r="2" spans="1:11" ht="21.75" thickBot="1">
      <c r="C2" s="18" t="s">
        <v>16</v>
      </c>
      <c r="J2" s="10">
        <v>0</v>
      </c>
      <c r="K2" s="115">
        <v>0</v>
      </c>
    </row>
    <row r="3" spans="1:11">
      <c r="J3" s="289"/>
    </row>
    <row r="5" spans="1:11" ht="15.75" thickBot="1"/>
    <row r="6" spans="1:11" ht="24" customHeight="1" thickBot="1">
      <c r="A6" s="69" t="s">
        <v>102</v>
      </c>
      <c r="B6" s="72" t="s">
        <v>125</v>
      </c>
      <c r="C6" s="70" t="s">
        <v>107</v>
      </c>
      <c r="D6" s="70" t="s">
        <v>1</v>
      </c>
      <c r="E6" s="553" t="s">
        <v>124</v>
      </c>
      <c r="F6" s="138" t="s">
        <v>126</v>
      </c>
      <c r="G6" s="71" t="s">
        <v>127</v>
      </c>
      <c r="H6" s="245" t="s">
        <v>71</v>
      </c>
    </row>
    <row r="7" spans="1:11">
      <c r="A7" s="25">
        <v>40827</v>
      </c>
      <c r="B7" s="25">
        <v>40836</v>
      </c>
      <c r="C7" s="287" t="s">
        <v>109</v>
      </c>
      <c r="D7" s="287" t="s">
        <v>108</v>
      </c>
      <c r="E7" s="554">
        <v>991</v>
      </c>
      <c r="F7" s="288">
        <v>5000</v>
      </c>
      <c r="G7" s="68"/>
      <c r="H7" s="246"/>
    </row>
    <row r="8" spans="1:11">
      <c r="A8" s="25">
        <v>40779</v>
      </c>
      <c r="B8" s="25">
        <v>40927</v>
      </c>
      <c r="C8" s="63" t="s">
        <v>115</v>
      </c>
      <c r="D8" s="64" t="s">
        <v>114</v>
      </c>
      <c r="E8" s="555">
        <v>543</v>
      </c>
      <c r="F8" s="140">
        <v>5000</v>
      </c>
      <c r="G8" s="65"/>
      <c r="H8" s="247"/>
    </row>
    <row r="9" spans="1:11">
      <c r="A9" s="25">
        <v>40779</v>
      </c>
      <c r="B9" s="25">
        <v>40927</v>
      </c>
      <c r="C9" s="63" t="s">
        <v>115</v>
      </c>
      <c r="D9" s="64" t="s">
        <v>116</v>
      </c>
      <c r="E9" s="555">
        <v>544</v>
      </c>
      <c r="F9" s="140">
        <v>5000</v>
      </c>
      <c r="G9" s="65"/>
      <c r="H9" s="247"/>
    </row>
    <row r="10" spans="1:11">
      <c r="A10" s="25">
        <v>37127</v>
      </c>
      <c r="B10" s="25">
        <v>41015</v>
      </c>
      <c r="C10" s="66" t="s">
        <v>120</v>
      </c>
      <c r="D10" s="66" t="s">
        <v>121</v>
      </c>
      <c r="E10" s="556">
        <v>551</v>
      </c>
      <c r="F10" s="165"/>
      <c r="G10" s="131">
        <v>2545.54</v>
      </c>
      <c r="H10" s="283" t="s">
        <v>1075</v>
      </c>
    </row>
    <row r="11" spans="1:11">
      <c r="A11" s="112">
        <v>40967</v>
      </c>
      <c r="B11" s="112">
        <v>41008</v>
      </c>
      <c r="C11" s="93" t="s">
        <v>130</v>
      </c>
      <c r="D11" s="93" t="s">
        <v>178</v>
      </c>
      <c r="E11" s="557">
        <v>1390</v>
      </c>
      <c r="F11" s="140"/>
      <c r="G11" s="215">
        <v>18500</v>
      </c>
      <c r="H11" s="126"/>
    </row>
    <row r="12" spans="1:11">
      <c r="A12" s="27">
        <v>40974</v>
      </c>
      <c r="B12" s="167">
        <v>41007</v>
      </c>
      <c r="C12" s="28" t="s">
        <v>387</v>
      </c>
      <c r="D12" s="28" t="s">
        <v>382</v>
      </c>
      <c r="E12" s="539">
        <v>1430</v>
      </c>
      <c r="F12" s="103"/>
      <c r="G12" s="100">
        <v>1000</v>
      </c>
      <c r="H12" s="248"/>
      <c r="I12" s="24"/>
      <c r="J12" s="73"/>
      <c r="K12" s="74"/>
    </row>
    <row r="13" spans="1:11">
      <c r="A13" s="27">
        <v>40974</v>
      </c>
      <c r="B13" s="167">
        <v>41007</v>
      </c>
      <c r="C13" s="28" t="s">
        <v>388</v>
      </c>
      <c r="D13" s="28" t="s">
        <v>382</v>
      </c>
      <c r="E13" s="539">
        <v>1432</v>
      </c>
      <c r="F13" s="103"/>
      <c r="G13" s="100">
        <v>1000</v>
      </c>
      <c r="H13" s="248"/>
      <c r="I13" s="24"/>
      <c r="J13" s="73"/>
      <c r="K13" s="74"/>
    </row>
    <row r="14" spans="1:11">
      <c r="A14" s="27">
        <v>41040</v>
      </c>
      <c r="B14" s="27">
        <v>41132</v>
      </c>
      <c r="C14" s="28" t="s">
        <v>130</v>
      </c>
      <c r="D14" s="28" t="s">
        <v>1002</v>
      </c>
      <c r="E14" s="539">
        <v>1802</v>
      </c>
      <c r="F14" s="216"/>
      <c r="G14" s="102">
        <v>10000</v>
      </c>
      <c r="H14" s="249"/>
    </row>
    <row r="15" spans="1:11">
      <c r="A15" s="27">
        <v>41072</v>
      </c>
      <c r="B15" s="167"/>
      <c r="C15" s="28" t="s">
        <v>130</v>
      </c>
      <c r="D15" s="28" t="s">
        <v>1278</v>
      </c>
      <c r="E15" s="539">
        <v>2074</v>
      </c>
      <c r="F15" s="102"/>
      <c r="G15" s="100">
        <v>8066.67</v>
      </c>
      <c r="H15" s="214"/>
      <c r="I15" s="24"/>
      <c r="J15" s="73"/>
      <c r="K15" s="74"/>
    </row>
    <row r="16" spans="1:11">
      <c r="I16" s="24"/>
      <c r="J16" s="73"/>
      <c r="K16" s="74"/>
    </row>
    <row r="17" spans="1:11">
      <c r="I17" s="24"/>
      <c r="J17" s="73"/>
      <c r="K17" s="74"/>
    </row>
    <row r="18" spans="1:11">
      <c r="A18" s="116"/>
      <c r="I18" s="24"/>
      <c r="J18" s="87"/>
      <c r="K18" s="24"/>
    </row>
    <row r="19" spans="1:11">
      <c r="I19" s="24"/>
      <c r="J19" s="87"/>
      <c r="K19" s="24"/>
    </row>
    <row r="20" spans="1:11" ht="19.5">
      <c r="A20" s="110" t="s">
        <v>17</v>
      </c>
      <c r="G20" s="114"/>
      <c r="I20" s="24"/>
      <c r="J20" s="107"/>
      <c r="K20" s="107"/>
    </row>
    <row r="21" spans="1:11" ht="5.25" customHeight="1">
      <c r="I21" s="24"/>
      <c r="J21" s="101"/>
      <c r="K21" s="101"/>
    </row>
    <row r="22" spans="1:11" s="5" customFormat="1" ht="27" customHeight="1">
      <c r="A22" s="6" t="s">
        <v>102</v>
      </c>
      <c r="B22" s="20" t="s">
        <v>103</v>
      </c>
      <c r="C22" s="6" t="s">
        <v>2</v>
      </c>
      <c r="D22" s="6" t="s">
        <v>1</v>
      </c>
      <c r="E22" s="558" t="s">
        <v>4</v>
      </c>
      <c r="F22" s="220" t="s">
        <v>93</v>
      </c>
      <c r="G22" s="6" t="s">
        <v>3</v>
      </c>
      <c r="H22" s="175" t="s">
        <v>71</v>
      </c>
      <c r="I22" s="88"/>
      <c r="J22" s="89"/>
      <c r="K22" s="89"/>
    </row>
    <row r="23" spans="1:11">
      <c r="A23" s="27">
        <v>41047</v>
      </c>
      <c r="B23" s="27"/>
      <c r="C23" s="28" t="s">
        <v>1104</v>
      </c>
      <c r="D23" s="28" t="s">
        <v>1093</v>
      </c>
      <c r="E23" s="539">
        <v>1895</v>
      </c>
      <c r="F23" s="137"/>
      <c r="G23" s="99"/>
      <c r="H23" s="214">
        <v>400</v>
      </c>
      <c r="I23" s="24"/>
      <c r="J23" s="73"/>
      <c r="K23" s="74"/>
    </row>
    <row r="24" spans="1:11">
      <c r="A24" s="27">
        <v>41051</v>
      </c>
      <c r="B24" s="27"/>
      <c r="C24" s="28" t="s">
        <v>120</v>
      </c>
      <c r="D24" s="28" t="s">
        <v>1127</v>
      </c>
      <c r="E24" s="539">
        <v>1921</v>
      </c>
      <c r="F24" s="137"/>
      <c r="G24" s="99"/>
      <c r="H24" s="214">
        <v>35.46</v>
      </c>
      <c r="I24" s="24"/>
      <c r="J24" s="73"/>
      <c r="K24" s="74"/>
    </row>
    <row r="25" spans="1:11">
      <c r="A25" s="271">
        <v>41138</v>
      </c>
      <c r="B25" s="272">
        <v>41159</v>
      </c>
      <c r="C25" s="28" t="s">
        <v>1864</v>
      </c>
      <c r="D25" s="28" t="s">
        <v>1861</v>
      </c>
      <c r="E25" s="539">
        <v>2735</v>
      </c>
      <c r="F25" s="137"/>
      <c r="G25" s="99"/>
      <c r="H25" s="214">
        <v>191.81</v>
      </c>
      <c r="I25" s="24" t="s">
        <v>2092</v>
      </c>
      <c r="J25" s="87"/>
      <c r="K25" s="24"/>
    </row>
    <row r="26" spans="1:11">
      <c r="A26" s="271">
        <v>41138</v>
      </c>
      <c r="B26" s="272">
        <v>41169</v>
      </c>
      <c r="C26" s="28" t="s">
        <v>1865</v>
      </c>
      <c r="D26" s="28" t="s">
        <v>1862</v>
      </c>
      <c r="E26" s="539">
        <v>2736</v>
      </c>
      <c r="F26" s="137"/>
      <c r="G26" s="99"/>
      <c r="H26" s="214">
        <v>1448.52</v>
      </c>
      <c r="I26" s="24"/>
      <c r="J26" s="87"/>
      <c r="K26" s="24"/>
    </row>
    <row r="27" spans="1:11">
      <c r="A27" s="271">
        <v>41138</v>
      </c>
      <c r="B27" s="272">
        <v>41169</v>
      </c>
      <c r="C27" s="28" t="s">
        <v>133</v>
      </c>
      <c r="D27" s="28" t="s">
        <v>1863</v>
      </c>
      <c r="E27" s="539">
        <v>2739</v>
      </c>
      <c r="F27" s="137"/>
      <c r="G27" s="99"/>
      <c r="H27" s="214">
        <v>1100.7</v>
      </c>
      <c r="I27" s="24" t="s">
        <v>2092</v>
      </c>
      <c r="J27" s="87"/>
      <c r="K27" s="24"/>
    </row>
    <row r="28" spans="1:11" ht="16.5" thickBot="1">
      <c r="C28" s="235"/>
      <c r="D28" s="235"/>
      <c r="F28" s="277">
        <f>SUM(F23:F27)</f>
        <v>0</v>
      </c>
      <c r="G28" s="277">
        <f>SUM(G23:G27)</f>
        <v>0</v>
      </c>
    </row>
    <row r="29" spans="1:11" ht="15.75" thickTop="1">
      <c r="C29" s="235"/>
      <c r="D29" s="235"/>
      <c r="F29" s="235"/>
    </row>
    <row r="30" spans="1:11">
      <c r="C30" s="235"/>
      <c r="D30" s="235"/>
      <c r="F30" s="235"/>
    </row>
    <row r="31" spans="1:11">
      <c r="C31" s="235"/>
      <c r="D31" s="235"/>
      <c r="F31" s="235"/>
    </row>
    <row r="33" spans="1:11" ht="18.75">
      <c r="A33" s="236" t="s">
        <v>70</v>
      </c>
      <c r="B33" s="1"/>
    </row>
    <row r="34" spans="1:11">
      <c r="A34" s="1"/>
    </row>
    <row r="35" spans="1:11">
      <c r="A35" s="60">
        <v>40962</v>
      </c>
      <c r="B35" s="1"/>
    </row>
    <row r="36" spans="1:11">
      <c r="A36" s="27">
        <v>40949</v>
      </c>
      <c r="B36" s="27"/>
      <c r="C36" s="28" t="s">
        <v>81</v>
      </c>
      <c r="D36" s="28" t="s">
        <v>90</v>
      </c>
      <c r="E36" s="539">
        <v>1383</v>
      </c>
      <c r="F36" s="100">
        <v>193.2</v>
      </c>
    </row>
    <row r="37" spans="1:11">
      <c r="A37" s="27">
        <v>40949</v>
      </c>
      <c r="B37" s="27"/>
      <c r="C37" s="28" t="s">
        <v>78</v>
      </c>
      <c r="D37" s="28" t="s">
        <v>87</v>
      </c>
      <c r="E37" s="539">
        <v>1366</v>
      </c>
      <c r="F37" s="100">
        <v>552</v>
      </c>
    </row>
    <row r="38" spans="1:11" s="96" customFormat="1">
      <c r="A38" s="27">
        <v>40744</v>
      </c>
      <c r="B38" s="92"/>
      <c r="C38" s="93" t="s">
        <v>82</v>
      </c>
      <c r="D38" s="93" t="s">
        <v>91</v>
      </c>
      <c r="E38" s="559">
        <v>168</v>
      </c>
      <c r="F38" s="100">
        <v>1170</v>
      </c>
      <c r="G38" s="94"/>
      <c r="H38" s="251"/>
      <c r="J38" s="95"/>
    </row>
    <row r="39" spans="1:11">
      <c r="A39" s="60">
        <v>40963</v>
      </c>
      <c r="F39" s="120"/>
      <c r="G39" s="86"/>
    </row>
    <row r="40" spans="1:11">
      <c r="A40" s="27">
        <v>40949</v>
      </c>
      <c r="B40" s="27"/>
      <c r="C40" s="28" t="s">
        <v>79</v>
      </c>
      <c r="D40" s="28" t="s">
        <v>88</v>
      </c>
      <c r="E40" s="539">
        <v>1368</v>
      </c>
      <c r="F40" s="100">
        <v>552</v>
      </c>
      <c r="H40" s="252"/>
    </row>
    <row r="41" spans="1:11">
      <c r="A41" s="60">
        <v>40964</v>
      </c>
      <c r="F41" s="91"/>
    </row>
    <row r="42" spans="1:11">
      <c r="A42" s="27">
        <v>40949</v>
      </c>
      <c r="B42" s="27"/>
      <c r="C42" s="28" t="s">
        <v>80</v>
      </c>
      <c r="D42" s="28" t="s">
        <v>89</v>
      </c>
      <c r="E42" s="539">
        <v>1382</v>
      </c>
      <c r="F42" s="100">
        <v>235.52</v>
      </c>
    </row>
    <row r="43" spans="1:11">
      <c r="A43" s="60">
        <v>40967</v>
      </c>
      <c r="F43" s="91"/>
    </row>
    <row r="44" spans="1:11">
      <c r="A44" s="27">
        <v>40779</v>
      </c>
      <c r="B44" s="27">
        <v>40964</v>
      </c>
      <c r="C44" s="28" t="s">
        <v>100</v>
      </c>
      <c r="D44" s="28" t="s">
        <v>101</v>
      </c>
      <c r="E44" s="539">
        <v>532</v>
      </c>
      <c r="F44" s="103">
        <v>2683.11</v>
      </c>
    </row>
    <row r="45" spans="1:11">
      <c r="A45" s="60">
        <v>40969</v>
      </c>
      <c r="F45" s="91"/>
    </row>
    <row r="46" spans="1:11">
      <c r="A46" s="27">
        <v>40968</v>
      </c>
      <c r="B46" s="27"/>
      <c r="C46" s="28" t="s">
        <v>205</v>
      </c>
      <c r="D46" s="28" t="s">
        <v>224</v>
      </c>
      <c r="E46" s="539">
        <v>1408</v>
      </c>
      <c r="F46" s="100">
        <v>148.04</v>
      </c>
      <c r="H46" s="253"/>
    </row>
    <row r="47" spans="1:11">
      <c r="A47" s="27">
        <v>40968</v>
      </c>
      <c r="B47" s="27"/>
      <c r="C47" s="28" t="s">
        <v>201</v>
      </c>
      <c r="D47" s="28" t="s">
        <v>219</v>
      </c>
      <c r="E47" s="539">
        <v>1403</v>
      </c>
      <c r="F47" s="100">
        <v>103.76</v>
      </c>
      <c r="H47" s="254"/>
      <c r="I47" s="24"/>
      <c r="J47" s="87"/>
      <c r="K47" s="24"/>
    </row>
    <row r="48" spans="1:11">
      <c r="A48" s="27">
        <v>40968</v>
      </c>
      <c r="B48" s="27"/>
      <c r="C48" s="28" t="s">
        <v>198</v>
      </c>
      <c r="D48" s="28" t="s">
        <v>216</v>
      </c>
      <c r="E48" s="539">
        <v>1400</v>
      </c>
      <c r="F48" s="100">
        <v>153.63</v>
      </c>
      <c r="H48" s="254"/>
      <c r="I48" s="24"/>
      <c r="J48" s="87"/>
      <c r="K48" s="24"/>
    </row>
    <row r="49" spans="1:11">
      <c r="A49" s="27">
        <v>40968</v>
      </c>
      <c r="B49" s="27"/>
      <c r="C49" s="28" t="s">
        <v>206</v>
      </c>
      <c r="D49" s="28" t="s">
        <v>225</v>
      </c>
      <c r="E49" s="539">
        <v>1409</v>
      </c>
      <c r="F49" s="100">
        <v>79.290000000000006</v>
      </c>
      <c r="H49" s="254"/>
      <c r="I49" s="24"/>
      <c r="J49" s="87"/>
      <c r="K49" s="24"/>
    </row>
    <row r="50" spans="1:11">
      <c r="A50" s="27">
        <v>40968</v>
      </c>
      <c r="B50" s="27"/>
      <c r="C50" s="28" t="s">
        <v>203</v>
      </c>
      <c r="D50" s="28" t="s">
        <v>221</v>
      </c>
      <c r="E50" s="539">
        <v>1405</v>
      </c>
      <c r="F50" s="100">
        <v>79.290000000000006</v>
      </c>
      <c r="H50" s="254"/>
      <c r="I50" s="24"/>
      <c r="J50" s="87"/>
      <c r="K50" s="24"/>
    </row>
    <row r="51" spans="1:11">
      <c r="A51" s="27">
        <v>40968</v>
      </c>
      <c r="B51" s="27"/>
      <c r="C51" s="28" t="s">
        <v>190</v>
      </c>
      <c r="D51" s="28" t="s">
        <v>208</v>
      </c>
      <c r="E51" s="539">
        <v>1392</v>
      </c>
      <c r="F51" s="100">
        <v>154.53</v>
      </c>
      <c r="H51" s="254"/>
      <c r="I51" s="24"/>
      <c r="J51" s="87"/>
      <c r="K51" s="24"/>
    </row>
    <row r="52" spans="1:11">
      <c r="A52" s="27">
        <v>40969</v>
      </c>
      <c r="B52" s="27"/>
      <c r="C52" s="28" t="s">
        <v>226</v>
      </c>
      <c r="D52" s="28" t="s">
        <v>227</v>
      </c>
      <c r="E52" s="539">
        <v>1410</v>
      </c>
      <c r="F52" s="100">
        <v>343.27</v>
      </c>
      <c r="H52" s="254"/>
      <c r="I52" s="24"/>
      <c r="J52" s="87"/>
      <c r="K52" s="24"/>
    </row>
    <row r="53" spans="1:11">
      <c r="A53" s="27">
        <v>40968</v>
      </c>
      <c r="B53" s="27"/>
      <c r="C53" s="28" t="s">
        <v>192</v>
      </c>
      <c r="D53" s="28" t="s">
        <v>210</v>
      </c>
      <c r="E53" s="539">
        <v>1394</v>
      </c>
      <c r="F53" s="100">
        <v>74.72</v>
      </c>
      <c r="H53" s="254"/>
      <c r="I53" s="24"/>
      <c r="J53" s="87"/>
      <c r="K53" s="24"/>
    </row>
    <row r="54" spans="1:11">
      <c r="A54" s="27">
        <v>40968</v>
      </c>
      <c r="B54" s="27"/>
      <c r="C54" s="28" t="s">
        <v>199</v>
      </c>
      <c r="D54" s="28" t="s">
        <v>217</v>
      </c>
      <c r="E54" s="539">
        <v>1401</v>
      </c>
      <c r="F54" s="100">
        <v>114.45</v>
      </c>
      <c r="H54" s="254"/>
      <c r="I54" s="24"/>
      <c r="J54" s="87"/>
      <c r="K54" s="24"/>
    </row>
    <row r="55" spans="1:11">
      <c r="A55" s="27">
        <v>40968</v>
      </c>
      <c r="B55" s="27"/>
      <c r="C55" s="28" t="s">
        <v>173</v>
      </c>
      <c r="D55" s="28" t="s">
        <v>222</v>
      </c>
      <c r="E55" s="539">
        <v>1406</v>
      </c>
      <c r="F55" s="100">
        <v>241.82</v>
      </c>
      <c r="H55" s="254"/>
      <c r="I55" s="24"/>
      <c r="J55" s="87"/>
      <c r="K55" s="24"/>
    </row>
    <row r="56" spans="1:11">
      <c r="A56" s="27">
        <v>40968</v>
      </c>
      <c r="B56" s="27"/>
      <c r="C56" s="28" t="s">
        <v>194</v>
      </c>
      <c r="D56" s="28" t="s">
        <v>212</v>
      </c>
      <c r="E56" s="539">
        <v>1396</v>
      </c>
      <c r="F56" s="100">
        <v>79.290000000000006</v>
      </c>
      <c r="H56" s="254"/>
      <c r="I56" s="24"/>
      <c r="J56" s="87"/>
      <c r="K56" s="24"/>
    </row>
    <row r="57" spans="1:11">
      <c r="A57" s="27">
        <v>40968</v>
      </c>
      <c r="B57" s="27"/>
      <c r="C57" s="28" t="s">
        <v>204</v>
      </c>
      <c r="D57" s="28" t="s">
        <v>223</v>
      </c>
      <c r="E57" s="539">
        <v>1407</v>
      </c>
      <c r="F57" s="100">
        <v>113.5</v>
      </c>
      <c r="H57" s="254"/>
      <c r="I57" s="24"/>
      <c r="J57" s="87"/>
      <c r="K57" s="24"/>
    </row>
    <row r="58" spans="1:11">
      <c r="A58" s="27">
        <v>40968</v>
      </c>
      <c r="B58" s="27"/>
      <c r="C58" s="28" t="s">
        <v>189</v>
      </c>
      <c r="D58" s="28" t="s">
        <v>207</v>
      </c>
      <c r="E58" s="539">
        <v>1391</v>
      </c>
      <c r="F58" s="100">
        <v>177.58</v>
      </c>
      <c r="H58" s="254"/>
      <c r="I58" s="24"/>
      <c r="J58" s="87"/>
      <c r="K58" s="24"/>
    </row>
    <row r="59" spans="1:11">
      <c r="A59" s="27">
        <v>40968</v>
      </c>
      <c r="B59" s="27"/>
      <c r="C59" s="28" t="s">
        <v>195</v>
      </c>
      <c r="D59" s="28" t="s">
        <v>213</v>
      </c>
      <c r="E59" s="539">
        <v>1397</v>
      </c>
      <c r="F59" s="100">
        <v>148.04</v>
      </c>
      <c r="H59" s="254"/>
      <c r="I59" s="24"/>
      <c r="J59" s="87"/>
      <c r="K59" s="24"/>
    </row>
    <row r="60" spans="1:11">
      <c r="A60" s="27">
        <v>40968</v>
      </c>
      <c r="B60" s="27"/>
      <c r="C60" s="28" t="s">
        <v>200</v>
      </c>
      <c r="D60" s="28" t="s">
        <v>218</v>
      </c>
      <c r="E60" s="539">
        <v>1402</v>
      </c>
      <c r="F60" s="100">
        <v>65.73</v>
      </c>
      <c r="H60" s="253"/>
    </row>
    <row r="61" spans="1:11">
      <c r="A61" s="27">
        <v>40968</v>
      </c>
      <c r="B61" s="27"/>
      <c r="C61" s="28" t="s">
        <v>202</v>
      </c>
      <c r="D61" s="28" t="s">
        <v>220</v>
      </c>
      <c r="E61" s="539">
        <v>1404</v>
      </c>
      <c r="F61" s="100">
        <v>79.290000000000006</v>
      </c>
    </row>
    <row r="62" spans="1:11">
      <c r="A62" s="27">
        <v>40968</v>
      </c>
      <c r="B62" s="27"/>
      <c r="C62" s="28" t="s">
        <v>196</v>
      </c>
      <c r="D62" s="28" t="s">
        <v>214</v>
      </c>
      <c r="E62" s="539">
        <v>1398</v>
      </c>
      <c r="F62" s="100">
        <v>148.04</v>
      </c>
    </row>
    <row r="63" spans="1:11">
      <c r="A63" s="60">
        <v>40970</v>
      </c>
    </row>
    <row r="64" spans="1:11">
      <c r="A64" s="27">
        <v>40968</v>
      </c>
      <c r="B64" s="27"/>
      <c r="C64" s="28" t="s">
        <v>191</v>
      </c>
      <c r="D64" s="28" t="s">
        <v>209</v>
      </c>
      <c r="E64" s="539">
        <v>1393</v>
      </c>
      <c r="F64" s="100">
        <v>148.04</v>
      </c>
    </row>
    <row r="65" spans="1:11">
      <c r="A65" s="27">
        <v>40968</v>
      </c>
      <c r="B65" s="27"/>
      <c r="C65" s="28" t="s">
        <v>193</v>
      </c>
      <c r="D65" s="28" t="s">
        <v>211</v>
      </c>
      <c r="E65" s="539">
        <v>1395</v>
      </c>
      <c r="F65" s="100">
        <v>148.04</v>
      </c>
    </row>
    <row r="66" spans="1:11">
      <c r="A66" s="60">
        <v>40973</v>
      </c>
      <c r="H66" s="253"/>
    </row>
    <row r="67" spans="1:11">
      <c r="A67" s="27">
        <v>40968</v>
      </c>
      <c r="B67" s="27"/>
      <c r="C67" s="28" t="s">
        <v>197</v>
      </c>
      <c r="D67" s="28" t="s">
        <v>215</v>
      </c>
      <c r="E67" s="539">
        <v>1399</v>
      </c>
      <c r="F67" s="100">
        <v>79.290000000000006</v>
      </c>
      <c r="H67" s="254"/>
      <c r="I67" s="24"/>
      <c r="J67" s="87"/>
      <c r="K67" s="24"/>
    </row>
    <row r="68" spans="1:11">
      <c r="A68" s="27">
        <v>40970</v>
      </c>
      <c r="B68" s="27"/>
      <c r="C68" s="28" t="s">
        <v>145</v>
      </c>
      <c r="D68" s="28" t="s">
        <v>551</v>
      </c>
      <c r="E68" s="539">
        <v>1411</v>
      </c>
      <c r="F68" s="100">
        <v>1500</v>
      </c>
      <c r="G68" s="127" t="s">
        <v>552</v>
      </c>
      <c r="H68" s="253"/>
    </row>
    <row r="69" spans="1:11">
      <c r="A69" s="27">
        <v>40973</v>
      </c>
      <c r="B69" s="27"/>
      <c r="C69" s="28" t="s">
        <v>366</v>
      </c>
      <c r="D69" s="28" t="s">
        <v>360</v>
      </c>
      <c r="E69" s="539">
        <v>1413</v>
      </c>
      <c r="F69" s="100">
        <v>959.07</v>
      </c>
      <c r="H69" s="254"/>
      <c r="I69" s="24"/>
      <c r="J69" s="73"/>
      <c r="K69" s="74"/>
    </row>
    <row r="70" spans="1:11">
      <c r="A70" s="27">
        <v>40973</v>
      </c>
      <c r="B70" s="27"/>
      <c r="C70" s="28" t="s">
        <v>372</v>
      </c>
      <c r="D70" s="28" t="s">
        <v>365</v>
      </c>
      <c r="E70" s="539">
        <v>1423</v>
      </c>
      <c r="F70" s="100">
        <v>411.53</v>
      </c>
      <c r="H70" s="255"/>
      <c r="I70" s="24"/>
      <c r="J70" s="73"/>
      <c r="K70" s="74"/>
    </row>
    <row r="71" spans="1:11">
      <c r="A71" s="60">
        <v>40974</v>
      </c>
      <c r="F71" s="91"/>
      <c r="H71" s="253"/>
    </row>
    <row r="72" spans="1:11">
      <c r="A72" s="27">
        <v>40973</v>
      </c>
      <c r="B72" s="27"/>
      <c r="C72" s="28" t="s">
        <v>371</v>
      </c>
      <c r="D72" s="28" t="s">
        <v>365</v>
      </c>
      <c r="E72" s="539">
        <v>1421</v>
      </c>
      <c r="F72" s="100">
        <v>1985.36</v>
      </c>
      <c r="H72" s="255"/>
      <c r="I72" s="24"/>
      <c r="J72" s="73"/>
      <c r="K72" s="74"/>
    </row>
    <row r="73" spans="1:11">
      <c r="A73" s="27">
        <v>40974</v>
      </c>
      <c r="B73" s="27"/>
      <c r="C73" s="28" t="s">
        <v>378</v>
      </c>
      <c r="D73" s="28" t="s">
        <v>375</v>
      </c>
      <c r="E73" s="539">
        <v>1426</v>
      </c>
      <c r="F73" s="100">
        <v>2000</v>
      </c>
      <c r="H73" s="255"/>
      <c r="I73" s="24"/>
      <c r="J73" s="73"/>
      <c r="K73" s="74"/>
    </row>
    <row r="74" spans="1:11">
      <c r="A74" s="60">
        <v>40975</v>
      </c>
      <c r="F74" s="91"/>
      <c r="H74" s="253"/>
    </row>
    <row r="75" spans="1:11">
      <c r="A75" s="27">
        <v>40973</v>
      </c>
      <c r="B75" s="27"/>
      <c r="C75" s="28" t="s">
        <v>366</v>
      </c>
      <c r="D75" s="28" t="s">
        <v>360</v>
      </c>
      <c r="E75" s="539">
        <v>1414</v>
      </c>
      <c r="F75" s="100">
        <v>959.07</v>
      </c>
      <c r="G75" s="46"/>
      <c r="H75" s="255"/>
      <c r="I75" s="24"/>
      <c r="J75" s="73"/>
      <c r="K75" s="74"/>
    </row>
    <row r="76" spans="1:11">
      <c r="A76" s="27">
        <v>40973</v>
      </c>
      <c r="B76" s="27"/>
      <c r="C76" s="28" t="s">
        <v>367</v>
      </c>
      <c r="D76" s="28" t="s">
        <v>361</v>
      </c>
      <c r="E76" s="539">
        <v>1415</v>
      </c>
      <c r="F76" s="100">
        <v>1038.05</v>
      </c>
      <c r="G76" s="24"/>
      <c r="H76" s="255"/>
      <c r="I76" s="24"/>
      <c r="J76" s="73"/>
      <c r="K76" s="74"/>
    </row>
    <row r="77" spans="1:11">
      <c r="A77" s="27">
        <v>40974</v>
      </c>
      <c r="B77" s="27"/>
      <c r="C77" s="28" t="s">
        <v>377</v>
      </c>
      <c r="D77" s="28" t="s">
        <v>374</v>
      </c>
      <c r="E77" s="539">
        <v>1425</v>
      </c>
      <c r="F77" s="100">
        <v>1500</v>
      </c>
      <c r="G77" s="120"/>
      <c r="H77" s="255"/>
      <c r="I77" s="24"/>
      <c r="J77" s="73"/>
      <c r="K77" s="74"/>
    </row>
    <row r="78" spans="1:11">
      <c r="A78" s="27">
        <v>40973</v>
      </c>
      <c r="B78" s="27"/>
      <c r="C78" s="28" t="s">
        <v>369</v>
      </c>
      <c r="D78" s="28" t="s">
        <v>363</v>
      </c>
      <c r="E78" s="539">
        <v>1417</v>
      </c>
      <c r="F78" s="100">
        <v>716.37</v>
      </c>
      <c r="G78" s="86"/>
      <c r="H78" s="255"/>
      <c r="I78" s="24"/>
      <c r="J78" s="73"/>
      <c r="K78" s="74"/>
    </row>
    <row r="79" spans="1:11">
      <c r="A79" s="27">
        <v>40974</v>
      </c>
      <c r="B79" s="27"/>
      <c r="C79" s="28" t="s">
        <v>226</v>
      </c>
      <c r="D79" s="28" t="s">
        <v>385</v>
      </c>
      <c r="E79" s="539">
        <v>1434</v>
      </c>
      <c r="F79" s="100">
        <v>356.31</v>
      </c>
      <c r="H79" s="255"/>
      <c r="I79" s="24"/>
      <c r="J79" s="73"/>
      <c r="K79" s="74"/>
    </row>
    <row r="80" spans="1:11">
      <c r="A80" s="27">
        <v>40973</v>
      </c>
      <c r="B80" s="27"/>
      <c r="C80" s="28" t="s">
        <v>368</v>
      </c>
      <c r="D80" s="28" t="s">
        <v>362</v>
      </c>
      <c r="E80" s="539">
        <v>1416</v>
      </c>
      <c r="F80" s="100">
        <v>839.41</v>
      </c>
      <c r="G80" s="46"/>
      <c r="H80" s="256"/>
      <c r="I80" s="24"/>
      <c r="J80" s="73"/>
      <c r="K80" s="74"/>
    </row>
    <row r="81" spans="1:11">
      <c r="A81" s="27">
        <v>40974</v>
      </c>
      <c r="B81" s="27"/>
      <c r="C81" s="28" t="s">
        <v>379</v>
      </c>
      <c r="D81" s="28" t="s">
        <v>376</v>
      </c>
      <c r="E81" s="539">
        <v>1427</v>
      </c>
      <c r="F81" s="100">
        <v>562.17999999999995</v>
      </c>
      <c r="G81" s="120"/>
      <c r="H81" s="256"/>
      <c r="I81" s="24"/>
      <c r="J81" s="73"/>
      <c r="K81" s="74"/>
    </row>
    <row r="82" spans="1:11">
      <c r="A82" s="27">
        <v>40974</v>
      </c>
      <c r="B82" s="27"/>
      <c r="C82" s="28" t="s">
        <v>389</v>
      </c>
      <c r="D82" s="28" t="s">
        <v>384</v>
      </c>
      <c r="E82" s="539">
        <v>1433</v>
      </c>
      <c r="F82" s="100">
        <v>60</v>
      </c>
      <c r="G82" s="46"/>
      <c r="H82" s="256"/>
      <c r="I82" s="24"/>
      <c r="J82" s="73"/>
      <c r="K82" s="74"/>
    </row>
    <row r="83" spans="1:11">
      <c r="A83" s="27">
        <v>40975</v>
      </c>
      <c r="B83" s="27"/>
      <c r="C83" s="28" t="s">
        <v>390</v>
      </c>
      <c r="D83" s="28" t="s">
        <v>391</v>
      </c>
      <c r="E83" s="539">
        <v>1435</v>
      </c>
      <c r="F83" s="100">
        <v>5000</v>
      </c>
      <c r="H83" s="255"/>
      <c r="I83" s="24"/>
      <c r="J83" s="73"/>
      <c r="K83" s="74"/>
    </row>
    <row r="84" spans="1:11">
      <c r="A84" s="27">
        <v>40974</v>
      </c>
      <c r="B84" s="27"/>
      <c r="C84" s="28" t="s">
        <v>388</v>
      </c>
      <c r="D84" s="28" t="s">
        <v>383</v>
      </c>
      <c r="E84" s="539">
        <v>1431</v>
      </c>
      <c r="F84" s="100">
        <v>1000</v>
      </c>
      <c r="H84" s="255"/>
      <c r="I84" s="24"/>
      <c r="J84" s="73"/>
      <c r="K84" s="74"/>
    </row>
    <row r="85" spans="1:11">
      <c r="A85" s="60">
        <v>40976</v>
      </c>
    </row>
    <row r="86" spans="1:11">
      <c r="A86" s="27">
        <v>40973</v>
      </c>
      <c r="B86" s="27"/>
      <c r="C86" s="28" t="s">
        <v>370</v>
      </c>
      <c r="D86" s="28" t="s">
        <v>364</v>
      </c>
      <c r="E86" s="539">
        <v>1419</v>
      </c>
      <c r="F86" s="100">
        <v>589.69000000000005</v>
      </c>
      <c r="G86" t="s">
        <v>408</v>
      </c>
      <c r="H86" s="255"/>
      <c r="I86" s="24"/>
      <c r="J86" s="73"/>
      <c r="K86" s="74"/>
    </row>
    <row r="87" spans="1:11">
      <c r="A87" s="27">
        <v>40974</v>
      </c>
      <c r="B87" s="27"/>
      <c r="C87" s="28" t="s">
        <v>386</v>
      </c>
      <c r="D87" s="28" t="s">
        <v>181</v>
      </c>
      <c r="E87" s="539">
        <v>1428</v>
      </c>
      <c r="F87" s="100">
        <v>5000</v>
      </c>
      <c r="H87" s="255"/>
      <c r="I87" s="24"/>
      <c r="J87" s="73"/>
      <c r="K87" s="74"/>
    </row>
    <row r="88" spans="1:11">
      <c r="A88" s="27">
        <v>40975</v>
      </c>
      <c r="B88" s="27"/>
      <c r="C88" s="28" t="s">
        <v>396</v>
      </c>
      <c r="D88" s="28" t="s">
        <v>393</v>
      </c>
      <c r="E88" s="539">
        <v>1439</v>
      </c>
      <c r="F88" s="100">
        <v>130</v>
      </c>
      <c r="H88" s="255"/>
      <c r="I88" s="24"/>
      <c r="J88" s="73"/>
      <c r="K88" s="74"/>
    </row>
    <row r="89" spans="1:11">
      <c r="A89" s="27">
        <v>40974</v>
      </c>
      <c r="B89" s="27">
        <v>40976</v>
      </c>
      <c r="C89" s="28" t="s">
        <v>387</v>
      </c>
      <c r="D89" s="28" t="s">
        <v>381</v>
      </c>
      <c r="E89" s="539">
        <v>1429</v>
      </c>
      <c r="F89" s="100">
        <v>1000</v>
      </c>
      <c r="H89" s="253"/>
    </row>
    <row r="90" spans="1:11">
      <c r="A90" s="27">
        <v>40975</v>
      </c>
      <c r="B90" s="27"/>
      <c r="C90" s="28" t="s">
        <v>395</v>
      </c>
      <c r="D90" s="28" t="s">
        <v>301</v>
      </c>
      <c r="E90" s="539">
        <v>1436</v>
      </c>
      <c r="F90" s="100">
        <v>501.24</v>
      </c>
      <c r="H90" s="255"/>
      <c r="I90" s="24"/>
      <c r="J90" s="73"/>
      <c r="K90" s="74"/>
    </row>
    <row r="91" spans="1:11">
      <c r="A91" s="60">
        <v>40977</v>
      </c>
      <c r="B91" s="116"/>
      <c r="C91" s="127"/>
      <c r="D91" s="127"/>
      <c r="E91" s="560"/>
      <c r="F91" s="120"/>
      <c r="H91" s="255"/>
      <c r="I91" s="24"/>
      <c r="J91" s="73"/>
      <c r="K91" s="74"/>
    </row>
    <row r="92" spans="1:11">
      <c r="A92" s="27">
        <v>40975</v>
      </c>
      <c r="B92" s="27"/>
      <c r="C92" s="28" t="s">
        <v>397</v>
      </c>
      <c r="D92" s="28" t="s">
        <v>394</v>
      </c>
      <c r="E92" s="539">
        <v>1440</v>
      </c>
      <c r="F92" s="100">
        <v>158.12</v>
      </c>
      <c r="G92" s="119" t="s">
        <v>401</v>
      </c>
      <c r="I92" s="24"/>
      <c r="J92" s="73"/>
      <c r="K92" s="74"/>
    </row>
    <row r="93" spans="1:11">
      <c r="A93" s="60">
        <v>40978</v>
      </c>
      <c r="H93" s="253"/>
    </row>
    <row r="94" spans="1:11">
      <c r="A94" s="27">
        <v>40977</v>
      </c>
      <c r="B94" s="27"/>
      <c r="C94" s="28" t="s">
        <v>448</v>
      </c>
      <c r="D94" s="28" t="s">
        <v>446</v>
      </c>
      <c r="E94" s="539">
        <v>1442</v>
      </c>
      <c r="F94" s="100">
        <v>290</v>
      </c>
      <c r="H94" s="255"/>
      <c r="I94" s="24"/>
      <c r="J94" s="73"/>
      <c r="K94" s="74"/>
    </row>
    <row r="95" spans="1:11">
      <c r="A95" s="25">
        <v>40920</v>
      </c>
      <c r="B95" s="25"/>
      <c r="C95" s="26" t="s">
        <v>73</v>
      </c>
      <c r="D95" s="26" t="s">
        <v>83</v>
      </c>
      <c r="E95" s="561">
        <v>1305</v>
      </c>
      <c r="F95" s="100">
        <v>353.28</v>
      </c>
      <c r="H95" s="254"/>
      <c r="I95" s="24"/>
      <c r="J95" s="73"/>
      <c r="K95" s="74"/>
    </row>
    <row r="96" spans="1:11">
      <c r="A96" s="60">
        <v>40984</v>
      </c>
    </row>
    <row r="97" spans="1:11">
      <c r="A97" s="112">
        <v>40779</v>
      </c>
      <c r="B97" s="112">
        <v>40984</v>
      </c>
      <c r="C97" s="93" t="s">
        <v>120</v>
      </c>
      <c r="D97" s="93" t="s">
        <v>119</v>
      </c>
      <c r="E97" s="562">
        <v>547</v>
      </c>
      <c r="F97" s="131">
        <v>2545.54</v>
      </c>
      <c r="G97" s="132"/>
      <c r="H97" s="257"/>
    </row>
    <row r="98" spans="1:11">
      <c r="A98" s="112">
        <v>40952</v>
      </c>
      <c r="B98" s="112">
        <v>40984</v>
      </c>
      <c r="C98" s="93" t="s">
        <v>106</v>
      </c>
      <c r="D98" s="93" t="s">
        <v>105</v>
      </c>
      <c r="E98" s="562">
        <v>1385</v>
      </c>
      <c r="F98" s="144">
        <v>525</v>
      </c>
      <c r="G98" s="133"/>
    </row>
    <row r="99" spans="1:11">
      <c r="A99" s="27">
        <v>40928</v>
      </c>
      <c r="B99" s="27"/>
      <c r="C99" s="28" t="s">
        <v>77</v>
      </c>
      <c r="D99" s="28" t="s">
        <v>86</v>
      </c>
      <c r="E99" s="563">
        <v>1340</v>
      </c>
      <c r="F99" s="102">
        <v>37.950000000000003</v>
      </c>
      <c r="G99" s="120"/>
      <c r="H99" s="172"/>
      <c r="I99" s="24"/>
      <c r="J99" s="73"/>
      <c r="K99" s="74"/>
    </row>
    <row r="100" spans="1:11">
      <c r="A100" s="60">
        <v>40988</v>
      </c>
    </row>
    <row r="101" spans="1:11">
      <c r="A101" s="112">
        <v>40744</v>
      </c>
      <c r="B101" s="112">
        <v>40987</v>
      </c>
      <c r="C101" s="93" t="s">
        <v>82</v>
      </c>
      <c r="D101" s="93" t="s">
        <v>110</v>
      </c>
      <c r="E101" s="562">
        <v>169</v>
      </c>
      <c r="F101" s="131">
        <v>1170</v>
      </c>
    </row>
    <row r="102" spans="1:11">
      <c r="A102" s="60">
        <v>40991</v>
      </c>
      <c r="B102" s="119"/>
      <c r="C102" s="135"/>
      <c r="D102" s="135"/>
      <c r="E102" s="564"/>
      <c r="F102" s="136"/>
    </row>
    <row r="103" spans="1:11">
      <c r="A103" s="27">
        <v>40991</v>
      </c>
      <c r="B103" s="27"/>
      <c r="C103" s="28" t="s">
        <v>372</v>
      </c>
      <c r="D103" s="28" t="s">
        <v>574</v>
      </c>
      <c r="E103" s="539">
        <v>1483</v>
      </c>
      <c r="F103" s="102">
        <v>600</v>
      </c>
      <c r="H103" s="253"/>
    </row>
    <row r="104" spans="1:11">
      <c r="A104" s="27">
        <v>40990</v>
      </c>
      <c r="B104" s="27"/>
      <c r="C104" s="28" t="s">
        <v>263</v>
      </c>
      <c r="D104" s="28" t="s">
        <v>554</v>
      </c>
      <c r="E104" s="539">
        <v>1484</v>
      </c>
      <c r="F104" s="102">
        <v>249.75</v>
      </c>
      <c r="H104" s="254"/>
      <c r="I104" s="24"/>
      <c r="J104" s="73"/>
      <c r="K104" s="74"/>
    </row>
    <row r="105" spans="1:11">
      <c r="A105" s="27">
        <v>40990</v>
      </c>
      <c r="B105" s="27"/>
      <c r="C105" s="28" t="s">
        <v>524</v>
      </c>
      <c r="D105" s="28" t="s">
        <v>570</v>
      </c>
      <c r="E105" s="539">
        <v>1451</v>
      </c>
      <c r="F105" s="102">
        <v>70</v>
      </c>
      <c r="H105" s="254"/>
      <c r="I105" s="24"/>
      <c r="J105" s="73"/>
      <c r="K105" s="74"/>
    </row>
    <row r="106" spans="1:11">
      <c r="A106" s="27">
        <v>40990</v>
      </c>
      <c r="B106" s="27"/>
      <c r="C106" s="28" t="s">
        <v>534</v>
      </c>
      <c r="D106" s="28" t="s">
        <v>570</v>
      </c>
      <c r="E106" s="539">
        <v>1468</v>
      </c>
      <c r="F106" s="102">
        <v>200</v>
      </c>
      <c r="H106" s="254"/>
      <c r="I106" s="24"/>
      <c r="J106" s="73"/>
      <c r="K106" s="74"/>
    </row>
    <row r="107" spans="1:11">
      <c r="A107" s="27">
        <v>40990</v>
      </c>
      <c r="B107" s="27"/>
      <c r="C107" s="28" t="s">
        <v>526</v>
      </c>
      <c r="D107" s="28" t="s">
        <v>570</v>
      </c>
      <c r="E107" s="539">
        <v>1453</v>
      </c>
      <c r="F107" s="102">
        <v>66</v>
      </c>
      <c r="H107" s="254"/>
      <c r="I107" s="24"/>
      <c r="J107" s="73"/>
      <c r="K107" s="74"/>
    </row>
    <row r="108" spans="1:11">
      <c r="A108" s="27">
        <v>40990</v>
      </c>
      <c r="B108" s="27"/>
      <c r="C108" s="28" t="s">
        <v>337</v>
      </c>
      <c r="D108" s="28" t="s">
        <v>570</v>
      </c>
      <c r="E108" s="539">
        <v>1463</v>
      </c>
      <c r="F108" s="100">
        <v>140</v>
      </c>
      <c r="H108" s="254"/>
      <c r="I108" s="24"/>
      <c r="J108" s="73"/>
      <c r="K108" s="74"/>
    </row>
    <row r="109" spans="1:11">
      <c r="A109" s="27">
        <v>40990</v>
      </c>
      <c r="B109" s="27"/>
      <c r="C109" s="28" t="s">
        <v>233</v>
      </c>
      <c r="D109" s="28" t="s">
        <v>570</v>
      </c>
      <c r="E109" s="539">
        <v>1447</v>
      </c>
      <c r="F109" s="100">
        <v>77</v>
      </c>
      <c r="H109" s="254"/>
      <c r="I109" s="24"/>
      <c r="J109" s="73"/>
      <c r="K109" s="74"/>
    </row>
    <row r="110" spans="1:11">
      <c r="A110" s="27">
        <v>40990</v>
      </c>
      <c r="B110" s="27"/>
      <c r="C110" s="28" t="s">
        <v>521</v>
      </c>
      <c r="D110" s="28" t="s">
        <v>570</v>
      </c>
      <c r="E110" s="539">
        <v>1446</v>
      </c>
      <c r="F110" s="100">
        <v>60</v>
      </c>
      <c r="H110" s="254"/>
      <c r="I110" s="24"/>
      <c r="J110" s="73"/>
      <c r="K110" s="74"/>
    </row>
    <row r="111" spans="1:11">
      <c r="A111" s="27">
        <v>40990</v>
      </c>
      <c r="B111" s="27"/>
      <c r="C111" s="28" t="s">
        <v>568</v>
      </c>
      <c r="D111" s="28" t="s">
        <v>570</v>
      </c>
      <c r="E111" s="539">
        <v>1481</v>
      </c>
      <c r="F111" s="100">
        <v>160</v>
      </c>
      <c r="H111" s="254"/>
      <c r="I111" s="24"/>
      <c r="J111" s="73"/>
      <c r="K111" s="74"/>
    </row>
    <row r="112" spans="1:11">
      <c r="A112" s="27">
        <v>40990</v>
      </c>
      <c r="B112" s="27"/>
      <c r="C112" s="28" t="s">
        <v>566</v>
      </c>
      <c r="D112" s="28" t="s">
        <v>570</v>
      </c>
      <c r="E112" s="539">
        <v>1469</v>
      </c>
      <c r="F112" s="100">
        <v>100</v>
      </c>
      <c r="H112" s="254"/>
      <c r="I112" s="24"/>
      <c r="J112" s="73"/>
      <c r="K112" s="74"/>
    </row>
    <row r="113" spans="1:11">
      <c r="A113" s="27">
        <v>40990</v>
      </c>
      <c r="B113" s="27"/>
      <c r="C113" s="28" t="s">
        <v>525</v>
      </c>
      <c r="D113" s="28" t="s">
        <v>570</v>
      </c>
      <c r="E113" s="539">
        <v>1452</v>
      </c>
      <c r="F113" s="100">
        <v>66</v>
      </c>
      <c r="H113" s="254"/>
      <c r="I113" s="24"/>
      <c r="J113" s="73"/>
      <c r="K113" s="74"/>
    </row>
    <row r="114" spans="1:11">
      <c r="A114" s="27">
        <v>40990</v>
      </c>
      <c r="B114" s="27"/>
      <c r="C114" s="28" t="s">
        <v>562</v>
      </c>
      <c r="D114" s="28" t="s">
        <v>570</v>
      </c>
      <c r="E114" s="539">
        <v>1457</v>
      </c>
      <c r="F114" s="100">
        <v>70</v>
      </c>
      <c r="H114" s="254"/>
      <c r="I114" s="24"/>
      <c r="J114" s="73"/>
      <c r="K114" s="74"/>
    </row>
    <row r="115" spans="1:11">
      <c r="A115" s="27">
        <v>40990</v>
      </c>
      <c r="B115" s="27"/>
      <c r="C115" s="28" t="s">
        <v>265</v>
      </c>
      <c r="D115" s="28" t="s">
        <v>573</v>
      </c>
      <c r="E115" s="539">
        <v>1486</v>
      </c>
      <c r="F115" s="100">
        <v>73</v>
      </c>
      <c r="H115" s="254"/>
      <c r="I115" s="24"/>
      <c r="J115" s="73"/>
      <c r="K115" s="74"/>
    </row>
    <row r="116" spans="1:11">
      <c r="A116" s="27">
        <v>40990</v>
      </c>
      <c r="B116" s="27"/>
      <c r="C116" s="28" t="s">
        <v>569</v>
      </c>
      <c r="D116" s="28" t="s">
        <v>573</v>
      </c>
      <c r="E116" s="539">
        <v>1487</v>
      </c>
      <c r="F116" s="100">
        <v>71.540000000000006</v>
      </c>
      <c r="H116" s="254"/>
      <c r="I116" s="24"/>
      <c r="J116" s="73"/>
      <c r="K116" s="74"/>
    </row>
    <row r="117" spans="1:11">
      <c r="A117" s="27">
        <v>40990</v>
      </c>
      <c r="B117" s="27"/>
      <c r="C117" s="28" t="s">
        <v>456</v>
      </c>
      <c r="D117" s="28" t="s">
        <v>570</v>
      </c>
      <c r="E117" s="539">
        <v>1455</v>
      </c>
      <c r="F117" s="100">
        <v>132</v>
      </c>
      <c r="H117" s="254"/>
      <c r="I117" s="24"/>
      <c r="J117" s="73"/>
      <c r="K117" s="74"/>
    </row>
    <row r="118" spans="1:11">
      <c r="A118" s="27">
        <v>40990</v>
      </c>
      <c r="B118" s="27"/>
      <c r="C118" s="28" t="s">
        <v>264</v>
      </c>
      <c r="D118" s="28" t="s">
        <v>555</v>
      </c>
      <c r="E118" s="539">
        <v>1485</v>
      </c>
      <c r="F118" s="100">
        <v>150</v>
      </c>
      <c r="H118" s="254"/>
      <c r="I118" s="24"/>
      <c r="J118" s="73"/>
      <c r="K118" s="74"/>
    </row>
    <row r="119" spans="1:11">
      <c r="A119" s="27">
        <v>40990</v>
      </c>
      <c r="B119" s="27"/>
      <c r="C119" s="28" t="s">
        <v>522</v>
      </c>
      <c r="D119" s="28" t="s">
        <v>570</v>
      </c>
      <c r="E119" s="539">
        <v>1448</v>
      </c>
      <c r="F119" s="100">
        <v>80</v>
      </c>
      <c r="H119" s="254"/>
      <c r="I119" s="24"/>
      <c r="J119" s="73"/>
      <c r="K119" s="74"/>
    </row>
    <row r="120" spans="1:11">
      <c r="A120" s="27">
        <v>40990</v>
      </c>
      <c r="B120" s="27"/>
      <c r="C120" s="28" t="s">
        <v>564</v>
      </c>
      <c r="D120" s="28" t="s">
        <v>570</v>
      </c>
      <c r="E120" s="539">
        <v>1443</v>
      </c>
      <c r="F120" s="100">
        <v>90.2</v>
      </c>
      <c r="H120" s="254"/>
      <c r="I120" s="24"/>
      <c r="J120" s="73"/>
      <c r="K120" s="74"/>
    </row>
    <row r="121" spans="1:11">
      <c r="A121" s="27">
        <v>40990</v>
      </c>
      <c r="B121" s="27"/>
      <c r="C121" s="28" t="s">
        <v>529</v>
      </c>
      <c r="D121" s="28" t="s">
        <v>570</v>
      </c>
      <c r="E121" s="539">
        <v>1459</v>
      </c>
      <c r="F121" s="100">
        <v>79.2</v>
      </c>
      <c r="H121" s="254"/>
      <c r="I121" s="24"/>
      <c r="J121" s="73"/>
      <c r="K121" s="74"/>
    </row>
    <row r="122" spans="1:11">
      <c r="A122" s="27">
        <v>40990</v>
      </c>
      <c r="B122" s="27"/>
      <c r="C122" s="28" t="s">
        <v>559</v>
      </c>
      <c r="D122" s="28" t="s">
        <v>570</v>
      </c>
      <c r="E122" s="539">
        <v>1449</v>
      </c>
      <c r="F122" s="100">
        <v>70</v>
      </c>
      <c r="H122" s="254"/>
      <c r="I122" s="24"/>
      <c r="J122" s="73"/>
      <c r="K122" s="74"/>
    </row>
    <row r="123" spans="1:11">
      <c r="A123" s="27">
        <v>40990</v>
      </c>
      <c r="B123" s="27"/>
      <c r="C123" s="28" t="s">
        <v>520</v>
      </c>
      <c r="D123" s="28" t="s">
        <v>570</v>
      </c>
      <c r="E123" s="539">
        <v>1445</v>
      </c>
      <c r="F123" s="100">
        <v>70</v>
      </c>
      <c r="H123" s="254"/>
      <c r="I123" s="24"/>
      <c r="J123" s="73"/>
      <c r="K123" s="74"/>
    </row>
    <row r="124" spans="1:11">
      <c r="A124" s="27">
        <v>40990</v>
      </c>
      <c r="B124" s="27"/>
      <c r="C124" s="28" t="s">
        <v>335</v>
      </c>
      <c r="D124" s="28" t="s">
        <v>570</v>
      </c>
      <c r="E124" s="539">
        <v>1476</v>
      </c>
      <c r="F124" s="100">
        <v>154.44</v>
      </c>
      <c r="H124" s="254"/>
      <c r="I124" s="24"/>
      <c r="J124" s="73"/>
      <c r="K124" s="74"/>
    </row>
    <row r="125" spans="1:11">
      <c r="A125" s="27">
        <v>40990</v>
      </c>
      <c r="B125" s="27"/>
      <c r="C125" s="28" t="s">
        <v>543</v>
      </c>
      <c r="D125" s="28" t="s">
        <v>572</v>
      </c>
      <c r="E125" s="539">
        <v>1482</v>
      </c>
      <c r="F125" s="100">
        <v>66</v>
      </c>
      <c r="H125" s="254"/>
      <c r="I125" s="24"/>
      <c r="J125" s="73"/>
      <c r="K125" s="74"/>
    </row>
    <row r="126" spans="1:11">
      <c r="A126" s="27">
        <v>40992</v>
      </c>
      <c r="B126" s="27"/>
      <c r="C126" s="28" t="s">
        <v>448</v>
      </c>
      <c r="D126" s="28" t="s">
        <v>576</v>
      </c>
      <c r="E126" s="539">
        <v>1492</v>
      </c>
      <c r="F126" s="100">
        <v>311</v>
      </c>
      <c r="H126" s="254"/>
      <c r="I126" s="24"/>
      <c r="J126" s="73"/>
      <c r="K126" s="74"/>
    </row>
    <row r="127" spans="1:11">
      <c r="A127" s="27">
        <v>40992</v>
      </c>
      <c r="B127" s="27"/>
      <c r="C127" s="28" t="s">
        <v>226</v>
      </c>
      <c r="D127" s="28" t="s">
        <v>575</v>
      </c>
      <c r="E127" s="539">
        <v>1488</v>
      </c>
      <c r="F127" s="100">
        <v>429.36</v>
      </c>
      <c r="H127" s="254"/>
      <c r="I127" s="24"/>
      <c r="J127" s="73"/>
      <c r="K127" s="74"/>
    </row>
    <row r="128" spans="1:11">
      <c r="A128" s="60">
        <v>40992</v>
      </c>
      <c r="F128" s="91"/>
      <c r="H128" s="253"/>
    </row>
    <row r="129" spans="1:11">
      <c r="A129" s="27">
        <v>40990</v>
      </c>
      <c r="B129" s="27"/>
      <c r="C129" s="28" t="s">
        <v>523</v>
      </c>
      <c r="D129" s="28" t="s">
        <v>570</v>
      </c>
      <c r="E129" s="539">
        <v>1450</v>
      </c>
      <c r="F129" s="100">
        <v>106</v>
      </c>
      <c r="H129" s="254"/>
      <c r="I129" s="24"/>
    </row>
    <row r="130" spans="1:11">
      <c r="A130" s="27">
        <v>40990</v>
      </c>
      <c r="B130" s="27"/>
      <c r="C130" s="28" t="s">
        <v>539</v>
      </c>
      <c r="D130" s="28" t="s">
        <v>570</v>
      </c>
      <c r="E130" s="539">
        <v>1478</v>
      </c>
      <c r="F130" s="100">
        <v>160</v>
      </c>
      <c r="H130" s="254"/>
    </row>
    <row r="131" spans="1:11">
      <c r="A131" s="27">
        <v>40990</v>
      </c>
      <c r="B131" s="27"/>
      <c r="C131" s="28" t="s">
        <v>567</v>
      </c>
      <c r="D131" s="28" t="s">
        <v>570</v>
      </c>
      <c r="E131" s="539">
        <v>1471</v>
      </c>
      <c r="F131" s="100">
        <v>160</v>
      </c>
      <c r="H131" s="254"/>
      <c r="I131" s="24"/>
    </row>
    <row r="132" spans="1:11">
      <c r="A132" s="27">
        <v>40990</v>
      </c>
      <c r="B132" s="27"/>
      <c r="C132" s="28" t="s">
        <v>537</v>
      </c>
      <c r="D132" s="28" t="s">
        <v>570</v>
      </c>
      <c r="E132" s="539">
        <v>1472</v>
      </c>
      <c r="F132" s="100">
        <v>160</v>
      </c>
      <c r="H132" s="254"/>
    </row>
    <row r="133" spans="1:11">
      <c r="A133" s="60">
        <v>40994</v>
      </c>
      <c r="F133" s="91"/>
      <c r="H133" s="253"/>
    </row>
    <row r="134" spans="1:11">
      <c r="A134" s="27">
        <v>40990</v>
      </c>
      <c r="B134" s="27"/>
      <c r="C134" s="28" t="s">
        <v>30</v>
      </c>
      <c r="D134" s="28" t="s">
        <v>570</v>
      </c>
      <c r="E134" s="539">
        <v>1458</v>
      </c>
      <c r="F134" s="100">
        <v>62</v>
      </c>
      <c r="H134" s="254"/>
      <c r="I134" s="24"/>
      <c r="J134" s="73"/>
      <c r="K134" s="74"/>
    </row>
    <row r="135" spans="1:11">
      <c r="A135" s="27">
        <v>40990</v>
      </c>
      <c r="B135" s="27"/>
      <c r="C135" s="28" t="s">
        <v>356</v>
      </c>
      <c r="D135" s="28" t="s">
        <v>571</v>
      </c>
      <c r="E135" s="539">
        <v>1460</v>
      </c>
      <c r="F135" s="100">
        <v>60</v>
      </c>
      <c r="H135" s="254"/>
      <c r="I135" s="24"/>
      <c r="J135" s="73"/>
      <c r="K135" s="74"/>
    </row>
    <row r="136" spans="1:11">
      <c r="A136" s="27">
        <v>40990</v>
      </c>
      <c r="B136" s="27"/>
      <c r="C136" s="28" t="s">
        <v>531</v>
      </c>
      <c r="D136" s="28" t="s">
        <v>570</v>
      </c>
      <c r="E136" s="539">
        <v>1462</v>
      </c>
      <c r="F136" s="100">
        <v>160</v>
      </c>
      <c r="H136" s="254"/>
      <c r="I136" s="24"/>
      <c r="J136" s="73"/>
      <c r="K136" s="74"/>
    </row>
    <row r="137" spans="1:11">
      <c r="A137" s="27">
        <v>40990</v>
      </c>
      <c r="B137" s="27"/>
      <c r="C137" s="28" t="s">
        <v>565</v>
      </c>
      <c r="D137" s="28" t="s">
        <v>570</v>
      </c>
      <c r="E137" s="539">
        <v>1466</v>
      </c>
      <c r="F137" s="100">
        <v>160</v>
      </c>
      <c r="H137" s="254"/>
      <c r="I137" s="24"/>
      <c r="J137" s="73"/>
      <c r="K137" s="74"/>
    </row>
    <row r="138" spans="1:11">
      <c r="A138" s="27">
        <v>40990</v>
      </c>
      <c r="B138" s="27"/>
      <c r="C138" s="28" t="s">
        <v>519</v>
      </c>
      <c r="D138" s="28" t="s">
        <v>570</v>
      </c>
      <c r="E138" s="539">
        <v>1444</v>
      </c>
      <c r="F138" s="100">
        <v>90</v>
      </c>
      <c r="H138" s="254"/>
      <c r="I138" s="24"/>
      <c r="J138" s="73"/>
      <c r="K138" s="74"/>
    </row>
    <row r="139" spans="1:11">
      <c r="A139" s="27">
        <v>40990</v>
      </c>
      <c r="B139" s="27"/>
      <c r="C139" s="28" t="s">
        <v>561</v>
      </c>
      <c r="D139" s="28" t="s">
        <v>570</v>
      </c>
      <c r="E139" s="539">
        <v>1454</v>
      </c>
      <c r="F139" s="100">
        <v>60</v>
      </c>
      <c r="H139" s="254"/>
      <c r="I139" s="24"/>
      <c r="J139" s="73"/>
      <c r="K139" s="74"/>
    </row>
    <row r="140" spans="1:11">
      <c r="A140" s="27">
        <v>40990</v>
      </c>
      <c r="B140" s="27"/>
      <c r="C140" s="28" t="s">
        <v>530</v>
      </c>
      <c r="D140" s="28" t="s">
        <v>570</v>
      </c>
      <c r="E140" s="539">
        <v>1461</v>
      </c>
      <c r="F140" s="100">
        <v>100</v>
      </c>
      <c r="H140" s="254"/>
      <c r="I140" s="24"/>
      <c r="J140" s="73"/>
      <c r="K140" s="74"/>
    </row>
    <row r="141" spans="1:11">
      <c r="A141" s="27">
        <v>40990</v>
      </c>
      <c r="B141" s="27"/>
      <c r="C141" s="28" t="s">
        <v>533</v>
      </c>
      <c r="D141" s="28" t="s">
        <v>570</v>
      </c>
      <c r="E141" s="539">
        <v>1467</v>
      </c>
      <c r="F141" s="100">
        <v>100</v>
      </c>
      <c r="H141" s="254"/>
      <c r="I141" s="24"/>
      <c r="J141" s="73"/>
      <c r="K141" s="74"/>
    </row>
    <row r="142" spans="1:11">
      <c r="A142" s="27">
        <v>40990</v>
      </c>
      <c r="B142" s="27"/>
      <c r="C142" s="28" t="s">
        <v>395</v>
      </c>
      <c r="D142" s="28" t="s">
        <v>570</v>
      </c>
      <c r="E142" s="539">
        <v>1475</v>
      </c>
      <c r="F142" s="100">
        <v>200</v>
      </c>
      <c r="H142" s="254"/>
      <c r="I142" s="24"/>
      <c r="J142" s="73"/>
      <c r="K142" s="74"/>
    </row>
    <row r="143" spans="1:11">
      <c r="A143" s="60">
        <v>40995</v>
      </c>
      <c r="F143" s="86"/>
      <c r="H143" s="253"/>
    </row>
    <row r="144" spans="1:11">
      <c r="A144" s="27">
        <v>40990</v>
      </c>
      <c r="B144" s="27"/>
      <c r="C144" s="28" t="s">
        <v>244</v>
      </c>
      <c r="D144" s="28" t="s">
        <v>570</v>
      </c>
      <c r="E144" s="539">
        <v>1456</v>
      </c>
      <c r="F144" s="100">
        <v>80</v>
      </c>
      <c r="H144" s="254"/>
      <c r="I144" s="24"/>
    </row>
    <row r="145" spans="1:11">
      <c r="A145" s="27">
        <v>40990</v>
      </c>
      <c r="B145" s="27"/>
      <c r="C145" s="28" t="s">
        <v>31</v>
      </c>
      <c r="D145" s="28" t="s">
        <v>570</v>
      </c>
      <c r="E145" s="539">
        <v>1464</v>
      </c>
      <c r="F145" s="100">
        <v>100</v>
      </c>
      <c r="H145" s="254"/>
      <c r="I145" s="24"/>
      <c r="J145" s="73"/>
    </row>
    <row r="146" spans="1:11">
      <c r="A146" s="27">
        <v>40990</v>
      </c>
      <c r="B146" s="27"/>
      <c r="C146" s="28" t="s">
        <v>32</v>
      </c>
      <c r="D146" s="28" t="s">
        <v>570</v>
      </c>
      <c r="E146" s="539">
        <v>1465</v>
      </c>
      <c r="F146" s="100">
        <v>160</v>
      </c>
      <c r="H146" s="254"/>
      <c r="I146" s="24"/>
      <c r="J146" s="73"/>
    </row>
    <row r="147" spans="1:11">
      <c r="A147" s="25">
        <v>40921</v>
      </c>
      <c r="B147" s="25"/>
      <c r="C147" s="26" t="s">
        <v>75</v>
      </c>
      <c r="D147" s="26" t="s">
        <v>84</v>
      </c>
      <c r="E147" s="561">
        <v>1330</v>
      </c>
      <c r="F147" s="100">
        <v>353.28</v>
      </c>
      <c r="H147" s="254"/>
      <c r="I147" s="24"/>
      <c r="J147" s="73"/>
    </row>
    <row r="148" spans="1:11">
      <c r="A148" s="27">
        <v>40779</v>
      </c>
      <c r="B148" s="27">
        <v>41024</v>
      </c>
      <c r="C148" s="28" t="s">
        <v>118</v>
      </c>
      <c r="D148" s="28" t="s">
        <v>117</v>
      </c>
      <c r="E148" s="539">
        <v>533</v>
      </c>
      <c r="F148" s="100">
        <v>2683.11</v>
      </c>
      <c r="H148" s="254"/>
      <c r="I148" s="24"/>
      <c r="J148" s="73"/>
    </row>
    <row r="149" spans="1:11">
      <c r="A149" s="27">
        <v>40995</v>
      </c>
      <c r="B149" s="27"/>
      <c r="C149" s="28" t="s">
        <v>372</v>
      </c>
      <c r="D149" s="28" t="s">
        <v>596</v>
      </c>
      <c r="E149" s="539">
        <v>1505</v>
      </c>
      <c r="F149" s="100">
        <v>1874</v>
      </c>
      <c r="H149" s="253"/>
    </row>
    <row r="150" spans="1:11">
      <c r="A150" s="60">
        <v>40996</v>
      </c>
      <c r="H150" s="253"/>
    </row>
    <row r="151" spans="1:11">
      <c r="A151" s="27">
        <v>40928</v>
      </c>
      <c r="B151" s="27"/>
      <c r="C151" s="28" t="s">
        <v>76</v>
      </c>
      <c r="D151" s="28" t="s">
        <v>85</v>
      </c>
      <c r="E151" s="561">
        <v>1347</v>
      </c>
      <c r="F151" s="100">
        <v>220.8</v>
      </c>
      <c r="H151" s="254"/>
      <c r="I151" s="24"/>
    </row>
    <row r="152" spans="1:11">
      <c r="A152" s="27">
        <v>40995</v>
      </c>
      <c r="B152" s="27"/>
      <c r="C152" s="28" t="s">
        <v>368</v>
      </c>
      <c r="D152" s="28" t="s">
        <v>591</v>
      </c>
      <c r="E152" s="539">
        <v>1501</v>
      </c>
      <c r="F152" s="102">
        <v>300</v>
      </c>
      <c r="H152" s="254"/>
      <c r="I152" s="24"/>
      <c r="J152" s="73"/>
    </row>
    <row r="153" spans="1:11">
      <c r="A153" s="27">
        <v>40995</v>
      </c>
      <c r="B153" s="27"/>
      <c r="C153" s="28" t="s">
        <v>368</v>
      </c>
      <c r="D153" s="28" t="s">
        <v>586</v>
      </c>
      <c r="E153" s="539">
        <v>1495</v>
      </c>
      <c r="F153" s="102">
        <v>300</v>
      </c>
      <c r="H153" s="254"/>
      <c r="I153" s="24"/>
      <c r="J153" s="73"/>
    </row>
    <row r="154" spans="1:11">
      <c r="A154" s="27">
        <v>40995</v>
      </c>
      <c r="B154" s="27"/>
      <c r="C154" s="28" t="s">
        <v>457</v>
      </c>
      <c r="D154" s="28" t="s">
        <v>588</v>
      </c>
      <c r="E154" s="539">
        <v>1497</v>
      </c>
      <c r="F154" s="100">
        <v>300</v>
      </c>
      <c r="H154" s="254"/>
      <c r="I154" s="24"/>
      <c r="J154" s="73"/>
      <c r="K154" s="74"/>
    </row>
    <row r="155" spans="1:11">
      <c r="A155" s="27">
        <v>40995</v>
      </c>
      <c r="B155" s="27"/>
      <c r="C155" s="28" t="s">
        <v>457</v>
      </c>
      <c r="D155" s="28" t="s">
        <v>593</v>
      </c>
      <c r="E155" s="539">
        <v>1504</v>
      </c>
      <c r="F155" s="100">
        <v>300</v>
      </c>
      <c r="H155" s="254"/>
      <c r="I155" s="24"/>
      <c r="J155" s="73"/>
      <c r="K155" s="74"/>
    </row>
    <row r="156" spans="1:11">
      <c r="A156" s="27">
        <v>40990</v>
      </c>
      <c r="B156" s="27"/>
      <c r="C156" s="28" t="s">
        <v>35</v>
      </c>
      <c r="D156" s="28" t="s">
        <v>570</v>
      </c>
      <c r="E156" s="539">
        <v>1470</v>
      </c>
      <c r="F156" s="100">
        <v>80</v>
      </c>
      <c r="H156" s="254"/>
      <c r="I156" s="24"/>
      <c r="J156" s="73"/>
      <c r="K156" s="74"/>
    </row>
    <row r="157" spans="1:11">
      <c r="A157" s="60">
        <v>40997</v>
      </c>
      <c r="H157" s="253"/>
    </row>
    <row r="158" spans="1:11">
      <c r="A158" s="27">
        <v>40995</v>
      </c>
      <c r="B158" s="27"/>
      <c r="C158" s="28" t="s">
        <v>369</v>
      </c>
      <c r="D158" s="28" t="s">
        <v>592</v>
      </c>
      <c r="E158" s="539">
        <v>1503</v>
      </c>
      <c r="F158" s="100">
        <v>250</v>
      </c>
      <c r="H158" s="253"/>
    </row>
    <row r="159" spans="1:11">
      <c r="A159" s="27">
        <v>40995</v>
      </c>
      <c r="B159" s="27"/>
      <c r="C159" s="28" t="s">
        <v>369</v>
      </c>
      <c r="D159" s="28" t="s">
        <v>587</v>
      </c>
      <c r="E159" s="539">
        <v>1496</v>
      </c>
      <c r="F159" s="100">
        <v>250</v>
      </c>
      <c r="H159" s="254"/>
      <c r="I159" s="24"/>
      <c r="J159" s="73"/>
      <c r="K159" s="74"/>
    </row>
    <row r="160" spans="1:11">
      <c r="A160" s="27">
        <v>40996</v>
      </c>
      <c r="B160" s="27"/>
      <c r="C160" s="28" t="s">
        <v>519</v>
      </c>
      <c r="D160" s="28" t="s">
        <v>601</v>
      </c>
      <c r="E160" s="539">
        <v>1506</v>
      </c>
      <c r="F160" s="100">
        <v>292</v>
      </c>
      <c r="H160" s="254"/>
      <c r="I160" s="24"/>
      <c r="J160" s="73"/>
      <c r="K160" s="74"/>
    </row>
    <row r="161" spans="1:11">
      <c r="A161" s="27">
        <v>40995</v>
      </c>
      <c r="B161" s="27"/>
      <c r="C161" s="28" t="s">
        <v>594</v>
      </c>
      <c r="D161" s="28" t="s">
        <v>584</v>
      </c>
      <c r="E161" s="539">
        <v>1493</v>
      </c>
      <c r="F161" s="100">
        <v>550</v>
      </c>
      <c r="H161" s="254"/>
      <c r="I161" s="24"/>
      <c r="J161" s="73"/>
      <c r="K161" s="74"/>
    </row>
    <row r="162" spans="1:11">
      <c r="A162" s="27">
        <v>40995</v>
      </c>
      <c r="B162" s="27"/>
      <c r="C162" s="28" t="s">
        <v>595</v>
      </c>
      <c r="D162" s="28" t="s">
        <v>589</v>
      </c>
      <c r="E162" s="539">
        <v>1499</v>
      </c>
      <c r="F162" s="100">
        <v>550</v>
      </c>
      <c r="H162" s="254"/>
      <c r="I162" s="24"/>
      <c r="J162" s="73"/>
      <c r="K162" s="74"/>
    </row>
    <row r="163" spans="1:11">
      <c r="A163" s="27">
        <v>40995</v>
      </c>
      <c r="B163" s="27"/>
      <c r="C163" s="28" t="s">
        <v>367</v>
      </c>
      <c r="D163" s="28" t="s">
        <v>590</v>
      </c>
      <c r="E163" s="539">
        <v>1500</v>
      </c>
      <c r="F163" s="100">
        <v>360</v>
      </c>
      <c r="H163" s="254"/>
      <c r="I163" s="24"/>
      <c r="J163" s="73"/>
      <c r="K163" s="74"/>
    </row>
    <row r="164" spans="1:11">
      <c r="A164" s="27">
        <v>40995</v>
      </c>
      <c r="B164" s="27"/>
      <c r="C164" s="28" t="s">
        <v>42</v>
      </c>
      <c r="D164" s="28" t="s">
        <v>585</v>
      </c>
      <c r="E164" s="539">
        <v>1494</v>
      </c>
      <c r="F164" s="100">
        <v>360</v>
      </c>
      <c r="H164" s="254"/>
      <c r="I164" s="24"/>
      <c r="J164" s="73"/>
      <c r="K164" s="74"/>
    </row>
    <row r="165" spans="1:11">
      <c r="A165" s="60">
        <v>40998</v>
      </c>
    </row>
    <row r="166" spans="1:11">
      <c r="A166" s="27">
        <v>40998</v>
      </c>
      <c r="B166" s="27"/>
      <c r="C166" s="28" t="s">
        <v>145</v>
      </c>
      <c r="D166" s="28" t="s">
        <v>604</v>
      </c>
      <c r="E166" s="563">
        <v>1507</v>
      </c>
      <c r="F166" s="102">
        <v>3000</v>
      </c>
      <c r="G166" s="147" t="s">
        <v>756</v>
      </c>
      <c r="H166" s="172"/>
      <c r="I166" s="24"/>
      <c r="J166" s="73"/>
      <c r="K166" s="74"/>
    </row>
    <row r="167" spans="1:11">
      <c r="A167" s="27">
        <v>40998</v>
      </c>
      <c r="B167" s="27"/>
      <c r="C167" s="28" t="s">
        <v>626</v>
      </c>
      <c r="D167" s="28" t="s">
        <v>614</v>
      </c>
      <c r="E167" s="563">
        <v>1519</v>
      </c>
      <c r="F167" s="100">
        <v>292</v>
      </c>
      <c r="G167" s="24"/>
      <c r="H167" s="172"/>
      <c r="I167" s="24"/>
      <c r="J167" s="73"/>
      <c r="K167" s="74"/>
    </row>
    <row r="168" spans="1:11">
      <c r="A168" s="27">
        <v>40998</v>
      </c>
      <c r="B168" s="27"/>
      <c r="C168" s="28" t="s">
        <v>624</v>
      </c>
      <c r="D168" s="28" t="s">
        <v>612</v>
      </c>
      <c r="E168" s="563">
        <v>1517</v>
      </c>
      <c r="F168" s="100">
        <v>300</v>
      </c>
      <c r="G168" s="24"/>
      <c r="H168" s="172"/>
      <c r="I168" s="24"/>
      <c r="J168" s="73"/>
      <c r="K168" s="74"/>
    </row>
    <row r="169" spans="1:11">
      <c r="A169" s="60">
        <v>41001</v>
      </c>
      <c r="F169" s="141"/>
      <c r="G169" s="24"/>
      <c r="H169" s="250"/>
    </row>
    <row r="170" spans="1:11">
      <c r="A170" s="27">
        <v>40998</v>
      </c>
      <c r="B170" s="27"/>
      <c r="C170" s="28" t="s">
        <v>622</v>
      </c>
      <c r="D170" s="28" t="s">
        <v>610</v>
      </c>
      <c r="E170" s="539">
        <v>1515</v>
      </c>
      <c r="F170" s="100">
        <v>300</v>
      </c>
      <c r="G170" s="24"/>
      <c r="H170" s="172"/>
      <c r="I170" s="24"/>
      <c r="J170" s="73"/>
      <c r="K170" s="74"/>
    </row>
    <row r="171" spans="1:11">
      <c r="A171" s="27">
        <v>40998</v>
      </c>
      <c r="B171" s="27"/>
      <c r="C171" s="28" t="s">
        <v>623</v>
      </c>
      <c r="D171" s="28" t="s">
        <v>611</v>
      </c>
      <c r="E171" s="539">
        <v>1516</v>
      </c>
      <c r="F171" s="100">
        <v>323.83999999999997</v>
      </c>
      <c r="G171" s="24"/>
      <c r="H171" s="172"/>
      <c r="I171" s="24"/>
      <c r="J171" s="73"/>
      <c r="K171" s="74"/>
    </row>
    <row r="172" spans="1:11">
      <c r="A172" s="60">
        <v>41002</v>
      </c>
      <c r="G172" s="24"/>
    </row>
    <row r="173" spans="1:11">
      <c r="A173" s="25">
        <v>40921</v>
      </c>
      <c r="B173" s="25"/>
      <c r="C173" s="26" t="s">
        <v>74</v>
      </c>
      <c r="D173" s="26" t="s">
        <v>92</v>
      </c>
      <c r="E173" s="561">
        <v>1329</v>
      </c>
      <c r="F173" s="102">
        <v>242.88</v>
      </c>
      <c r="G173" s="24"/>
      <c r="H173" s="172"/>
      <c r="I173" s="24"/>
      <c r="J173" s="73"/>
      <c r="K173" s="74"/>
    </row>
    <row r="174" spans="1:11">
      <c r="A174" s="27">
        <v>40998</v>
      </c>
      <c r="B174" s="27"/>
      <c r="C174" s="28" t="s">
        <v>619</v>
      </c>
      <c r="D174" s="28" t="s">
        <v>608</v>
      </c>
      <c r="E174" s="539">
        <v>1512</v>
      </c>
      <c r="F174" s="102">
        <v>300</v>
      </c>
      <c r="G174" s="24"/>
      <c r="H174" s="172"/>
      <c r="I174" s="24"/>
      <c r="J174" s="73"/>
      <c r="K174" s="74"/>
    </row>
    <row r="175" spans="1:11">
      <c r="A175" s="27">
        <v>40998</v>
      </c>
      <c r="B175" s="27"/>
      <c r="C175" s="28" t="s">
        <v>620</v>
      </c>
      <c r="D175" s="28" t="s">
        <v>609</v>
      </c>
      <c r="E175" s="539">
        <v>1513</v>
      </c>
      <c r="F175" s="100">
        <v>300</v>
      </c>
      <c r="G175" s="24"/>
      <c r="H175" s="172"/>
      <c r="I175" s="24"/>
      <c r="J175" s="73"/>
      <c r="K175" s="74"/>
    </row>
    <row r="176" spans="1:11">
      <c r="A176" s="27">
        <v>40998</v>
      </c>
      <c r="B176" s="27"/>
      <c r="C176" s="28" t="s">
        <v>617</v>
      </c>
      <c r="D176" s="28" t="s">
        <v>606</v>
      </c>
      <c r="E176" s="539">
        <v>1510</v>
      </c>
      <c r="F176" s="100">
        <v>300</v>
      </c>
      <c r="G176" s="24"/>
      <c r="H176" s="172"/>
      <c r="I176" s="24"/>
      <c r="J176" s="73"/>
      <c r="K176" s="74"/>
    </row>
    <row r="177" spans="1:11">
      <c r="A177" s="27">
        <v>40998</v>
      </c>
      <c r="B177" s="27"/>
      <c r="C177" s="28" t="s">
        <v>621</v>
      </c>
      <c r="D177" s="28" t="s">
        <v>610</v>
      </c>
      <c r="E177" s="539">
        <v>1514</v>
      </c>
      <c r="F177" s="102">
        <v>500</v>
      </c>
      <c r="G177" s="24"/>
      <c r="H177" s="172"/>
      <c r="I177" s="24"/>
      <c r="J177" s="73"/>
      <c r="K177" s="74"/>
    </row>
    <row r="178" spans="1:11">
      <c r="A178" s="27">
        <v>41001</v>
      </c>
      <c r="B178" s="27"/>
      <c r="C178" s="28" t="s">
        <v>496</v>
      </c>
      <c r="D178" s="28" t="s">
        <v>676</v>
      </c>
      <c r="E178" s="539">
        <v>1525</v>
      </c>
      <c r="F178" s="100">
        <v>79.290000000000006</v>
      </c>
      <c r="G178" s="24"/>
      <c r="H178" s="172"/>
      <c r="I178" s="24"/>
      <c r="J178" s="73"/>
      <c r="K178" s="74"/>
    </row>
    <row r="179" spans="1:11">
      <c r="A179" s="27">
        <v>41001</v>
      </c>
      <c r="B179" s="27"/>
      <c r="C179" s="28" t="s">
        <v>196</v>
      </c>
      <c r="D179" s="28" t="s">
        <v>676</v>
      </c>
      <c r="E179" s="539">
        <v>1527</v>
      </c>
      <c r="F179" s="100">
        <v>148.04</v>
      </c>
      <c r="G179" s="24"/>
      <c r="H179" s="172"/>
      <c r="I179" s="24"/>
      <c r="J179" s="73"/>
      <c r="K179" s="74"/>
    </row>
    <row r="180" spans="1:11">
      <c r="A180" s="27">
        <v>41001</v>
      </c>
      <c r="B180" s="27"/>
      <c r="C180" s="28" t="s">
        <v>226</v>
      </c>
      <c r="D180" s="28" t="s">
        <v>677</v>
      </c>
      <c r="E180" s="539">
        <v>1540</v>
      </c>
      <c r="F180" s="100">
        <v>510.74</v>
      </c>
      <c r="G180" s="24"/>
      <c r="H180" s="172"/>
      <c r="I180" s="24"/>
      <c r="J180" s="73"/>
      <c r="K180" s="74"/>
    </row>
    <row r="181" spans="1:11">
      <c r="A181" s="27">
        <v>41001</v>
      </c>
      <c r="B181" s="27"/>
      <c r="C181" s="28" t="s">
        <v>501</v>
      </c>
      <c r="D181" s="28" t="s">
        <v>676</v>
      </c>
      <c r="E181" s="539">
        <v>1534</v>
      </c>
      <c r="F181" s="100">
        <v>84.45</v>
      </c>
      <c r="G181" s="24"/>
      <c r="H181" s="172"/>
      <c r="I181" s="24"/>
      <c r="J181" s="73"/>
      <c r="K181" s="74"/>
    </row>
    <row r="182" spans="1:11">
      <c r="A182" s="27">
        <v>41001</v>
      </c>
      <c r="B182" s="27"/>
      <c r="C182" s="28" t="s">
        <v>632</v>
      </c>
      <c r="D182" s="28" t="s">
        <v>676</v>
      </c>
      <c r="E182" s="539">
        <v>1531</v>
      </c>
      <c r="F182" s="100">
        <v>79.290000000000006</v>
      </c>
      <c r="G182" s="24"/>
      <c r="H182" s="172"/>
      <c r="I182" s="24"/>
      <c r="J182" s="73"/>
      <c r="K182" s="74"/>
    </row>
    <row r="183" spans="1:11">
      <c r="A183" s="27">
        <v>41001</v>
      </c>
      <c r="B183" s="27"/>
      <c r="C183" s="28" t="s">
        <v>173</v>
      </c>
      <c r="D183" s="28" t="s">
        <v>676</v>
      </c>
      <c r="E183" s="539">
        <v>1535</v>
      </c>
      <c r="F183" s="100">
        <v>241.82</v>
      </c>
      <c r="G183" s="24"/>
      <c r="H183" s="172"/>
      <c r="I183" s="24"/>
      <c r="J183" s="73"/>
      <c r="K183" s="74"/>
    </row>
    <row r="184" spans="1:11">
      <c r="A184" s="27">
        <v>41001</v>
      </c>
      <c r="B184" s="27"/>
      <c r="C184" s="28" t="s">
        <v>634</v>
      </c>
      <c r="D184" s="28" t="s">
        <v>676</v>
      </c>
      <c r="E184" s="539">
        <v>1536</v>
      </c>
      <c r="F184" s="100">
        <v>148.04</v>
      </c>
      <c r="G184" s="24"/>
      <c r="H184" s="172"/>
      <c r="I184" s="24"/>
      <c r="J184" s="73"/>
      <c r="K184" s="74"/>
    </row>
    <row r="185" spans="1:11">
      <c r="A185" s="27">
        <v>41001</v>
      </c>
      <c r="B185" s="27"/>
      <c r="C185" s="28" t="s">
        <v>678</v>
      </c>
      <c r="D185" s="28" t="s">
        <v>676</v>
      </c>
      <c r="E185" s="539">
        <v>1521</v>
      </c>
      <c r="F185" s="100">
        <v>154.53</v>
      </c>
      <c r="G185" s="24"/>
      <c r="H185" s="172"/>
      <c r="I185" s="24"/>
      <c r="J185" s="73"/>
      <c r="K185" s="74"/>
    </row>
    <row r="186" spans="1:11">
      <c r="A186" s="27">
        <v>41001</v>
      </c>
      <c r="B186" s="27"/>
      <c r="C186" s="28" t="s">
        <v>631</v>
      </c>
      <c r="D186" s="28" t="s">
        <v>676</v>
      </c>
      <c r="E186" s="539">
        <v>1532</v>
      </c>
      <c r="F186" s="100">
        <v>103.76</v>
      </c>
      <c r="G186" s="24"/>
      <c r="H186" s="172"/>
      <c r="I186" s="24"/>
      <c r="J186" s="73"/>
      <c r="K186" s="74"/>
    </row>
    <row r="187" spans="1:11">
      <c r="A187" s="27">
        <v>41001</v>
      </c>
      <c r="B187" s="27"/>
      <c r="C187" s="28" t="s">
        <v>636</v>
      </c>
      <c r="D187" s="28" t="s">
        <v>676</v>
      </c>
      <c r="E187" s="539">
        <v>1537</v>
      </c>
      <c r="F187" s="100">
        <v>148.04</v>
      </c>
      <c r="G187" s="24"/>
      <c r="H187" s="172"/>
      <c r="I187" s="24"/>
      <c r="J187" s="73"/>
      <c r="K187" s="74"/>
    </row>
    <row r="188" spans="1:11">
      <c r="A188" s="27">
        <v>41001</v>
      </c>
      <c r="B188" s="27"/>
      <c r="C188" s="28" t="s">
        <v>192</v>
      </c>
      <c r="D188" s="28" t="s">
        <v>676</v>
      </c>
      <c r="E188" s="539">
        <v>1523</v>
      </c>
      <c r="F188" s="100">
        <v>74.72</v>
      </c>
      <c r="G188" s="24"/>
      <c r="H188" s="172"/>
      <c r="I188" s="24"/>
      <c r="J188" s="73"/>
      <c r="K188" s="74"/>
    </row>
    <row r="189" spans="1:11">
      <c r="A189" s="27">
        <v>41001</v>
      </c>
      <c r="B189" s="27"/>
      <c r="C189" s="28" t="s">
        <v>680</v>
      </c>
      <c r="D189" s="28" t="s">
        <v>676</v>
      </c>
      <c r="E189" s="539">
        <v>1528</v>
      </c>
      <c r="F189" s="100">
        <v>103.64</v>
      </c>
      <c r="H189" s="254"/>
      <c r="I189" s="24"/>
      <c r="J189" s="73"/>
      <c r="K189" s="74"/>
    </row>
    <row r="190" spans="1:11">
      <c r="A190" s="27">
        <v>41001</v>
      </c>
      <c r="B190" s="27"/>
      <c r="C190" s="28" t="s">
        <v>681</v>
      </c>
      <c r="D190" s="28" t="s">
        <v>676</v>
      </c>
      <c r="E190" s="539">
        <v>1529</v>
      </c>
      <c r="F190" s="100">
        <v>153.63</v>
      </c>
      <c r="H190" s="254"/>
      <c r="I190" s="24"/>
      <c r="J190" s="73"/>
      <c r="K190" s="74"/>
    </row>
    <row r="191" spans="1:11">
      <c r="A191" s="27">
        <v>41001</v>
      </c>
      <c r="B191" s="27"/>
      <c r="C191" s="28" t="s">
        <v>492</v>
      </c>
      <c r="D191" s="28" t="s">
        <v>676</v>
      </c>
      <c r="E191" s="539">
        <v>1520</v>
      </c>
      <c r="F191" s="100">
        <v>177.58</v>
      </c>
      <c r="H191" s="254"/>
      <c r="I191" s="24"/>
      <c r="J191" s="73"/>
      <c r="K191" s="74"/>
    </row>
    <row r="192" spans="1:11">
      <c r="A192" s="27">
        <v>41001</v>
      </c>
      <c r="B192" s="27"/>
      <c r="C192" s="28" t="s">
        <v>504</v>
      </c>
      <c r="D192" s="28" t="s">
        <v>676</v>
      </c>
      <c r="E192" s="539">
        <v>1530</v>
      </c>
      <c r="F192" s="100">
        <v>103.64</v>
      </c>
      <c r="H192" s="254"/>
      <c r="I192" s="24"/>
      <c r="J192" s="73"/>
      <c r="K192" s="74"/>
    </row>
    <row r="193" spans="1:11">
      <c r="A193" s="60">
        <v>41003</v>
      </c>
      <c r="F193" s="91"/>
      <c r="H193" s="253"/>
    </row>
    <row r="194" spans="1:11">
      <c r="A194" s="27">
        <v>41001</v>
      </c>
      <c r="B194" s="27"/>
      <c r="C194" s="28" t="s">
        <v>200</v>
      </c>
      <c r="D194" s="28" t="s">
        <v>676</v>
      </c>
      <c r="E194" s="539">
        <v>1533</v>
      </c>
      <c r="F194" s="100">
        <v>101.95</v>
      </c>
      <c r="H194" s="253"/>
    </row>
    <row r="195" spans="1:11">
      <c r="A195" s="27">
        <v>41001</v>
      </c>
      <c r="B195" s="27"/>
      <c r="C195" s="28" t="s">
        <v>494</v>
      </c>
      <c r="D195" s="28" t="s">
        <v>676</v>
      </c>
      <c r="E195" s="539">
        <v>1522</v>
      </c>
      <c r="F195" s="100">
        <v>148.04</v>
      </c>
      <c r="H195" s="254"/>
      <c r="I195" s="24"/>
      <c r="J195" s="73"/>
      <c r="K195" s="74"/>
    </row>
    <row r="196" spans="1:11">
      <c r="A196" s="27">
        <v>41002</v>
      </c>
      <c r="B196" s="27"/>
      <c r="C196" s="28" t="s">
        <v>722</v>
      </c>
      <c r="D196" s="28" t="s">
        <v>684</v>
      </c>
      <c r="E196" s="539">
        <v>1550</v>
      </c>
      <c r="F196" s="100">
        <v>177.28</v>
      </c>
      <c r="H196" s="254"/>
      <c r="I196" s="24"/>
      <c r="J196" s="73"/>
      <c r="K196" s="74"/>
    </row>
    <row r="197" spans="1:11">
      <c r="A197" s="27">
        <v>41002</v>
      </c>
      <c r="B197" s="27"/>
      <c r="C197" s="28" t="s">
        <v>724</v>
      </c>
      <c r="D197" s="28" t="s">
        <v>687</v>
      </c>
      <c r="E197" s="539">
        <v>1553</v>
      </c>
      <c r="F197" s="100">
        <v>169.79</v>
      </c>
      <c r="H197" s="254"/>
      <c r="I197" s="24"/>
      <c r="J197" s="73"/>
      <c r="K197" s="74"/>
    </row>
    <row r="198" spans="1:11">
      <c r="A198" s="27">
        <v>41002</v>
      </c>
      <c r="B198" s="27"/>
      <c r="C198" s="28" t="s">
        <v>726</v>
      </c>
      <c r="D198" s="28" t="s">
        <v>689</v>
      </c>
      <c r="E198" s="539">
        <v>1555</v>
      </c>
      <c r="F198" s="100">
        <v>134.04</v>
      </c>
      <c r="H198" s="254"/>
      <c r="I198" s="24"/>
      <c r="J198" s="73"/>
      <c r="K198" s="74"/>
    </row>
    <row r="199" spans="1:11">
      <c r="A199" s="27">
        <v>41002</v>
      </c>
      <c r="B199" s="27"/>
      <c r="C199" s="28" t="s">
        <v>255</v>
      </c>
      <c r="D199" s="28" t="s">
        <v>706</v>
      </c>
      <c r="E199" s="539">
        <v>1573</v>
      </c>
      <c r="F199" s="100">
        <v>426.82</v>
      </c>
      <c r="H199" s="254"/>
      <c r="I199" s="24"/>
      <c r="J199" s="73"/>
      <c r="K199" s="74"/>
    </row>
    <row r="200" spans="1:11">
      <c r="A200" s="27">
        <v>41001</v>
      </c>
      <c r="B200" s="27"/>
      <c r="C200" s="28" t="s">
        <v>679</v>
      </c>
      <c r="D200" s="28" t="s">
        <v>676</v>
      </c>
      <c r="E200" s="539">
        <v>1524</v>
      </c>
      <c r="F200" s="100">
        <v>148.04</v>
      </c>
      <c r="H200" s="254"/>
      <c r="I200" s="24"/>
      <c r="J200" s="73"/>
      <c r="K200" s="74"/>
    </row>
    <row r="201" spans="1:11">
      <c r="A201" s="27">
        <v>41002</v>
      </c>
      <c r="B201" s="27"/>
      <c r="C201" s="28" t="s">
        <v>263</v>
      </c>
      <c r="D201" s="28" t="s">
        <v>715</v>
      </c>
      <c r="E201" s="539">
        <v>1584</v>
      </c>
      <c r="F201" s="100">
        <v>499.5</v>
      </c>
      <c r="H201" s="254"/>
      <c r="I201" s="24"/>
      <c r="J201" s="73"/>
      <c r="K201" s="74"/>
    </row>
    <row r="202" spans="1:11">
      <c r="A202" s="27">
        <v>41002</v>
      </c>
      <c r="B202" s="27"/>
      <c r="C202" s="28" t="s">
        <v>264</v>
      </c>
      <c r="D202" s="28" t="s">
        <v>716</v>
      </c>
      <c r="E202" s="539">
        <v>1585</v>
      </c>
      <c r="F202" s="100">
        <v>298.27999999999997</v>
      </c>
      <c r="H202" s="254"/>
      <c r="I202" s="24"/>
      <c r="J202" s="73"/>
      <c r="K202" s="74"/>
    </row>
    <row r="203" spans="1:11">
      <c r="A203" s="27">
        <v>41002</v>
      </c>
      <c r="B203" s="27"/>
      <c r="C203" s="28" t="s">
        <v>520</v>
      </c>
      <c r="D203" s="28" t="s">
        <v>676</v>
      </c>
      <c r="E203" s="539">
        <v>1546</v>
      </c>
      <c r="F203" s="100">
        <v>165.71</v>
      </c>
      <c r="H203" s="254"/>
      <c r="I203" s="24"/>
      <c r="J203" s="73"/>
      <c r="K203" s="74"/>
    </row>
    <row r="204" spans="1:11">
      <c r="A204" s="27">
        <v>41002</v>
      </c>
      <c r="B204" s="27"/>
      <c r="C204" s="28" t="s">
        <v>727</v>
      </c>
      <c r="D204" s="28" t="s">
        <v>690</v>
      </c>
      <c r="E204" s="539">
        <v>1556</v>
      </c>
      <c r="F204" s="100">
        <v>136.94999999999999</v>
      </c>
      <c r="H204" s="254"/>
      <c r="I204" s="24"/>
      <c r="J204" s="73"/>
      <c r="K204" s="74"/>
    </row>
    <row r="205" spans="1:11">
      <c r="A205" s="27">
        <v>41002</v>
      </c>
      <c r="B205" s="27"/>
      <c r="C205" s="28" t="s">
        <v>735</v>
      </c>
      <c r="D205" s="28" t="s">
        <v>709</v>
      </c>
      <c r="E205" s="539">
        <v>1576</v>
      </c>
      <c r="F205" s="100">
        <v>354.55</v>
      </c>
      <c r="H205" s="254"/>
      <c r="I205" s="24"/>
      <c r="J205" s="73"/>
      <c r="K205" s="74"/>
    </row>
    <row r="206" spans="1:11">
      <c r="A206" s="27">
        <v>41002</v>
      </c>
      <c r="B206" s="27"/>
      <c r="C206" s="28" t="s">
        <v>733</v>
      </c>
      <c r="D206" s="28" t="s">
        <v>704</v>
      </c>
      <c r="E206" s="539">
        <v>1571</v>
      </c>
      <c r="F206" s="100">
        <v>226.14</v>
      </c>
      <c r="H206" s="254"/>
      <c r="I206" s="24"/>
      <c r="J206" s="73"/>
      <c r="K206" s="74"/>
    </row>
    <row r="207" spans="1:11">
      <c r="A207" s="27">
        <v>41002</v>
      </c>
      <c r="B207" s="27"/>
      <c r="C207" s="28" t="s">
        <v>728</v>
      </c>
      <c r="D207" s="28" t="s">
        <v>695</v>
      </c>
      <c r="E207" s="539">
        <v>1561</v>
      </c>
      <c r="F207" s="100">
        <v>133.56</v>
      </c>
      <c r="H207" s="254"/>
      <c r="I207" s="24"/>
      <c r="J207" s="73"/>
      <c r="K207" s="74"/>
    </row>
    <row r="208" spans="1:11">
      <c r="A208" s="27">
        <v>41002</v>
      </c>
      <c r="B208" s="27"/>
      <c r="C208" s="28" t="s">
        <v>635</v>
      </c>
      <c r="D208" s="28" t="s">
        <v>676</v>
      </c>
      <c r="E208" s="539">
        <v>1542</v>
      </c>
      <c r="F208" s="100">
        <v>103.64</v>
      </c>
      <c r="H208" s="254"/>
      <c r="I208" s="24"/>
      <c r="J208" s="73"/>
      <c r="K208" s="74"/>
    </row>
    <row r="209" spans="1:11">
      <c r="A209" s="27">
        <v>41002</v>
      </c>
      <c r="B209" s="27"/>
      <c r="C209" s="28" t="s">
        <v>544</v>
      </c>
      <c r="D209" s="28" t="s">
        <v>718</v>
      </c>
      <c r="E209" s="539">
        <v>1588</v>
      </c>
      <c r="F209" s="100">
        <v>143.08000000000001</v>
      </c>
      <c r="H209" s="254"/>
      <c r="I209" s="24"/>
      <c r="J209" s="73"/>
      <c r="K209" s="74"/>
    </row>
    <row r="210" spans="1:11">
      <c r="A210" s="27">
        <v>41002</v>
      </c>
      <c r="B210" s="27"/>
      <c r="C210" s="28" t="s">
        <v>537</v>
      </c>
      <c r="D210" s="28" t="s">
        <v>708</v>
      </c>
      <c r="E210" s="539">
        <v>1575</v>
      </c>
      <c r="F210" s="100">
        <v>405.2</v>
      </c>
      <c r="H210" s="254"/>
      <c r="I210" s="24"/>
      <c r="J210" s="73"/>
      <c r="K210" s="74"/>
    </row>
    <row r="211" spans="1:11">
      <c r="A211" s="27">
        <v>41002</v>
      </c>
      <c r="B211" s="27"/>
      <c r="C211" s="28" t="s">
        <v>249</v>
      </c>
      <c r="D211" s="28" t="s">
        <v>699</v>
      </c>
      <c r="E211" s="539">
        <v>1565</v>
      </c>
      <c r="F211" s="100">
        <v>412.86</v>
      </c>
      <c r="H211" s="254"/>
      <c r="I211" s="24"/>
      <c r="J211" s="73"/>
      <c r="K211" s="74"/>
    </row>
    <row r="212" spans="1:11">
      <c r="A212" s="27">
        <v>41002</v>
      </c>
      <c r="B212" s="27"/>
      <c r="C212" s="28" t="s">
        <v>721</v>
      </c>
      <c r="D212" s="28" t="s">
        <v>682</v>
      </c>
      <c r="E212" s="539">
        <v>1548</v>
      </c>
      <c r="F212" s="100">
        <v>227.07</v>
      </c>
      <c r="H212" s="254"/>
      <c r="I212" s="24"/>
      <c r="J212" s="73"/>
      <c r="K212" s="74"/>
    </row>
    <row r="213" spans="1:11">
      <c r="A213" s="27">
        <v>41002</v>
      </c>
      <c r="B213" s="27"/>
      <c r="C213" s="28" t="s">
        <v>237</v>
      </c>
      <c r="D213" s="28" t="s">
        <v>686</v>
      </c>
      <c r="E213" s="539">
        <v>1552</v>
      </c>
      <c r="F213" s="100">
        <v>156.51</v>
      </c>
      <c r="G213" s="24"/>
      <c r="H213" s="172"/>
      <c r="I213" s="24"/>
      <c r="J213" s="73"/>
      <c r="K213" s="74"/>
    </row>
    <row r="214" spans="1:11">
      <c r="A214" s="27">
        <v>41002</v>
      </c>
      <c r="B214" s="27"/>
      <c r="C214" s="28" t="s">
        <v>723</v>
      </c>
      <c r="D214" s="28" t="s">
        <v>685</v>
      </c>
      <c r="E214" s="539">
        <v>1551</v>
      </c>
      <c r="F214" s="100">
        <v>282.48</v>
      </c>
      <c r="G214" s="24"/>
      <c r="H214" s="172"/>
      <c r="I214" s="24"/>
      <c r="J214" s="73"/>
      <c r="K214" s="74"/>
    </row>
    <row r="215" spans="1:11">
      <c r="A215" s="27">
        <v>41002</v>
      </c>
      <c r="B215" s="27"/>
      <c r="C215" s="28" t="s">
        <v>28</v>
      </c>
      <c r="D215" s="28" t="s">
        <v>683</v>
      </c>
      <c r="E215" s="539">
        <v>1549</v>
      </c>
      <c r="F215" s="100">
        <v>202.6</v>
      </c>
      <c r="G215" s="24"/>
      <c r="H215" s="172"/>
      <c r="I215" s="24"/>
      <c r="J215" s="73"/>
      <c r="K215" s="74"/>
    </row>
    <row r="216" spans="1:11">
      <c r="A216" s="27">
        <v>41002</v>
      </c>
      <c r="B216" s="27"/>
      <c r="C216" s="28" t="s">
        <v>518</v>
      </c>
      <c r="D216" s="28" t="s">
        <v>676</v>
      </c>
      <c r="E216" s="539">
        <v>1544</v>
      </c>
      <c r="F216" s="100">
        <v>153.75</v>
      </c>
      <c r="G216" s="24"/>
      <c r="H216" s="172"/>
      <c r="I216" s="24"/>
      <c r="J216" s="73"/>
      <c r="K216" s="74"/>
    </row>
    <row r="217" spans="1:11">
      <c r="A217" s="27">
        <v>41002</v>
      </c>
      <c r="B217" s="27"/>
      <c r="C217" s="28" t="s">
        <v>366</v>
      </c>
      <c r="D217" s="28" t="s">
        <v>676</v>
      </c>
      <c r="E217" s="539">
        <v>1593</v>
      </c>
      <c r="F217" s="102">
        <v>959.07</v>
      </c>
      <c r="G217" s="120"/>
      <c r="H217" s="172"/>
      <c r="I217" s="24"/>
      <c r="J217" s="73"/>
      <c r="K217" s="74"/>
    </row>
    <row r="218" spans="1:11">
      <c r="A218" s="27">
        <v>41002</v>
      </c>
      <c r="B218" s="27"/>
      <c r="C218" s="28" t="s">
        <v>729</v>
      </c>
      <c r="D218" s="28" t="s">
        <v>696</v>
      </c>
      <c r="E218" s="539">
        <v>1562</v>
      </c>
      <c r="F218" s="100">
        <v>150.66999999999999</v>
      </c>
      <c r="G218" s="24"/>
      <c r="H218" s="172"/>
      <c r="I218" s="24"/>
      <c r="J218" s="73"/>
      <c r="K218" s="74"/>
    </row>
    <row r="219" spans="1:11">
      <c r="A219" s="27">
        <v>41002</v>
      </c>
      <c r="B219" s="27"/>
      <c r="C219" s="28" t="s">
        <v>468</v>
      </c>
      <c r="D219" s="28" t="s">
        <v>676</v>
      </c>
      <c r="E219" s="539">
        <v>1598</v>
      </c>
      <c r="F219" s="102">
        <v>185.36</v>
      </c>
      <c r="G219" s="120"/>
      <c r="H219" s="172"/>
      <c r="I219" s="24"/>
      <c r="J219" s="73"/>
      <c r="K219" s="74"/>
    </row>
    <row r="220" spans="1:11">
      <c r="A220" s="27">
        <v>41002</v>
      </c>
      <c r="B220" s="27"/>
      <c r="C220" s="28" t="s">
        <v>737</v>
      </c>
      <c r="D220" s="28" t="s">
        <v>714</v>
      </c>
      <c r="E220" s="539">
        <v>1583</v>
      </c>
      <c r="F220" s="100">
        <v>471.84</v>
      </c>
      <c r="G220" s="24"/>
      <c r="H220" s="172"/>
      <c r="I220" s="24"/>
      <c r="J220" s="73"/>
      <c r="K220" s="74"/>
    </row>
    <row r="221" spans="1:11">
      <c r="A221" s="27">
        <v>41002</v>
      </c>
      <c r="B221" s="27"/>
      <c r="C221" s="28" t="s">
        <v>368</v>
      </c>
      <c r="D221" s="28" t="s">
        <v>676</v>
      </c>
      <c r="E221" s="539">
        <v>1595</v>
      </c>
      <c r="F221" s="102">
        <v>839.41</v>
      </c>
      <c r="G221" s="120"/>
      <c r="H221" s="172"/>
      <c r="I221" s="24"/>
      <c r="J221" s="73"/>
      <c r="K221" s="74"/>
    </row>
    <row r="222" spans="1:11">
      <c r="A222" s="27">
        <v>41003</v>
      </c>
      <c r="B222" s="27"/>
      <c r="C222" s="28" t="s">
        <v>368</v>
      </c>
      <c r="D222" s="28" t="s">
        <v>627</v>
      </c>
      <c r="E222" s="539">
        <v>1629</v>
      </c>
      <c r="F222" s="100">
        <v>292</v>
      </c>
      <c r="G222" s="24"/>
      <c r="H222" s="172"/>
      <c r="I222" s="24"/>
      <c r="J222" s="73"/>
      <c r="K222" s="74"/>
    </row>
    <row r="223" spans="1:11">
      <c r="A223" s="27">
        <v>41003</v>
      </c>
      <c r="B223" s="27"/>
      <c r="C223" s="28" t="s">
        <v>245</v>
      </c>
      <c r="D223" s="28" t="s">
        <v>627</v>
      </c>
      <c r="E223" s="539">
        <v>1637</v>
      </c>
      <c r="F223" s="100">
        <v>292</v>
      </c>
      <c r="G223" s="24"/>
      <c r="H223" s="172"/>
      <c r="I223" s="24"/>
      <c r="J223" s="73"/>
      <c r="K223" s="74"/>
    </row>
    <row r="224" spans="1:11">
      <c r="A224" s="27">
        <v>41003</v>
      </c>
      <c r="B224" s="27"/>
      <c r="C224" s="28" t="s">
        <v>523</v>
      </c>
      <c r="D224" s="28" t="s">
        <v>627</v>
      </c>
      <c r="E224" s="539">
        <v>1621</v>
      </c>
      <c r="F224" s="100">
        <v>292</v>
      </c>
      <c r="G224" s="24"/>
      <c r="H224" s="172"/>
      <c r="I224" s="24"/>
      <c r="J224" s="73"/>
      <c r="K224" s="74"/>
    </row>
    <row r="225" spans="1:11">
      <c r="A225" s="27">
        <v>41003</v>
      </c>
      <c r="B225" s="27"/>
      <c r="C225" s="28" t="s">
        <v>242</v>
      </c>
      <c r="D225" s="28" t="s">
        <v>627</v>
      </c>
      <c r="E225" s="539">
        <v>1633</v>
      </c>
      <c r="F225" s="100">
        <v>292</v>
      </c>
      <c r="G225" s="24"/>
      <c r="H225" s="172"/>
      <c r="I225" s="24"/>
      <c r="J225" s="73"/>
      <c r="K225" s="74"/>
    </row>
    <row r="226" spans="1:11">
      <c r="A226" s="27">
        <v>41003</v>
      </c>
      <c r="B226" s="27"/>
      <c r="C226" s="28" t="s">
        <v>563</v>
      </c>
      <c r="D226" s="28" t="s">
        <v>627</v>
      </c>
      <c r="E226" s="539">
        <v>1644</v>
      </c>
      <c r="F226" s="100">
        <v>292</v>
      </c>
      <c r="G226" s="24"/>
      <c r="H226" s="172"/>
      <c r="I226" s="24"/>
      <c r="J226" s="73"/>
      <c r="K226" s="74"/>
    </row>
    <row r="227" spans="1:11">
      <c r="A227" s="27">
        <v>41003</v>
      </c>
      <c r="B227" s="27"/>
      <c r="C227" s="28" t="s">
        <v>529</v>
      </c>
      <c r="D227" s="28" t="s">
        <v>627</v>
      </c>
      <c r="E227" s="539">
        <v>1640</v>
      </c>
      <c r="F227" s="100">
        <v>292</v>
      </c>
      <c r="G227" s="24"/>
      <c r="H227" s="172"/>
      <c r="I227" s="24"/>
      <c r="J227" s="73"/>
      <c r="K227" s="74"/>
    </row>
    <row r="228" spans="1:11">
      <c r="A228" s="27">
        <v>41003</v>
      </c>
      <c r="B228" s="27"/>
      <c r="C228" s="28" t="s">
        <v>229</v>
      </c>
      <c r="D228" s="28" t="s">
        <v>627</v>
      </c>
      <c r="E228" s="539">
        <v>1603</v>
      </c>
      <c r="F228" s="100">
        <v>292</v>
      </c>
      <c r="G228" s="24"/>
      <c r="H228" s="172"/>
      <c r="I228" s="24"/>
      <c r="J228" s="73"/>
      <c r="K228" s="74"/>
    </row>
    <row r="229" spans="1:11">
      <c r="A229" s="27">
        <v>41003</v>
      </c>
      <c r="B229" s="27"/>
      <c r="C229" s="28" t="s">
        <v>559</v>
      </c>
      <c r="D229" s="28" t="s">
        <v>627</v>
      </c>
      <c r="E229" s="539">
        <v>1620</v>
      </c>
      <c r="F229" s="100">
        <v>267.67</v>
      </c>
      <c r="G229" s="24"/>
      <c r="H229" s="172"/>
      <c r="I229" s="24"/>
      <c r="J229" s="73"/>
      <c r="K229" s="74"/>
    </row>
    <row r="230" spans="1:11">
      <c r="A230" s="27">
        <v>41003</v>
      </c>
      <c r="B230" s="27"/>
      <c r="C230" s="28" t="s">
        <v>520</v>
      </c>
      <c r="D230" s="28" t="s">
        <v>627</v>
      </c>
      <c r="E230" s="539">
        <v>1614</v>
      </c>
      <c r="F230" s="100">
        <v>267.67</v>
      </c>
      <c r="G230" s="24"/>
      <c r="H230" s="172"/>
      <c r="I230" s="24"/>
      <c r="J230" s="73"/>
      <c r="K230" s="74"/>
    </row>
    <row r="231" spans="1:11">
      <c r="A231" s="27">
        <v>41003</v>
      </c>
      <c r="B231" s="27"/>
      <c r="C231" s="28" t="s">
        <v>233</v>
      </c>
      <c r="D231" s="28" t="s">
        <v>627</v>
      </c>
      <c r="E231" s="539">
        <v>1615</v>
      </c>
      <c r="F231" s="100">
        <v>292</v>
      </c>
      <c r="G231" s="24"/>
      <c r="H231" s="172"/>
      <c r="I231" s="24"/>
      <c r="J231" s="73"/>
      <c r="K231" s="74"/>
    </row>
    <row r="232" spans="1:11">
      <c r="A232" s="60">
        <v>41008</v>
      </c>
    </row>
    <row r="233" spans="1:11">
      <c r="A233" s="27">
        <v>41002</v>
      </c>
      <c r="B233" s="27"/>
      <c r="C233" s="28" t="s">
        <v>243</v>
      </c>
      <c r="D233" s="28" t="s">
        <v>692</v>
      </c>
      <c r="E233" s="539">
        <v>1558</v>
      </c>
      <c r="F233" s="100">
        <v>294.02999999999997</v>
      </c>
      <c r="G233" s="86"/>
      <c r="H233" s="254"/>
      <c r="I233" s="24"/>
      <c r="J233" s="73"/>
      <c r="K233" s="74"/>
    </row>
    <row r="234" spans="1:11">
      <c r="A234" s="27">
        <v>41002</v>
      </c>
      <c r="B234" s="27"/>
      <c r="C234" s="28" t="s">
        <v>30</v>
      </c>
      <c r="D234" s="28" t="s">
        <v>691</v>
      </c>
      <c r="E234" s="539">
        <v>1557</v>
      </c>
      <c r="F234" s="100">
        <v>115.98</v>
      </c>
      <c r="G234" s="86"/>
      <c r="H234" s="254"/>
      <c r="I234" s="24"/>
      <c r="J234" s="73"/>
      <c r="K234" s="74"/>
    </row>
    <row r="235" spans="1:11">
      <c r="A235" s="27">
        <v>41002</v>
      </c>
      <c r="B235" s="27"/>
      <c r="C235" s="28" t="s">
        <v>265</v>
      </c>
      <c r="D235" s="28" t="s">
        <v>719</v>
      </c>
      <c r="E235" s="539">
        <v>1589</v>
      </c>
      <c r="F235" s="100">
        <v>143.08000000000001</v>
      </c>
      <c r="G235" s="86"/>
      <c r="H235" s="254"/>
      <c r="I235" s="24"/>
      <c r="J235" s="73"/>
      <c r="K235" s="74"/>
    </row>
    <row r="236" spans="1:11">
      <c r="A236" s="27">
        <v>41002</v>
      </c>
      <c r="B236" s="27"/>
      <c r="C236" s="28" t="s">
        <v>720</v>
      </c>
      <c r="D236" s="28" t="s">
        <v>676</v>
      </c>
      <c r="E236" s="539">
        <v>1547</v>
      </c>
      <c r="F236" s="100">
        <v>151.94999999999999</v>
      </c>
      <c r="G236" s="86"/>
      <c r="H236" s="254"/>
      <c r="I236" s="24"/>
      <c r="J236" s="73"/>
      <c r="K236" s="74"/>
    </row>
    <row r="237" spans="1:11">
      <c r="A237" s="27">
        <v>41002</v>
      </c>
      <c r="B237" s="27"/>
      <c r="C237" s="28" t="s">
        <v>245</v>
      </c>
      <c r="D237" s="28" t="s">
        <v>694</v>
      </c>
      <c r="E237" s="539">
        <v>1560</v>
      </c>
      <c r="F237" s="100">
        <v>130.86000000000001</v>
      </c>
      <c r="G237" s="86"/>
      <c r="H237" s="254"/>
      <c r="I237" s="24"/>
      <c r="J237" s="73"/>
      <c r="K237" s="74"/>
    </row>
    <row r="238" spans="1:11">
      <c r="A238" s="27">
        <v>41002</v>
      </c>
      <c r="B238" s="27"/>
      <c r="C238" s="28" t="s">
        <v>519</v>
      </c>
      <c r="D238" s="28" t="s">
        <v>676</v>
      </c>
      <c r="E238" s="539">
        <v>1545</v>
      </c>
      <c r="F238" s="100">
        <v>265.41000000000003</v>
      </c>
      <c r="G238" s="86"/>
      <c r="H238" s="254"/>
      <c r="I238" s="24"/>
      <c r="J238" s="73"/>
      <c r="K238" s="74"/>
    </row>
    <row r="239" spans="1:11">
      <c r="A239" s="27">
        <v>40990</v>
      </c>
      <c r="B239" s="27"/>
      <c r="C239" s="28" t="s">
        <v>540</v>
      </c>
      <c r="D239" s="28" t="s">
        <v>570</v>
      </c>
      <c r="E239" s="539">
        <v>1479</v>
      </c>
      <c r="F239" s="143">
        <v>110</v>
      </c>
      <c r="G239" s="120"/>
      <c r="H239" s="254"/>
      <c r="I239" s="24"/>
      <c r="J239" s="73"/>
      <c r="K239" s="74"/>
    </row>
    <row r="240" spans="1:11">
      <c r="A240" s="27">
        <v>41002</v>
      </c>
      <c r="B240" s="27"/>
      <c r="C240" s="28" t="s">
        <v>528</v>
      </c>
      <c r="D240" s="28" t="s">
        <v>693</v>
      </c>
      <c r="E240" s="539">
        <v>1559</v>
      </c>
      <c r="F240" s="100">
        <v>202.6</v>
      </c>
      <c r="G240" s="86"/>
      <c r="H240" s="254"/>
      <c r="I240" s="24"/>
      <c r="J240" s="73"/>
      <c r="K240" s="74"/>
    </row>
    <row r="241" spans="1:11">
      <c r="A241" s="27">
        <v>41002</v>
      </c>
      <c r="B241" s="27"/>
      <c r="C241" s="28" t="s">
        <v>730</v>
      </c>
      <c r="D241" s="28" t="s">
        <v>698</v>
      </c>
      <c r="E241" s="539">
        <v>1564</v>
      </c>
      <c r="F241" s="100">
        <v>405.2</v>
      </c>
      <c r="G241" s="86"/>
      <c r="H241" s="254"/>
      <c r="I241" s="24"/>
      <c r="J241" s="73"/>
      <c r="K241" s="74"/>
    </row>
    <row r="242" spans="1:11">
      <c r="A242" s="27">
        <v>41003</v>
      </c>
      <c r="B242" s="27"/>
      <c r="C242" s="28" t="s">
        <v>527</v>
      </c>
      <c r="D242" s="28" t="s">
        <v>627</v>
      </c>
      <c r="E242" s="539">
        <v>1634</v>
      </c>
      <c r="F242" s="100">
        <v>292</v>
      </c>
      <c r="G242" s="86"/>
      <c r="H242" s="254"/>
      <c r="I242" s="24"/>
      <c r="J242" s="73"/>
      <c r="K242" s="74"/>
    </row>
    <row r="243" spans="1:11">
      <c r="A243" s="27">
        <v>41003</v>
      </c>
      <c r="B243" s="27"/>
      <c r="C243" s="28" t="s">
        <v>524</v>
      </c>
      <c r="D243" s="28" t="s">
        <v>627</v>
      </c>
      <c r="E243" s="539">
        <v>1622</v>
      </c>
      <c r="F243" s="100">
        <v>292</v>
      </c>
      <c r="G243" s="86"/>
      <c r="H243" s="254"/>
      <c r="I243" s="24"/>
      <c r="J243" s="73"/>
      <c r="K243" s="74"/>
    </row>
    <row r="244" spans="1:11">
      <c r="A244" s="27">
        <v>40990</v>
      </c>
      <c r="B244" s="27"/>
      <c r="C244" s="28" t="s">
        <v>538</v>
      </c>
      <c r="D244" s="28" t="s">
        <v>570</v>
      </c>
      <c r="E244" s="539">
        <v>1473</v>
      </c>
      <c r="F244" s="100">
        <v>140</v>
      </c>
      <c r="H244" s="172"/>
      <c r="I244" s="24"/>
      <c r="J244" s="73"/>
      <c r="K244" s="74"/>
    </row>
    <row r="245" spans="1:11">
      <c r="A245" s="27">
        <v>41001</v>
      </c>
      <c r="B245" s="27"/>
      <c r="C245" s="28" t="s">
        <v>192</v>
      </c>
      <c r="D245" s="28" t="s">
        <v>676</v>
      </c>
      <c r="E245" s="539">
        <v>1523</v>
      </c>
      <c r="F245" s="100">
        <v>74.72</v>
      </c>
      <c r="H245" s="172"/>
      <c r="I245" s="24"/>
      <c r="J245" s="73"/>
      <c r="K245" s="74"/>
    </row>
    <row r="246" spans="1:11">
      <c r="A246" s="27">
        <v>41003</v>
      </c>
      <c r="B246" s="27"/>
      <c r="C246" s="28" t="s">
        <v>536</v>
      </c>
      <c r="D246" s="28" t="s">
        <v>627</v>
      </c>
      <c r="E246" s="539">
        <v>1625</v>
      </c>
      <c r="F246" s="100">
        <v>292</v>
      </c>
      <c r="H246" s="250"/>
    </row>
    <row r="247" spans="1:11">
      <c r="A247" s="60">
        <v>41010</v>
      </c>
    </row>
    <row r="248" spans="1:11">
      <c r="A248" s="27">
        <v>41002</v>
      </c>
      <c r="B248" s="27"/>
      <c r="C248" s="28" t="s">
        <v>731</v>
      </c>
      <c r="D248" s="28" t="s">
        <v>701</v>
      </c>
      <c r="E248" s="539">
        <v>1567</v>
      </c>
      <c r="F248" s="100">
        <v>405.2</v>
      </c>
      <c r="H248" s="254"/>
      <c r="I248" s="24"/>
      <c r="J248" s="73"/>
      <c r="K248" s="74"/>
    </row>
    <row r="249" spans="1:11">
      <c r="A249" s="27">
        <v>41001</v>
      </c>
      <c r="B249" s="27"/>
      <c r="C249" s="28" t="s">
        <v>497</v>
      </c>
      <c r="D249" s="28" t="s">
        <v>676</v>
      </c>
      <c r="E249" s="539">
        <v>1526</v>
      </c>
      <c r="F249" s="100">
        <v>148.04</v>
      </c>
      <c r="H249" s="254"/>
      <c r="I249" s="24"/>
      <c r="J249" s="73"/>
      <c r="K249" s="74"/>
    </row>
    <row r="250" spans="1:11">
      <c r="A250" s="27">
        <v>41002</v>
      </c>
      <c r="B250" s="27"/>
      <c r="C250" s="28" t="s">
        <v>736</v>
      </c>
      <c r="D250" s="28" t="s">
        <v>711</v>
      </c>
      <c r="E250" s="539">
        <v>1578</v>
      </c>
      <c r="F250" s="100">
        <v>501.24</v>
      </c>
      <c r="H250" s="254"/>
      <c r="I250" s="24"/>
      <c r="J250" s="73"/>
      <c r="K250" s="74"/>
    </row>
    <row r="251" spans="1:11">
      <c r="A251" s="27">
        <v>41002</v>
      </c>
      <c r="B251" s="27"/>
      <c r="C251" s="28" t="s">
        <v>259</v>
      </c>
      <c r="D251" s="28" t="s">
        <v>712</v>
      </c>
      <c r="E251" s="539">
        <v>1579</v>
      </c>
      <c r="F251" s="100">
        <v>319.37</v>
      </c>
      <c r="H251" s="254"/>
      <c r="I251" s="24"/>
      <c r="J251" s="73"/>
      <c r="K251" s="74"/>
    </row>
    <row r="252" spans="1:11">
      <c r="A252" s="27">
        <v>41002</v>
      </c>
      <c r="B252" s="27"/>
      <c r="C252" s="28" t="s">
        <v>543</v>
      </c>
      <c r="D252" s="28" t="s">
        <v>717</v>
      </c>
      <c r="E252" s="539">
        <v>1586</v>
      </c>
      <c r="F252" s="100">
        <v>159.99</v>
      </c>
      <c r="H252" s="254"/>
      <c r="I252" s="24"/>
      <c r="J252" s="73"/>
      <c r="K252" s="74"/>
    </row>
    <row r="253" spans="1:11">
      <c r="A253" s="27">
        <v>41002</v>
      </c>
      <c r="B253" s="27"/>
      <c r="C253" s="28" t="s">
        <v>257</v>
      </c>
      <c r="D253" s="28" t="s">
        <v>710</v>
      </c>
      <c r="E253" s="539">
        <v>1577</v>
      </c>
      <c r="F253" s="100">
        <v>371.74</v>
      </c>
      <c r="H253" s="254"/>
      <c r="I253" s="24"/>
      <c r="J253" s="73"/>
      <c r="K253" s="74"/>
    </row>
    <row r="255" spans="1:11">
      <c r="A255" s="27">
        <v>41002</v>
      </c>
      <c r="B255" s="27"/>
      <c r="C255" s="28" t="s">
        <v>725</v>
      </c>
      <c r="D255" s="28" t="s">
        <v>688</v>
      </c>
      <c r="E255" s="539">
        <v>1554</v>
      </c>
      <c r="F255" s="100">
        <v>40.94</v>
      </c>
      <c r="H255" s="254"/>
      <c r="I255" s="24"/>
      <c r="J255" s="73"/>
      <c r="K255" s="74"/>
    </row>
    <row r="256" spans="1:11">
      <c r="A256" s="60">
        <v>41011</v>
      </c>
      <c r="F256" s="91"/>
      <c r="G256" s="24"/>
      <c r="H256" s="250"/>
    </row>
    <row r="257" spans="1:11">
      <c r="A257" s="27">
        <v>41002</v>
      </c>
      <c r="B257" s="27"/>
      <c r="C257" s="28" t="s">
        <v>247</v>
      </c>
      <c r="D257" s="28" t="s">
        <v>697</v>
      </c>
      <c r="E257" s="539">
        <v>1563</v>
      </c>
      <c r="F257" s="100">
        <v>216.48</v>
      </c>
      <c r="G257" s="24"/>
      <c r="H257" s="172"/>
      <c r="I257" s="24"/>
      <c r="J257" s="73"/>
      <c r="K257" s="74"/>
    </row>
    <row r="258" spans="1:11">
      <c r="A258" s="27">
        <v>41002</v>
      </c>
      <c r="B258" s="27"/>
      <c r="C258" s="28" t="s">
        <v>38</v>
      </c>
      <c r="D258" s="28" t="s">
        <v>713</v>
      </c>
      <c r="E258" s="539">
        <v>1581</v>
      </c>
      <c r="F258" s="100">
        <v>228</v>
      </c>
      <c r="G258" s="24"/>
      <c r="H258" s="172"/>
      <c r="I258" s="24"/>
      <c r="J258" s="73"/>
      <c r="K258" s="74"/>
    </row>
    <row r="259" spans="1:11">
      <c r="A259" s="27">
        <v>41002</v>
      </c>
      <c r="B259" s="27"/>
      <c r="C259" s="28" t="s">
        <v>250</v>
      </c>
      <c r="D259" s="28" t="s">
        <v>700</v>
      </c>
      <c r="E259" s="539">
        <v>1566</v>
      </c>
      <c r="F259" s="100">
        <v>253.25</v>
      </c>
      <c r="H259" s="254"/>
      <c r="I259" s="24"/>
      <c r="J259" s="73"/>
      <c r="K259" s="74"/>
    </row>
    <row r="260" spans="1:11">
      <c r="A260" s="27">
        <v>41002</v>
      </c>
      <c r="B260" s="27"/>
      <c r="C260" s="28" t="s">
        <v>732</v>
      </c>
      <c r="D260" s="28" t="s">
        <v>702</v>
      </c>
      <c r="E260" s="539">
        <v>1568</v>
      </c>
      <c r="F260" s="100">
        <v>437.04</v>
      </c>
      <c r="H260" s="254"/>
      <c r="I260" s="24"/>
      <c r="J260" s="73"/>
      <c r="K260" s="74"/>
    </row>
    <row r="261" spans="1:11">
      <c r="A261" s="27">
        <v>41002</v>
      </c>
      <c r="B261" s="27"/>
      <c r="C261" s="28" t="s">
        <v>34</v>
      </c>
      <c r="D261" s="28" t="s">
        <v>703</v>
      </c>
      <c r="E261" s="539">
        <v>1569</v>
      </c>
      <c r="F261" s="100">
        <v>169.9</v>
      </c>
      <c r="H261" s="254"/>
      <c r="I261" s="24"/>
      <c r="J261" s="73"/>
      <c r="K261" s="74"/>
    </row>
    <row r="262" spans="1:11" s="46" customFormat="1">
      <c r="A262" s="60">
        <v>41016</v>
      </c>
      <c r="B262" s="116"/>
      <c r="C262" s="127"/>
      <c r="D262" s="127"/>
      <c r="E262" s="560"/>
      <c r="F262" s="120"/>
      <c r="H262" s="254"/>
      <c r="I262" s="24"/>
      <c r="J262" s="73"/>
      <c r="K262" s="74"/>
    </row>
    <row r="263" spans="1:11">
      <c r="A263" s="27">
        <v>41002</v>
      </c>
      <c r="B263" s="27"/>
      <c r="C263" s="28" t="s">
        <v>254</v>
      </c>
      <c r="D263" s="28" t="s">
        <v>705</v>
      </c>
      <c r="E263" s="539">
        <v>1572</v>
      </c>
      <c r="F263" s="102">
        <v>202.6</v>
      </c>
      <c r="G263" s="120"/>
      <c r="H263" s="172"/>
      <c r="I263" s="24"/>
      <c r="J263" s="73"/>
      <c r="K263" s="74"/>
    </row>
    <row r="264" spans="1:11">
      <c r="A264" s="60">
        <v>41017</v>
      </c>
    </row>
    <row r="265" spans="1:11">
      <c r="A265" s="27">
        <v>41017</v>
      </c>
      <c r="B265" s="27"/>
      <c r="C265" s="28" t="s">
        <v>823</v>
      </c>
      <c r="D265" s="28" t="s">
        <v>824</v>
      </c>
      <c r="E265" s="539">
        <v>1648</v>
      </c>
      <c r="F265" s="102">
        <v>1000</v>
      </c>
    </row>
    <row r="266" spans="1:11">
      <c r="A266" s="60">
        <v>41025</v>
      </c>
    </row>
    <row r="267" spans="1:11">
      <c r="A267" s="112">
        <v>40779</v>
      </c>
      <c r="B267" s="112">
        <v>40993</v>
      </c>
      <c r="C267" s="66" t="s">
        <v>118</v>
      </c>
      <c r="D267" s="22" t="s">
        <v>117</v>
      </c>
      <c r="E267" s="556">
        <v>534</v>
      </c>
      <c r="F267" s="131">
        <v>2683.11</v>
      </c>
    </row>
    <row r="268" spans="1:11">
      <c r="A268" s="60">
        <v>41029</v>
      </c>
      <c r="D268" s="86"/>
      <c r="E268" s="565"/>
      <c r="F268" s="141"/>
      <c r="G268" s="24"/>
      <c r="H268" s="250"/>
    </row>
    <row r="269" spans="1:11">
      <c r="A269" s="27">
        <v>41029</v>
      </c>
      <c r="B269" s="27"/>
      <c r="C269" s="28" t="s">
        <v>631</v>
      </c>
      <c r="D269" s="26" t="s">
        <v>887</v>
      </c>
      <c r="E269" s="566">
        <v>1660</v>
      </c>
      <c r="F269" s="100">
        <v>103.76</v>
      </c>
      <c r="G269" s="24"/>
      <c r="H269" s="172"/>
      <c r="I269" s="24"/>
      <c r="J269" s="73"/>
      <c r="K269" s="74"/>
    </row>
    <row r="270" spans="1:11">
      <c r="A270" s="27">
        <v>41029</v>
      </c>
      <c r="B270" s="27"/>
      <c r="C270" s="28" t="s">
        <v>893</v>
      </c>
      <c r="D270" s="26" t="s">
        <v>887</v>
      </c>
      <c r="E270" s="566">
        <v>1652</v>
      </c>
      <c r="F270" s="100">
        <v>99.72</v>
      </c>
      <c r="G270" s="24"/>
      <c r="H270" s="172"/>
      <c r="I270" s="24"/>
      <c r="J270" s="73"/>
      <c r="K270" s="74"/>
    </row>
    <row r="271" spans="1:11">
      <c r="A271" s="27">
        <v>41029</v>
      </c>
      <c r="B271" s="27"/>
      <c r="C271" s="28" t="s">
        <v>496</v>
      </c>
      <c r="D271" s="26" t="s">
        <v>887</v>
      </c>
      <c r="E271" s="566">
        <v>1654</v>
      </c>
      <c r="F271" s="100">
        <v>103.64</v>
      </c>
      <c r="G271" s="24"/>
      <c r="H271" s="172"/>
      <c r="I271" s="24"/>
      <c r="J271" s="73"/>
      <c r="K271" s="74"/>
    </row>
    <row r="272" spans="1:11">
      <c r="A272" s="27">
        <v>41029</v>
      </c>
      <c r="B272" s="27"/>
      <c r="C272" s="28" t="s">
        <v>507</v>
      </c>
      <c r="D272" s="26" t="s">
        <v>887</v>
      </c>
      <c r="E272" s="566">
        <v>1669</v>
      </c>
      <c r="F272" s="100">
        <v>103.64</v>
      </c>
      <c r="G272" s="24"/>
      <c r="H272" s="172"/>
      <c r="I272" s="24"/>
      <c r="J272" s="73"/>
      <c r="K272" s="74"/>
    </row>
    <row r="273" spans="1:11">
      <c r="A273" s="27">
        <v>41029</v>
      </c>
      <c r="B273" s="27"/>
      <c r="C273" s="28" t="s">
        <v>494</v>
      </c>
      <c r="D273" s="26" t="s">
        <v>887</v>
      </c>
      <c r="E273" s="566">
        <v>1651</v>
      </c>
      <c r="F273" s="100">
        <v>148.04</v>
      </c>
      <c r="G273" s="24"/>
      <c r="H273" s="172"/>
      <c r="I273" s="24"/>
      <c r="J273" s="73"/>
      <c r="K273" s="74"/>
    </row>
    <row r="274" spans="1:11">
      <c r="A274" s="27">
        <v>41003</v>
      </c>
      <c r="B274" s="27"/>
      <c r="C274" s="28" t="s">
        <v>32</v>
      </c>
      <c r="D274" s="26" t="s">
        <v>627</v>
      </c>
      <c r="E274" s="566">
        <v>1607</v>
      </c>
      <c r="F274" s="100">
        <v>184.93</v>
      </c>
      <c r="G274" s="24"/>
      <c r="H274" s="172"/>
      <c r="I274" s="24"/>
      <c r="J274" s="73"/>
      <c r="K274" s="74"/>
    </row>
    <row r="275" spans="1:11">
      <c r="A275" s="27">
        <v>41003</v>
      </c>
      <c r="B275" s="27"/>
      <c r="C275" s="28" t="s">
        <v>744</v>
      </c>
      <c r="D275" s="26" t="s">
        <v>627</v>
      </c>
      <c r="E275" s="566">
        <v>1632</v>
      </c>
      <c r="F275" s="100">
        <v>231.17</v>
      </c>
      <c r="G275" s="24"/>
      <c r="H275" s="172"/>
      <c r="I275" s="24"/>
      <c r="J275" s="73"/>
      <c r="K275" s="74"/>
    </row>
    <row r="276" spans="1:11">
      <c r="A276" s="27">
        <v>41003</v>
      </c>
      <c r="B276" s="27"/>
      <c r="C276" s="28" t="s">
        <v>457</v>
      </c>
      <c r="D276" s="26" t="s">
        <v>627</v>
      </c>
      <c r="E276" s="566">
        <v>1601</v>
      </c>
      <c r="F276" s="102">
        <v>219</v>
      </c>
      <c r="G276" s="120"/>
      <c r="H276" s="172"/>
      <c r="I276" s="24"/>
      <c r="J276" s="73"/>
      <c r="K276" s="74"/>
    </row>
    <row r="277" spans="1:11">
      <c r="A277" s="27">
        <v>41029</v>
      </c>
      <c r="B277" s="27"/>
      <c r="C277" s="28" t="s">
        <v>493</v>
      </c>
      <c r="D277" s="26" t="s">
        <v>887</v>
      </c>
      <c r="E277" s="566">
        <v>1650</v>
      </c>
      <c r="F277" s="100">
        <v>154.53</v>
      </c>
      <c r="G277" s="24"/>
      <c r="H277" s="172"/>
      <c r="I277" s="24"/>
      <c r="J277" s="73"/>
      <c r="K277" s="74"/>
    </row>
    <row r="278" spans="1:11">
      <c r="A278" s="27">
        <v>41029</v>
      </c>
      <c r="B278" s="27"/>
      <c r="C278" s="28" t="s">
        <v>505</v>
      </c>
      <c r="D278" s="26" t="s">
        <v>887</v>
      </c>
      <c r="E278" s="566">
        <v>1664</v>
      </c>
      <c r="F278" s="100">
        <v>148.04</v>
      </c>
      <c r="G278" s="24"/>
      <c r="H278" s="172"/>
      <c r="I278" s="24"/>
      <c r="J278" s="73"/>
      <c r="K278" s="74"/>
    </row>
    <row r="279" spans="1:11">
      <c r="A279" s="27">
        <v>41029</v>
      </c>
      <c r="B279" s="27"/>
      <c r="C279" s="28" t="s">
        <v>788</v>
      </c>
      <c r="D279" s="26" t="s">
        <v>887</v>
      </c>
      <c r="E279" s="566">
        <v>1649</v>
      </c>
      <c r="F279" s="100">
        <v>177.58</v>
      </c>
      <c r="G279" s="24"/>
      <c r="H279" s="172"/>
      <c r="I279" s="24"/>
      <c r="J279" s="73"/>
      <c r="K279" s="74"/>
    </row>
    <row r="280" spans="1:11">
      <c r="A280" s="27">
        <v>41029</v>
      </c>
      <c r="B280" s="27"/>
      <c r="C280" s="28" t="s">
        <v>789</v>
      </c>
      <c r="D280" s="26" t="s">
        <v>887</v>
      </c>
      <c r="E280" s="566">
        <v>1655</v>
      </c>
      <c r="F280" s="100">
        <v>148.04</v>
      </c>
      <c r="G280" s="24"/>
      <c r="H280" s="172"/>
      <c r="I280" s="24"/>
      <c r="J280" s="73"/>
      <c r="K280" s="74"/>
    </row>
    <row r="281" spans="1:11">
      <c r="A281" s="27">
        <v>41029</v>
      </c>
      <c r="B281" s="27"/>
      <c r="C281" s="28" t="s">
        <v>502</v>
      </c>
      <c r="D281" s="26" t="s">
        <v>887</v>
      </c>
      <c r="E281" s="566">
        <v>1659</v>
      </c>
      <c r="F281" s="100">
        <v>101.95</v>
      </c>
      <c r="G281" s="24"/>
      <c r="H281" s="172"/>
      <c r="I281" s="24"/>
      <c r="J281" s="73"/>
      <c r="K281" s="74"/>
    </row>
    <row r="282" spans="1:11">
      <c r="A282" s="27">
        <v>41029</v>
      </c>
      <c r="B282" s="27"/>
      <c r="C282" s="28" t="s">
        <v>506</v>
      </c>
      <c r="D282" s="26" t="s">
        <v>887</v>
      </c>
      <c r="E282" s="566">
        <v>1667</v>
      </c>
      <c r="F282" s="100">
        <v>148.04</v>
      </c>
      <c r="G282" s="24"/>
      <c r="H282" s="172"/>
      <c r="I282" s="24"/>
      <c r="J282" s="73"/>
      <c r="K282" s="74"/>
    </row>
    <row r="283" spans="1:11">
      <c r="A283" s="60">
        <v>41031</v>
      </c>
      <c r="D283" s="86"/>
      <c r="E283" s="565"/>
      <c r="F283" s="141"/>
      <c r="G283" s="24"/>
      <c r="H283" s="250"/>
    </row>
    <row r="284" spans="1:11">
      <c r="A284" s="27">
        <v>41003</v>
      </c>
      <c r="B284" s="27"/>
      <c r="C284" s="28" t="s">
        <v>335</v>
      </c>
      <c r="D284" s="26" t="s">
        <v>627</v>
      </c>
      <c r="E284" s="566">
        <v>1638</v>
      </c>
      <c r="F284" s="100">
        <v>97.33</v>
      </c>
      <c r="G284" s="24"/>
      <c r="H284" s="172"/>
      <c r="I284" s="24"/>
      <c r="J284" s="73"/>
      <c r="K284" s="74"/>
    </row>
    <row r="285" spans="1:11">
      <c r="A285" s="27">
        <v>41003</v>
      </c>
      <c r="B285" s="27"/>
      <c r="C285" s="28" t="s">
        <v>354</v>
      </c>
      <c r="D285" s="26" t="s">
        <v>627</v>
      </c>
      <c r="E285" s="566">
        <v>1612</v>
      </c>
      <c r="F285" s="100">
        <v>292</v>
      </c>
      <c r="G285" s="24"/>
      <c r="H285" s="172"/>
      <c r="I285" s="24"/>
      <c r="J285" s="73"/>
      <c r="K285" s="74"/>
    </row>
    <row r="286" spans="1:11">
      <c r="A286" s="27">
        <v>41003</v>
      </c>
      <c r="B286" s="27"/>
      <c r="C286" s="28" t="s">
        <v>468</v>
      </c>
      <c r="D286" s="26" t="s">
        <v>627</v>
      </c>
      <c r="E286" s="566">
        <v>1646</v>
      </c>
      <c r="F286" s="100">
        <v>292</v>
      </c>
      <c r="G286" s="24"/>
      <c r="H286" s="172"/>
      <c r="I286" s="24"/>
      <c r="J286" s="73"/>
      <c r="K286" s="74"/>
    </row>
    <row r="287" spans="1:11">
      <c r="A287" s="27">
        <v>41003</v>
      </c>
      <c r="B287" s="27"/>
      <c r="C287" s="28" t="s">
        <v>741</v>
      </c>
      <c r="D287" s="26" t="s">
        <v>627</v>
      </c>
      <c r="E287" s="566">
        <v>1611</v>
      </c>
      <c r="F287" s="100">
        <v>292</v>
      </c>
      <c r="G287" s="24"/>
      <c r="H287" s="172"/>
      <c r="I287" s="24"/>
      <c r="J287" s="73"/>
      <c r="K287" s="74"/>
    </row>
    <row r="288" spans="1:11">
      <c r="A288" s="27">
        <v>41003</v>
      </c>
      <c r="B288" s="27"/>
      <c r="C288" s="28" t="s">
        <v>522</v>
      </c>
      <c r="D288" s="26" t="s">
        <v>627</v>
      </c>
      <c r="E288" s="566">
        <v>1618</v>
      </c>
      <c r="F288" s="100">
        <v>34.880000000000003</v>
      </c>
      <c r="G288" s="24"/>
      <c r="H288" s="172"/>
      <c r="I288" s="24"/>
      <c r="J288" s="73"/>
      <c r="K288" s="74"/>
    </row>
    <row r="289" spans="1:11">
      <c r="A289" s="27">
        <v>41003</v>
      </c>
      <c r="B289" s="27"/>
      <c r="C289" s="28" t="s">
        <v>369</v>
      </c>
      <c r="D289" s="26" t="s">
        <v>627</v>
      </c>
      <c r="E289" s="566">
        <v>1617</v>
      </c>
      <c r="F289" s="100">
        <v>292</v>
      </c>
      <c r="G289" s="24"/>
      <c r="H289" s="172"/>
      <c r="I289" s="24"/>
      <c r="J289" s="73"/>
      <c r="K289" s="74"/>
    </row>
    <row r="290" spans="1:11">
      <c r="A290" s="27">
        <v>41003</v>
      </c>
      <c r="B290" s="27"/>
      <c r="C290" s="28" t="s">
        <v>356</v>
      </c>
      <c r="D290" s="26" t="s">
        <v>627</v>
      </c>
      <c r="E290" s="566">
        <v>1642</v>
      </c>
      <c r="F290" s="100">
        <v>48.67</v>
      </c>
      <c r="G290" s="24"/>
      <c r="H290" s="172"/>
      <c r="I290" s="24"/>
      <c r="J290" s="73"/>
      <c r="K290" s="74"/>
    </row>
    <row r="291" spans="1:11">
      <c r="A291" s="27">
        <v>41003</v>
      </c>
      <c r="B291" s="27"/>
      <c r="C291" s="28" t="s">
        <v>566</v>
      </c>
      <c r="D291" s="26" t="s">
        <v>627</v>
      </c>
      <c r="E291" s="566">
        <v>1623</v>
      </c>
      <c r="F291" s="100">
        <v>191.42</v>
      </c>
      <c r="G291" s="24"/>
      <c r="H291" s="172"/>
      <c r="I291" s="24"/>
      <c r="J291" s="73"/>
      <c r="K291" s="74"/>
    </row>
    <row r="292" spans="1:11">
      <c r="A292" s="27">
        <v>41003</v>
      </c>
      <c r="B292" s="27"/>
      <c r="C292" s="28" t="s">
        <v>249</v>
      </c>
      <c r="D292" s="26" t="s">
        <v>627</v>
      </c>
      <c r="E292" s="566">
        <v>1604</v>
      </c>
      <c r="F292" s="100">
        <v>292</v>
      </c>
      <c r="G292" s="24"/>
      <c r="H292" s="172"/>
      <c r="I292" s="24"/>
      <c r="J292" s="73"/>
      <c r="K292" s="74"/>
    </row>
    <row r="293" spans="1:11">
      <c r="A293" s="27">
        <v>41003</v>
      </c>
      <c r="B293" s="27"/>
      <c r="C293" s="28" t="s">
        <v>538</v>
      </c>
      <c r="D293" s="26" t="s">
        <v>627</v>
      </c>
      <c r="E293" s="566">
        <v>1628</v>
      </c>
      <c r="F293" s="100">
        <v>229.54</v>
      </c>
      <c r="G293" s="24"/>
      <c r="H293" s="172"/>
      <c r="I293" s="24"/>
      <c r="J293" s="73"/>
      <c r="K293" s="74"/>
    </row>
    <row r="294" spans="1:11">
      <c r="A294" s="27">
        <v>41003</v>
      </c>
      <c r="B294" s="27"/>
      <c r="C294" s="28" t="s">
        <v>521</v>
      </c>
      <c r="D294" s="26" t="s">
        <v>627</v>
      </c>
      <c r="E294" s="566">
        <v>1613</v>
      </c>
      <c r="F294" s="100">
        <v>48.67</v>
      </c>
      <c r="G294" s="24"/>
      <c r="H294" s="172"/>
      <c r="I294" s="24"/>
      <c r="J294" s="73"/>
      <c r="K294" s="74"/>
    </row>
    <row r="295" spans="1:11">
      <c r="A295" s="27">
        <v>41003</v>
      </c>
      <c r="B295" s="27"/>
      <c r="C295" s="28" t="s">
        <v>743</v>
      </c>
      <c r="D295" s="26" t="s">
        <v>627</v>
      </c>
      <c r="E295" s="566">
        <v>1631</v>
      </c>
      <c r="F295" s="100">
        <v>167.9</v>
      </c>
      <c r="G295" s="24"/>
      <c r="H295" s="172"/>
      <c r="I295" s="24"/>
      <c r="J295" s="73"/>
      <c r="K295" s="74"/>
    </row>
    <row r="296" spans="1:11">
      <c r="A296" s="27">
        <v>41003</v>
      </c>
      <c r="B296" s="27"/>
      <c r="C296" s="28" t="s">
        <v>537</v>
      </c>
      <c r="D296" s="26" t="s">
        <v>627</v>
      </c>
      <c r="E296" s="566">
        <v>1626</v>
      </c>
      <c r="F296" s="100">
        <v>73</v>
      </c>
      <c r="G296" s="24"/>
      <c r="H296" s="172"/>
      <c r="I296" s="24"/>
      <c r="J296" s="73"/>
      <c r="K296" s="74"/>
    </row>
    <row r="297" spans="1:11">
      <c r="A297" s="27">
        <v>41029</v>
      </c>
      <c r="B297" s="27"/>
      <c r="C297" s="28" t="s">
        <v>894</v>
      </c>
      <c r="D297" s="28" t="s">
        <v>887</v>
      </c>
      <c r="E297" s="539">
        <v>1666</v>
      </c>
      <c r="F297" s="100">
        <v>126.91</v>
      </c>
      <c r="G297" s="24"/>
      <c r="H297" s="254"/>
      <c r="I297" s="24"/>
      <c r="J297" s="73"/>
      <c r="K297" s="74"/>
    </row>
    <row r="298" spans="1:11">
      <c r="A298" s="27">
        <v>41003</v>
      </c>
      <c r="B298" s="27"/>
      <c r="C298" s="28" t="s">
        <v>740</v>
      </c>
      <c r="D298" s="28" t="s">
        <v>627</v>
      </c>
      <c r="E298" s="539">
        <v>1602</v>
      </c>
      <c r="F298" s="100">
        <v>253.88</v>
      </c>
      <c r="G298" s="24"/>
      <c r="H298" s="254"/>
      <c r="I298" s="24"/>
      <c r="J298" s="73"/>
      <c r="K298" s="74"/>
    </row>
    <row r="299" spans="1:11">
      <c r="A299" s="27">
        <v>41029</v>
      </c>
      <c r="B299" s="27"/>
      <c r="C299" s="28" t="s">
        <v>389</v>
      </c>
      <c r="D299" s="28" t="s">
        <v>889</v>
      </c>
      <c r="E299" s="539">
        <v>1672</v>
      </c>
      <c r="F299" s="102">
        <v>516</v>
      </c>
      <c r="G299" s="120"/>
      <c r="H299" s="254"/>
      <c r="I299" s="24"/>
      <c r="J299" s="73"/>
      <c r="K299" s="74"/>
    </row>
    <row r="300" spans="1:11">
      <c r="A300" s="27">
        <v>41029</v>
      </c>
      <c r="B300" s="27"/>
      <c r="C300" s="28" t="s">
        <v>498</v>
      </c>
      <c r="D300" s="28" t="s">
        <v>887</v>
      </c>
      <c r="E300" s="539">
        <v>1656</v>
      </c>
      <c r="F300" s="100">
        <v>148.04</v>
      </c>
      <c r="G300" s="24"/>
      <c r="H300" s="254"/>
      <c r="I300" s="24"/>
      <c r="J300" s="73"/>
      <c r="K300" s="74"/>
    </row>
    <row r="301" spans="1:11">
      <c r="A301" s="27">
        <v>41029</v>
      </c>
      <c r="B301" s="27"/>
      <c r="C301" s="28" t="s">
        <v>499</v>
      </c>
      <c r="D301" s="28" t="s">
        <v>887</v>
      </c>
      <c r="E301" s="539">
        <v>1657</v>
      </c>
      <c r="F301" s="100">
        <v>103.64</v>
      </c>
      <c r="G301" s="24"/>
      <c r="H301" s="254"/>
      <c r="I301" s="24"/>
      <c r="J301" s="73"/>
      <c r="K301" s="74"/>
    </row>
    <row r="302" spans="1:11">
      <c r="A302" s="27">
        <v>41029</v>
      </c>
      <c r="B302" s="27"/>
      <c r="C302" s="28" t="s">
        <v>495</v>
      </c>
      <c r="D302" s="28" t="s">
        <v>887</v>
      </c>
      <c r="E302" s="539">
        <v>1653</v>
      </c>
      <c r="F302" s="100">
        <v>148.04</v>
      </c>
      <c r="G302" s="24"/>
      <c r="H302" s="254"/>
      <c r="I302" s="24"/>
      <c r="J302" s="73"/>
      <c r="K302" s="74"/>
    </row>
    <row r="303" spans="1:11">
      <c r="A303" s="27">
        <v>41029</v>
      </c>
      <c r="B303" s="27"/>
      <c r="C303" s="28" t="s">
        <v>503</v>
      </c>
      <c r="D303" s="28" t="s">
        <v>887</v>
      </c>
      <c r="E303" s="539">
        <v>1661</v>
      </c>
      <c r="F303" s="100">
        <v>103.64</v>
      </c>
      <c r="G303" s="24"/>
      <c r="H303" s="254"/>
      <c r="I303" s="24"/>
      <c r="J303" s="73"/>
      <c r="K303" s="74"/>
    </row>
    <row r="304" spans="1:11">
      <c r="A304" s="27">
        <v>41003</v>
      </c>
      <c r="B304" s="27"/>
      <c r="C304" s="28" t="s">
        <v>560</v>
      </c>
      <c r="D304" s="28" t="s">
        <v>627</v>
      </c>
      <c r="E304" s="539">
        <v>1627</v>
      </c>
      <c r="F304" s="100">
        <v>292</v>
      </c>
      <c r="G304" s="24"/>
      <c r="H304" s="254"/>
      <c r="I304" s="24"/>
      <c r="J304" s="73"/>
      <c r="K304" s="74"/>
    </row>
    <row r="305" spans="1:11">
      <c r="A305" s="27">
        <v>41003</v>
      </c>
      <c r="B305" s="27"/>
      <c r="C305" s="28" t="s">
        <v>742</v>
      </c>
      <c r="D305" s="28" t="s">
        <v>627</v>
      </c>
      <c r="E305" s="539">
        <v>1630</v>
      </c>
      <c r="F305" s="100">
        <v>267.67</v>
      </c>
      <c r="G305" s="24"/>
      <c r="H305" s="254"/>
      <c r="I305" s="24"/>
      <c r="J305" s="73"/>
      <c r="K305" s="74"/>
    </row>
    <row r="306" spans="1:11">
      <c r="A306" s="27">
        <v>41029</v>
      </c>
      <c r="B306" s="27"/>
      <c r="C306" s="28" t="s">
        <v>173</v>
      </c>
      <c r="D306" s="28" t="s">
        <v>887</v>
      </c>
      <c r="E306" s="539">
        <v>1663</v>
      </c>
      <c r="F306" s="100">
        <v>241.82</v>
      </c>
      <c r="G306" s="24"/>
      <c r="H306" s="254"/>
      <c r="I306" s="24"/>
      <c r="J306" s="73"/>
      <c r="K306" s="74"/>
    </row>
    <row r="307" spans="1:11">
      <c r="A307" s="27">
        <v>41003</v>
      </c>
      <c r="B307" s="27"/>
      <c r="C307" s="28" t="s">
        <v>534</v>
      </c>
      <c r="D307" s="28" t="s">
        <v>627</v>
      </c>
      <c r="E307" s="539">
        <v>1619</v>
      </c>
      <c r="F307" s="100">
        <v>184.93</v>
      </c>
      <c r="G307" s="24"/>
      <c r="H307" s="254"/>
      <c r="I307" s="24"/>
      <c r="J307" s="73"/>
      <c r="K307" s="74"/>
    </row>
    <row r="308" spans="1:11">
      <c r="A308" s="27">
        <v>41003</v>
      </c>
      <c r="B308" s="27"/>
      <c r="C308" s="28" t="s">
        <v>395</v>
      </c>
      <c r="D308" s="28" t="s">
        <v>627</v>
      </c>
      <c r="E308" s="539">
        <v>1636</v>
      </c>
      <c r="F308" s="100">
        <v>68.13</v>
      </c>
      <c r="G308" s="24"/>
      <c r="H308" s="254"/>
      <c r="I308" s="24"/>
      <c r="J308" s="73"/>
      <c r="K308" s="74"/>
    </row>
    <row r="309" spans="1:11">
      <c r="A309" s="27">
        <v>41029</v>
      </c>
      <c r="B309" s="27"/>
      <c r="C309" s="28" t="s">
        <v>741</v>
      </c>
      <c r="D309" s="28" t="s">
        <v>888</v>
      </c>
      <c r="E309" s="539">
        <v>1671</v>
      </c>
      <c r="F309" s="100">
        <v>1554.24</v>
      </c>
      <c r="G309" s="24"/>
      <c r="H309" s="254"/>
      <c r="I309" s="24"/>
      <c r="J309" s="73"/>
      <c r="K309" s="74"/>
    </row>
    <row r="310" spans="1:11">
      <c r="A310" s="27">
        <v>41003</v>
      </c>
      <c r="B310" s="27"/>
      <c r="C310" s="28" t="s">
        <v>367</v>
      </c>
      <c r="D310" s="28" t="s">
        <v>627</v>
      </c>
      <c r="E310" s="539">
        <v>1609</v>
      </c>
      <c r="F310" s="100">
        <v>292</v>
      </c>
      <c r="G310" s="24"/>
      <c r="H310" s="254"/>
      <c r="I310" s="24"/>
      <c r="J310" s="73"/>
      <c r="K310" s="74"/>
    </row>
    <row r="311" spans="1:11">
      <c r="A311" s="60">
        <v>41032</v>
      </c>
    </row>
    <row r="312" spans="1:11">
      <c r="A312" s="27">
        <v>41029</v>
      </c>
      <c r="B312" s="27"/>
      <c r="C312" s="28" t="s">
        <v>895</v>
      </c>
      <c r="D312" s="28" t="s">
        <v>890</v>
      </c>
      <c r="E312" s="563">
        <v>1673</v>
      </c>
      <c r="F312" s="100">
        <v>206</v>
      </c>
      <c r="G312" s="24"/>
      <c r="H312" s="254"/>
      <c r="I312" s="24"/>
      <c r="J312" s="73"/>
      <c r="K312" s="74"/>
    </row>
    <row r="313" spans="1:11">
      <c r="A313" s="27">
        <v>41003</v>
      </c>
      <c r="B313" s="27"/>
      <c r="C313" s="28" t="s">
        <v>558</v>
      </c>
      <c r="D313" s="28" t="s">
        <v>627</v>
      </c>
      <c r="E313" s="563">
        <v>1610</v>
      </c>
      <c r="F313" s="100">
        <v>292</v>
      </c>
      <c r="G313" s="24"/>
      <c r="H313" s="254"/>
      <c r="I313" s="24"/>
      <c r="J313" s="73"/>
      <c r="K313" s="74"/>
    </row>
    <row r="314" spans="1:11">
      <c r="A314" s="27">
        <v>41003</v>
      </c>
      <c r="B314" s="27"/>
      <c r="C314" s="28" t="s">
        <v>732</v>
      </c>
      <c r="D314" s="28" t="s">
        <v>627</v>
      </c>
      <c r="E314" s="563">
        <v>1606</v>
      </c>
      <c r="F314" s="100">
        <v>292</v>
      </c>
      <c r="G314" s="24"/>
      <c r="H314" s="254"/>
      <c r="I314" s="24"/>
      <c r="J314" s="73"/>
      <c r="K314" s="74"/>
    </row>
    <row r="315" spans="1:11">
      <c r="A315" s="27">
        <v>41003</v>
      </c>
      <c r="B315" s="27"/>
      <c r="C315" s="28" t="s">
        <v>533</v>
      </c>
      <c r="D315" s="28" t="s">
        <v>627</v>
      </c>
      <c r="E315" s="563">
        <v>1616</v>
      </c>
      <c r="F315" s="100">
        <v>292</v>
      </c>
      <c r="G315" s="24"/>
      <c r="H315" s="254"/>
      <c r="I315" s="24"/>
      <c r="J315" s="73"/>
      <c r="K315" s="74"/>
    </row>
    <row r="316" spans="1:11">
      <c r="A316" s="27">
        <v>41031</v>
      </c>
      <c r="B316" s="27"/>
      <c r="C316" s="28" t="s">
        <v>527</v>
      </c>
      <c r="D316" s="28" t="s">
        <v>898</v>
      </c>
      <c r="E316" s="563">
        <v>1694</v>
      </c>
      <c r="F316" s="102">
        <v>294.02999999999997</v>
      </c>
      <c r="G316" s="120"/>
      <c r="H316" s="254"/>
      <c r="I316" s="24"/>
      <c r="J316" s="73"/>
      <c r="K316" s="74"/>
    </row>
    <row r="317" spans="1:11">
      <c r="A317" s="27">
        <v>41003</v>
      </c>
      <c r="B317" s="27"/>
      <c r="C317" s="28" t="s">
        <v>730</v>
      </c>
      <c r="D317" s="28" t="s">
        <v>627</v>
      </c>
      <c r="E317" s="539">
        <v>1605</v>
      </c>
      <c r="F317" s="166">
        <v>91.66</v>
      </c>
      <c r="H317" s="254"/>
      <c r="I317" s="24"/>
      <c r="J317" s="73"/>
      <c r="K317" s="74"/>
    </row>
    <row r="318" spans="1:11">
      <c r="A318" s="27">
        <v>41003</v>
      </c>
      <c r="B318" s="27"/>
      <c r="C318" s="28" t="s">
        <v>69</v>
      </c>
      <c r="D318" s="28" t="s">
        <v>627</v>
      </c>
      <c r="E318" s="563">
        <v>1643</v>
      </c>
      <c r="F318" s="100">
        <v>168.71</v>
      </c>
      <c r="G318" s="24"/>
      <c r="H318" s="172"/>
      <c r="I318" s="24"/>
      <c r="J318" s="73"/>
      <c r="K318" s="74"/>
    </row>
    <row r="319" spans="1:11">
      <c r="A319" s="27">
        <v>41031</v>
      </c>
      <c r="B319" s="27"/>
      <c r="C319" s="28" t="s">
        <v>799</v>
      </c>
      <c r="D319" s="28" t="s">
        <v>898</v>
      </c>
      <c r="E319" s="563">
        <v>1697</v>
      </c>
      <c r="F319" s="102">
        <v>133.56</v>
      </c>
      <c r="G319" s="120"/>
      <c r="H319" s="172"/>
      <c r="I319" s="24"/>
      <c r="J319" s="73"/>
      <c r="K319" s="74"/>
    </row>
    <row r="320" spans="1:11">
      <c r="A320" s="27">
        <v>41031</v>
      </c>
      <c r="B320" s="27"/>
      <c r="C320" s="28" t="s">
        <v>337</v>
      </c>
      <c r="D320" s="28" t="s">
        <v>898</v>
      </c>
      <c r="E320" s="563">
        <v>1704</v>
      </c>
      <c r="F320" s="102">
        <v>412.86</v>
      </c>
      <c r="G320" s="120"/>
      <c r="H320" s="172"/>
      <c r="I320" s="24"/>
      <c r="J320" s="73"/>
      <c r="K320" s="74"/>
    </row>
    <row r="321" spans="1:11">
      <c r="A321" s="27">
        <v>41031</v>
      </c>
      <c r="B321" s="27"/>
      <c r="C321" s="28" t="s">
        <v>535</v>
      </c>
      <c r="D321" s="28" t="s">
        <v>898</v>
      </c>
      <c r="E321" s="563">
        <v>1710</v>
      </c>
      <c r="F321" s="102">
        <v>226.14</v>
      </c>
      <c r="G321" s="120"/>
      <c r="H321" s="172"/>
    </row>
    <row r="322" spans="1:11">
      <c r="A322" s="27">
        <v>41031</v>
      </c>
      <c r="B322" s="27"/>
      <c r="C322" s="28" t="s">
        <v>521</v>
      </c>
      <c r="D322" s="28" t="s">
        <v>898</v>
      </c>
      <c r="E322" s="563">
        <v>1680</v>
      </c>
      <c r="F322" s="102">
        <v>151.31</v>
      </c>
      <c r="G322" s="120"/>
      <c r="H322" s="172"/>
      <c r="I322" s="24"/>
      <c r="J322" s="73"/>
      <c r="K322" s="74"/>
    </row>
    <row r="323" spans="1:11">
      <c r="A323" s="27">
        <v>41031</v>
      </c>
      <c r="B323" s="27"/>
      <c r="C323" s="28" t="s">
        <v>744</v>
      </c>
      <c r="D323" s="28" t="s">
        <v>898</v>
      </c>
      <c r="E323" s="563">
        <v>1716</v>
      </c>
      <c r="F323" s="102">
        <v>375.16</v>
      </c>
      <c r="G323" s="120"/>
      <c r="H323" s="172"/>
      <c r="I323" s="24"/>
      <c r="J323" s="73"/>
      <c r="K323" s="74"/>
    </row>
    <row r="324" spans="1:11">
      <c r="A324" s="27">
        <v>41031</v>
      </c>
      <c r="B324" s="27"/>
      <c r="C324" s="28" t="s">
        <v>792</v>
      </c>
      <c r="D324" s="28" t="s">
        <v>898</v>
      </c>
      <c r="E324" s="563">
        <v>1678</v>
      </c>
      <c r="F324" s="102">
        <v>265.41000000000003</v>
      </c>
      <c r="G324" s="120"/>
      <c r="H324" s="172"/>
      <c r="I324" s="24"/>
      <c r="J324" s="73"/>
      <c r="K324" s="74"/>
    </row>
    <row r="325" spans="1:11">
      <c r="A325" s="27">
        <v>41031</v>
      </c>
      <c r="B325" s="27"/>
      <c r="C325" s="28" t="s">
        <v>242</v>
      </c>
      <c r="D325" s="28" t="s">
        <v>898</v>
      </c>
      <c r="E325" s="563">
        <v>1693</v>
      </c>
      <c r="F325" s="102">
        <v>116.86</v>
      </c>
      <c r="G325" s="120"/>
      <c r="H325" s="172"/>
      <c r="I325" s="24"/>
      <c r="J325" s="73"/>
      <c r="K325" s="74"/>
    </row>
    <row r="326" spans="1:11">
      <c r="A326" s="27">
        <v>41031</v>
      </c>
      <c r="B326" s="27"/>
      <c r="C326" s="28" t="s">
        <v>520</v>
      </c>
      <c r="D326" s="28" t="s">
        <v>898</v>
      </c>
      <c r="E326" s="563">
        <v>1679</v>
      </c>
      <c r="F326" s="102">
        <v>194.86</v>
      </c>
      <c r="G326" s="120"/>
      <c r="H326" s="172"/>
      <c r="I326" s="24"/>
      <c r="J326" s="73"/>
      <c r="K326" s="74"/>
    </row>
    <row r="327" spans="1:11">
      <c r="A327" s="27">
        <v>41031</v>
      </c>
      <c r="B327" s="27"/>
      <c r="C327" s="28" t="s">
        <v>559</v>
      </c>
      <c r="D327" s="28" t="s">
        <v>898</v>
      </c>
      <c r="E327" s="563">
        <v>1684</v>
      </c>
      <c r="F327" s="102">
        <v>206.43</v>
      </c>
      <c r="G327" s="120"/>
      <c r="H327" s="172"/>
      <c r="I327" s="24"/>
      <c r="J327" s="73"/>
      <c r="K327" s="74"/>
    </row>
    <row r="328" spans="1:11">
      <c r="A328" s="27">
        <v>41031</v>
      </c>
      <c r="B328" s="27"/>
      <c r="C328" s="28" t="s">
        <v>743</v>
      </c>
      <c r="D328" s="28" t="s">
        <v>898</v>
      </c>
      <c r="E328" s="563">
        <v>1692</v>
      </c>
      <c r="F328" s="102">
        <v>136.94999999999999</v>
      </c>
      <c r="G328" s="120"/>
      <c r="H328" s="172"/>
      <c r="I328" s="24"/>
      <c r="J328" s="73"/>
      <c r="K328" s="74"/>
    </row>
    <row r="329" spans="1:11">
      <c r="A329" s="27">
        <v>41031</v>
      </c>
      <c r="B329" s="27"/>
      <c r="C329" s="28" t="s">
        <v>518</v>
      </c>
      <c r="D329" s="28" t="s">
        <v>898</v>
      </c>
      <c r="E329" s="563">
        <v>1677</v>
      </c>
      <c r="F329" s="102">
        <v>153.75</v>
      </c>
      <c r="G329" s="120"/>
      <c r="H329" s="172"/>
      <c r="I329" s="24"/>
      <c r="J329" s="73"/>
      <c r="K329" s="74"/>
    </row>
    <row r="330" spans="1:11">
      <c r="A330" s="27">
        <v>41031</v>
      </c>
      <c r="B330" s="27"/>
      <c r="C330" s="28" t="s">
        <v>914</v>
      </c>
      <c r="D330" s="28" t="s">
        <v>898</v>
      </c>
      <c r="E330" s="563">
        <v>1701</v>
      </c>
      <c r="F330" s="102">
        <v>151.94999999999999</v>
      </c>
      <c r="G330" s="120"/>
      <c r="H330" s="172"/>
      <c r="I330" s="24"/>
      <c r="J330" s="73"/>
      <c r="K330" s="74"/>
    </row>
    <row r="331" spans="1:11">
      <c r="A331" s="60">
        <v>41033</v>
      </c>
    </row>
    <row r="332" spans="1:11">
      <c r="A332" s="27">
        <v>41029</v>
      </c>
      <c r="B332" s="27"/>
      <c r="C332" s="28" t="s">
        <v>767</v>
      </c>
      <c r="D332" s="28" t="s">
        <v>892</v>
      </c>
      <c r="E332" s="563">
        <v>1675</v>
      </c>
      <c r="F332" s="100">
        <v>550.54999999999995</v>
      </c>
      <c r="H332" s="254"/>
      <c r="I332" s="24"/>
      <c r="J332" s="73"/>
      <c r="K332" s="74"/>
    </row>
    <row r="333" spans="1:11">
      <c r="A333" s="27">
        <v>41031</v>
      </c>
      <c r="B333" s="27"/>
      <c r="C333" s="28" t="s">
        <v>532</v>
      </c>
      <c r="D333" s="28" t="s">
        <v>898</v>
      </c>
      <c r="E333" s="563">
        <v>1707</v>
      </c>
      <c r="F333" s="100">
        <v>437.04</v>
      </c>
      <c r="H333" s="254"/>
      <c r="I333" s="24"/>
      <c r="J333" s="73"/>
      <c r="K333" s="74"/>
    </row>
    <row r="334" spans="1:11">
      <c r="A334" s="27">
        <v>41031</v>
      </c>
      <c r="B334" s="27"/>
      <c r="C334" s="28" t="s">
        <v>807</v>
      </c>
      <c r="D334" s="28" t="s">
        <v>898</v>
      </c>
      <c r="E334" s="563">
        <v>1720</v>
      </c>
      <c r="F334" s="100">
        <v>228</v>
      </c>
      <c r="H334" s="254"/>
      <c r="I334" s="24"/>
      <c r="J334" s="73"/>
      <c r="K334" s="74"/>
    </row>
    <row r="335" spans="1:11">
      <c r="A335" s="27">
        <v>41031</v>
      </c>
      <c r="B335" s="27"/>
      <c r="C335" s="28" t="s">
        <v>523</v>
      </c>
      <c r="D335" s="28" t="s">
        <v>898</v>
      </c>
      <c r="E335" s="563">
        <v>1685</v>
      </c>
      <c r="F335" s="100">
        <v>282.48</v>
      </c>
      <c r="H335" s="254"/>
      <c r="I335" s="24"/>
      <c r="J335" s="73"/>
      <c r="K335" s="74"/>
    </row>
    <row r="336" spans="1:11">
      <c r="A336" s="27">
        <v>41031</v>
      </c>
      <c r="B336" s="27"/>
      <c r="C336" s="28" t="s">
        <v>536</v>
      </c>
      <c r="D336" s="28" t="s">
        <v>898</v>
      </c>
      <c r="E336" s="563">
        <v>1712</v>
      </c>
      <c r="F336" s="100">
        <v>426.82</v>
      </c>
      <c r="H336" s="254"/>
      <c r="I336" s="24"/>
      <c r="J336" s="73"/>
      <c r="K336" s="74"/>
    </row>
    <row r="337" spans="1:11">
      <c r="A337" s="27">
        <v>41031</v>
      </c>
      <c r="B337" s="27"/>
      <c r="C337" s="28" t="s">
        <v>731</v>
      </c>
      <c r="D337" s="28" t="s">
        <v>898</v>
      </c>
      <c r="E337" s="563">
        <v>1706</v>
      </c>
      <c r="F337" s="100">
        <v>405.2</v>
      </c>
      <c r="H337" s="254"/>
      <c r="I337" s="24"/>
      <c r="J337" s="73"/>
      <c r="K337" s="74"/>
    </row>
    <row r="338" spans="1:11">
      <c r="A338" s="27">
        <v>41031</v>
      </c>
      <c r="B338" s="27"/>
      <c r="C338" s="28" t="s">
        <v>913</v>
      </c>
      <c r="D338" s="28" t="s">
        <v>898</v>
      </c>
      <c r="E338" s="563">
        <v>1700</v>
      </c>
      <c r="F338" s="100">
        <v>169.21</v>
      </c>
      <c r="H338" s="254"/>
      <c r="I338" s="24"/>
      <c r="J338" s="73"/>
      <c r="K338" s="74"/>
    </row>
    <row r="339" spans="1:11">
      <c r="A339" s="27">
        <v>41031</v>
      </c>
      <c r="B339" s="27"/>
      <c r="C339" s="28" t="s">
        <v>522</v>
      </c>
      <c r="D339" s="28" t="s">
        <v>898</v>
      </c>
      <c r="E339" s="563">
        <v>1683</v>
      </c>
      <c r="F339" s="100">
        <v>201.46</v>
      </c>
      <c r="H339" s="254"/>
      <c r="I339" s="24"/>
      <c r="J339" s="73"/>
      <c r="K339" s="74"/>
    </row>
    <row r="340" spans="1:11">
      <c r="A340" s="27">
        <v>41031</v>
      </c>
      <c r="B340" s="27"/>
      <c r="C340" s="28" t="s">
        <v>916</v>
      </c>
      <c r="D340" s="28" t="s">
        <v>898</v>
      </c>
      <c r="E340" s="563">
        <v>1714</v>
      </c>
      <c r="F340" s="100">
        <v>405.2</v>
      </c>
      <c r="H340" s="254"/>
      <c r="I340" s="24"/>
      <c r="J340" s="73"/>
      <c r="K340" s="74"/>
    </row>
    <row r="341" spans="1:11">
      <c r="A341" s="27">
        <v>41031</v>
      </c>
      <c r="B341" s="27"/>
      <c r="C341" s="28" t="s">
        <v>524</v>
      </c>
      <c r="D341" s="28" t="s">
        <v>898</v>
      </c>
      <c r="E341" s="563">
        <v>1686</v>
      </c>
      <c r="F341" s="100">
        <v>191.51</v>
      </c>
      <c r="H341" s="254"/>
      <c r="I341" s="24"/>
      <c r="J341" s="73"/>
      <c r="K341" s="74"/>
    </row>
    <row r="342" spans="1:11">
      <c r="A342" s="27">
        <v>41031</v>
      </c>
      <c r="B342" s="27"/>
      <c r="C342" s="28" t="s">
        <v>29</v>
      </c>
      <c r="D342" s="28" t="s">
        <v>898</v>
      </c>
      <c r="E342" s="563">
        <v>1691</v>
      </c>
      <c r="F342" s="100">
        <v>161.52000000000001</v>
      </c>
      <c r="H342" s="254"/>
      <c r="I342" s="24"/>
      <c r="J342" s="73"/>
      <c r="K342" s="74"/>
    </row>
    <row r="343" spans="1:11">
      <c r="A343" s="27">
        <v>41031</v>
      </c>
      <c r="B343" s="27"/>
      <c r="C343" s="28" t="s">
        <v>560</v>
      </c>
      <c r="D343" s="28" t="s">
        <v>898</v>
      </c>
      <c r="E343" s="563">
        <v>1687</v>
      </c>
      <c r="F343" s="100">
        <v>169.79</v>
      </c>
      <c r="H343" s="254"/>
      <c r="I343" s="24"/>
      <c r="J343" s="73"/>
      <c r="K343" s="74"/>
    </row>
    <row r="344" spans="1:11">
      <c r="A344" s="27">
        <v>41031</v>
      </c>
      <c r="B344" s="27"/>
      <c r="C344" s="28" t="s">
        <v>264</v>
      </c>
      <c r="D344" s="28" t="s">
        <v>901</v>
      </c>
      <c r="E344" s="563">
        <v>1724</v>
      </c>
      <c r="F344" s="100">
        <v>300</v>
      </c>
      <c r="H344" s="254"/>
      <c r="I344" s="24"/>
      <c r="J344" s="73"/>
      <c r="K344" s="74"/>
    </row>
    <row r="345" spans="1:11">
      <c r="A345" s="27">
        <v>41031</v>
      </c>
      <c r="B345" s="27"/>
      <c r="C345" s="28" t="s">
        <v>263</v>
      </c>
      <c r="D345" s="28" t="s">
        <v>900</v>
      </c>
      <c r="E345" s="539">
        <v>1723</v>
      </c>
      <c r="F345" s="100">
        <v>499.5</v>
      </c>
      <c r="H345" s="254"/>
      <c r="I345" s="24"/>
      <c r="J345" s="73"/>
      <c r="K345" s="74"/>
    </row>
    <row r="346" spans="1:11">
      <c r="A346" s="27">
        <v>41031</v>
      </c>
      <c r="B346" s="27"/>
      <c r="C346" s="28" t="s">
        <v>395</v>
      </c>
      <c r="D346" s="28" t="s">
        <v>898</v>
      </c>
      <c r="E346" s="539">
        <v>1717</v>
      </c>
      <c r="F346" s="100">
        <v>501.24</v>
      </c>
      <c r="H346" s="254"/>
      <c r="I346" s="24"/>
      <c r="J346" s="73"/>
      <c r="K346" s="74"/>
    </row>
    <row r="347" spans="1:11">
      <c r="A347" s="27">
        <v>41031</v>
      </c>
      <c r="B347" s="27"/>
      <c r="C347" s="28" t="s">
        <v>245</v>
      </c>
      <c r="D347" s="28" t="s">
        <v>898</v>
      </c>
      <c r="E347" s="539">
        <v>1696</v>
      </c>
      <c r="F347" s="100">
        <v>131.61000000000001</v>
      </c>
      <c r="H347" s="254"/>
      <c r="I347" s="24"/>
      <c r="J347" s="73"/>
      <c r="K347" s="74"/>
    </row>
    <row r="348" spans="1:11">
      <c r="A348" s="27">
        <v>41031</v>
      </c>
      <c r="B348" s="27"/>
      <c r="C348" s="28" t="s">
        <v>538</v>
      </c>
      <c r="D348" s="28" t="s">
        <v>898</v>
      </c>
      <c r="E348" s="539">
        <v>1715</v>
      </c>
      <c r="F348" s="166">
        <v>354.55</v>
      </c>
      <c r="H348" s="254"/>
      <c r="I348" s="24"/>
      <c r="J348" s="73"/>
      <c r="K348" s="74"/>
    </row>
    <row r="349" spans="1:11">
      <c r="A349" s="27">
        <v>41032</v>
      </c>
      <c r="B349" s="27"/>
      <c r="C349" s="28" t="s">
        <v>500</v>
      </c>
      <c r="D349" s="28" t="s">
        <v>932</v>
      </c>
      <c r="E349" s="563">
        <v>1755</v>
      </c>
      <c r="F349" s="100">
        <v>153.63</v>
      </c>
      <c r="G349" s="24"/>
      <c r="H349" s="254"/>
      <c r="I349" s="24"/>
      <c r="J349" s="73"/>
      <c r="K349" s="74"/>
    </row>
    <row r="350" spans="1:11">
      <c r="A350" s="27">
        <v>41032</v>
      </c>
      <c r="B350" s="27"/>
      <c r="C350" s="28" t="s">
        <v>504</v>
      </c>
      <c r="D350" s="28" t="s">
        <v>933</v>
      </c>
      <c r="E350" s="563">
        <v>1756</v>
      </c>
      <c r="F350" s="100">
        <v>103.64</v>
      </c>
      <c r="G350" s="24"/>
      <c r="H350" s="254"/>
      <c r="I350" s="24"/>
      <c r="J350" s="73"/>
      <c r="K350" s="74"/>
    </row>
    <row r="351" spans="1:11">
      <c r="A351" s="27">
        <v>41031</v>
      </c>
      <c r="B351" s="27"/>
      <c r="C351" s="28" t="s">
        <v>31</v>
      </c>
      <c r="D351" s="28" t="s">
        <v>898</v>
      </c>
      <c r="E351" s="563">
        <v>1705</v>
      </c>
      <c r="F351" s="100">
        <v>253.25</v>
      </c>
      <c r="G351" s="24"/>
      <c r="H351" s="254"/>
      <c r="I351" s="24"/>
      <c r="J351" s="73"/>
      <c r="K351" s="74"/>
    </row>
    <row r="352" spans="1:11">
      <c r="A352" s="27">
        <v>41031</v>
      </c>
      <c r="B352" s="27"/>
      <c r="C352" s="28" t="s">
        <v>233</v>
      </c>
      <c r="D352" s="28" t="s">
        <v>898</v>
      </c>
      <c r="E352" s="563">
        <v>1682</v>
      </c>
      <c r="F352" s="100">
        <v>227.07</v>
      </c>
      <c r="G352" s="24"/>
      <c r="H352" s="254"/>
      <c r="I352" s="24"/>
      <c r="J352" s="73"/>
      <c r="K352" s="74"/>
    </row>
    <row r="353" spans="1:11">
      <c r="A353" s="27">
        <v>41032</v>
      </c>
      <c r="B353" s="27"/>
      <c r="C353" s="28" t="s">
        <v>939</v>
      </c>
      <c r="D353" s="28" t="s">
        <v>927</v>
      </c>
      <c r="E353" s="563">
        <v>1750</v>
      </c>
      <c r="F353" s="100">
        <v>366.8</v>
      </c>
      <c r="G353" s="24"/>
      <c r="H353" s="254"/>
      <c r="I353" s="24"/>
      <c r="J353" s="73"/>
      <c r="K353" s="74"/>
    </row>
    <row r="354" spans="1:11">
      <c r="A354" s="27">
        <v>41031</v>
      </c>
      <c r="B354" s="27"/>
      <c r="C354" s="28" t="s">
        <v>335</v>
      </c>
      <c r="D354" s="28" t="s">
        <v>898</v>
      </c>
      <c r="E354" s="563">
        <v>1718</v>
      </c>
      <c r="F354" s="100">
        <v>319.37</v>
      </c>
      <c r="G354" s="24"/>
      <c r="H354" s="254"/>
      <c r="I354" s="24"/>
      <c r="J354" s="73"/>
      <c r="K354" s="74"/>
    </row>
    <row r="355" spans="1:11">
      <c r="A355" s="27">
        <v>41032</v>
      </c>
      <c r="B355" s="27"/>
      <c r="C355" s="28" t="s">
        <v>937</v>
      </c>
      <c r="D355" s="28" t="s">
        <v>924</v>
      </c>
      <c r="E355" s="563">
        <v>1747</v>
      </c>
      <c r="F355" s="100">
        <v>48.33</v>
      </c>
      <c r="G355" s="24"/>
      <c r="H355" s="254"/>
      <c r="I355" s="24"/>
      <c r="J355" s="73"/>
      <c r="K355" s="74"/>
    </row>
    <row r="356" spans="1:11">
      <c r="A356" s="27">
        <v>41032</v>
      </c>
      <c r="B356" s="27"/>
      <c r="C356" s="28" t="s">
        <v>100</v>
      </c>
      <c r="D356" s="28" t="s">
        <v>926</v>
      </c>
      <c r="E356" s="563">
        <v>1749</v>
      </c>
      <c r="F356" s="102">
        <v>156</v>
      </c>
      <c r="G356" s="120"/>
      <c r="H356" s="254"/>
      <c r="I356" s="24"/>
      <c r="J356" s="73"/>
      <c r="K356" s="74"/>
    </row>
    <row r="357" spans="1:11">
      <c r="A357" s="27">
        <v>41032</v>
      </c>
      <c r="B357" s="27"/>
      <c r="C357" s="28" t="s">
        <v>337</v>
      </c>
      <c r="D357" s="28" t="s">
        <v>928</v>
      </c>
      <c r="E357" s="563">
        <v>1751</v>
      </c>
      <c r="F357" s="102">
        <v>22.5</v>
      </c>
      <c r="G357" s="120"/>
      <c r="H357" s="254"/>
      <c r="I357" s="24"/>
      <c r="J357" s="73"/>
      <c r="K357" s="74"/>
    </row>
    <row r="358" spans="1:11">
      <c r="A358" s="27">
        <v>41032</v>
      </c>
      <c r="B358" s="27"/>
      <c r="C358" s="28" t="s">
        <v>938</v>
      </c>
      <c r="D358" s="28" t="s">
        <v>925</v>
      </c>
      <c r="E358" s="563">
        <v>1748</v>
      </c>
      <c r="F358" s="102">
        <v>161</v>
      </c>
      <c r="G358" s="120"/>
      <c r="H358" s="254"/>
      <c r="I358" s="24"/>
      <c r="J358" s="73"/>
      <c r="K358" s="74"/>
    </row>
    <row r="359" spans="1:11">
      <c r="A359" s="27">
        <v>41031</v>
      </c>
      <c r="B359" s="27"/>
      <c r="C359" s="28" t="s">
        <v>912</v>
      </c>
      <c r="D359" s="28" t="s">
        <v>898</v>
      </c>
      <c r="E359" s="563">
        <v>1690</v>
      </c>
      <c r="F359" s="100">
        <v>177.28</v>
      </c>
      <c r="G359" s="24"/>
      <c r="H359" s="254"/>
      <c r="I359" s="24"/>
      <c r="J359" s="73"/>
      <c r="K359" s="74"/>
    </row>
    <row r="360" spans="1:11">
      <c r="A360" s="27">
        <v>41032</v>
      </c>
      <c r="B360" s="27"/>
      <c r="C360" s="28" t="s">
        <v>662</v>
      </c>
      <c r="D360" s="28" t="s">
        <v>934</v>
      </c>
      <c r="E360" s="563">
        <v>1757</v>
      </c>
      <c r="F360" s="100">
        <v>110.23</v>
      </c>
      <c r="G360" s="24"/>
      <c r="H360" s="254"/>
      <c r="I360" s="24"/>
      <c r="J360" s="73"/>
      <c r="K360" s="74"/>
    </row>
    <row r="361" spans="1:11">
      <c r="A361" s="27">
        <v>41031</v>
      </c>
      <c r="B361" s="27"/>
      <c r="C361" s="28" t="s">
        <v>809</v>
      </c>
      <c r="D361" s="28" t="s">
        <v>902</v>
      </c>
      <c r="E361" s="563">
        <v>1729</v>
      </c>
      <c r="F361" s="102">
        <v>839.41</v>
      </c>
      <c r="G361" s="120"/>
      <c r="H361" s="254"/>
      <c r="I361" s="24"/>
      <c r="J361" s="73"/>
      <c r="K361" s="74"/>
    </row>
    <row r="362" spans="1:11">
      <c r="A362" s="27">
        <v>41003</v>
      </c>
      <c r="B362" s="27"/>
      <c r="C362" s="28" t="s">
        <v>35</v>
      </c>
      <c r="D362" s="28" t="s">
        <v>627</v>
      </c>
      <c r="E362" s="539">
        <v>1624</v>
      </c>
      <c r="F362" s="100">
        <v>73</v>
      </c>
      <c r="H362" s="254"/>
      <c r="I362" s="24"/>
      <c r="J362" s="73"/>
      <c r="K362" s="74"/>
    </row>
    <row r="363" spans="1:11">
      <c r="A363" s="60">
        <v>41004</v>
      </c>
    </row>
    <row r="364" spans="1:11">
      <c r="A364" s="27">
        <v>41031</v>
      </c>
      <c r="B364" s="27"/>
      <c r="C364" s="28" t="s">
        <v>468</v>
      </c>
      <c r="D364" s="28" t="s">
        <v>902</v>
      </c>
      <c r="E364" s="563">
        <v>1725</v>
      </c>
      <c r="F364" s="102">
        <v>1985.36</v>
      </c>
      <c r="G364" s="120"/>
      <c r="H364" s="172"/>
      <c r="I364" s="24"/>
      <c r="J364" s="73"/>
      <c r="K364" s="74"/>
    </row>
    <row r="365" spans="1:11">
      <c r="A365" s="27">
        <v>41031</v>
      </c>
      <c r="B365" s="27"/>
      <c r="C365" s="28" t="s">
        <v>441</v>
      </c>
      <c r="D365" s="28" t="s">
        <v>911</v>
      </c>
      <c r="E365" s="563">
        <v>1742</v>
      </c>
      <c r="F365" s="102">
        <v>90</v>
      </c>
      <c r="G365" s="120"/>
      <c r="H365" s="172"/>
      <c r="I365" s="24"/>
      <c r="J365" s="73"/>
      <c r="K365" s="74"/>
    </row>
    <row r="366" spans="1:11">
      <c r="A366" s="27">
        <v>41031</v>
      </c>
      <c r="B366" s="27"/>
      <c r="C366" s="28" t="s">
        <v>531</v>
      </c>
      <c r="D366" s="28" t="s">
        <v>898</v>
      </c>
      <c r="E366" s="563">
        <v>1703</v>
      </c>
      <c r="F366" s="100">
        <v>405.2</v>
      </c>
      <c r="G366" s="24"/>
      <c r="H366" s="172"/>
      <c r="I366" s="24"/>
      <c r="J366" s="73"/>
      <c r="K366" s="74"/>
    </row>
    <row r="367" spans="1:11">
      <c r="A367" s="27">
        <v>41033</v>
      </c>
      <c r="B367" s="27"/>
      <c r="C367" s="28" t="s">
        <v>942</v>
      </c>
      <c r="D367" s="28" t="s">
        <v>943</v>
      </c>
      <c r="E367" s="563">
        <v>1760</v>
      </c>
      <c r="F367" s="102">
        <v>680.48</v>
      </c>
      <c r="G367" s="24"/>
      <c r="H367" s="172"/>
      <c r="I367" s="24"/>
      <c r="J367" s="73"/>
      <c r="K367" s="74"/>
    </row>
    <row r="368" spans="1:11">
      <c r="A368" s="27">
        <v>41031</v>
      </c>
      <c r="B368" s="27"/>
      <c r="C368" s="28" t="s">
        <v>267</v>
      </c>
      <c r="D368" s="28" t="s">
        <v>909</v>
      </c>
      <c r="E368" s="563">
        <v>1738</v>
      </c>
      <c r="F368" s="102">
        <v>1000</v>
      </c>
      <c r="G368" s="120"/>
      <c r="H368" s="172"/>
      <c r="I368" s="24"/>
      <c r="J368" s="73"/>
      <c r="K368" s="74"/>
    </row>
    <row r="369" spans="1:11">
      <c r="A369" s="60">
        <v>41036</v>
      </c>
    </row>
    <row r="370" spans="1:11">
      <c r="A370" s="27">
        <v>41031</v>
      </c>
      <c r="B370" s="27"/>
      <c r="C370" s="28" t="s">
        <v>254</v>
      </c>
      <c r="D370" s="28" t="s">
        <v>898</v>
      </c>
      <c r="E370" s="563">
        <v>1711</v>
      </c>
      <c r="F370" s="100">
        <v>202.6</v>
      </c>
      <c r="G370" s="24"/>
      <c r="H370" s="172"/>
      <c r="I370" s="24"/>
      <c r="J370" s="73"/>
      <c r="K370" s="74"/>
    </row>
    <row r="371" spans="1:11">
      <c r="A371" s="27">
        <v>41031</v>
      </c>
      <c r="B371" s="27"/>
      <c r="C371" s="28" t="s">
        <v>354</v>
      </c>
      <c r="D371" s="28" t="s">
        <v>902</v>
      </c>
      <c r="E371" s="563">
        <v>1726</v>
      </c>
      <c r="F371" s="102">
        <v>334.99</v>
      </c>
      <c r="G371" s="120"/>
      <c r="H371" s="172"/>
      <c r="I371" s="24"/>
      <c r="J371" s="73"/>
      <c r="K371" s="74"/>
    </row>
    <row r="372" spans="1:11">
      <c r="A372" s="27">
        <v>41031</v>
      </c>
      <c r="B372" s="27"/>
      <c r="C372" s="28" t="s">
        <v>922</v>
      </c>
      <c r="D372" s="28" t="s">
        <v>910</v>
      </c>
      <c r="E372" s="563">
        <v>1740</v>
      </c>
      <c r="F372" s="102">
        <v>1500</v>
      </c>
      <c r="G372" s="120"/>
      <c r="H372" s="172"/>
      <c r="I372" s="24"/>
      <c r="J372" s="73"/>
      <c r="K372" s="74"/>
    </row>
    <row r="373" spans="1:11">
      <c r="A373" s="27">
        <v>41031</v>
      </c>
      <c r="B373" s="27"/>
      <c r="C373" s="28" t="s">
        <v>808</v>
      </c>
      <c r="D373" s="28" t="s">
        <v>899</v>
      </c>
      <c r="E373" s="539">
        <v>1722</v>
      </c>
      <c r="F373" s="100">
        <v>160</v>
      </c>
      <c r="H373" s="254"/>
      <c r="I373" s="24"/>
      <c r="J373" s="73"/>
      <c r="K373" s="74"/>
    </row>
    <row r="374" spans="1:11">
      <c r="A374" s="27">
        <v>41031</v>
      </c>
      <c r="B374" s="27"/>
      <c r="C374" s="28" t="s">
        <v>803</v>
      </c>
      <c r="D374" s="28" t="s">
        <v>898</v>
      </c>
      <c r="E374" s="539">
        <v>1709</v>
      </c>
      <c r="F374" s="100">
        <v>169.9</v>
      </c>
      <c r="H374" s="254"/>
      <c r="I374" s="24"/>
      <c r="J374" s="73"/>
      <c r="K374" s="74"/>
    </row>
    <row r="375" spans="1:11">
      <c r="A375" s="27">
        <v>41031</v>
      </c>
      <c r="B375" s="27"/>
      <c r="C375" s="28" t="s">
        <v>370</v>
      </c>
      <c r="D375" s="28" t="s">
        <v>902</v>
      </c>
      <c r="E375" s="556">
        <v>1731</v>
      </c>
      <c r="F375" s="102">
        <v>589.69000000000005</v>
      </c>
      <c r="H375" s="254"/>
      <c r="I375" s="24"/>
      <c r="J375" s="73"/>
      <c r="K375" s="74"/>
    </row>
    <row r="376" spans="1:11">
      <c r="A376" s="60">
        <v>41037</v>
      </c>
      <c r="E376" s="567"/>
    </row>
    <row r="377" spans="1:11">
      <c r="A377" s="27">
        <v>41031</v>
      </c>
      <c r="B377" s="27"/>
      <c r="C377" s="28" t="s">
        <v>919</v>
      </c>
      <c r="D377" s="28" t="s">
        <v>905</v>
      </c>
      <c r="E377" s="568">
        <v>1734</v>
      </c>
      <c r="F377" s="102">
        <v>115.23</v>
      </c>
      <c r="G377" s="120"/>
      <c r="H377" s="172"/>
      <c r="I377" s="24"/>
      <c r="J377" s="73"/>
      <c r="K377" s="74"/>
    </row>
    <row r="378" spans="1:11">
      <c r="A378" s="27">
        <v>41029</v>
      </c>
      <c r="B378" s="27"/>
      <c r="C378" s="28" t="s">
        <v>896</v>
      </c>
      <c r="D378" s="28" t="s">
        <v>891</v>
      </c>
      <c r="E378" s="568">
        <v>1674</v>
      </c>
      <c r="F378" s="102">
        <v>116.55</v>
      </c>
      <c r="G378" s="120"/>
      <c r="H378" s="172"/>
      <c r="I378" s="24"/>
      <c r="J378" s="73"/>
      <c r="K378" s="74"/>
    </row>
    <row r="379" spans="1:11">
      <c r="A379" s="27">
        <v>41029</v>
      </c>
      <c r="B379" s="27"/>
      <c r="C379" s="28" t="s">
        <v>790</v>
      </c>
      <c r="D379" s="28" t="s">
        <v>887</v>
      </c>
      <c r="E379" s="568">
        <v>1668</v>
      </c>
      <c r="F379" s="100">
        <v>118.18</v>
      </c>
      <c r="G379" s="24"/>
      <c r="H379" s="172"/>
      <c r="I379" s="24"/>
      <c r="J379" s="73"/>
      <c r="K379" s="74"/>
    </row>
    <row r="380" spans="1:11">
      <c r="A380" s="27">
        <v>41031</v>
      </c>
      <c r="B380" s="27"/>
      <c r="C380" s="28" t="s">
        <v>244</v>
      </c>
      <c r="D380" s="28" t="s">
        <v>898</v>
      </c>
      <c r="E380" s="568">
        <v>1695</v>
      </c>
      <c r="F380" s="100">
        <v>202.6</v>
      </c>
      <c r="G380" s="24"/>
      <c r="H380" s="172"/>
      <c r="I380" s="24"/>
      <c r="J380" s="73"/>
      <c r="K380" s="74"/>
    </row>
    <row r="381" spans="1:11">
      <c r="A381" s="27">
        <v>41003</v>
      </c>
      <c r="B381" s="27"/>
      <c r="C381" s="28" t="s">
        <v>244</v>
      </c>
      <c r="D381" s="28" t="s">
        <v>627</v>
      </c>
      <c r="E381" s="568">
        <v>1635</v>
      </c>
      <c r="F381" s="100">
        <v>214.13</v>
      </c>
      <c r="G381" s="24"/>
      <c r="H381" s="172"/>
      <c r="I381" s="24"/>
      <c r="J381" s="73"/>
      <c r="K381" s="74"/>
    </row>
    <row r="382" spans="1:11">
      <c r="A382" s="27">
        <v>41031</v>
      </c>
      <c r="B382" s="27"/>
      <c r="C382" s="28" t="s">
        <v>530</v>
      </c>
      <c r="D382" s="28" t="s">
        <v>898</v>
      </c>
      <c r="E382" s="568">
        <v>1702</v>
      </c>
      <c r="F382" s="100">
        <v>234.53</v>
      </c>
      <c r="G382" s="24"/>
      <c r="H382" s="172"/>
      <c r="I382" s="24"/>
      <c r="J382" s="73"/>
      <c r="K382" s="74"/>
    </row>
    <row r="383" spans="1:11">
      <c r="A383" s="27">
        <v>40998</v>
      </c>
      <c r="B383" s="27"/>
      <c r="C383" s="28" t="s">
        <v>625</v>
      </c>
      <c r="D383" s="28" t="s">
        <v>613</v>
      </c>
      <c r="E383" s="568">
        <v>1518</v>
      </c>
      <c r="F383" s="100">
        <v>294.39999999999998</v>
      </c>
      <c r="G383" s="24"/>
      <c r="H383" s="172"/>
      <c r="I383" s="24"/>
      <c r="J383" s="73"/>
      <c r="K383" s="74"/>
    </row>
    <row r="384" spans="1:11">
      <c r="A384" s="27">
        <v>41031</v>
      </c>
      <c r="B384" s="27"/>
      <c r="C384" s="28" t="s">
        <v>366</v>
      </c>
      <c r="D384" s="28" t="s">
        <v>902</v>
      </c>
      <c r="E384" s="568">
        <v>1727</v>
      </c>
      <c r="F384" s="100">
        <v>959.07</v>
      </c>
      <c r="G384" s="24"/>
      <c r="H384" s="172"/>
      <c r="I384" s="24"/>
      <c r="J384" s="73"/>
      <c r="K384" s="74"/>
    </row>
    <row r="385" spans="1:11">
      <c r="A385" s="27">
        <v>41031</v>
      </c>
      <c r="B385" s="27"/>
      <c r="C385" s="28" t="s">
        <v>367</v>
      </c>
      <c r="D385" s="28" t="s">
        <v>902</v>
      </c>
      <c r="E385" s="568">
        <v>1728</v>
      </c>
      <c r="F385" s="100">
        <v>1038.05</v>
      </c>
      <c r="G385" s="24"/>
      <c r="H385" s="172"/>
      <c r="I385" s="24"/>
      <c r="J385" s="73"/>
      <c r="K385" s="74"/>
    </row>
    <row r="386" spans="1:11">
      <c r="A386" s="27">
        <v>41033</v>
      </c>
      <c r="B386" s="27"/>
      <c r="C386" s="28" t="s">
        <v>941</v>
      </c>
      <c r="D386" s="28" t="s">
        <v>936</v>
      </c>
      <c r="E386" s="568">
        <v>1759</v>
      </c>
      <c r="F386" s="100">
        <v>1500</v>
      </c>
      <c r="G386" s="24"/>
      <c r="H386" s="172"/>
      <c r="I386" s="24"/>
      <c r="J386" s="73"/>
      <c r="K386" s="74"/>
    </row>
    <row r="387" spans="1:11">
      <c r="A387" s="27">
        <v>41031</v>
      </c>
      <c r="B387" s="27"/>
      <c r="C387" s="28" t="s">
        <v>158</v>
      </c>
      <c r="D387" s="28" t="s">
        <v>908</v>
      </c>
      <c r="E387" s="568">
        <v>1737</v>
      </c>
      <c r="F387" s="166">
        <v>4729.57</v>
      </c>
      <c r="G387" s="24"/>
      <c r="H387" s="172"/>
      <c r="I387" s="24"/>
      <c r="J387" s="73"/>
      <c r="K387" s="74"/>
    </row>
    <row r="388" spans="1:11">
      <c r="A388" s="27">
        <v>41032</v>
      </c>
      <c r="B388" s="27"/>
      <c r="C388" s="28" t="s">
        <v>168</v>
      </c>
      <c r="D388" s="28" t="s">
        <v>930</v>
      </c>
      <c r="E388" s="568">
        <v>1753</v>
      </c>
      <c r="F388" s="102">
        <v>68.58</v>
      </c>
      <c r="G388" s="120"/>
      <c r="H388" s="172"/>
      <c r="I388" s="24"/>
      <c r="J388" s="73"/>
      <c r="K388" s="74"/>
    </row>
    <row r="389" spans="1:11">
      <c r="A389" s="60">
        <v>41038</v>
      </c>
      <c r="E389" s="567"/>
    </row>
    <row r="390" spans="1:11">
      <c r="A390" s="27">
        <v>41031</v>
      </c>
      <c r="B390" s="27"/>
      <c r="C390" s="28" t="s">
        <v>915</v>
      </c>
      <c r="D390" s="28" t="s">
        <v>898</v>
      </c>
      <c r="E390" s="556">
        <v>1713</v>
      </c>
      <c r="F390" s="100">
        <v>303.89999999999998</v>
      </c>
      <c r="H390" s="254"/>
      <c r="I390" s="24"/>
      <c r="J390" s="73"/>
      <c r="K390" s="74"/>
    </row>
    <row r="391" spans="1:11">
      <c r="A391" s="27">
        <v>41031</v>
      </c>
      <c r="B391" s="27"/>
      <c r="C391" s="28" t="s">
        <v>917</v>
      </c>
      <c r="D391" s="28" t="s">
        <v>902</v>
      </c>
      <c r="E391" s="556">
        <v>1730</v>
      </c>
      <c r="F391" s="100">
        <v>716.37</v>
      </c>
      <c r="H391" s="254"/>
      <c r="I391" s="24"/>
      <c r="J391" s="73"/>
      <c r="K391" s="74"/>
    </row>
    <row r="392" spans="1:11">
      <c r="A392" s="27">
        <v>41031</v>
      </c>
      <c r="B392" s="27"/>
      <c r="C392" s="28" t="s">
        <v>372</v>
      </c>
      <c r="D392" s="28" t="s">
        <v>903</v>
      </c>
      <c r="E392" s="556">
        <v>1732</v>
      </c>
      <c r="F392" s="100">
        <v>411.53</v>
      </c>
      <c r="H392" s="254"/>
      <c r="I392" s="24"/>
      <c r="J392" s="73"/>
      <c r="K392" s="74"/>
    </row>
    <row r="393" spans="1:11">
      <c r="A393" s="60">
        <v>41039</v>
      </c>
      <c r="E393" s="567"/>
      <c r="H393" s="253"/>
    </row>
    <row r="394" spans="1:11">
      <c r="A394" s="27">
        <v>41031</v>
      </c>
      <c r="B394" s="27"/>
      <c r="C394" s="28" t="s">
        <v>920</v>
      </c>
      <c r="D394" s="28" t="s">
        <v>907</v>
      </c>
      <c r="E394" s="539">
        <v>1736</v>
      </c>
      <c r="F394" s="214">
        <v>450.17</v>
      </c>
      <c r="I394" s="24"/>
      <c r="J394" s="73"/>
      <c r="K394" s="74"/>
    </row>
    <row r="395" spans="1:11">
      <c r="A395" s="27">
        <v>41031</v>
      </c>
      <c r="B395" s="27"/>
      <c r="C395" s="28" t="s">
        <v>918</v>
      </c>
      <c r="D395" s="28" t="s">
        <v>904</v>
      </c>
      <c r="E395" s="539">
        <v>1733</v>
      </c>
      <c r="F395" s="128">
        <v>458.24</v>
      </c>
      <c r="I395" s="24"/>
      <c r="J395" s="73"/>
      <c r="K395" s="74"/>
    </row>
    <row r="396" spans="1:11">
      <c r="A396" s="27">
        <v>41031</v>
      </c>
      <c r="B396" s="27"/>
      <c r="C396" s="28" t="s">
        <v>568</v>
      </c>
      <c r="D396" s="28" t="s">
        <v>898</v>
      </c>
      <c r="E396" s="539">
        <v>1721</v>
      </c>
      <c r="F396" s="100">
        <v>471.84</v>
      </c>
      <c r="H396" s="254"/>
      <c r="I396" s="24"/>
      <c r="J396" s="73"/>
      <c r="K396" s="74"/>
    </row>
    <row r="397" spans="1:11">
      <c r="A397" s="27">
        <v>41033</v>
      </c>
      <c r="B397" s="27"/>
      <c r="C397" s="28" t="s">
        <v>948</v>
      </c>
      <c r="D397" s="28" t="s">
        <v>946</v>
      </c>
      <c r="E397" s="539">
        <v>1744</v>
      </c>
      <c r="F397" s="100">
        <v>3238.98</v>
      </c>
      <c r="H397" s="254"/>
      <c r="I397" s="24"/>
      <c r="J397" s="73"/>
      <c r="K397" s="74"/>
    </row>
    <row r="398" spans="1:11">
      <c r="A398" s="60">
        <v>41040</v>
      </c>
      <c r="F398" s="86"/>
      <c r="H398" s="253"/>
    </row>
    <row r="399" spans="1:11">
      <c r="A399" s="27">
        <v>41033</v>
      </c>
      <c r="B399" s="27"/>
      <c r="C399" s="28" t="s">
        <v>940</v>
      </c>
      <c r="D399" s="28" t="s">
        <v>935</v>
      </c>
      <c r="E399" s="539">
        <v>1758</v>
      </c>
      <c r="F399" s="100">
        <v>2500</v>
      </c>
      <c r="H399" s="254"/>
      <c r="I399" s="24"/>
      <c r="J399" s="73"/>
      <c r="K399" s="74"/>
    </row>
    <row r="400" spans="1:11">
      <c r="A400" s="27">
        <v>41033</v>
      </c>
      <c r="B400" s="27"/>
      <c r="C400" s="28" t="s">
        <v>949</v>
      </c>
      <c r="D400" s="28" t="s">
        <v>947</v>
      </c>
      <c r="E400" s="539">
        <v>1745</v>
      </c>
      <c r="F400" s="100">
        <v>114.91</v>
      </c>
      <c r="H400" s="254"/>
      <c r="I400" s="24"/>
      <c r="J400" s="73"/>
      <c r="K400" s="74"/>
    </row>
    <row r="401" spans="1:11">
      <c r="A401" s="60">
        <v>41043</v>
      </c>
    </row>
    <row r="402" spans="1:11">
      <c r="A402" s="27">
        <v>41040</v>
      </c>
      <c r="B402" s="27"/>
      <c r="C402" s="28" t="s">
        <v>337</v>
      </c>
      <c r="D402" s="28" t="s">
        <v>1005</v>
      </c>
      <c r="E402" s="563">
        <v>1790</v>
      </c>
      <c r="F402" s="100">
        <v>90</v>
      </c>
      <c r="G402" s="24"/>
      <c r="H402" s="172"/>
      <c r="I402" s="24"/>
      <c r="J402" s="73"/>
      <c r="K402" s="74"/>
    </row>
    <row r="403" spans="1:11">
      <c r="A403" s="27">
        <v>41040</v>
      </c>
      <c r="B403" s="27"/>
      <c r="C403" s="28" t="s">
        <v>985</v>
      </c>
      <c r="D403" s="28" t="s">
        <v>1008</v>
      </c>
      <c r="E403" s="563">
        <v>1793</v>
      </c>
      <c r="F403" s="100">
        <v>438</v>
      </c>
      <c r="G403" s="24"/>
      <c r="H403" s="172"/>
      <c r="I403" s="24"/>
      <c r="J403" s="73"/>
      <c r="K403" s="74"/>
    </row>
    <row r="404" spans="1:11">
      <c r="A404" s="27">
        <v>41040</v>
      </c>
      <c r="B404" s="27"/>
      <c r="C404" s="28" t="s">
        <v>836</v>
      </c>
      <c r="D404" s="28" t="s">
        <v>1009</v>
      </c>
      <c r="E404" s="563">
        <v>1794</v>
      </c>
      <c r="F404" s="100">
        <v>240</v>
      </c>
      <c r="G404" s="24"/>
      <c r="H404" s="172"/>
      <c r="I404" s="24"/>
      <c r="J404" s="73"/>
      <c r="K404" s="74"/>
    </row>
    <row r="405" spans="1:11">
      <c r="A405" s="27">
        <v>41040</v>
      </c>
      <c r="B405" s="27"/>
      <c r="C405" s="28" t="s">
        <v>335</v>
      </c>
      <c r="D405" s="28" t="s">
        <v>1011</v>
      </c>
      <c r="E405" s="563">
        <v>1796</v>
      </c>
      <c r="F405" s="100">
        <v>638</v>
      </c>
      <c r="G405" s="24"/>
      <c r="H405" s="172"/>
      <c r="I405" s="24"/>
      <c r="J405" s="73"/>
      <c r="K405" s="74"/>
    </row>
    <row r="406" spans="1:11">
      <c r="A406" s="27">
        <v>41040</v>
      </c>
      <c r="B406" s="27"/>
      <c r="C406" s="28" t="s">
        <v>986</v>
      </c>
      <c r="D406" s="28" t="s">
        <v>1013</v>
      </c>
      <c r="E406" s="563">
        <v>1798</v>
      </c>
      <c r="F406" s="100">
        <v>88</v>
      </c>
      <c r="G406" s="24"/>
      <c r="H406" s="172"/>
      <c r="I406" s="24"/>
      <c r="J406" s="73"/>
      <c r="K406" s="74"/>
    </row>
    <row r="407" spans="1:11">
      <c r="A407" s="27">
        <v>41039</v>
      </c>
      <c r="B407" s="27"/>
      <c r="C407" s="28" t="s">
        <v>226</v>
      </c>
      <c r="D407" s="28" t="s">
        <v>955</v>
      </c>
      <c r="E407" s="563">
        <v>1765</v>
      </c>
      <c r="F407" s="100">
        <v>504.99</v>
      </c>
      <c r="G407" s="24"/>
      <c r="H407" s="172"/>
      <c r="I407" s="24"/>
      <c r="J407" s="73"/>
      <c r="K407" s="74"/>
    </row>
    <row r="408" spans="1:11">
      <c r="A408" s="27">
        <v>41039</v>
      </c>
      <c r="B408" s="27"/>
      <c r="C408" s="28" t="s">
        <v>388</v>
      </c>
      <c r="D408" s="28" t="s">
        <v>954</v>
      </c>
      <c r="E408" s="563">
        <v>1764</v>
      </c>
      <c r="F408" s="100">
        <v>1000</v>
      </c>
      <c r="G408" s="24"/>
      <c r="H408" s="172"/>
      <c r="I408" s="24"/>
      <c r="J408" s="73"/>
      <c r="K408" s="74"/>
    </row>
    <row r="409" spans="1:11">
      <c r="A409" s="27">
        <v>40998</v>
      </c>
      <c r="B409" s="27"/>
      <c r="C409" s="28" t="s">
        <v>616</v>
      </c>
      <c r="D409" s="28" t="s">
        <v>605</v>
      </c>
      <c r="E409" s="563">
        <v>1762</v>
      </c>
      <c r="F409" s="102">
        <v>400</v>
      </c>
      <c r="G409" s="120"/>
      <c r="H409" s="172"/>
      <c r="I409" s="24"/>
      <c r="J409" s="73"/>
      <c r="K409" s="74"/>
    </row>
    <row r="410" spans="1:11">
      <c r="A410" s="60">
        <v>41044</v>
      </c>
      <c r="C410" t="s">
        <v>853</v>
      </c>
    </row>
    <row r="411" spans="1:11">
      <c r="A411" s="27">
        <v>41040</v>
      </c>
      <c r="B411" s="27"/>
      <c r="C411" s="28" t="s">
        <v>168</v>
      </c>
      <c r="D411" s="28" t="s">
        <v>1006</v>
      </c>
      <c r="E411" s="563">
        <v>1791</v>
      </c>
      <c r="F411" s="100">
        <v>373.38</v>
      </c>
      <c r="G411" s="24"/>
      <c r="H411" s="172"/>
      <c r="I411" s="24"/>
      <c r="J411" s="73"/>
      <c r="K411" s="74"/>
    </row>
    <row r="412" spans="1:11">
      <c r="A412" s="27">
        <v>41040</v>
      </c>
      <c r="B412" s="27"/>
      <c r="C412" s="28" t="s">
        <v>100</v>
      </c>
      <c r="D412" s="28" t="s">
        <v>1010</v>
      </c>
      <c r="E412" s="563">
        <v>1795</v>
      </c>
      <c r="F412" s="102">
        <v>200</v>
      </c>
      <c r="G412" s="120"/>
      <c r="H412" s="172"/>
      <c r="I412" s="24"/>
      <c r="J412" s="73"/>
      <c r="K412" s="74"/>
    </row>
    <row r="413" spans="1:11">
      <c r="A413" s="27">
        <v>41040</v>
      </c>
      <c r="B413" s="27"/>
      <c r="C413" s="28" t="s">
        <v>972</v>
      </c>
      <c r="D413" s="28" t="s">
        <v>988</v>
      </c>
      <c r="E413" s="563">
        <v>1771</v>
      </c>
      <c r="F413" s="100">
        <v>552</v>
      </c>
      <c r="G413" s="24"/>
      <c r="H413" s="172"/>
      <c r="I413" s="24"/>
      <c r="J413" s="73"/>
      <c r="K413" s="74"/>
    </row>
    <row r="414" spans="1:11">
      <c r="A414" s="27">
        <v>41040</v>
      </c>
      <c r="B414" s="27"/>
      <c r="C414" s="28" t="s">
        <v>982</v>
      </c>
      <c r="D414" s="28" t="s">
        <v>999</v>
      </c>
      <c r="E414" s="563">
        <v>1782</v>
      </c>
      <c r="F414" s="100">
        <v>220.8</v>
      </c>
      <c r="G414" s="24"/>
      <c r="H414" s="172"/>
      <c r="I414" s="24"/>
      <c r="J414" s="73"/>
      <c r="K414" s="74"/>
    </row>
    <row r="415" spans="1:11">
      <c r="A415" s="27">
        <v>41040</v>
      </c>
      <c r="B415" s="27"/>
      <c r="C415" s="28" t="s">
        <v>620</v>
      </c>
      <c r="D415" s="28" t="s">
        <v>1001</v>
      </c>
      <c r="E415" s="563">
        <v>1785</v>
      </c>
      <c r="F415" s="100">
        <v>252</v>
      </c>
      <c r="G415" s="24"/>
      <c r="H415" s="172"/>
      <c r="I415" s="24"/>
      <c r="J415" s="73"/>
      <c r="K415" s="74"/>
    </row>
    <row r="416" spans="1:11">
      <c r="A416" s="27">
        <v>41040</v>
      </c>
      <c r="B416" s="27"/>
      <c r="C416" s="28" t="s">
        <v>975</v>
      </c>
      <c r="D416" s="28" t="s">
        <v>991</v>
      </c>
      <c r="E416" s="563">
        <v>1774</v>
      </c>
      <c r="F416" s="102">
        <v>294.39999999999998</v>
      </c>
      <c r="G416" s="120"/>
      <c r="H416" s="172"/>
      <c r="I416" s="24"/>
      <c r="J416" s="73"/>
      <c r="K416" s="74"/>
    </row>
    <row r="417" spans="1:11">
      <c r="A417" s="27">
        <v>41040</v>
      </c>
      <c r="B417" s="27"/>
      <c r="C417" s="28" t="s">
        <v>983</v>
      </c>
      <c r="D417" s="28" t="s">
        <v>1000</v>
      </c>
      <c r="E417" s="563">
        <v>1784</v>
      </c>
      <c r="F417" s="100">
        <v>400</v>
      </c>
      <c r="G417" s="24"/>
      <c r="H417" s="172"/>
      <c r="I417" s="24"/>
      <c r="J417" s="73"/>
      <c r="K417" s="74"/>
    </row>
    <row r="418" spans="1:11">
      <c r="A418" s="27">
        <v>41040</v>
      </c>
      <c r="B418" s="27"/>
      <c r="C418" s="28" t="s">
        <v>973</v>
      </c>
      <c r="D418" s="28" t="s">
        <v>989</v>
      </c>
      <c r="E418" s="563">
        <v>1772</v>
      </c>
      <c r="F418" s="102">
        <v>400</v>
      </c>
      <c r="G418" s="120"/>
      <c r="H418" s="172"/>
      <c r="I418" s="24"/>
      <c r="J418" s="73"/>
      <c r="K418" s="74"/>
    </row>
    <row r="419" spans="1:11">
      <c r="A419" s="27">
        <v>41040</v>
      </c>
      <c r="B419" s="27"/>
      <c r="C419" s="28" t="s">
        <v>979</v>
      </c>
      <c r="D419" s="28" t="s">
        <v>996</v>
      </c>
      <c r="E419" s="563">
        <v>1779</v>
      </c>
      <c r="F419" s="102">
        <v>419.52</v>
      </c>
      <c r="G419" s="120"/>
      <c r="H419" s="172"/>
      <c r="I419" s="24"/>
      <c r="J419" s="73"/>
      <c r="K419" s="74"/>
    </row>
    <row r="420" spans="1:11">
      <c r="A420" s="27">
        <v>41039</v>
      </c>
      <c r="B420" s="27"/>
      <c r="C420" s="28" t="s">
        <v>960</v>
      </c>
      <c r="D420" s="28" t="s">
        <v>958</v>
      </c>
      <c r="E420" s="563">
        <v>1769</v>
      </c>
      <c r="F420" s="102">
        <v>441.6</v>
      </c>
      <c r="G420" s="120"/>
      <c r="H420" s="172"/>
      <c r="I420" s="24"/>
      <c r="J420" s="73"/>
      <c r="K420" s="74"/>
    </row>
    <row r="421" spans="1:11">
      <c r="A421" s="27">
        <v>41040</v>
      </c>
      <c r="B421" s="27"/>
      <c r="C421" s="28" t="s">
        <v>976</v>
      </c>
      <c r="D421" s="28" t="s">
        <v>992</v>
      </c>
      <c r="E421" s="563">
        <v>1775</v>
      </c>
      <c r="F421" s="100">
        <v>500</v>
      </c>
      <c r="G421" s="24"/>
      <c r="H421" s="172"/>
      <c r="I421" s="24"/>
      <c r="J421" s="73"/>
      <c r="K421" s="74"/>
    </row>
    <row r="422" spans="1:11">
      <c r="A422" s="27">
        <v>41040</v>
      </c>
      <c r="B422" s="27"/>
      <c r="C422" s="28" t="s">
        <v>978</v>
      </c>
      <c r="D422" s="28" t="s">
        <v>995</v>
      </c>
      <c r="E422" s="563">
        <v>1778</v>
      </c>
      <c r="F422" s="102">
        <v>552</v>
      </c>
      <c r="G422" s="120"/>
      <c r="H422" s="172"/>
      <c r="I422" s="24"/>
      <c r="J422" s="73"/>
      <c r="K422" s="74"/>
    </row>
    <row r="423" spans="1:11">
      <c r="A423" s="27">
        <v>41032</v>
      </c>
      <c r="B423" s="27"/>
      <c r="C423" s="28" t="s">
        <v>166</v>
      </c>
      <c r="D423" s="28" t="s">
        <v>929</v>
      </c>
      <c r="E423" s="563">
        <v>1752</v>
      </c>
      <c r="F423" s="102">
        <v>30.48</v>
      </c>
      <c r="G423" s="120"/>
      <c r="H423" s="172"/>
      <c r="I423" s="24"/>
      <c r="J423" s="73"/>
      <c r="K423" s="74"/>
    </row>
    <row r="424" spans="1:11">
      <c r="A424" s="27">
        <v>41040</v>
      </c>
      <c r="B424" s="27"/>
      <c r="C424" s="28" t="s">
        <v>166</v>
      </c>
      <c r="D424" s="28" t="s">
        <v>1007</v>
      </c>
      <c r="E424" s="563">
        <v>1792</v>
      </c>
      <c r="F424" s="100">
        <v>99.06</v>
      </c>
      <c r="G424" s="24"/>
      <c r="H424" s="172"/>
      <c r="I424" s="24"/>
      <c r="J424" s="73"/>
      <c r="K424" s="74"/>
    </row>
    <row r="425" spans="1:11">
      <c r="A425" s="60">
        <v>41045</v>
      </c>
    </row>
    <row r="426" spans="1:11">
      <c r="A426" s="27">
        <v>41040</v>
      </c>
      <c r="B426" s="27"/>
      <c r="C426" s="28" t="s">
        <v>987</v>
      </c>
      <c r="D426" s="28" t="s">
        <v>1014</v>
      </c>
      <c r="E426" s="539">
        <v>1799</v>
      </c>
      <c r="F426" s="98">
        <v>86.8</v>
      </c>
      <c r="G426" s="120"/>
      <c r="H426" s="250"/>
      <c r="I426" s="24"/>
      <c r="J426" s="73"/>
      <c r="K426" s="74"/>
    </row>
    <row r="427" spans="1:11">
      <c r="A427" s="27">
        <v>41044</v>
      </c>
      <c r="B427" s="27"/>
      <c r="C427" s="28" t="s">
        <v>164</v>
      </c>
      <c r="D427" s="28" t="s">
        <v>1025</v>
      </c>
      <c r="E427" s="539">
        <v>1810</v>
      </c>
      <c r="F427" s="98">
        <v>205</v>
      </c>
      <c r="G427" s="120"/>
      <c r="H427" s="250"/>
      <c r="I427" s="24"/>
      <c r="J427" s="73"/>
      <c r="K427" s="74"/>
    </row>
    <row r="428" spans="1:11">
      <c r="A428" s="27">
        <v>41040</v>
      </c>
      <c r="B428" s="27"/>
      <c r="C428" s="28" t="s">
        <v>130</v>
      </c>
      <c r="D428" s="28" t="s">
        <v>1002</v>
      </c>
      <c r="E428" s="539">
        <v>1801</v>
      </c>
      <c r="F428" s="98">
        <v>10000</v>
      </c>
      <c r="G428" s="24"/>
      <c r="H428" s="172"/>
      <c r="I428" s="24"/>
      <c r="J428" s="73"/>
      <c r="K428" s="74"/>
    </row>
    <row r="429" spans="1:11">
      <c r="A429" s="27">
        <v>41045</v>
      </c>
      <c r="B429" s="27"/>
      <c r="C429" s="28" t="s">
        <v>145</v>
      </c>
      <c r="D429" s="28" t="s">
        <v>375</v>
      </c>
      <c r="E429" s="539">
        <v>1812</v>
      </c>
      <c r="F429" s="98">
        <v>5000</v>
      </c>
      <c r="G429" s="24"/>
      <c r="H429" s="250"/>
    </row>
    <row r="430" spans="1:11">
      <c r="A430" s="60">
        <v>41046</v>
      </c>
    </row>
    <row r="431" spans="1:11">
      <c r="A431" s="27">
        <v>41040</v>
      </c>
      <c r="B431" s="27"/>
      <c r="C431" s="28" t="s">
        <v>984</v>
      </c>
      <c r="D431" s="28" t="s">
        <v>1004</v>
      </c>
      <c r="E431" s="563">
        <v>1789</v>
      </c>
      <c r="F431" s="103">
        <v>504</v>
      </c>
      <c r="G431" s="120"/>
      <c r="H431" s="172"/>
      <c r="I431" s="24"/>
      <c r="J431" s="73"/>
      <c r="K431" s="74"/>
    </row>
    <row r="432" spans="1:11">
      <c r="A432" s="27">
        <v>41039</v>
      </c>
      <c r="B432" s="27"/>
      <c r="C432" s="28" t="s">
        <v>31</v>
      </c>
      <c r="D432" s="28" t="s">
        <v>957</v>
      </c>
      <c r="E432" s="563">
        <v>1767</v>
      </c>
      <c r="F432" s="128">
        <v>119.23</v>
      </c>
      <c r="G432" s="120"/>
      <c r="H432" s="250"/>
      <c r="I432" s="24"/>
      <c r="J432" s="73"/>
      <c r="K432" s="74"/>
    </row>
    <row r="433" spans="1:11">
      <c r="A433" s="27">
        <v>41045</v>
      </c>
      <c r="B433" s="27"/>
      <c r="C433" s="28" t="s">
        <v>192</v>
      </c>
      <c r="D433" s="28" t="s">
        <v>1033</v>
      </c>
      <c r="E433" s="563">
        <v>1816</v>
      </c>
      <c r="F433" s="103">
        <v>116.8</v>
      </c>
      <c r="G433" s="120"/>
      <c r="H433" s="250"/>
      <c r="I433" s="24"/>
      <c r="J433" s="73"/>
      <c r="K433" s="74"/>
    </row>
    <row r="434" spans="1:11">
      <c r="A434" s="27">
        <v>41045</v>
      </c>
      <c r="B434" s="27"/>
      <c r="C434" s="28" t="s">
        <v>506</v>
      </c>
      <c r="D434" s="28" t="s">
        <v>1033</v>
      </c>
      <c r="E434" s="563">
        <v>1829</v>
      </c>
      <c r="F434" s="103">
        <v>116.92</v>
      </c>
      <c r="G434" s="120"/>
      <c r="H434" s="250"/>
      <c r="I434" s="24"/>
      <c r="J434" s="73"/>
      <c r="K434" s="74"/>
    </row>
    <row r="435" spans="1:11">
      <c r="A435" s="27">
        <v>41045</v>
      </c>
      <c r="B435" s="27"/>
      <c r="C435" s="28" t="s">
        <v>1029</v>
      </c>
      <c r="D435" s="28" t="s">
        <v>1033</v>
      </c>
      <c r="E435" s="563">
        <v>1818</v>
      </c>
      <c r="F435" s="103">
        <v>116.92</v>
      </c>
      <c r="G435" s="120"/>
      <c r="H435" s="250"/>
      <c r="I435" s="24"/>
      <c r="J435" s="73"/>
      <c r="K435" s="74"/>
    </row>
    <row r="436" spans="1:11">
      <c r="A436" s="27">
        <v>41045</v>
      </c>
      <c r="B436" s="27"/>
      <c r="C436" s="28" t="s">
        <v>681</v>
      </c>
      <c r="D436" s="28" t="s">
        <v>1033</v>
      </c>
      <c r="E436" s="563">
        <v>1821</v>
      </c>
      <c r="F436" s="103">
        <v>120</v>
      </c>
      <c r="G436" s="120"/>
      <c r="H436" s="250"/>
      <c r="I436" s="24"/>
      <c r="J436" s="73"/>
      <c r="K436" s="74"/>
    </row>
    <row r="437" spans="1:11">
      <c r="A437" s="27">
        <v>41045</v>
      </c>
      <c r="B437" s="27"/>
      <c r="C437" s="28" t="s">
        <v>504</v>
      </c>
      <c r="D437" s="28" t="s">
        <v>1033</v>
      </c>
      <c r="E437" s="563">
        <v>1825</v>
      </c>
      <c r="F437" s="103">
        <v>116.92</v>
      </c>
      <c r="G437" s="120"/>
      <c r="H437" s="250"/>
      <c r="I437" s="24"/>
      <c r="J437" s="73"/>
      <c r="K437" s="74"/>
    </row>
    <row r="438" spans="1:11">
      <c r="A438" s="27">
        <v>41045</v>
      </c>
      <c r="B438" s="27"/>
      <c r="C438" s="28" t="s">
        <v>495</v>
      </c>
      <c r="D438" s="28" t="s">
        <v>1033</v>
      </c>
      <c r="E438" s="563">
        <v>1817</v>
      </c>
      <c r="F438" s="103">
        <v>116.92</v>
      </c>
      <c r="G438" s="120"/>
      <c r="H438" s="250"/>
      <c r="I438" s="24"/>
      <c r="J438" s="73"/>
      <c r="K438" s="74"/>
    </row>
    <row r="439" spans="1:11">
      <c r="A439" s="27">
        <v>41045</v>
      </c>
      <c r="B439" s="27"/>
      <c r="C439" s="28" t="s">
        <v>789</v>
      </c>
      <c r="D439" s="28" t="s">
        <v>1033</v>
      </c>
      <c r="E439" s="563">
        <v>1819</v>
      </c>
      <c r="F439" s="103">
        <v>116.92</v>
      </c>
      <c r="G439" s="120"/>
      <c r="H439" s="250"/>
      <c r="I439" s="24"/>
      <c r="J439" s="73"/>
      <c r="K439" s="74"/>
    </row>
    <row r="440" spans="1:11">
      <c r="A440" s="27">
        <v>41045</v>
      </c>
      <c r="B440" s="27"/>
      <c r="C440" s="28" t="s">
        <v>492</v>
      </c>
      <c r="D440" s="28" t="s">
        <v>1033</v>
      </c>
      <c r="E440" s="563">
        <v>1813</v>
      </c>
      <c r="F440" s="103">
        <v>138</v>
      </c>
      <c r="G440" s="120"/>
      <c r="H440" s="250"/>
      <c r="I440" s="24"/>
      <c r="J440" s="73"/>
      <c r="K440" s="74"/>
    </row>
    <row r="441" spans="1:11">
      <c r="A441" s="27">
        <v>41045</v>
      </c>
      <c r="B441" s="27"/>
      <c r="C441" s="28" t="s">
        <v>173</v>
      </c>
      <c r="D441" s="28" t="s">
        <v>1033</v>
      </c>
      <c r="E441" s="563">
        <v>1826</v>
      </c>
      <c r="F441" s="103">
        <v>164</v>
      </c>
      <c r="G441" s="120"/>
      <c r="H441" s="250"/>
      <c r="I441" s="24"/>
      <c r="J441" s="73"/>
      <c r="K441" s="74"/>
    </row>
    <row r="442" spans="1:11">
      <c r="A442" s="27">
        <v>41045</v>
      </c>
      <c r="B442" s="27"/>
      <c r="C442" s="28" t="s">
        <v>494</v>
      </c>
      <c r="D442" s="28" t="s">
        <v>1033</v>
      </c>
      <c r="E442" s="563">
        <v>1815</v>
      </c>
      <c r="F442" s="103">
        <v>116.92</v>
      </c>
      <c r="G442" s="120"/>
      <c r="H442" s="250"/>
      <c r="I442" s="24"/>
      <c r="J442" s="73"/>
      <c r="K442" s="74"/>
    </row>
    <row r="443" spans="1:11">
      <c r="A443" s="27">
        <v>41045</v>
      </c>
      <c r="B443" s="27"/>
      <c r="C443" s="28" t="s">
        <v>635</v>
      </c>
      <c r="D443" s="28" t="s">
        <v>1033</v>
      </c>
      <c r="E443" s="563">
        <v>1830</v>
      </c>
      <c r="F443" s="103">
        <v>116.92</v>
      </c>
      <c r="G443" s="120"/>
      <c r="H443" s="250"/>
      <c r="I443" s="24"/>
      <c r="J443" s="73"/>
      <c r="K443" s="74"/>
    </row>
    <row r="444" spans="1:11">
      <c r="A444" s="60">
        <v>41047</v>
      </c>
    </row>
    <row r="445" spans="1:11">
      <c r="A445" s="27">
        <v>41045</v>
      </c>
      <c r="B445" s="27"/>
      <c r="C445" s="28" t="s">
        <v>1031</v>
      </c>
      <c r="D445" s="28" t="s">
        <v>1033</v>
      </c>
      <c r="E445" s="563">
        <v>1828</v>
      </c>
      <c r="F445" s="100">
        <v>140</v>
      </c>
      <c r="G445" s="24"/>
      <c r="H445" s="172"/>
      <c r="I445" s="24"/>
      <c r="J445" s="73"/>
      <c r="K445" s="74"/>
    </row>
    <row r="446" spans="1:11">
      <c r="A446" s="27">
        <v>41040</v>
      </c>
      <c r="B446" s="27"/>
      <c r="C446" s="28" t="s">
        <v>768</v>
      </c>
      <c r="D446" s="28" t="s">
        <v>1072</v>
      </c>
      <c r="E446" s="563">
        <v>1804</v>
      </c>
      <c r="F446" s="100">
        <v>327.18</v>
      </c>
      <c r="G446" s="24"/>
      <c r="H446" s="250"/>
    </row>
    <row r="447" spans="1:11">
      <c r="A447" s="27">
        <v>41045</v>
      </c>
      <c r="B447" s="27"/>
      <c r="C447" s="28" t="s">
        <v>1030</v>
      </c>
      <c r="D447" s="28" t="s">
        <v>1033</v>
      </c>
      <c r="E447" s="563">
        <v>1820</v>
      </c>
      <c r="F447" s="100">
        <v>116.92</v>
      </c>
      <c r="G447" s="24"/>
      <c r="H447" s="172"/>
      <c r="I447" s="24"/>
      <c r="J447" s="73"/>
      <c r="K447" s="74"/>
    </row>
    <row r="448" spans="1:11">
      <c r="A448" s="27">
        <v>41045</v>
      </c>
      <c r="B448" s="27"/>
      <c r="C448" s="28" t="s">
        <v>200</v>
      </c>
      <c r="D448" s="28" t="s">
        <v>1033</v>
      </c>
      <c r="E448" s="563">
        <v>1822</v>
      </c>
      <c r="F448" s="100">
        <v>120</v>
      </c>
      <c r="G448" s="24"/>
      <c r="H448" s="172"/>
      <c r="I448" s="24"/>
      <c r="J448" s="73"/>
      <c r="K448" s="74"/>
    </row>
    <row r="449" spans="1:11">
      <c r="A449" s="27">
        <v>41045</v>
      </c>
      <c r="B449" s="27"/>
      <c r="C449" s="28" t="s">
        <v>631</v>
      </c>
      <c r="D449" s="28" t="s">
        <v>1033</v>
      </c>
      <c r="E449" s="563">
        <v>1823</v>
      </c>
      <c r="F449" s="100">
        <v>120</v>
      </c>
      <c r="G449" s="24"/>
      <c r="H449" s="172"/>
      <c r="I449" s="24"/>
      <c r="J449" s="73"/>
      <c r="K449" s="74"/>
    </row>
    <row r="450" spans="1:11">
      <c r="A450" s="27">
        <v>41045</v>
      </c>
      <c r="B450" s="27"/>
      <c r="C450" s="28" t="s">
        <v>632</v>
      </c>
      <c r="D450" s="28" t="s">
        <v>1033</v>
      </c>
      <c r="E450" s="563">
        <v>1824</v>
      </c>
      <c r="F450" s="100">
        <v>116.92</v>
      </c>
      <c r="G450" s="24"/>
      <c r="H450" s="172"/>
      <c r="I450" s="24"/>
      <c r="J450" s="73"/>
      <c r="K450" s="74"/>
    </row>
    <row r="451" spans="1:11">
      <c r="A451" s="27">
        <v>41045</v>
      </c>
      <c r="B451" s="27"/>
      <c r="C451" s="28" t="s">
        <v>678</v>
      </c>
      <c r="D451" s="28" t="s">
        <v>1033</v>
      </c>
      <c r="E451" s="563">
        <v>1814</v>
      </c>
      <c r="F451" s="100">
        <v>128</v>
      </c>
      <c r="G451" s="24"/>
      <c r="H451" s="258"/>
      <c r="I451" s="24"/>
      <c r="J451" s="73"/>
      <c r="K451" s="74"/>
    </row>
    <row r="452" spans="1:11">
      <c r="A452" s="27">
        <v>41045</v>
      </c>
      <c r="B452" s="27"/>
      <c r="C452" s="28" t="s">
        <v>239</v>
      </c>
      <c r="D452" s="28" t="s">
        <v>1058</v>
      </c>
      <c r="E452" s="563">
        <v>1844</v>
      </c>
      <c r="F452" s="102">
        <v>132</v>
      </c>
      <c r="G452" s="120"/>
      <c r="H452" s="172"/>
      <c r="I452" s="24"/>
      <c r="J452" s="73"/>
      <c r="K452" s="74"/>
    </row>
    <row r="453" spans="1:11">
      <c r="A453" s="27">
        <v>41045</v>
      </c>
      <c r="B453" s="27"/>
      <c r="C453" s="28" t="s">
        <v>237</v>
      </c>
      <c r="D453" s="28" t="s">
        <v>1055</v>
      </c>
      <c r="E453" s="563">
        <v>1840</v>
      </c>
      <c r="F453" s="102">
        <v>140</v>
      </c>
      <c r="G453" s="120"/>
      <c r="H453" s="172"/>
      <c r="I453" s="24"/>
      <c r="J453" s="73"/>
      <c r="K453" s="74"/>
    </row>
    <row r="454" spans="1:11">
      <c r="A454" s="27">
        <v>41045</v>
      </c>
      <c r="B454" s="27"/>
      <c r="C454" s="28" t="s">
        <v>537</v>
      </c>
      <c r="D454" s="28" t="s">
        <v>1033</v>
      </c>
      <c r="E454" s="563">
        <v>1865</v>
      </c>
      <c r="F454" s="102">
        <v>320</v>
      </c>
      <c r="G454" s="120"/>
      <c r="H454" s="172"/>
      <c r="I454" s="24"/>
      <c r="J454" s="73"/>
      <c r="K454" s="74"/>
    </row>
    <row r="455" spans="1:11">
      <c r="A455" s="27">
        <v>41045</v>
      </c>
      <c r="B455" s="27"/>
      <c r="C455" s="28" t="s">
        <v>566</v>
      </c>
      <c r="D455" s="28" t="s">
        <v>1033</v>
      </c>
      <c r="E455" s="563">
        <v>1860</v>
      </c>
      <c r="F455" s="102">
        <v>200</v>
      </c>
      <c r="G455" s="120"/>
      <c r="H455" s="172"/>
      <c r="I455" s="24"/>
      <c r="J455" s="73"/>
      <c r="K455" s="74"/>
    </row>
    <row r="456" spans="1:11">
      <c r="A456" s="27">
        <v>41045</v>
      </c>
      <c r="B456" s="27"/>
      <c r="C456" s="28" t="s">
        <v>1037</v>
      </c>
      <c r="D456" s="28" t="s">
        <v>1051</v>
      </c>
      <c r="E456" s="563">
        <v>1834</v>
      </c>
      <c r="F456" s="102">
        <v>120</v>
      </c>
      <c r="G456" s="120"/>
      <c r="H456" s="172"/>
      <c r="I456" s="24"/>
      <c r="J456" s="73"/>
      <c r="K456" s="74"/>
    </row>
    <row r="457" spans="1:11">
      <c r="A457" s="27">
        <v>41045</v>
      </c>
      <c r="B457" s="27"/>
      <c r="C457" s="28" t="s">
        <v>337</v>
      </c>
      <c r="D457" s="28" t="s">
        <v>1033</v>
      </c>
      <c r="E457" s="563">
        <v>1856</v>
      </c>
      <c r="F457" s="102">
        <v>280</v>
      </c>
      <c r="G457" s="120"/>
      <c r="H457" s="172"/>
      <c r="I457" s="24"/>
      <c r="J457" s="73"/>
      <c r="K457" s="74"/>
    </row>
    <row r="458" spans="1:11">
      <c r="A458" s="27">
        <v>41045</v>
      </c>
      <c r="B458" s="27"/>
      <c r="C458" s="28" t="s">
        <v>1036</v>
      </c>
      <c r="D458" s="28" t="s">
        <v>1050</v>
      </c>
      <c r="E458" s="563">
        <v>1833</v>
      </c>
      <c r="F458" s="102">
        <v>180</v>
      </c>
      <c r="G458" s="120"/>
      <c r="H458" s="172"/>
      <c r="I458" s="24"/>
      <c r="J458" s="73"/>
      <c r="K458" s="74"/>
    </row>
    <row r="459" spans="1:11">
      <c r="A459" s="27">
        <v>41045</v>
      </c>
      <c r="B459" s="27"/>
      <c r="C459" s="28" t="s">
        <v>30</v>
      </c>
      <c r="D459" s="28" t="s">
        <v>1061</v>
      </c>
      <c r="E459" s="563">
        <v>1846</v>
      </c>
      <c r="F459" s="102">
        <v>124</v>
      </c>
      <c r="G459" s="120"/>
      <c r="H459" s="172"/>
      <c r="I459" s="24"/>
      <c r="J459" s="73"/>
      <c r="K459" s="74"/>
    </row>
    <row r="460" spans="1:11">
      <c r="A460" s="27">
        <v>41045</v>
      </c>
      <c r="B460" s="27"/>
      <c r="C460" s="28" t="s">
        <v>722</v>
      </c>
      <c r="D460" s="28" t="s">
        <v>1055</v>
      </c>
      <c r="E460" s="563">
        <v>1838</v>
      </c>
      <c r="F460" s="102">
        <v>140</v>
      </c>
      <c r="G460" s="120"/>
      <c r="H460" s="172"/>
      <c r="I460" s="24"/>
      <c r="J460" s="73"/>
      <c r="K460" s="74"/>
    </row>
    <row r="461" spans="1:11">
      <c r="A461" s="27">
        <v>41045</v>
      </c>
      <c r="B461" s="27"/>
      <c r="C461" s="28" t="s">
        <v>728</v>
      </c>
      <c r="D461" s="28" t="s">
        <v>1065</v>
      </c>
      <c r="E461" s="563">
        <v>1850</v>
      </c>
      <c r="F461" s="102">
        <v>158.4</v>
      </c>
      <c r="G461" s="120"/>
      <c r="H461" s="172"/>
      <c r="I461" s="24"/>
      <c r="J461" s="73"/>
      <c r="K461" s="74"/>
    </row>
    <row r="462" spans="1:11">
      <c r="A462" s="27">
        <v>41045</v>
      </c>
      <c r="B462" s="27"/>
      <c r="C462" s="28" t="s">
        <v>1042</v>
      </c>
      <c r="D462" s="28" t="s">
        <v>1059</v>
      </c>
      <c r="E462" s="563">
        <v>1843</v>
      </c>
      <c r="F462" s="102">
        <v>140</v>
      </c>
      <c r="G462" s="120"/>
      <c r="H462" s="172"/>
      <c r="I462" s="24"/>
      <c r="J462" s="73"/>
      <c r="K462" s="74"/>
    </row>
    <row r="463" spans="1:11">
      <c r="A463" s="27">
        <v>41045</v>
      </c>
      <c r="B463" s="27"/>
      <c r="C463" s="28" t="s">
        <v>1035</v>
      </c>
      <c r="D463" s="28" t="s">
        <v>1049</v>
      </c>
      <c r="E463" s="563">
        <v>1832</v>
      </c>
      <c r="F463" s="102">
        <v>180.4</v>
      </c>
      <c r="G463" s="120"/>
      <c r="H463" s="172"/>
      <c r="I463" s="24"/>
      <c r="J463" s="73"/>
      <c r="K463" s="74"/>
    </row>
    <row r="464" spans="1:11">
      <c r="A464" s="27">
        <v>41045</v>
      </c>
      <c r="B464" s="27"/>
      <c r="C464" s="28" t="s">
        <v>241</v>
      </c>
      <c r="D464" s="28" t="s">
        <v>1060</v>
      </c>
      <c r="E464" s="563">
        <v>1845</v>
      </c>
      <c r="F464" s="102">
        <v>120</v>
      </c>
      <c r="G464" s="120"/>
      <c r="H464" s="172"/>
      <c r="I464" s="24"/>
      <c r="J464" s="73"/>
      <c r="K464" s="74"/>
    </row>
    <row r="465" spans="1:11">
      <c r="A465" s="27">
        <v>41045</v>
      </c>
      <c r="B465" s="27"/>
      <c r="C465" s="28" t="s">
        <v>1045</v>
      </c>
      <c r="D465" s="28" t="s">
        <v>1067</v>
      </c>
      <c r="E465" s="563">
        <v>1853</v>
      </c>
      <c r="F465" s="102">
        <v>120</v>
      </c>
      <c r="G465" s="120"/>
      <c r="H465" s="172"/>
      <c r="I465" s="24"/>
      <c r="J465" s="73"/>
      <c r="K465" s="74"/>
    </row>
    <row r="466" spans="1:11">
      <c r="A466" s="27">
        <v>41045</v>
      </c>
      <c r="B466" s="27"/>
      <c r="C466" s="28" t="s">
        <v>1039</v>
      </c>
      <c r="D466" s="28" t="s">
        <v>1054</v>
      </c>
      <c r="E466" s="563">
        <v>1837</v>
      </c>
      <c r="F466" s="102">
        <v>160</v>
      </c>
      <c r="G466" s="120"/>
      <c r="H466" s="172"/>
      <c r="I466" s="24"/>
      <c r="J466" s="73"/>
      <c r="K466" s="74"/>
    </row>
    <row r="467" spans="1:11">
      <c r="A467" s="27">
        <v>41045</v>
      </c>
      <c r="B467" s="27"/>
      <c r="C467" s="28" t="s">
        <v>536</v>
      </c>
      <c r="D467" s="28" t="s">
        <v>1033</v>
      </c>
      <c r="E467" s="563">
        <v>1863</v>
      </c>
      <c r="F467" s="102">
        <v>320</v>
      </c>
      <c r="G467" s="120"/>
      <c r="H467" s="172"/>
      <c r="I467" s="24"/>
      <c r="J467" s="73"/>
      <c r="K467" s="74"/>
    </row>
    <row r="468" spans="1:11">
      <c r="A468" s="27">
        <v>41045</v>
      </c>
      <c r="B468" s="27"/>
      <c r="C468" s="28" t="s">
        <v>723</v>
      </c>
      <c r="D468" s="28" t="s">
        <v>1056</v>
      </c>
      <c r="E468" s="563">
        <v>1839</v>
      </c>
      <c r="F468" s="102">
        <v>212</v>
      </c>
      <c r="G468" s="120"/>
      <c r="H468" s="172"/>
      <c r="I468" s="24"/>
      <c r="J468" s="73"/>
      <c r="K468" s="74"/>
    </row>
    <row r="469" spans="1:11">
      <c r="A469" s="27">
        <v>41045</v>
      </c>
      <c r="B469" s="27"/>
      <c r="C469" s="28" t="s">
        <v>263</v>
      </c>
      <c r="D469" s="28" t="s">
        <v>1070</v>
      </c>
      <c r="E469" s="563">
        <v>1874</v>
      </c>
      <c r="F469" s="102">
        <v>499.5</v>
      </c>
      <c r="G469" s="120"/>
      <c r="H469" s="172"/>
      <c r="I469" s="24"/>
      <c r="J469" s="73"/>
      <c r="K469" s="74"/>
    </row>
    <row r="470" spans="1:11">
      <c r="A470" s="27">
        <v>41045</v>
      </c>
      <c r="B470" s="27"/>
      <c r="C470" s="28" t="s">
        <v>264</v>
      </c>
      <c r="D470" s="28" t="s">
        <v>1068</v>
      </c>
      <c r="E470" s="563">
        <v>1872</v>
      </c>
      <c r="F470" s="102">
        <v>300</v>
      </c>
      <c r="G470" s="120"/>
      <c r="H470" s="172"/>
      <c r="I470" s="24"/>
      <c r="J470" s="73"/>
      <c r="K470" s="74"/>
    </row>
    <row r="471" spans="1:11">
      <c r="A471" s="27">
        <v>41045</v>
      </c>
      <c r="B471" s="27"/>
      <c r="C471" s="28" t="s">
        <v>505</v>
      </c>
      <c r="D471" s="28" t="s">
        <v>1033</v>
      </c>
      <c r="E471" s="539">
        <v>1827</v>
      </c>
      <c r="F471" s="100">
        <v>116.92</v>
      </c>
      <c r="H471" s="254"/>
      <c r="I471" s="24"/>
      <c r="J471" s="73"/>
      <c r="K471" s="74"/>
    </row>
    <row r="472" spans="1:11">
      <c r="A472" s="27">
        <v>41045</v>
      </c>
      <c r="B472" s="27"/>
      <c r="C472" s="28" t="s">
        <v>1032</v>
      </c>
      <c r="D472" s="28" t="s">
        <v>1033</v>
      </c>
      <c r="E472" s="539">
        <v>1831</v>
      </c>
      <c r="F472" s="100">
        <v>140</v>
      </c>
      <c r="H472" s="254"/>
      <c r="I472" s="24"/>
      <c r="J472" s="73"/>
      <c r="K472" s="74"/>
    </row>
    <row r="473" spans="1:11">
      <c r="A473" s="27">
        <v>41040</v>
      </c>
      <c r="B473" s="27"/>
      <c r="C473" s="28" t="s">
        <v>980</v>
      </c>
      <c r="D473" s="28" t="s">
        <v>997</v>
      </c>
      <c r="E473" s="539">
        <v>1780</v>
      </c>
      <c r="F473" s="100">
        <v>239.2</v>
      </c>
      <c r="H473" s="254"/>
      <c r="I473" s="24"/>
      <c r="J473" s="73"/>
      <c r="K473" s="74"/>
    </row>
    <row r="474" spans="1:11">
      <c r="A474" s="27">
        <v>41039</v>
      </c>
      <c r="B474" s="27"/>
      <c r="C474" s="28" t="s">
        <v>350</v>
      </c>
      <c r="D474" s="28" t="s">
        <v>959</v>
      </c>
      <c r="E474" s="539">
        <v>1770</v>
      </c>
      <c r="F474" s="100">
        <v>471.04</v>
      </c>
      <c r="H474" s="254"/>
      <c r="I474" s="24"/>
      <c r="J474" s="73"/>
      <c r="K474" s="74"/>
    </row>
    <row r="475" spans="1:11" s="96" customFormat="1">
      <c r="A475" s="112">
        <v>40779</v>
      </c>
      <c r="B475" s="112">
        <v>41045</v>
      </c>
      <c r="C475" s="66" t="s">
        <v>120</v>
      </c>
      <c r="D475" s="66" t="s">
        <v>122</v>
      </c>
      <c r="E475" s="556">
        <v>552</v>
      </c>
      <c r="F475" s="131">
        <v>2545.54</v>
      </c>
      <c r="H475" s="259"/>
      <c r="J475" s="95"/>
    </row>
    <row r="476" spans="1:11">
      <c r="A476" s="112">
        <v>41031</v>
      </c>
      <c r="B476" s="112"/>
      <c r="C476" s="66" t="s">
        <v>340</v>
      </c>
      <c r="D476" s="66" t="s">
        <v>1071</v>
      </c>
      <c r="E476" s="556">
        <v>1743</v>
      </c>
      <c r="F476" s="221">
        <v>147</v>
      </c>
      <c r="H476" s="253"/>
    </row>
    <row r="477" spans="1:11">
      <c r="A477" s="27">
        <v>41045</v>
      </c>
      <c r="B477" s="27"/>
      <c r="C477" s="28" t="s">
        <v>803</v>
      </c>
      <c r="D477" s="28" t="s">
        <v>1033</v>
      </c>
      <c r="E477" s="539">
        <v>1859</v>
      </c>
      <c r="F477" s="100">
        <v>200</v>
      </c>
      <c r="H477" s="254"/>
      <c r="I477" s="24"/>
      <c r="J477" s="73"/>
      <c r="K477" s="74"/>
    </row>
    <row r="478" spans="1:11">
      <c r="A478" s="27">
        <v>41045</v>
      </c>
      <c r="B478" s="27"/>
      <c r="C478" s="28" t="s">
        <v>531</v>
      </c>
      <c r="D478" s="28" t="s">
        <v>1033</v>
      </c>
      <c r="E478" s="539">
        <v>1855</v>
      </c>
      <c r="F478" s="100">
        <v>320</v>
      </c>
      <c r="H478" s="254"/>
      <c r="I478" s="24"/>
      <c r="J478" s="73"/>
      <c r="K478" s="74"/>
    </row>
    <row r="479" spans="1:11">
      <c r="A479" s="27">
        <v>41045</v>
      </c>
      <c r="B479" s="27"/>
      <c r="C479" s="28" t="s">
        <v>1043</v>
      </c>
      <c r="D479" s="28" t="s">
        <v>1062</v>
      </c>
      <c r="E479" s="539">
        <v>1847</v>
      </c>
      <c r="F479" s="100">
        <v>264</v>
      </c>
      <c r="H479" s="254"/>
      <c r="I479" s="24"/>
      <c r="J479" s="73"/>
      <c r="K479" s="74"/>
    </row>
    <row r="480" spans="1:11">
      <c r="A480" s="27">
        <v>41045</v>
      </c>
      <c r="B480" s="27"/>
      <c r="C480" s="28" t="s">
        <v>1047</v>
      </c>
      <c r="D480" s="28" t="s">
        <v>1033</v>
      </c>
      <c r="E480" s="539">
        <v>1871</v>
      </c>
      <c r="F480" s="100">
        <v>320</v>
      </c>
      <c r="H480" s="254"/>
      <c r="I480" s="24"/>
      <c r="J480" s="73"/>
      <c r="K480" s="74"/>
    </row>
    <row r="481" spans="1:11">
      <c r="A481" s="27">
        <v>41045</v>
      </c>
      <c r="B481" s="27"/>
      <c r="C481" s="28" t="s">
        <v>1041</v>
      </c>
      <c r="D481" s="28" t="s">
        <v>1058</v>
      </c>
      <c r="E481" s="539">
        <v>1842</v>
      </c>
      <c r="F481" s="100">
        <v>132</v>
      </c>
      <c r="H481" s="254"/>
      <c r="I481" s="24"/>
      <c r="J481" s="73"/>
      <c r="K481" s="74"/>
    </row>
    <row r="482" spans="1:11">
      <c r="A482" s="27">
        <v>41045</v>
      </c>
      <c r="B482" s="27"/>
      <c r="C482" s="28" t="s">
        <v>744</v>
      </c>
      <c r="D482" s="28" t="s">
        <v>1033</v>
      </c>
      <c r="E482" s="539">
        <v>1867</v>
      </c>
      <c r="F482" s="100">
        <v>320</v>
      </c>
      <c r="H482" s="254"/>
      <c r="I482" s="24"/>
      <c r="J482" s="73"/>
      <c r="K482" s="74"/>
    </row>
    <row r="483" spans="1:11">
      <c r="A483" s="27">
        <v>41045</v>
      </c>
      <c r="B483" s="27"/>
      <c r="C483" s="28" t="s">
        <v>1044</v>
      </c>
      <c r="D483" s="28" t="s">
        <v>1066</v>
      </c>
      <c r="E483" s="539">
        <v>1851</v>
      </c>
      <c r="F483" s="100">
        <v>160</v>
      </c>
      <c r="H483" s="254"/>
      <c r="I483" s="24"/>
      <c r="J483" s="73"/>
      <c r="K483" s="74"/>
    </row>
    <row r="484" spans="1:11">
      <c r="A484" s="27">
        <v>41045</v>
      </c>
      <c r="B484" s="27"/>
      <c r="C484" s="28" t="s">
        <v>335</v>
      </c>
      <c r="D484" s="28" t="s">
        <v>1033</v>
      </c>
      <c r="E484" s="539">
        <v>1868</v>
      </c>
      <c r="F484" s="166">
        <v>308.88</v>
      </c>
      <c r="H484" s="254"/>
      <c r="I484" s="24"/>
      <c r="J484" s="73"/>
      <c r="K484" s="74"/>
    </row>
    <row r="485" spans="1:11">
      <c r="A485" s="27">
        <v>41045</v>
      </c>
      <c r="B485" s="27"/>
      <c r="C485" s="28" t="s">
        <v>1038</v>
      </c>
      <c r="D485" s="28" t="s">
        <v>1052</v>
      </c>
      <c r="E485" s="563">
        <v>1835</v>
      </c>
      <c r="F485" s="100">
        <v>140</v>
      </c>
      <c r="G485" s="24"/>
      <c r="H485" s="172"/>
      <c r="I485" s="24"/>
      <c r="J485" s="73"/>
      <c r="K485" s="74"/>
    </row>
    <row r="486" spans="1:11">
      <c r="A486" s="27">
        <v>41045</v>
      </c>
      <c r="B486" s="27"/>
      <c r="C486" s="28" t="s">
        <v>233</v>
      </c>
      <c r="D486" s="28" t="s">
        <v>1053</v>
      </c>
      <c r="E486" s="563">
        <v>1836</v>
      </c>
      <c r="F486" s="100">
        <v>154</v>
      </c>
      <c r="G486" s="24"/>
      <c r="H486" s="172"/>
      <c r="I486" s="24"/>
      <c r="J486" s="73"/>
      <c r="K486" s="74"/>
    </row>
    <row r="487" spans="1:11">
      <c r="A487" s="27">
        <v>41045</v>
      </c>
      <c r="B487" s="27"/>
      <c r="C487" s="28" t="s">
        <v>731</v>
      </c>
      <c r="D487" s="28" t="s">
        <v>1033</v>
      </c>
      <c r="E487" s="563">
        <v>1858</v>
      </c>
      <c r="F487" s="100">
        <v>320</v>
      </c>
      <c r="G487" s="24"/>
      <c r="H487" s="172"/>
      <c r="I487" s="24"/>
      <c r="J487" s="73"/>
      <c r="K487" s="74"/>
    </row>
    <row r="488" spans="1:11">
      <c r="A488" s="27">
        <v>41045</v>
      </c>
      <c r="B488" s="27"/>
      <c r="C488" s="28" t="s">
        <v>1040</v>
      </c>
      <c r="D488" s="28" t="s">
        <v>1057</v>
      </c>
      <c r="E488" s="563">
        <v>1841</v>
      </c>
      <c r="F488" s="100">
        <v>102.67</v>
      </c>
      <c r="G488" s="24"/>
      <c r="H488" s="172"/>
      <c r="I488" s="24"/>
      <c r="J488" s="73"/>
      <c r="K488" s="74"/>
    </row>
    <row r="489" spans="1:11">
      <c r="A489" s="27">
        <v>41047</v>
      </c>
      <c r="B489" s="27"/>
      <c r="C489" s="28" t="s">
        <v>337</v>
      </c>
      <c r="D489" s="28" t="s">
        <v>1086</v>
      </c>
      <c r="E489" s="563">
        <v>1887</v>
      </c>
      <c r="F489" s="102">
        <v>36</v>
      </c>
      <c r="G489" s="120"/>
      <c r="H489" s="172"/>
      <c r="I489" s="24"/>
      <c r="J489" s="73"/>
      <c r="K489" s="74"/>
    </row>
    <row r="490" spans="1:11">
      <c r="A490" s="27">
        <v>41047</v>
      </c>
      <c r="B490" s="27"/>
      <c r="C490" s="28" t="s">
        <v>535</v>
      </c>
      <c r="D490" s="28" t="s">
        <v>1087</v>
      </c>
      <c r="E490" s="563">
        <v>1888</v>
      </c>
      <c r="F490" s="102">
        <v>409</v>
      </c>
      <c r="G490" s="120"/>
      <c r="H490" s="172"/>
      <c r="I490" s="24"/>
      <c r="J490" s="73"/>
      <c r="K490" s="74"/>
    </row>
    <row r="491" spans="1:11">
      <c r="A491" s="60">
        <v>41048</v>
      </c>
    </row>
    <row r="492" spans="1:11">
      <c r="A492" s="27">
        <v>41045</v>
      </c>
      <c r="B492" s="27"/>
      <c r="C492" s="28" t="s">
        <v>1046</v>
      </c>
      <c r="D492" s="28" t="s">
        <v>1033</v>
      </c>
      <c r="E492" s="539">
        <v>1866</v>
      </c>
      <c r="F492" s="100">
        <v>280</v>
      </c>
      <c r="G492" s="24"/>
      <c r="H492" s="254"/>
      <c r="I492" s="24"/>
      <c r="J492" s="73"/>
      <c r="K492" s="74"/>
    </row>
    <row r="493" spans="1:11">
      <c r="A493" s="27">
        <v>41044</v>
      </c>
      <c r="B493" s="27"/>
      <c r="C493" s="28" t="s">
        <v>1027</v>
      </c>
      <c r="D493" s="28" t="s">
        <v>1026</v>
      </c>
      <c r="E493" s="539">
        <v>1811</v>
      </c>
      <c r="F493" s="100">
        <v>750</v>
      </c>
      <c r="G493" s="24"/>
      <c r="H493" s="254"/>
      <c r="I493" s="24"/>
      <c r="J493" s="73"/>
      <c r="K493" s="74"/>
    </row>
    <row r="494" spans="1:11">
      <c r="A494" s="27">
        <v>41045</v>
      </c>
      <c r="B494" s="27"/>
      <c r="C494" s="28" t="s">
        <v>245</v>
      </c>
      <c r="D494" s="28" t="s">
        <v>1064</v>
      </c>
      <c r="E494" s="539">
        <v>1849</v>
      </c>
      <c r="F494" s="100">
        <v>140</v>
      </c>
      <c r="G494" s="24"/>
      <c r="H494" s="254"/>
      <c r="I494" s="24"/>
      <c r="J494" s="73"/>
      <c r="K494" s="74"/>
    </row>
    <row r="495" spans="1:11">
      <c r="A495" s="27">
        <v>41046</v>
      </c>
      <c r="B495" s="27"/>
      <c r="C495" s="28" t="s">
        <v>389</v>
      </c>
      <c r="D495" s="28" t="s">
        <v>1113</v>
      </c>
      <c r="E495" s="539">
        <v>1883</v>
      </c>
      <c r="F495" s="102">
        <v>82</v>
      </c>
      <c r="G495" s="24"/>
      <c r="H495" s="253"/>
      <c r="I495" s="46"/>
    </row>
    <row r="496" spans="1:11">
      <c r="A496" s="27">
        <v>41045</v>
      </c>
      <c r="B496" s="27"/>
      <c r="C496" s="28" t="s">
        <v>530</v>
      </c>
      <c r="D496" s="28" t="s">
        <v>1033</v>
      </c>
      <c r="E496" s="539">
        <v>1854</v>
      </c>
      <c r="F496" s="100">
        <v>200</v>
      </c>
      <c r="G496" s="24"/>
      <c r="H496" s="254"/>
      <c r="I496" s="24"/>
      <c r="J496" s="73"/>
      <c r="K496" s="74"/>
    </row>
    <row r="497" spans="1:11">
      <c r="A497" s="27">
        <v>41045</v>
      </c>
      <c r="B497" s="27"/>
      <c r="C497" s="28" t="s">
        <v>31</v>
      </c>
      <c r="D497" s="28" t="s">
        <v>1033</v>
      </c>
      <c r="E497" s="539">
        <v>1857</v>
      </c>
      <c r="F497" s="100">
        <v>200</v>
      </c>
      <c r="G497" s="24"/>
      <c r="H497" s="254"/>
      <c r="I497" s="24"/>
      <c r="J497" s="73"/>
      <c r="K497" s="74"/>
    </row>
    <row r="498" spans="1:11">
      <c r="A498" s="27">
        <v>41040</v>
      </c>
      <c r="B498" s="27"/>
      <c r="C498" s="28" t="s">
        <v>441</v>
      </c>
      <c r="D498" s="28" t="s">
        <v>1012</v>
      </c>
      <c r="E498" s="539">
        <v>1797</v>
      </c>
      <c r="F498" s="100">
        <v>200</v>
      </c>
      <c r="G498" s="24"/>
      <c r="H498" s="253"/>
      <c r="I498" s="24"/>
      <c r="J498" s="73"/>
      <c r="K498" s="74"/>
    </row>
    <row r="499" spans="1:11">
      <c r="A499" s="27">
        <v>41040</v>
      </c>
      <c r="B499" s="27"/>
      <c r="C499" s="28" t="s">
        <v>670</v>
      </c>
      <c r="D499" s="28" t="s">
        <v>993</v>
      </c>
      <c r="E499" s="539">
        <v>1776</v>
      </c>
      <c r="F499" s="100">
        <v>369.76</v>
      </c>
      <c r="G499" s="24"/>
      <c r="H499" s="254"/>
      <c r="I499" s="24"/>
      <c r="J499" s="73"/>
      <c r="K499" s="74"/>
    </row>
    <row r="500" spans="1:11">
      <c r="A500" s="27">
        <v>41047</v>
      </c>
      <c r="B500" s="27"/>
      <c r="C500" s="28" t="s">
        <v>438</v>
      </c>
      <c r="D500" s="28" t="s">
        <v>1108</v>
      </c>
      <c r="E500" s="539">
        <v>1908</v>
      </c>
      <c r="F500" s="100">
        <v>487.68</v>
      </c>
      <c r="G500" s="24"/>
      <c r="H500" s="254"/>
      <c r="I500" s="24"/>
      <c r="J500" s="73"/>
      <c r="K500" s="74"/>
    </row>
    <row r="501" spans="1:11">
      <c r="A501" s="27">
        <v>41044</v>
      </c>
      <c r="B501" s="27"/>
      <c r="C501" s="28" t="s">
        <v>761</v>
      </c>
      <c r="D501" s="28" t="s">
        <v>1023</v>
      </c>
      <c r="E501" s="539">
        <v>1808</v>
      </c>
      <c r="F501" s="128">
        <v>1434.36</v>
      </c>
      <c r="G501" s="24"/>
      <c r="H501" s="253"/>
      <c r="I501" s="24"/>
      <c r="J501" s="73"/>
      <c r="K501" s="74"/>
    </row>
    <row r="502" spans="1:11">
      <c r="A502" s="27">
        <v>41045</v>
      </c>
      <c r="B502" s="27"/>
      <c r="C502" s="28" t="s">
        <v>254</v>
      </c>
      <c r="D502" s="28" t="s">
        <v>1033</v>
      </c>
      <c r="E502" s="539">
        <v>1861</v>
      </c>
      <c r="F502" s="100">
        <v>160</v>
      </c>
      <c r="G502" s="24"/>
      <c r="H502" s="254"/>
      <c r="I502" s="24"/>
      <c r="J502" s="73"/>
      <c r="K502" s="74"/>
    </row>
    <row r="503" spans="1:11">
      <c r="A503" s="27">
        <v>41047</v>
      </c>
      <c r="B503" s="27"/>
      <c r="C503" s="28" t="s">
        <v>226</v>
      </c>
      <c r="D503" s="28" t="s">
        <v>1106</v>
      </c>
      <c r="E503" s="539">
        <v>1901</v>
      </c>
      <c r="F503" s="100">
        <v>597.17999999999995</v>
      </c>
      <c r="G503" s="24"/>
      <c r="H503" s="254"/>
      <c r="I503" s="24"/>
      <c r="J503" s="73"/>
      <c r="K503" s="74"/>
    </row>
    <row r="504" spans="1:11">
      <c r="A504" s="27">
        <v>41036</v>
      </c>
      <c r="B504" s="27"/>
      <c r="C504" s="28" t="s">
        <v>734</v>
      </c>
      <c r="D504" s="28" t="s">
        <v>707</v>
      </c>
      <c r="E504" s="539">
        <v>1763</v>
      </c>
      <c r="F504" s="102">
        <v>52.64</v>
      </c>
      <c r="G504" s="120"/>
      <c r="H504" s="254"/>
      <c r="I504" s="24"/>
      <c r="J504" s="73"/>
      <c r="K504" s="74"/>
    </row>
    <row r="505" spans="1:11">
      <c r="A505" s="27">
        <v>41045</v>
      </c>
      <c r="B505" s="27"/>
      <c r="C505" s="28" t="s">
        <v>734</v>
      </c>
      <c r="D505" s="28" t="s">
        <v>1033</v>
      </c>
      <c r="E505" s="539">
        <v>1864</v>
      </c>
      <c r="F505" s="100">
        <v>240</v>
      </c>
      <c r="G505" s="24"/>
      <c r="H505" s="254"/>
      <c r="I505" s="24"/>
      <c r="J505" s="73"/>
      <c r="K505" s="74"/>
    </row>
    <row r="506" spans="1:11">
      <c r="A506" s="60">
        <v>41051</v>
      </c>
      <c r="G506" s="46"/>
      <c r="H506" s="253"/>
      <c r="I506" s="46"/>
    </row>
    <row r="507" spans="1:11">
      <c r="A507" s="27">
        <v>41047</v>
      </c>
      <c r="B507" s="27"/>
      <c r="C507" s="28" t="s">
        <v>168</v>
      </c>
      <c r="D507" s="28" t="s">
        <v>1084</v>
      </c>
      <c r="E507" s="563">
        <v>1885</v>
      </c>
      <c r="F507" s="100">
        <v>486.78</v>
      </c>
      <c r="G507" s="24"/>
      <c r="H507" s="172"/>
      <c r="I507" s="24"/>
      <c r="J507" s="73"/>
      <c r="K507" s="74"/>
    </row>
    <row r="508" spans="1:11">
      <c r="A508" s="27">
        <v>41047</v>
      </c>
      <c r="B508" s="27"/>
      <c r="C508" s="28" t="s">
        <v>662</v>
      </c>
      <c r="D508" s="28" t="s">
        <v>1110</v>
      </c>
      <c r="E508" s="563">
        <v>1902</v>
      </c>
      <c r="F508" s="103">
        <v>123.56</v>
      </c>
      <c r="G508" s="24"/>
      <c r="H508" s="172"/>
      <c r="I508" s="24"/>
      <c r="J508" s="73"/>
      <c r="K508" s="74"/>
    </row>
    <row r="509" spans="1:11">
      <c r="A509" s="27">
        <v>41047</v>
      </c>
      <c r="B509" s="27"/>
      <c r="C509" s="28" t="s">
        <v>616</v>
      </c>
      <c r="D509" s="28" t="s">
        <v>1095</v>
      </c>
      <c r="E509" s="563">
        <v>1897</v>
      </c>
      <c r="F509" s="103">
        <v>300</v>
      </c>
      <c r="G509" s="120"/>
      <c r="H509" s="172"/>
      <c r="I509" s="24"/>
      <c r="J509" s="73"/>
      <c r="K509" s="74"/>
    </row>
    <row r="510" spans="1:11">
      <c r="A510" s="27">
        <v>41047</v>
      </c>
      <c r="B510" s="27"/>
      <c r="C510" s="28" t="s">
        <v>434</v>
      </c>
      <c r="D510" s="28" t="s">
        <v>1097</v>
      </c>
      <c r="E510" s="563">
        <v>1899</v>
      </c>
      <c r="F510" s="100">
        <v>375.36</v>
      </c>
      <c r="G510" s="24"/>
      <c r="H510" s="172"/>
      <c r="I510" s="24"/>
      <c r="J510" s="73"/>
      <c r="K510" s="74"/>
    </row>
    <row r="511" spans="1:11">
      <c r="A511" s="27">
        <v>41047</v>
      </c>
      <c r="B511" s="27"/>
      <c r="C511" s="28" t="s">
        <v>664</v>
      </c>
      <c r="D511" s="28" t="s">
        <v>1282</v>
      </c>
      <c r="E511" s="563">
        <v>1911</v>
      </c>
      <c r="F511" s="100">
        <v>400</v>
      </c>
      <c r="G511" s="239"/>
      <c r="H511" s="250"/>
    </row>
    <row r="512" spans="1:11">
      <c r="A512" s="27">
        <v>41047</v>
      </c>
      <c r="B512" s="27"/>
      <c r="C512" s="28" t="s">
        <v>409</v>
      </c>
      <c r="D512" s="28" t="s">
        <v>1096</v>
      </c>
      <c r="E512" s="563">
        <v>1898</v>
      </c>
      <c r="F512" s="100">
        <v>400</v>
      </c>
      <c r="G512" s="24"/>
      <c r="H512" s="172"/>
      <c r="I512" s="24"/>
      <c r="J512" s="73"/>
      <c r="K512" s="74"/>
    </row>
    <row r="513" spans="1:11">
      <c r="A513" s="27">
        <v>41047</v>
      </c>
      <c r="B513" s="27"/>
      <c r="C513" s="28" t="s">
        <v>1105</v>
      </c>
      <c r="D513" s="28" t="s">
        <v>1099</v>
      </c>
      <c r="E513" s="563">
        <v>1906</v>
      </c>
      <c r="F513" s="100">
        <v>400</v>
      </c>
      <c r="G513" s="24"/>
      <c r="H513" s="172"/>
      <c r="I513" s="24"/>
      <c r="J513" s="73"/>
      <c r="K513" s="74"/>
    </row>
    <row r="514" spans="1:11">
      <c r="A514" s="112">
        <v>40744</v>
      </c>
      <c r="B514" s="112">
        <v>41048</v>
      </c>
      <c r="C514" s="66" t="s">
        <v>82</v>
      </c>
      <c r="D514" s="66" t="s">
        <v>111</v>
      </c>
      <c r="E514" s="568">
        <v>171</v>
      </c>
      <c r="F514" s="184">
        <v>1170</v>
      </c>
      <c r="G514" s="230"/>
      <c r="H514" s="260"/>
    </row>
    <row r="515" spans="1:11">
      <c r="A515" s="27">
        <v>41044</v>
      </c>
      <c r="B515" s="27"/>
      <c r="C515" s="28" t="s">
        <v>120</v>
      </c>
      <c r="D515" s="28" t="s">
        <v>1021</v>
      </c>
      <c r="E515" s="563">
        <v>1806</v>
      </c>
      <c r="F515" s="128">
        <v>2545.54</v>
      </c>
      <c r="G515" s="120"/>
      <c r="H515" s="250"/>
      <c r="I515" s="24"/>
      <c r="J515" s="73"/>
      <c r="K515" s="74"/>
    </row>
    <row r="516" spans="1:11">
      <c r="A516" s="60">
        <v>41052</v>
      </c>
      <c r="F516" s="141"/>
      <c r="G516" s="24"/>
      <c r="H516" s="250"/>
    </row>
    <row r="517" spans="1:11">
      <c r="A517" s="27">
        <v>41032</v>
      </c>
      <c r="B517" s="27"/>
      <c r="C517" s="28" t="s">
        <v>69</v>
      </c>
      <c r="D517" s="28" t="s">
        <v>931</v>
      </c>
      <c r="E517" s="563">
        <v>1754</v>
      </c>
      <c r="F517" s="100">
        <v>100</v>
      </c>
      <c r="G517" s="24"/>
      <c r="H517" s="172"/>
      <c r="I517" s="24"/>
      <c r="J517" s="73"/>
      <c r="K517" s="74"/>
    </row>
    <row r="518" spans="1:11">
      <c r="A518" s="27">
        <v>41047</v>
      </c>
      <c r="B518" s="27"/>
      <c r="C518" s="28" t="s">
        <v>919</v>
      </c>
      <c r="D518" s="28" t="s">
        <v>1109</v>
      </c>
      <c r="E518" s="563">
        <v>1909</v>
      </c>
      <c r="F518" s="128">
        <v>129.01</v>
      </c>
      <c r="G518" s="24"/>
      <c r="H518" s="250"/>
      <c r="I518" s="24"/>
      <c r="J518" s="73"/>
      <c r="K518" s="74"/>
    </row>
    <row r="519" spans="1:11">
      <c r="A519" s="27">
        <v>41045</v>
      </c>
      <c r="B519" s="27"/>
      <c r="C519" s="28" t="s">
        <v>244</v>
      </c>
      <c r="D519" s="28" t="s">
        <v>1063</v>
      </c>
      <c r="E519" s="563">
        <v>1848</v>
      </c>
      <c r="F519" s="100">
        <v>160</v>
      </c>
      <c r="G519" s="24"/>
      <c r="H519" s="172"/>
      <c r="I519" s="24"/>
      <c r="J519" s="73"/>
      <c r="K519" s="74"/>
    </row>
    <row r="520" spans="1:11">
      <c r="A520" s="27">
        <v>41045</v>
      </c>
      <c r="B520" s="27"/>
      <c r="C520" s="28" t="s">
        <v>69</v>
      </c>
      <c r="D520" s="28" t="s">
        <v>1033</v>
      </c>
      <c r="E520" s="563">
        <v>1870</v>
      </c>
      <c r="F520" s="100">
        <v>200</v>
      </c>
      <c r="G520" s="24"/>
      <c r="H520" s="172"/>
      <c r="I520" s="24"/>
      <c r="J520" s="73"/>
      <c r="K520" s="74"/>
    </row>
    <row r="521" spans="1:11">
      <c r="A521" s="27">
        <v>41047</v>
      </c>
      <c r="B521" s="27"/>
      <c r="C521" s="28" t="s">
        <v>166</v>
      </c>
      <c r="D521" s="28" t="s">
        <v>1085</v>
      </c>
      <c r="E521" s="563">
        <v>1886</v>
      </c>
      <c r="F521" s="100">
        <v>239.4</v>
      </c>
      <c r="G521" s="24"/>
      <c r="H521" s="172"/>
      <c r="I521" s="24"/>
      <c r="J521" s="73"/>
      <c r="K521" s="74"/>
    </row>
    <row r="522" spans="1:11">
      <c r="A522" s="27">
        <v>41047</v>
      </c>
      <c r="B522" s="27"/>
      <c r="C522" s="28" t="s">
        <v>1101</v>
      </c>
      <c r="D522" s="28" t="s">
        <v>1089</v>
      </c>
      <c r="E522" s="563">
        <v>1891</v>
      </c>
      <c r="F522" s="100">
        <v>300</v>
      </c>
      <c r="G522" s="24"/>
      <c r="H522" s="172"/>
      <c r="I522" s="24"/>
      <c r="J522" s="73"/>
      <c r="K522" s="74"/>
    </row>
    <row r="523" spans="1:11">
      <c r="A523" s="27">
        <v>41050</v>
      </c>
      <c r="B523" s="27"/>
      <c r="C523" s="28" t="s">
        <v>1124</v>
      </c>
      <c r="D523" s="28" t="s">
        <v>1119</v>
      </c>
      <c r="E523" s="563">
        <v>1915</v>
      </c>
      <c r="F523" s="100">
        <v>328.68</v>
      </c>
      <c r="G523" s="24"/>
      <c r="H523" s="172"/>
      <c r="I523" s="24"/>
      <c r="J523" s="73"/>
      <c r="K523" s="74"/>
    </row>
    <row r="524" spans="1:11">
      <c r="A524" s="27">
        <v>41047</v>
      </c>
      <c r="B524" s="27"/>
      <c r="C524" s="28" t="s">
        <v>99</v>
      </c>
      <c r="D524" s="28" t="s">
        <v>1111</v>
      </c>
      <c r="E524" s="563">
        <v>1903</v>
      </c>
      <c r="F524" s="100">
        <v>350</v>
      </c>
      <c r="G524" s="24"/>
      <c r="H524" s="172"/>
      <c r="I524" s="24"/>
      <c r="J524" s="73"/>
      <c r="K524" s="74"/>
    </row>
    <row r="525" spans="1:11">
      <c r="A525" s="27">
        <v>41047</v>
      </c>
      <c r="B525" s="27"/>
      <c r="C525" s="28" t="s">
        <v>1100</v>
      </c>
      <c r="D525" s="28" t="s">
        <v>1088</v>
      </c>
      <c r="E525" s="563">
        <v>1889</v>
      </c>
      <c r="F525" s="100">
        <v>400</v>
      </c>
      <c r="G525" s="24"/>
      <c r="H525" s="172"/>
      <c r="I525" s="24"/>
      <c r="J525" s="73"/>
      <c r="K525" s="74"/>
    </row>
    <row r="526" spans="1:11">
      <c r="A526" s="27">
        <v>41047</v>
      </c>
      <c r="B526" s="27"/>
      <c r="C526" s="28" t="s">
        <v>667</v>
      </c>
      <c r="D526" s="28" t="s">
        <v>1090</v>
      </c>
      <c r="E526" s="563">
        <v>1892</v>
      </c>
      <c r="F526" s="100">
        <v>400</v>
      </c>
      <c r="G526" s="24"/>
      <c r="H526" s="172"/>
      <c r="I526" s="24"/>
      <c r="J526" s="73"/>
      <c r="K526" s="74"/>
    </row>
    <row r="527" spans="1:11">
      <c r="A527" s="27">
        <v>41040</v>
      </c>
      <c r="B527" s="27"/>
      <c r="C527" s="28" t="s">
        <v>977</v>
      </c>
      <c r="D527" s="28" t="s">
        <v>994</v>
      </c>
      <c r="E527" s="563">
        <v>1777</v>
      </c>
      <c r="F527" s="103">
        <v>524.4</v>
      </c>
      <c r="G527" s="120"/>
      <c r="H527" s="172"/>
      <c r="I527" s="24"/>
      <c r="J527" s="73"/>
      <c r="K527" s="74"/>
    </row>
    <row r="528" spans="1:11">
      <c r="A528" s="27">
        <v>41050</v>
      </c>
      <c r="B528" s="27"/>
      <c r="C528" s="28" t="s">
        <v>377</v>
      </c>
      <c r="D528" s="28" t="s">
        <v>1428</v>
      </c>
      <c r="E528" s="563">
        <v>1916</v>
      </c>
      <c r="F528" s="100">
        <v>1500</v>
      </c>
      <c r="G528" s="24"/>
      <c r="H528" s="172"/>
      <c r="I528" s="24"/>
      <c r="J528" s="73"/>
      <c r="K528" s="74"/>
    </row>
    <row r="529" spans="1:11">
      <c r="A529" s="27">
        <v>41050</v>
      </c>
      <c r="B529" s="27"/>
      <c r="C529" s="28" t="s">
        <v>941</v>
      </c>
      <c r="D529" s="28" t="s">
        <v>1120</v>
      </c>
      <c r="E529" s="563">
        <v>1917</v>
      </c>
      <c r="F529" s="100">
        <v>1600</v>
      </c>
      <c r="G529" s="24"/>
      <c r="H529" s="172"/>
      <c r="I529" s="24"/>
      <c r="J529" s="73"/>
      <c r="K529" s="74"/>
    </row>
    <row r="530" spans="1:11">
      <c r="A530" s="27">
        <v>41046</v>
      </c>
      <c r="B530" s="27"/>
      <c r="C530" s="28" t="s">
        <v>835</v>
      </c>
      <c r="D530" s="28" t="s">
        <v>1136</v>
      </c>
      <c r="E530" s="539">
        <v>1884</v>
      </c>
      <c r="F530" s="102">
        <v>425</v>
      </c>
      <c r="G530" s="120"/>
      <c r="H530" s="254"/>
      <c r="I530" s="24"/>
      <c r="J530" s="73"/>
      <c r="K530" s="74"/>
    </row>
    <row r="531" spans="1:11">
      <c r="A531" s="60">
        <v>41053</v>
      </c>
      <c r="F531" s="141"/>
      <c r="G531" s="24"/>
      <c r="H531" s="250"/>
    </row>
    <row r="532" spans="1:11">
      <c r="A532" s="27">
        <v>41050</v>
      </c>
      <c r="B532" s="27"/>
      <c r="C532" s="28" t="s">
        <v>1123</v>
      </c>
      <c r="D532" s="28" t="s">
        <v>1118</v>
      </c>
      <c r="E532" s="539">
        <v>1914</v>
      </c>
      <c r="F532" s="233">
        <v>66.13</v>
      </c>
      <c r="G532" s="86"/>
      <c r="H532" s="253"/>
      <c r="I532" s="24"/>
      <c r="J532" s="73"/>
      <c r="K532" s="74"/>
    </row>
    <row r="533" spans="1:11">
      <c r="A533" s="27">
        <v>41051</v>
      </c>
      <c r="B533" s="27"/>
      <c r="C533" s="28" t="s">
        <v>1129</v>
      </c>
      <c r="D533" s="28" t="s">
        <v>1128</v>
      </c>
      <c r="E533" s="539">
        <v>1923</v>
      </c>
      <c r="F533" s="234">
        <v>312</v>
      </c>
      <c r="G533" s="86"/>
      <c r="H533" s="253"/>
      <c r="I533" s="24"/>
      <c r="J533" s="73"/>
      <c r="K533" s="74"/>
    </row>
    <row r="534" spans="1:11">
      <c r="A534" s="27">
        <v>41047</v>
      </c>
      <c r="B534" s="27"/>
      <c r="C534" s="28" t="s">
        <v>619</v>
      </c>
      <c r="D534" s="28" t="s">
        <v>1094</v>
      </c>
      <c r="E534" s="539">
        <v>1896</v>
      </c>
      <c r="F534" s="233">
        <v>344</v>
      </c>
      <c r="G534" s="86"/>
      <c r="H534" s="253"/>
      <c r="I534" s="24"/>
      <c r="J534" s="73"/>
      <c r="K534" s="74"/>
    </row>
    <row r="535" spans="1:11">
      <c r="A535" s="27">
        <v>41050</v>
      </c>
      <c r="B535" s="27"/>
      <c r="C535" s="28" t="s">
        <v>1122</v>
      </c>
      <c r="D535" s="28" t="s">
        <v>1117</v>
      </c>
      <c r="E535" s="539">
        <v>1912</v>
      </c>
      <c r="F535" s="233">
        <v>359</v>
      </c>
      <c r="G535" s="86"/>
      <c r="H535" s="253"/>
      <c r="I535" s="24"/>
      <c r="J535" s="73"/>
      <c r="K535" s="74"/>
    </row>
    <row r="536" spans="1:11">
      <c r="A536" s="27">
        <v>41046</v>
      </c>
      <c r="B536" s="27"/>
      <c r="C536" s="28" t="s">
        <v>809</v>
      </c>
      <c r="D536" s="28" t="s">
        <v>1033</v>
      </c>
      <c r="E536" s="539">
        <v>1879</v>
      </c>
      <c r="F536" s="234">
        <v>600</v>
      </c>
      <c r="G536" s="86"/>
      <c r="H536" s="253"/>
      <c r="I536" s="24"/>
      <c r="J536" s="73"/>
      <c r="K536" s="74"/>
    </row>
    <row r="537" spans="1:11">
      <c r="A537" s="27">
        <v>41052</v>
      </c>
      <c r="B537" s="27"/>
      <c r="C537" s="28" t="s">
        <v>158</v>
      </c>
      <c r="D537" s="28" t="s">
        <v>1131</v>
      </c>
      <c r="E537" s="539">
        <v>1927</v>
      </c>
      <c r="F537" s="233">
        <v>4729.57</v>
      </c>
      <c r="G537" s="86"/>
      <c r="H537" s="254"/>
      <c r="I537" s="24"/>
      <c r="J537" s="73"/>
      <c r="K537" s="74"/>
    </row>
    <row r="538" spans="1:11">
      <c r="A538" s="60">
        <v>41057</v>
      </c>
      <c r="F538" s="91"/>
      <c r="G538" s="86"/>
    </row>
    <row r="539" spans="1:11">
      <c r="A539" s="27">
        <v>41046</v>
      </c>
      <c r="B539" s="27"/>
      <c r="C539" s="28" t="s">
        <v>369</v>
      </c>
      <c r="D539" s="28" t="s">
        <v>1033</v>
      </c>
      <c r="E539" s="563">
        <v>1880</v>
      </c>
      <c r="F539" s="128">
        <v>500</v>
      </c>
      <c r="G539" s="120"/>
      <c r="H539" s="250"/>
      <c r="I539" s="24"/>
      <c r="J539" s="73"/>
      <c r="K539" s="74"/>
    </row>
    <row r="540" spans="1:11">
      <c r="A540" s="27">
        <v>41040</v>
      </c>
      <c r="B540" s="27"/>
      <c r="C540" s="28" t="s">
        <v>623</v>
      </c>
      <c r="D540" s="28" t="s">
        <v>1003</v>
      </c>
      <c r="E540" s="563">
        <v>1788</v>
      </c>
      <c r="F540" s="103">
        <v>176.64</v>
      </c>
      <c r="G540" s="120"/>
      <c r="H540" s="172"/>
      <c r="I540" s="24"/>
      <c r="J540" s="73"/>
      <c r="K540" s="74"/>
    </row>
    <row r="541" spans="1:11">
      <c r="A541" s="60">
        <v>41058</v>
      </c>
    </row>
    <row r="542" spans="1:11">
      <c r="A542" s="27">
        <v>41047</v>
      </c>
      <c r="B542" s="27"/>
      <c r="C542" s="28" t="s">
        <v>1103</v>
      </c>
      <c r="D542" s="28" t="s">
        <v>1092</v>
      </c>
      <c r="E542" s="563">
        <v>1894</v>
      </c>
      <c r="F542" s="103">
        <v>334.88</v>
      </c>
      <c r="G542" s="120"/>
      <c r="H542" s="250"/>
      <c r="I542" s="24"/>
      <c r="J542" s="73"/>
      <c r="K542" s="74"/>
    </row>
    <row r="543" spans="1:11">
      <c r="A543" s="27">
        <v>41047</v>
      </c>
      <c r="B543" s="27"/>
      <c r="C543" s="28" t="s">
        <v>81</v>
      </c>
      <c r="D543" s="28" t="s">
        <v>1098</v>
      </c>
      <c r="E543" s="563">
        <v>1900</v>
      </c>
      <c r="F543" s="100">
        <v>400</v>
      </c>
      <c r="G543" s="24"/>
      <c r="H543" s="250"/>
      <c r="I543" s="24"/>
      <c r="J543" s="73"/>
      <c r="K543" s="74"/>
    </row>
    <row r="544" spans="1:11">
      <c r="A544" s="27">
        <v>41046</v>
      </c>
      <c r="B544" s="27"/>
      <c r="C544" s="28" t="s">
        <v>370</v>
      </c>
      <c r="D544" s="28" t="s">
        <v>1033</v>
      </c>
      <c r="E544" s="563">
        <v>1881</v>
      </c>
      <c r="F544" s="128">
        <v>600</v>
      </c>
      <c r="G544" s="24"/>
      <c r="H544" s="250"/>
      <c r="I544" s="24"/>
      <c r="J544" s="73"/>
      <c r="K544" s="74"/>
    </row>
    <row r="545" spans="1:11">
      <c r="A545" s="27">
        <v>41046</v>
      </c>
      <c r="B545" s="27"/>
      <c r="C545" s="28" t="s">
        <v>1048</v>
      </c>
      <c r="D545" s="28" t="s">
        <v>1033</v>
      </c>
      <c r="E545" s="563">
        <v>1877</v>
      </c>
      <c r="F545" s="128">
        <v>720</v>
      </c>
      <c r="G545" s="24"/>
      <c r="H545" s="250"/>
      <c r="I545" s="24"/>
      <c r="J545" s="73"/>
      <c r="K545" s="74"/>
    </row>
    <row r="546" spans="1:11">
      <c r="A546" s="27">
        <v>41046</v>
      </c>
      <c r="B546" s="27"/>
      <c r="C546" s="28" t="s">
        <v>367</v>
      </c>
      <c r="D546" s="28" t="s">
        <v>1033</v>
      </c>
      <c r="E546" s="563">
        <v>1878</v>
      </c>
      <c r="F546" s="128">
        <v>720</v>
      </c>
      <c r="G546" s="24"/>
      <c r="H546" s="250"/>
      <c r="I546" s="24"/>
      <c r="J546" s="73"/>
      <c r="K546" s="74"/>
    </row>
    <row r="547" spans="1:11">
      <c r="A547" s="27">
        <v>41053</v>
      </c>
      <c r="C547" s="238" t="s">
        <v>130</v>
      </c>
      <c r="D547" s="85" t="s">
        <v>1140</v>
      </c>
      <c r="E547" s="569">
        <v>1932</v>
      </c>
      <c r="F547" s="231">
        <v>880</v>
      </c>
      <c r="G547" s="24"/>
      <c r="H547" s="250"/>
    </row>
    <row r="548" spans="1:11">
      <c r="A548" s="25">
        <v>40780</v>
      </c>
      <c r="B548" s="25">
        <v>40688</v>
      </c>
      <c r="C548" s="28" t="s">
        <v>120</v>
      </c>
      <c r="D548" s="66" t="s">
        <v>123</v>
      </c>
      <c r="E548" s="568">
        <v>587</v>
      </c>
      <c r="F548" s="139">
        <v>2683.11</v>
      </c>
      <c r="G548" s="237"/>
      <c r="H548" s="260"/>
    </row>
    <row r="549" spans="1:11">
      <c r="A549" s="60">
        <v>41060</v>
      </c>
    </row>
    <row r="550" spans="1:11">
      <c r="A550" s="25">
        <v>41059</v>
      </c>
      <c r="B550" s="25"/>
      <c r="C550" s="28" t="s">
        <v>1143</v>
      </c>
      <c r="D550" s="66" t="s">
        <v>1144</v>
      </c>
      <c r="E550" s="568">
        <v>1938</v>
      </c>
      <c r="F550" s="139">
        <v>448</v>
      </c>
    </row>
    <row r="551" spans="1:11">
      <c r="A551" s="60">
        <v>41061</v>
      </c>
    </row>
    <row r="552" spans="1:11">
      <c r="A552" s="25">
        <v>41061</v>
      </c>
      <c r="B552" s="25"/>
      <c r="C552" s="28" t="s">
        <v>468</v>
      </c>
      <c r="D552" s="66"/>
      <c r="E552" s="568">
        <v>1945</v>
      </c>
      <c r="F552" s="139">
        <v>1140.28</v>
      </c>
    </row>
    <row r="553" spans="1:11">
      <c r="A553" s="25">
        <v>41045</v>
      </c>
      <c r="B553" s="25"/>
      <c r="C553" s="28" t="s">
        <v>808</v>
      </c>
      <c r="D553" s="66" t="s">
        <v>1069</v>
      </c>
      <c r="E553" s="568">
        <v>1873</v>
      </c>
      <c r="F553" s="139">
        <v>146</v>
      </c>
      <c r="H553" s="254"/>
      <c r="I553" s="24"/>
      <c r="J553" s="73"/>
      <c r="K553" s="74"/>
    </row>
    <row r="554" spans="1:11">
      <c r="A554" s="25">
        <v>41061</v>
      </c>
      <c r="B554" s="25"/>
      <c r="C554" s="28" t="s">
        <v>766</v>
      </c>
      <c r="D554" s="66"/>
      <c r="E554" s="568">
        <v>1942</v>
      </c>
      <c r="F554" s="139">
        <v>150</v>
      </c>
    </row>
    <row r="555" spans="1:11">
      <c r="A555" s="25">
        <v>41061</v>
      </c>
      <c r="B555" s="25"/>
      <c r="C555" s="28" t="s">
        <v>226</v>
      </c>
      <c r="D555" s="66" t="s">
        <v>1149</v>
      </c>
      <c r="E555" s="568">
        <v>1943</v>
      </c>
      <c r="F555" s="139">
        <v>596.29999999999995</v>
      </c>
    </row>
    <row r="556" spans="1:11">
      <c r="A556" s="27">
        <v>41061</v>
      </c>
      <c r="B556" s="167"/>
      <c r="C556" s="28" t="s">
        <v>766</v>
      </c>
      <c r="D556" s="28" t="s">
        <v>1150</v>
      </c>
      <c r="E556" s="539">
        <v>1942</v>
      </c>
      <c r="F556" s="100">
        <v>150</v>
      </c>
      <c r="H556" s="254"/>
      <c r="I556" s="24"/>
      <c r="J556" s="73"/>
      <c r="K556" s="74"/>
    </row>
    <row r="557" spans="1:11">
      <c r="A557" s="60">
        <v>41062</v>
      </c>
    </row>
    <row r="558" spans="1:11">
      <c r="A558" s="27">
        <v>41061</v>
      </c>
      <c r="B558" s="167"/>
      <c r="C558" s="28" t="s">
        <v>629</v>
      </c>
      <c r="D558" s="28" t="s">
        <v>1158</v>
      </c>
      <c r="E558" s="563">
        <v>1955</v>
      </c>
      <c r="F558" s="233">
        <v>148.04</v>
      </c>
      <c r="G558" s="24"/>
      <c r="H558" s="172"/>
      <c r="I558" s="24"/>
      <c r="J558" s="73"/>
      <c r="K558" s="74"/>
    </row>
    <row r="559" spans="1:11">
      <c r="A559" s="27">
        <v>41061</v>
      </c>
      <c r="B559" s="167"/>
      <c r="C559" s="28" t="s">
        <v>635</v>
      </c>
      <c r="D559" s="28" t="s">
        <v>1158</v>
      </c>
      <c r="E559" s="563">
        <v>1970</v>
      </c>
      <c r="F559" s="233">
        <v>172.39</v>
      </c>
      <c r="G559" s="24"/>
      <c r="H559" s="172"/>
      <c r="I559" s="24"/>
      <c r="J559" s="73"/>
      <c r="K559" s="74"/>
    </row>
    <row r="560" spans="1:11">
      <c r="A560" s="27">
        <v>41061</v>
      </c>
      <c r="B560" s="167"/>
      <c r="C560" s="28" t="s">
        <v>192</v>
      </c>
      <c r="D560" s="28" t="s">
        <v>1158</v>
      </c>
      <c r="E560" s="563">
        <v>1956</v>
      </c>
      <c r="F560" s="233">
        <v>172.22</v>
      </c>
      <c r="G560" s="24"/>
      <c r="H560" s="172"/>
      <c r="I560" s="24"/>
      <c r="J560" s="73"/>
      <c r="K560" s="74"/>
    </row>
    <row r="561" spans="1:11">
      <c r="A561" s="27">
        <v>41061</v>
      </c>
      <c r="B561" s="167"/>
      <c r="C561" s="28" t="s">
        <v>631</v>
      </c>
      <c r="D561" s="28" t="s">
        <v>1158</v>
      </c>
      <c r="E561" s="563">
        <v>1963</v>
      </c>
      <c r="F561" s="233">
        <v>176.94</v>
      </c>
      <c r="G561" s="24"/>
      <c r="H561" s="172"/>
      <c r="I561" s="24"/>
      <c r="J561" s="73"/>
      <c r="K561" s="74"/>
    </row>
    <row r="562" spans="1:11">
      <c r="A562" s="27">
        <v>41061</v>
      </c>
      <c r="B562" s="167"/>
      <c r="C562" s="28" t="s">
        <v>985</v>
      </c>
      <c r="D562" s="28" t="s">
        <v>1155</v>
      </c>
      <c r="E562" s="563">
        <v>1950</v>
      </c>
      <c r="F562" s="233">
        <v>391</v>
      </c>
      <c r="G562" s="24"/>
      <c r="H562" s="172"/>
      <c r="I562" s="24"/>
      <c r="J562" s="73"/>
      <c r="K562" s="74"/>
    </row>
    <row r="563" spans="1:11">
      <c r="A563" s="27">
        <v>41061</v>
      </c>
      <c r="B563" s="167"/>
      <c r="C563" s="28" t="s">
        <v>173</v>
      </c>
      <c r="D563" s="28" t="s">
        <v>1158</v>
      </c>
      <c r="E563" s="563">
        <v>1967</v>
      </c>
      <c r="F563" s="233">
        <v>241.82</v>
      </c>
      <c r="G563" s="24"/>
      <c r="H563" s="172"/>
      <c r="I563" s="24"/>
      <c r="J563" s="73"/>
      <c r="K563" s="74"/>
    </row>
    <row r="564" spans="1:11">
      <c r="A564" s="27">
        <v>41061</v>
      </c>
      <c r="B564" s="167"/>
      <c r="C564" s="28" t="s">
        <v>200</v>
      </c>
      <c r="D564" s="28" t="s">
        <v>1158</v>
      </c>
      <c r="E564" s="563">
        <v>1962</v>
      </c>
      <c r="F564" s="233">
        <v>176.94</v>
      </c>
      <c r="G564" s="24"/>
      <c r="H564" s="172"/>
    </row>
    <row r="565" spans="1:11">
      <c r="A565" s="27">
        <v>41031</v>
      </c>
      <c r="B565" s="27"/>
      <c r="C565" s="28" t="s">
        <v>133</v>
      </c>
      <c r="D565" s="28" t="s">
        <v>906</v>
      </c>
      <c r="E565" s="563">
        <v>1735</v>
      </c>
      <c r="F565" s="234">
        <v>403.2</v>
      </c>
      <c r="G565" s="120"/>
      <c r="H565" s="250"/>
      <c r="I565" s="24"/>
      <c r="J565" s="73"/>
      <c r="K565" s="74"/>
    </row>
    <row r="566" spans="1:11">
      <c r="A566" s="27">
        <v>41052</v>
      </c>
      <c r="B566" s="27"/>
      <c r="C566" s="28" t="s">
        <v>469</v>
      </c>
      <c r="D566" s="28" t="s">
        <v>1130</v>
      </c>
      <c r="E566" s="563">
        <v>1926</v>
      </c>
      <c r="F566" s="234">
        <v>4892.16</v>
      </c>
      <c r="G566" s="120"/>
      <c r="H566" s="250"/>
      <c r="I566" s="24"/>
      <c r="J566" s="73"/>
      <c r="K566" s="74"/>
    </row>
    <row r="567" spans="1:11">
      <c r="A567" s="60">
        <v>41064</v>
      </c>
      <c r="F567" s="141"/>
      <c r="G567" s="24"/>
      <c r="H567" s="250"/>
    </row>
    <row r="568" spans="1:11">
      <c r="A568" s="27">
        <v>41061</v>
      </c>
      <c r="B568" s="167"/>
      <c r="C568" s="28" t="s">
        <v>634</v>
      </c>
      <c r="D568" s="28" t="s">
        <v>1158</v>
      </c>
      <c r="E568" s="563">
        <v>1968</v>
      </c>
      <c r="F568" s="100">
        <v>148.04</v>
      </c>
      <c r="G568" s="86"/>
      <c r="H568" s="172"/>
      <c r="I568" s="24"/>
      <c r="J568" s="73"/>
      <c r="K568" s="74"/>
    </row>
    <row r="569" spans="1:11">
      <c r="A569" s="27">
        <v>41061</v>
      </c>
      <c r="B569" s="167"/>
      <c r="C569" s="28" t="s">
        <v>497</v>
      </c>
      <c r="D569" s="28" t="s">
        <v>1158</v>
      </c>
      <c r="E569" s="539">
        <v>1959</v>
      </c>
      <c r="F569" s="100">
        <v>148.04</v>
      </c>
      <c r="G569" s="86"/>
      <c r="H569" s="172"/>
      <c r="I569" s="24"/>
      <c r="J569" s="73"/>
      <c r="K569" s="74"/>
    </row>
    <row r="570" spans="1:11">
      <c r="A570" s="27">
        <v>41061</v>
      </c>
      <c r="B570" s="167"/>
      <c r="C570" s="28" t="s">
        <v>681</v>
      </c>
      <c r="D570" s="28" t="s">
        <v>1158</v>
      </c>
      <c r="E570" s="539">
        <v>1961</v>
      </c>
      <c r="F570" s="100">
        <v>176.94</v>
      </c>
      <c r="G570" s="86"/>
      <c r="H570" s="172"/>
      <c r="I570" s="24"/>
      <c r="J570" s="73"/>
      <c r="K570" s="74"/>
    </row>
    <row r="571" spans="1:11">
      <c r="A571" s="27">
        <v>41061</v>
      </c>
      <c r="B571" s="167"/>
      <c r="C571" s="28" t="s">
        <v>633</v>
      </c>
      <c r="D571" s="28" t="s">
        <v>1158</v>
      </c>
      <c r="E571" s="539">
        <v>1966</v>
      </c>
      <c r="F571" s="100">
        <v>172.39</v>
      </c>
      <c r="G571" s="86"/>
      <c r="H571" s="172"/>
      <c r="I571" s="24"/>
      <c r="J571" s="73"/>
      <c r="K571" s="74"/>
    </row>
    <row r="572" spans="1:11">
      <c r="A572" s="27">
        <v>41061</v>
      </c>
      <c r="B572" s="167"/>
      <c r="C572" s="28" t="s">
        <v>632</v>
      </c>
      <c r="D572" s="28" t="s">
        <v>1158</v>
      </c>
      <c r="E572" s="539">
        <v>1964</v>
      </c>
      <c r="F572" s="100">
        <v>172.39</v>
      </c>
      <c r="G572" s="86"/>
      <c r="H572" s="172"/>
      <c r="I572" s="24"/>
      <c r="J572" s="73"/>
      <c r="K572" s="74"/>
    </row>
    <row r="573" spans="1:11">
      <c r="A573" s="27">
        <v>41061</v>
      </c>
      <c r="B573" s="167"/>
      <c r="C573" s="28" t="s">
        <v>492</v>
      </c>
      <c r="D573" s="28" t="s">
        <v>1158</v>
      </c>
      <c r="E573" s="539">
        <v>1953</v>
      </c>
      <c r="F573" s="100">
        <v>203.48</v>
      </c>
      <c r="G573" s="86"/>
      <c r="H573" s="172"/>
      <c r="I573" s="24"/>
      <c r="J573" s="73"/>
      <c r="K573" s="74"/>
    </row>
    <row r="574" spans="1:11">
      <c r="A574" s="27">
        <v>41061</v>
      </c>
      <c r="B574" s="167"/>
      <c r="C574" s="28" t="s">
        <v>678</v>
      </c>
      <c r="D574" s="28" t="s">
        <v>1158</v>
      </c>
      <c r="E574" s="539">
        <v>1954</v>
      </c>
      <c r="F574" s="100">
        <v>188.74</v>
      </c>
      <c r="G574" s="86"/>
      <c r="H574" s="172"/>
      <c r="I574" s="24"/>
      <c r="J574" s="73"/>
      <c r="K574" s="74"/>
    </row>
    <row r="575" spans="1:11">
      <c r="A575" s="27">
        <v>41061</v>
      </c>
      <c r="B575" s="167"/>
      <c r="C575" s="28" t="s">
        <v>1029</v>
      </c>
      <c r="D575" s="28" t="s">
        <v>1158</v>
      </c>
      <c r="E575" s="539">
        <v>1958</v>
      </c>
      <c r="F575" s="100">
        <v>172.39</v>
      </c>
      <c r="G575" s="86"/>
      <c r="H575" s="172"/>
      <c r="I575" s="24"/>
      <c r="J575" s="73"/>
      <c r="K575" s="74"/>
    </row>
    <row r="576" spans="1:11">
      <c r="A576" s="27">
        <v>41061</v>
      </c>
      <c r="B576" s="167"/>
      <c r="C576" s="28" t="s">
        <v>455</v>
      </c>
      <c r="D576" s="28" t="s">
        <v>1156</v>
      </c>
      <c r="E576" s="563">
        <v>1951</v>
      </c>
      <c r="F576" s="128">
        <v>99.57</v>
      </c>
      <c r="G576" s="120"/>
      <c r="H576" s="250"/>
      <c r="I576" s="24"/>
      <c r="J576" s="73"/>
      <c r="K576" s="74"/>
    </row>
    <row r="577" spans="1:11">
      <c r="A577" s="27">
        <v>41061</v>
      </c>
      <c r="B577" s="167"/>
      <c r="C577" s="28" t="s">
        <v>1030</v>
      </c>
      <c r="D577" s="28" t="s">
        <v>1158</v>
      </c>
      <c r="E577" s="563">
        <v>1960</v>
      </c>
      <c r="F577" s="100">
        <v>172.39</v>
      </c>
      <c r="G577" s="24"/>
      <c r="H577" s="172"/>
      <c r="I577" s="24"/>
      <c r="J577" s="73"/>
      <c r="K577" s="74"/>
    </row>
    <row r="578" spans="1:11">
      <c r="A578" s="27">
        <v>41061</v>
      </c>
      <c r="B578" s="167"/>
      <c r="C578" s="28" t="s">
        <v>636</v>
      </c>
      <c r="D578" s="28" t="s">
        <v>1158</v>
      </c>
      <c r="E578" s="563">
        <v>1969</v>
      </c>
      <c r="F578" s="100">
        <v>148.04</v>
      </c>
      <c r="G578" s="24"/>
      <c r="H578" s="172"/>
      <c r="I578" s="24"/>
      <c r="J578" s="73"/>
      <c r="K578" s="74"/>
    </row>
    <row r="579" spans="1:11">
      <c r="A579" s="27">
        <v>41047</v>
      </c>
      <c r="B579" s="27"/>
      <c r="C579" s="28" t="s">
        <v>741</v>
      </c>
      <c r="D579" s="28" t="s">
        <v>1159</v>
      </c>
      <c r="E579" s="563">
        <v>1910</v>
      </c>
      <c r="F579" s="103">
        <v>123.6</v>
      </c>
      <c r="G579" s="120"/>
      <c r="H579" s="172"/>
      <c r="I579" s="24"/>
      <c r="J579" s="73"/>
      <c r="K579" s="74"/>
    </row>
    <row r="580" spans="1:11">
      <c r="A580" s="27">
        <v>41061</v>
      </c>
      <c r="B580" s="167"/>
      <c r="C580" s="28" t="s">
        <v>389</v>
      </c>
      <c r="D580" s="28" t="s">
        <v>1152</v>
      </c>
      <c r="E580" s="563">
        <v>1947</v>
      </c>
      <c r="F580" s="100">
        <v>60</v>
      </c>
      <c r="G580" s="24"/>
      <c r="H580" s="172"/>
      <c r="I580" s="24"/>
      <c r="J580" s="73"/>
      <c r="K580" s="74"/>
    </row>
    <row r="581" spans="1:11">
      <c r="A581" s="27">
        <v>41058</v>
      </c>
      <c r="B581" s="27"/>
      <c r="C581" s="28" t="s">
        <v>1027</v>
      </c>
      <c r="D581" s="28" t="s">
        <v>1162</v>
      </c>
      <c r="E581" s="563">
        <v>1937</v>
      </c>
      <c r="F581" s="128">
        <v>500</v>
      </c>
      <c r="G581" s="120"/>
      <c r="H581" s="250"/>
      <c r="I581" s="24"/>
      <c r="J581" s="73"/>
      <c r="K581" s="74"/>
    </row>
    <row r="582" spans="1:11">
      <c r="A582" s="60">
        <v>41065</v>
      </c>
      <c r="H582" s="253"/>
    </row>
    <row r="583" spans="1:11">
      <c r="A583" s="27">
        <v>41061</v>
      </c>
      <c r="B583" s="167"/>
      <c r="C583" s="28" t="s">
        <v>495</v>
      </c>
      <c r="D583" s="28" t="s">
        <v>1158</v>
      </c>
      <c r="E583" s="563">
        <v>1957</v>
      </c>
      <c r="F583" s="100">
        <v>148.04</v>
      </c>
      <c r="G583" s="242"/>
      <c r="H583" s="172"/>
      <c r="I583" s="24"/>
      <c r="J583" s="73"/>
      <c r="K583" s="74"/>
    </row>
    <row r="584" spans="1:11">
      <c r="A584" s="27">
        <v>41061</v>
      </c>
      <c r="B584" s="167"/>
      <c r="C584" s="28" t="s">
        <v>1032</v>
      </c>
      <c r="D584" s="28" t="s">
        <v>1158</v>
      </c>
      <c r="E584" s="563">
        <v>1971</v>
      </c>
      <c r="F584" s="100">
        <v>177.28</v>
      </c>
      <c r="G584" s="242"/>
      <c r="H584" s="172"/>
      <c r="I584" s="24"/>
      <c r="J584" s="73"/>
      <c r="K584" s="74"/>
    </row>
    <row r="585" spans="1:11">
      <c r="A585" s="27">
        <v>41046</v>
      </c>
      <c r="B585" s="27"/>
      <c r="C585" s="28" t="s">
        <v>595</v>
      </c>
      <c r="D585" s="28" t="s">
        <v>1033</v>
      </c>
      <c r="E585" s="563">
        <v>1876</v>
      </c>
      <c r="F585" s="128">
        <v>1100</v>
      </c>
      <c r="G585" s="241"/>
      <c r="H585" s="250"/>
      <c r="I585" s="24"/>
      <c r="J585" s="73"/>
      <c r="K585" s="74"/>
    </row>
    <row r="586" spans="1:11">
      <c r="A586" s="27">
        <v>41044</v>
      </c>
      <c r="B586" s="27"/>
      <c r="C586" s="28" t="s">
        <v>761</v>
      </c>
      <c r="D586" s="28" t="s">
        <v>1024</v>
      </c>
      <c r="E586" s="563">
        <v>1809</v>
      </c>
      <c r="F586" s="128">
        <v>1428.03</v>
      </c>
      <c r="G586" s="241"/>
      <c r="H586" s="250"/>
      <c r="I586" s="24"/>
      <c r="J586" s="73"/>
      <c r="K586" s="74"/>
    </row>
    <row r="587" spans="1:11">
      <c r="A587" s="27">
        <v>41061</v>
      </c>
      <c r="B587" s="167"/>
      <c r="C587" s="28" t="s">
        <v>337</v>
      </c>
      <c r="D587" s="28" t="s">
        <v>1151</v>
      </c>
      <c r="E587" s="563">
        <v>1946</v>
      </c>
      <c r="F587" s="100">
        <v>78</v>
      </c>
      <c r="G587" s="24"/>
      <c r="H587" s="172"/>
      <c r="I587" s="24"/>
      <c r="J587" s="73"/>
      <c r="K587" s="74"/>
    </row>
    <row r="588" spans="1:11">
      <c r="A588" s="27">
        <v>41061</v>
      </c>
      <c r="B588" s="167"/>
      <c r="C588" s="28" t="s">
        <v>168</v>
      </c>
      <c r="D588" s="28" t="s">
        <v>1154</v>
      </c>
      <c r="E588" s="563">
        <v>1949</v>
      </c>
      <c r="F588" s="128">
        <v>486.78</v>
      </c>
      <c r="G588" s="120"/>
      <c r="H588" s="250"/>
      <c r="I588" s="24"/>
      <c r="J588" s="73"/>
      <c r="K588" s="74"/>
    </row>
    <row r="589" spans="1:11">
      <c r="A589" s="27">
        <v>41064</v>
      </c>
      <c r="B589" s="167"/>
      <c r="C589" s="28" t="s">
        <v>1163</v>
      </c>
      <c r="D589" s="28" t="s">
        <v>1164</v>
      </c>
      <c r="E589" s="563">
        <v>1975</v>
      </c>
      <c r="F589" s="128">
        <v>117.34</v>
      </c>
    </row>
    <row r="590" spans="1:11">
      <c r="A590" s="27">
        <v>41065</v>
      </c>
      <c r="B590" s="167"/>
      <c r="C590" s="28" t="s">
        <v>389</v>
      </c>
      <c r="D590" s="28" t="s">
        <v>1168</v>
      </c>
      <c r="E590" s="563">
        <v>1977</v>
      </c>
      <c r="F590" s="128">
        <v>3000</v>
      </c>
    </row>
    <row r="591" spans="1:11">
      <c r="A591" s="60">
        <v>41066</v>
      </c>
    </row>
    <row r="592" spans="1:11">
      <c r="A592" s="27">
        <v>41065</v>
      </c>
      <c r="B592" s="167"/>
      <c r="C592" s="28" t="s">
        <v>100</v>
      </c>
      <c r="D592" s="28" t="s">
        <v>1205</v>
      </c>
      <c r="E592" s="539">
        <v>2022</v>
      </c>
      <c r="F592" s="100">
        <v>51</v>
      </c>
      <c r="H592" s="254"/>
      <c r="I592" s="24"/>
      <c r="J592" s="73"/>
      <c r="K592" s="74"/>
    </row>
    <row r="593" spans="1:11">
      <c r="A593" s="27">
        <v>41065</v>
      </c>
      <c r="B593" s="167"/>
      <c r="C593" s="28" t="s">
        <v>939</v>
      </c>
      <c r="D593" s="28" t="s">
        <v>1206</v>
      </c>
      <c r="E593" s="539">
        <v>2023</v>
      </c>
      <c r="F593" s="100">
        <v>549</v>
      </c>
      <c r="H593" s="254"/>
      <c r="I593" s="24"/>
      <c r="J593" s="73"/>
      <c r="K593" s="74"/>
    </row>
    <row r="594" spans="1:11">
      <c r="A594" s="27">
        <v>41065</v>
      </c>
      <c r="B594" s="167"/>
      <c r="C594" s="28" t="s">
        <v>1178</v>
      </c>
      <c r="D594" s="28" t="s">
        <v>1201</v>
      </c>
      <c r="E594" s="539">
        <v>2013</v>
      </c>
      <c r="F594" s="100">
        <v>391.12</v>
      </c>
      <c r="H594" s="254"/>
      <c r="I594" s="24"/>
      <c r="J594" s="73"/>
      <c r="K594" s="74"/>
    </row>
    <row r="595" spans="1:11">
      <c r="A595" s="27">
        <v>41065</v>
      </c>
      <c r="B595" s="167"/>
      <c r="C595" s="28" t="s">
        <v>525</v>
      </c>
      <c r="D595" s="28" t="s">
        <v>1189</v>
      </c>
      <c r="E595" s="539">
        <v>1987</v>
      </c>
      <c r="F595" s="100">
        <v>194.63</v>
      </c>
      <c r="H595" s="254"/>
      <c r="I595" s="24"/>
      <c r="J595" s="73"/>
      <c r="K595" s="74"/>
    </row>
    <row r="596" spans="1:11">
      <c r="A596" s="27">
        <v>41065</v>
      </c>
      <c r="B596" s="167"/>
      <c r="C596" s="28" t="s">
        <v>1179</v>
      </c>
      <c r="D596" s="28" t="s">
        <v>1201</v>
      </c>
      <c r="E596" s="539">
        <v>2016</v>
      </c>
      <c r="F596" s="100">
        <v>471.84</v>
      </c>
      <c r="H596" s="254"/>
      <c r="I596" s="24"/>
      <c r="J596" s="73"/>
      <c r="K596" s="74"/>
    </row>
    <row r="597" spans="1:11">
      <c r="A597" s="27">
        <v>41065</v>
      </c>
      <c r="B597" s="167"/>
      <c r="C597" s="28" t="s">
        <v>29</v>
      </c>
      <c r="D597" s="28" t="s">
        <v>1189</v>
      </c>
      <c r="E597" s="539">
        <v>1989</v>
      </c>
      <c r="F597" s="100">
        <v>194.63</v>
      </c>
      <c r="H597" s="254"/>
      <c r="I597" s="24"/>
      <c r="J597" s="73"/>
      <c r="K597" s="74"/>
    </row>
    <row r="598" spans="1:11">
      <c r="A598" s="27">
        <v>41065</v>
      </c>
      <c r="B598" s="167"/>
      <c r="C598" s="28" t="s">
        <v>529</v>
      </c>
      <c r="D598" s="28" t="s">
        <v>1189</v>
      </c>
      <c r="E598" s="539">
        <v>1995</v>
      </c>
      <c r="F598" s="100">
        <v>233.56</v>
      </c>
      <c r="H598" s="254"/>
      <c r="I598" s="24"/>
      <c r="J598" s="73"/>
      <c r="K598" s="74"/>
    </row>
    <row r="599" spans="1:11">
      <c r="A599" s="27">
        <v>41065</v>
      </c>
      <c r="B599" s="167"/>
      <c r="C599" s="28" t="s">
        <v>263</v>
      </c>
      <c r="D599" s="28" t="s">
        <v>1202</v>
      </c>
      <c r="E599" s="539">
        <v>2017</v>
      </c>
      <c r="F599" s="100">
        <v>499.5</v>
      </c>
      <c r="H599" s="254"/>
      <c r="I599" s="24"/>
      <c r="J599" s="73"/>
      <c r="K599" s="74"/>
    </row>
    <row r="600" spans="1:11">
      <c r="A600" s="60">
        <v>41067</v>
      </c>
      <c r="F600" s="91"/>
      <c r="H600" s="253"/>
    </row>
    <row r="601" spans="1:11">
      <c r="A601" s="27">
        <v>41050</v>
      </c>
      <c r="B601" s="27"/>
      <c r="C601" s="28" t="s">
        <v>1125</v>
      </c>
      <c r="D601" s="28" t="s">
        <v>1121</v>
      </c>
      <c r="E601" s="539">
        <v>1918</v>
      </c>
      <c r="F601" s="100">
        <v>503.53</v>
      </c>
      <c r="H601" s="253"/>
      <c r="I601" s="24"/>
      <c r="J601" s="73"/>
      <c r="K601" s="74"/>
    </row>
    <row r="602" spans="1:11">
      <c r="A602" s="27">
        <v>41066</v>
      </c>
      <c r="B602" s="167"/>
      <c r="C602" s="28" t="s">
        <v>1183</v>
      </c>
      <c r="D602" s="28" t="s">
        <v>1215</v>
      </c>
      <c r="E602" s="539">
        <v>2033</v>
      </c>
      <c r="F602" s="100">
        <v>552</v>
      </c>
      <c r="H602" s="254"/>
      <c r="I602" s="24"/>
      <c r="J602" s="73"/>
      <c r="K602" s="74"/>
    </row>
    <row r="603" spans="1:11">
      <c r="A603" s="27">
        <v>41065</v>
      </c>
      <c r="B603" s="167"/>
      <c r="C603" s="28" t="s">
        <v>524</v>
      </c>
      <c r="D603" s="28" t="s">
        <v>1189</v>
      </c>
      <c r="E603" s="539">
        <v>1985</v>
      </c>
      <c r="F603" s="100">
        <v>206.43</v>
      </c>
      <c r="H603" s="254"/>
      <c r="I603" s="24"/>
      <c r="J603" s="73"/>
      <c r="K603" s="74"/>
    </row>
    <row r="604" spans="1:11">
      <c r="A604" s="27">
        <v>41065</v>
      </c>
      <c r="B604" s="167"/>
      <c r="C604" s="28" t="s">
        <v>792</v>
      </c>
      <c r="D604" s="28" t="s">
        <v>1189</v>
      </c>
      <c r="E604" s="539">
        <v>1978</v>
      </c>
      <c r="F604" s="100">
        <v>265.41000000000003</v>
      </c>
      <c r="H604" s="254"/>
      <c r="I604" s="24"/>
      <c r="J604" s="73"/>
      <c r="K604" s="74"/>
    </row>
    <row r="605" spans="1:11">
      <c r="A605" s="27">
        <v>41065</v>
      </c>
      <c r="B605" s="167"/>
      <c r="C605" s="28" t="s">
        <v>264</v>
      </c>
      <c r="D605" s="28" t="s">
        <v>1207</v>
      </c>
      <c r="E605" s="539">
        <v>2024</v>
      </c>
      <c r="F605" s="100">
        <v>274.89999999999998</v>
      </c>
      <c r="H605" s="254"/>
      <c r="I605" s="24"/>
      <c r="J605" s="73"/>
      <c r="K605" s="74"/>
    </row>
    <row r="606" spans="1:11">
      <c r="A606" s="27">
        <v>41065</v>
      </c>
      <c r="B606" s="167"/>
      <c r="C606" s="28" t="s">
        <v>537</v>
      </c>
      <c r="D606" s="28" t="s">
        <v>1198</v>
      </c>
      <c r="E606" s="539">
        <v>2009</v>
      </c>
      <c r="F606" s="100">
        <v>405.2</v>
      </c>
      <c r="H606" s="254"/>
      <c r="I606" s="24"/>
      <c r="J606" s="73"/>
      <c r="K606" s="74"/>
    </row>
    <row r="607" spans="1:11">
      <c r="A607" s="27">
        <v>41065</v>
      </c>
      <c r="B607" s="167"/>
      <c r="C607" s="28" t="s">
        <v>914</v>
      </c>
      <c r="D607" s="28" t="s">
        <v>1189</v>
      </c>
      <c r="E607" s="539">
        <v>1998</v>
      </c>
      <c r="F607" s="100">
        <v>151.94999999999999</v>
      </c>
      <c r="H607" s="254"/>
      <c r="I607" s="24"/>
      <c r="J607" s="73"/>
      <c r="K607" s="74"/>
    </row>
    <row r="608" spans="1:11">
      <c r="A608" s="27">
        <v>41065</v>
      </c>
      <c r="B608" s="167"/>
      <c r="C608" s="28" t="s">
        <v>249</v>
      </c>
      <c r="D608" s="28" t="s">
        <v>1192</v>
      </c>
      <c r="E608" s="539">
        <v>2001</v>
      </c>
      <c r="F608" s="100">
        <v>412.86</v>
      </c>
      <c r="H608" s="254"/>
      <c r="I608" s="24"/>
      <c r="J608" s="73"/>
      <c r="K608" s="74"/>
    </row>
    <row r="609" spans="1:11">
      <c r="A609" s="27">
        <v>41065</v>
      </c>
      <c r="B609" s="167"/>
      <c r="C609" s="28" t="s">
        <v>521</v>
      </c>
      <c r="D609" s="28" t="s">
        <v>1189</v>
      </c>
      <c r="E609" s="539">
        <v>1979</v>
      </c>
      <c r="F609" s="100">
        <v>151.94999999999999</v>
      </c>
      <c r="H609" s="254"/>
      <c r="I609" s="24"/>
      <c r="J609" s="73"/>
      <c r="K609" s="74"/>
    </row>
    <row r="610" spans="1:11">
      <c r="A610" s="27">
        <v>41065</v>
      </c>
      <c r="B610" s="167"/>
      <c r="C610" s="28" t="s">
        <v>912</v>
      </c>
      <c r="D610" s="28" t="s">
        <v>1189</v>
      </c>
      <c r="E610" s="539">
        <v>1988</v>
      </c>
      <c r="F610" s="100">
        <v>177.28</v>
      </c>
      <c r="H610" s="254"/>
      <c r="I610" s="24"/>
      <c r="J610" s="73"/>
      <c r="K610" s="74"/>
    </row>
    <row r="611" spans="1:11">
      <c r="A611" s="27">
        <v>41065</v>
      </c>
      <c r="B611" s="167"/>
      <c r="C611" s="28" t="s">
        <v>520</v>
      </c>
      <c r="D611" s="28" t="s">
        <v>1189</v>
      </c>
      <c r="E611" s="539">
        <v>1980</v>
      </c>
      <c r="F611" s="100">
        <v>206.43</v>
      </c>
      <c r="H611" s="254"/>
      <c r="I611" s="24"/>
      <c r="J611" s="73"/>
      <c r="K611" s="74"/>
    </row>
    <row r="612" spans="1:11">
      <c r="A612" s="27">
        <v>41065</v>
      </c>
      <c r="B612" s="167"/>
      <c r="C612" s="28" t="s">
        <v>1174</v>
      </c>
      <c r="D612" s="28" t="s">
        <v>1196</v>
      </c>
      <c r="E612" s="539">
        <v>2007</v>
      </c>
      <c r="F612" s="100">
        <v>471.84</v>
      </c>
      <c r="H612" s="254"/>
      <c r="I612" s="24"/>
      <c r="J612" s="73"/>
      <c r="K612" s="74"/>
    </row>
    <row r="613" spans="1:11">
      <c r="A613" s="27">
        <v>41065</v>
      </c>
      <c r="B613" s="167"/>
      <c r="C613" s="28" t="s">
        <v>721</v>
      </c>
      <c r="D613" s="28" t="s">
        <v>1189</v>
      </c>
      <c r="E613" s="539">
        <v>1982</v>
      </c>
      <c r="F613" s="100">
        <v>227.07</v>
      </c>
      <c r="H613" s="254"/>
      <c r="I613" s="24"/>
      <c r="J613" s="73"/>
      <c r="K613" s="74"/>
    </row>
    <row r="614" spans="1:11">
      <c r="A614" s="27">
        <v>41065</v>
      </c>
      <c r="B614" s="167"/>
      <c r="C614" s="28" t="s">
        <v>1173</v>
      </c>
      <c r="D614" s="28" t="s">
        <v>1191</v>
      </c>
      <c r="E614" s="539">
        <v>2000</v>
      </c>
      <c r="F614" s="100">
        <v>405.2</v>
      </c>
      <c r="H614" s="254"/>
      <c r="I614" s="24"/>
      <c r="J614" s="73"/>
      <c r="K614" s="74"/>
    </row>
    <row r="615" spans="1:11">
      <c r="A615" s="27">
        <v>41065</v>
      </c>
      <c r="B615" s="167"/>
      <c r="C615" s="28" t="s">
        <v>30</v>
      </c>
      <c r="D615" s="28" t="s">
        <v>1189</v>
      </c>
      <c r="E615" s="539">
        <v>1991</v>
      </c>
      <c r="F615" s="100">
        <v>182.84</v>
      </c>
      <c r="H615" s="254"/>
      <c r="I615" s="24"/>
      <c r="J615" s="73"/>
      <c r="K615" s="74"/>
    </row>
    <row r="616" spans="1:11">
      <c r="A616" s="27">
        <v>41065</v>
      </c>
      <c r="B616" s="167"/>
      <c r="C616" s="28" t="s">
        <v>1171</v>
      </c>
      <c r="D616" s="28" t="s">
        <v>1189</v>
      </c>
      <c r="E616" s="539">
        <v>1986</v>
      </c>
      <c r="F616" s="100">
        <v>130</v>
      </c>
      <c r="H616" s="254"/>
      <c r="I616" s="24"/>
      <c r="J616" s="73"/>
      <c r="K616" s="74"/>
    </row>
    <row r="617" spans="1:11">
      <c r="A617" s="27">
        <v>41065</v>
      </c>
      <c r="B617" s="167"/>
      <c r="C617" s="28" t="s">
        <v>518</v>
      </c>
      <c r="D617" s="28" t="s">
        <v>1189</v>
      </c>
      <c r="E617" s="539">
        <v>1976</v>
      </c>
      <c r="F617" s="100">
        <v>266</v>
      </c>
      <c r="H617" s="254"/>
      <c r="I617" s="24"/>
      <c r="J617" s="73"/>
      <c r="K617" s="74"/>
    </row>
    <row r="618" spans="1:11">
      <c r="A618" s="27">
        <v>41066</v>
      </c>
      <c r="B618" s="167"/>
      <c r="C618" s="28" t="s">
        <v>389</v>
      </c>
      <c r="D618" s="28" t="s">
        <v>1168</v>
      </c>
      <c r="E618" s="539">
        <v>2036</v>
      </c>
      <c r="F618" s="100">
        <v>420</v>
      </c>
      <c r="H618" s="254"/>
      <c r="I618" s="24"/>
      <c r="J618" s="73"/>
      <c r="K618" s="74"/>
    </row>
    <row r="619" spans="1:11">
      <c r="A619" s="27">
        <v>41065</v>
      </c>
      <c r="B619" s="167"/>
      <c r="C619" s="28" t="s">
        <v>523</v>
      </c>
      <c r="D619" s="28" t="s">
        <v>1189</v>
      </c>
      <c r="E619" s="539">
        <v>1984</v>
      </c>
      <c r="F619" s="100">
        <v>312.58999999999997</v>
      </c>
      <c r="H619" s="254"/>
      <c r="I619" s="24"/>
      <c r="J619" s="73"/>
      <c r="K619" s="74"/>
    </row>
    <row r="620" spans="1:11">
      <c r="A620" s="27">
        <v>41066</v>
      </c>
      <c r="B620" s="167"/>
      <c r="C620" s="28" t="s">
        <v>741</v>
      </c>
      <c r="D620" s="28" t="s">
        <v>1218</v>
      </c>
      <c r="E620" s="539">
        <v>2037</v>
      </c>
      <c r="F620" s="100">
        <v>50</v>
      </c>
      <c r="H620" s="254"/>
      <c r="I620" s="24"/>
      <c r="J620" s="73"/>
      <c r="K620" s="74"/>
    </row>
    <row r="621" spans="1:11">
      <c r="A621" s="27">
        <v>41065</v>
      </c>
      <c r="B621" s="167"/>
      <c r="C621" s="28" t="s">
        <v>253</v>
      </c>
      <c r="D621" s="28" t="s">
        <v>1195</v>
      </c>
      <c r="E621" s="539">
        <v>2005</v>
      </c>
      <c r="F621" s="100">
        <v>253.25</v>
      </c>
      <c r="H621" s="254"/>
      <c r="I621" s="24"/>
      <c r="J621" s="73"/>
      <c r="K621" s="74"/>
    </row>
    <row r="622" spans="1:11">
      <c r="A622" s="27">
        <v>41065</v>
      </c>
      <c r="B622" s="167"/>
      <c r="C622" s="28" t="s">
        <v>895</v>
      </c>
      <c r="D622" s="28" t="s">
        <v>1204</v>
      </c>
      <c r="E622" s="539">
        <v>2021</v>
      </c>
      <c r="F622" s="100">
        <v>166.54</v>
      </c>
      <c r="H622" s="254"/>
      <c r="I622" s="24"/>
      <c r="J622" s="73"/>
      <c r="K622" s="74"/>
    </row>
    <row r="623" spans="1:11">
      <c r="A623" s="27">
        <v>41065</v>
      </c>
      <c r="B623" s="167"/>
      <c r="C623" s="28" t="s">
        <v>1177</v>
      </c>
      <c r="D623" s="28" t="s">
        <v>1201</v>
      </c>
      <c r="E623" s="539">
        <v>2012</v>
      </c>
      <c r="F623" s="100">
        <v>438.52</v>
      </c>
      <c r="H623" s="254"/>
      <c r="I623" s="24"/>
      <c r="J623" s="73"/>
      <c r="K623" s="74"/>
    </row>
    <row r="624" spans="1:11">
      <c r="A624" s="27">
        <v>41065</v>
      </c>
      <c r="B624" s="167"/>
      <c r="C624" s="28" t="s">
        <v>36</v>
      </c>
      <c r="D624" s="28" t="s">
        <v>1200</v>
      </c>
      <c r="E624" s="539">
        <v>2011</v>
      </c>
      <c r="F624" s="100">
        <v>379.82</v>
      </c>
      <c r="H624" s="254"/>
      <c r="I624" s="24"/>
      <c r="J624" s="73"/>
      <c r="K624" s="74"/>
    </row>
    <row r="625" spans="1:11">
      <c r="A625" s="27">
        <v>41065</v>
      </c>
      <c r="B625" s="167"/>
      <c r="C625" s="28" t="s">
        <v>561</v>
      </c>
      <c r="D625" s="28" t="s">
        <v>1189</v>
      </c>
      <c r="E625" s="539">
        <v>1990</v>
      </c>
      <c r="F625" s="100">
        <v>151.94999999999999</v>
      </c>
      <c r="H625" s="254"/>
      <c r="I625" s="24"/>
      <c r="J625" s="73"/>
      <c r="K625" s="74"/>
    </row>
    <row r="626" spans="1:11">
      <c r="A626" s="27">
        <v>41065</v>
      </c>
      <c r="B626" s="167"/>
      <c r="C626" s="28" t="s">
        <v>562</v>
      </c>
      <c r="D626" s="28" t="s">
        <v>1189</v>
      </c>
      <c r="E626" s="539">
        <v>1994</v>
      </c>
      <c r="F626" s="100">
        <v>206.43</v>
      </c>
      <c r="H626" s="254"/>
      <c r="I626" s="24"/>
      <c r="J626" s="73"/>
      <c r="K626" s="74"/>
    </row>
    <row r="627" spans="1:11">
      <c r="A627" s="27">
        <v>41065</v>
      </c>
      <c r="B627" s="167"/>
      <c r="C627" s="28" t="s">
        <v>913</v>
      </c>
      <c r="D627" s="28" t="s">
        <v>1189</v>
      </c>
      <c r="E627" s="539">
        <v>1996</v>
      </c>
      <c r="F627" s="100">
        <v>202.6</v>
      </c>
      <c r="H627" s="254"/>
      <c r="I627" s="24"/>
      <c r="J627" s="73"/>
      <c r="K627" s="74"/>
    </row>
    <row r="628" spans="1:11">
      <c r="A628" s="27">
        <v>41065</v>
      </c>
      <c r="B628" s="167"/>
      <c r="C628" s="28" t="s">
        <v>559</v>
      </c>
      <c r="D628" s="28" t="s">
        <v>1189</v>
      </c>
      <c r="E628" s="539">
        <v>1983</v>
      </c>
      <c r="F628" s="100">
        <v>206.43</v>
      </c>
      <c r="H628" s="254"/>
      <c r="I628" s="24"/>
      <c r="J628" s="73"/>
      <c r="K628" s="74"/>
    </row>
    <row r="629" spans="1:11">
      <c r="A629" s="27">
        <v>41065</v>
      </c>
      <c r="B629" s="167"/>
      <c r="C629" s="28" t="s">
        <v>32</v>
      </c>
      <c r="D629" s="28" t="s">
        <v>1190</v>
      </c>
      <c r="E629" s="539">
        <v>2003</v>
      </c>
      <c r="F629" s="100">
        <v>405.2</v>
      </c>
      <c r="H629" s="254"/>
      <c r="I629" s="24"/>
      <c r="J629" s="73"/>
      <c r="K629" s="74"/>
    </row>
    <row r="630" spans="1:11">
      <c r="A630" s="27">
        <v>41065</v>
      </c>
      <c r="B630" s="167"/>
      <c r="C630" s="28" t="s">
        <v>1175</v>
      </c>
      <c r="D630" s="28" t="s">
        <v>1197</v>
      </c>
      <c r="E630" s="539">
        <v>2008</v>
      </c>
      <c r="F630" s="100">
        <v>303.89999999999998</v>
      </c>
      <c r="H630" s="254"/>
      <c r="I630" s="24"/>
      <c r="J630" s="73"/>
      <c r="K630" s="261"/>
    </row>
    <row r="631" spans="1:11">
      <c r="A631" s="60">
        <v>41068</v>
      </c>
    </row>
    <row r="632" spans="1:11">
      <c r="A632" s="27">
        <v>41067</v>
      </c>
      <c r="B632" s="167"/>
      <c r="C632" s="28" t="s">
        <v>226</v>
      </c>
      <c r="D632" s="28" t="s">
        <v>1222</v>
      </c>
      <c r="E632" s="563">
        <v>2041</v>
      </c>
      <c r="F632" s="102">
        <v>151</v>
      </c>
      <c r="G632" s="120"/>
      <c r="H632" s="172"/>
      <c r="I632" s="24"/>
      <c r="J632" s="73"/>
      <c r="K632" s="74"/>
    </row>
    <row r="633" spans="1:11">
      <c r="A633" s="27">
        <v>41066</v>
      </c>
      <c r="B633" s="167"/>
      <c r="C633" s="28" t="s">
        <v>1344</v>
      </c>
      <c r="D633" s="28" t="s">
        <v>1212</v>
      </c>
      <c r="E633" s="563">
        <v>2030</v>
      </c>
      <c r="F633" s="100">
        <v>220</v>
      </c>
      <c r="G633" s="24"/>
      <c r="H633" s="172"/>
      <c r="I633" s="24"/>
      <c r="J633" s="73"/>
      <c r="K633" s="74"/>
    </row>
    <row r="634" spans="1:11">
      <c r="A634" s="27">
        <v>41066</v>
      </c>
      <c r="B634" s="167"/>
      <c r="C634" s="28" t="s">
        <v>346</v>
      </c>
      <c r="D634" s="28" t="s">
        <v>1214</v>
      </c>
      <c r="E634" s="563">
        <v>2032</v>
      </c>
      <c r="F634" s="100">
        <v>294.39999999999998</v>
      </c>
      <c r="G634" s="24"/>
      <c r="H634" s="172"/>
      <c r="I634" s="24"/>
      <c r="J634" s="73"/>
      <c r="K634" s="74"/>
    </row>
    <row r="635" spans="1:11">
      <c r="A635" s="27">
        <v>41065</v>
      </c>
      <c r="B635" s="167"/>
      <c r="C635" s="28" t="s">
        <v>740</v>
      </c>
      <c r="D635" s="28" t="s">
        <v>1190</v>
      </c>
      <c r="E635" s="563">
        <v>1999</v>
      </c>
      <c r="F635" s="100">
        <v>294.89999999999998</v>
      </c>
      <c r="G635" s="24"/>
      <c r="H635" s="172"/>
      <c r="I635" s="24"/>
      <c r="J635" s="73"/>
      <c r="K635" s="74"/>
    </row>
    <row r="636" spans="1:11">
      <c r="A636" s="27">
        <v>41066</v>
      </c>
      <c r="B636" s="167"/>
      <c r="C636" s="28" t="s">
        <v>1181</v>
      </c>
      <c r="D636" s="28" t="s">
        <v>1209</v>
      </c>
      <c r="E636" s="563">
        <v>2027</v>
      </c>
      <c r="F636" s="100">
        <v>316.01</v>
      </c>
      <c r="G636" s="24"/>
      <c r="H636" s="172"/>
      <c r="I636" s="24"/>
      <c r="J636" s="73"/>
      <c r="K636" s="74"/>
    </row>
    <row r="637" spans="1:11">
      <c r="A637" s="27">
        <v>41066</v>
      </c>
      <c r="B637" s="167"/>
      <c r="C637" s="28" t="s">
        <v>1184</v>
      </c>
      <c r="D637" s="28" t="s">
        <v>1216</v>
      </c>
      <c r="E637" s="563">
        <v>2034</v>
      </c>
      <c r="F637" s="102">
        <v>515.20000000000005</v>
      </c>
      <c r="G637" s="120"/>
      <c r="H637" s="172"/>
      <c r="I637" s="24"/>
      <c r="J637" s="73"/>
      <c r="K637" s="74"/>
    </row>
    <row r="638" spans="1:11">
      <c r="A638" s="27">
        <v>41061</v>
      </c>
      <c r="B638" s="167"/>
      <c r="C638" s="28" t="s">
        <v>886</v>
      </c>
      <c r="D638" s="28" t="s">
        <v>1186</v>
      </c>
      <c r="E638" s="563">
        <v>1944</v>
      </c>
      <c r="F638" s="100">
        <v>5000</v>
      </c>
      <c r="G638" s="24"/>
      <c r="H638" s="172"/>
      <c r="I638" s="24"/>
      <c r="J638" s="73"/>
      <c r="K638" s="74"/>
    </row>
    <row r="639" spans="1:11">
      <c r="A639" s="27">
        <v>41064</v>
      </c>
      <c r="B639" s="167"/>
      <c r="C639" s="28" t="s">
        <v>130</v>
      </c>
      <c r="D639" s="28" t="s">
        <v>1187</v>
      </c>
      <c r="E639" s="563">
        <v>1973</v>
      </c>
      <c r="F639" s="102">
        <v>1850</v>
      </c>
      <c r="G639" s="120"/>
      <c r="H639" s="172"/>
      <c r="I639" s="24"/>
      <c r="J639" s="73"/>
      <c r="K639" s="74"/>
    </row>
    <row r="640" spans="1:11">
      <c r="A640" s="27">
        <v>41031</v>
      </c>
      <c r="B640" s="27"/>
      <c r="C640" s="28" t="s">
        <v>923</v>
      </c>
      <c r="D640" s="28" t="s">
        <v>907</v>
      </c>
      <c r="E640" s="563">
        <v>1741</v>
      </c>
      <c r="F640" s="128">
        <v>310.27</v>
      </c>
      <c r="G640" s="24"/>
      <c r="H640" s="250"/>
      <c r="I640" s="24"/>
      <c r="J640" s="73"/>
      <c r="K640" s="74"/>
    </row>
    <row r="641" spans="1:11">
      <c r="A641" s="27">
        <v>41065</v>
      </c>
      <c r="B641" s="167"/>
      <c r="C641" s="28" t="s">
        <v>254</v>
      </c>
      <c r="D641" s="28" t="s">
        <v>1196</v>
      </c>
      <c r="E641" s="563">
        <v>2006</v>
      </c>
      <c r="F641" s="100">
        <v>202.6</v>
      </c>
      <c r="G641" s="24"/>
      <c r="H641" s="172"/>
      <c r="I641" s="24"/>
      <c r="J641" s="73"/>
      <c r="K641" s="74"/>
    </row>
    <row r="642" spans="1:11">
      <c r="A642" s="27">
        <v>41065</v>
      </c>
      <c r="B642" s="167"/>
      <c r="C642" s="28" t="s">
        <v>456</v>
      </c>
      <c r="D642" s="28" t="s">
        <v>1189</v>
      </c>
      <c r="E642" s="563">
        <v>1992</v>
      </c>
      <c r="F642" s="100">
        <v>389.27</v>
      </c>
      <c r="G642" s="24"/>
      <c r="H642" s="172"/>
      <c r="I642" s="24"/>
      <c r="J642" s="73"/>
      <c r="K642" s="74"/>
    </row>
    <row r="643" spans="1:11">
      <c r="A643" s="27">
        <v>41065</v>
      </c>
      <c r="B643" s="167"/>
      <c r="C643" s="28" t="s">
        <v>1172</v>
      </c>
      <c r="D643" s="28" t="s">
        <v>1189</v>
      </c>
      <c r="E643" s="539">
        <v>1997</v>
      </c>
      <c r="F643" s="100">
        <v>163.75</v>
      </c>
      <c r="G643" s="86"/>
      <c r="H643" s="172"/>
      <c r="I643" s="24"/>
      <c r="J643" s="73"/>
      <c r="K643" s="74"/>
    </row>
    <row r="644" spans="1:11">
      <c r="A644" s="27">
        <v>41065</v>
      </c>
      <c r="B644" s="167"/>
      <c r="C644" s="28" t="s">
        <v>1176</v>
      </c>
      <c r="D644" s="28" t="s">
        <v>1199</v>
      </c>
      <c r="E644" s="539">
        <v>2010</v>
      </c>
      <c r="F644" s="100">
        <v>497.11</v>
      </c>
      <c r="G644" s="86"/>
      <c r="H644" s="172"/>
      <c r="I644" s="24"/>
      <c r="J644" s="73"/>
      <c r="K644" s="74"/>
    </row>
    <row r="645" spans="1:11">
      <c r="A645" s="27">
        <v>41065</v>
      </c>
      <c r="B645" s="167"/>
      <c r="C645" s="28" t="s">
        <v>250</v>
      </c>
      <c r="D645" s="28" t="s">
        <v>1193</v>
      </c>
      <c r="E645" s="539">
        <v>2002</v>
      </c>
      <c r="F645" s="100">
        <v>253.25</v>
      </c>
      <c r="G645" s="86"/>
      <c r="H645" s="172"/>
      <c r="I645" s="24"/>
      <c r="J645" s="73"/>
      <c r="K645" s="74"/>
    </row>
    <row r="646" spans="1:11">
      <c r="A646" s="27">
        <v>41065</v>
      </c>
      <c r="B646" s="167"/>
      <c r="C646" s="28" t="s">
        <v>251</v>
      </c>
      <c r="D646" s="28" t="s">
        <v>1194</v>
      </c>
      <c r="E646" s="539">
        <v>2004</v>
      </c>
      <c r="F646" s="100">
        <v>294.89999999999998</v>
      </c>
      <c r="G646" s="86"/>
      <c r="H646" s="172"/>
      <c r="I646" s="24"/>
      <c r="J646" s="73"/>
      <c r="K646" s="74"/>
    </row>
    <row r="647" spans="1:11">
      <c r="A647" s="27">
        <v>41047</v>
      </c>
      <c r="B647" s="27"/>
      <c r="C647" s="28" t="s">
        <v>615</v>
      </c>
      <c r="D647" s="28" t="s">
        <v>1112</v>
      </c>
      <c r="E647" s="539">
        <v>1904</v>
      </c>
      <c r="F647" s="102">
        <v>1100</v>
      </c>
      <c r="G647" s="273"/>
      <c r="I647" s="24"/>
      <c r="J647" s="73"/>
      <c r="K647" s="74"/>
    </row>
    <row r="648" spans="1:11">
      <c r="A648" s="60">
        <v>41068</v>
      </c>
    </row>
    <row r="649" spans="1:11">
      <c r="A649" s="27">
        <v>41066</v>
      </c>
      <c r="B649" s="167"/>
      <c r="C649" s="28" t="s">
        <v>1182</v>
      </c>
      <c r="D649" s="28" t="s">
        <v>1210</v>
      </c>
      <c r="E649" s="563">
        <v>2028</v>
      </c>
      <c r="F649" s="100">
        <v>182.88</v>
      </c>
      <c r="G649" s="24"/>
      <c r="H649" s="172"/>
      <c r="I649" s="24"/>
      <c r="J649" s="73"/>
      <c r="K649" s="74"/>
    </row>
    <row r="650" spans="1:11">
      <c r="A650" s="27">
        <v>41066</v>
      </c>
      <c r="B650" s="167"/>
      <c r="C650" s="28" t="s">
        <v>767</v>
      </c>
      <c r="D650" s="27" t="s">
        <v>1213</v>
      </c>
      <c r="E650" s="563">
        <v>2031</v>
      </c>
      <c r="F650" s="128">
        <v>550.54999999999995</v>
      </c>
      <c r="G650" s="120"/>
      <c r="H650" s="250"/>
      <c r="I650" s="232"/>
      <c r="J650" s="120"/>
      <c r="K650" s="111"/>
    </row>
    <row r="651" spans="1:11">
      <c r="A651" s="27">
        <v>41065</v>
      </c>
      <c r="B651" s="167"/>
      <c r="C651" s="28" t="s">
        <v>949</v>
      </c>
      <c r="D651" s="28" t="s">
        <v>1203</v>
      </c>
      <c r="E651" s="563">
        <v>2020</v>
      </c>
      <c r="F651" s="100">
        <v>311.89999999999998</v>
      </c>
      <c r="G651" s="24"/>
      <c r="H651" s="172"/>
      <c r="I651" s="24"/>
      <c r="J651" s="73"/>
      <c r="K651" s="74"/>
    </row>
    <row r="652" spans="1:11">
      <c r="A652" s="27">
        <v>41067</v>
      </c>
      <c r="B652" s="167"/>
      <c r="C652" s="28" t="s">
        <v>226</v>
      </c>
      <c r="D652" s="28" t="s">
        <v>1221</v>
      </c>
      <c r="E652" s="563">
        <v>2040</v>
      </c>
      <c r="F652" s="102">
        <v>559.46</v>
      </c>
      <c r="G652" s="120"/>
      <c r="H652" s="172"/>
      <c r="I652" s="24"/>
      <c r="J652" s="73"/>
      <c r="K652" s="74"/>
    </row>
    <row r="653" spans="1:11">
      <c r="A653" s="60">
        <v>41071</v>
      </c>
    </row>
    <row r="654" spans="1:11">
      <c r="A654" s="27">
        <v>41071</v>
      </c>
      <c r="B654" s="167"/>
      <c r="C654" s="28" t="s">
        <v>372</v>
      </c>
      <c r="D654" s="28" t="s">
        <v>1259</v>
      </c>
      <c r="E654" s="563">
        <v>2058</v>
      </c>
      <c r="F654" s="102">
        <v>300</v>
      </c>
    </row>
    <row r="655" spans="1:11">
      <c r="A655" s="27">
        <v>41071</v>
      </c>
      <c r="B655" s="167"/>
      <c r="C655" s="28" t="s">
        <v>939</v>
      </c>
      <c r="D655" s="28" t="s">
        <v>1265</v>
      </c>
      <c r="E655" s="539">
        <v>2067</v>
      </c>
      <c r="F655" s="100">
        <v>284</v>
      </c>
      <c r="H655" s="254"/>
      <c r="I655" s="24"/>
      <c r="J655" s="73"/>
      <c r="K655" s="74"/>
    </row>
    <row r="656" spans="1:11">
      <c r="A656" s="60">
        <v>41072</v>
      </c>
    </row>
    <row r="657" spans="1:11">
      <c r="A657" s="27">
        <v>41068</v>
      </c>
      <c r="B657" s="167"/>
      <c r="C657" s="28" t="s">
        <v>410</v>
      </c>
      <c r="D657" s="28" t="s">
        <v>1233</v>
      </c>
      <c r="E657" s="563">
        <v>2043</v>
      </c>
      <c r="F657" s="100">
        <v>10000</v>
      </c>
      <c r="G657" s="24"/>
      <c r="H657" s="172"/>
      <c r="I657" s="24"/>
      <c r="J657" s="73"/>
      <c r="K657" s="74"/>
    </row>
    <row r="658" spans="1:11">
      <c r="A658" s="27">
        <v>41071</v>
      </c>
      <c r="B658" s="167"/>
      <c r="C658" s="28" t="s">
        <v>1266</v>
      </c>
      <c r="D658" s="28" t="s">
        <v>1261</v>
      </c>
      <c r="E658" s="563">
        <v>2060</v>
      </c>
      <c r="F658" s="102">
        <v>56</v>
      </c>
      <c r="G658" s="120"/>
      <c r="H658" s="172"/>
      <c r="I658" s="24"/>
      <c r="J658" s="73"/>
      <c r="K658" s="74"/>
    </row>
    <row r="659" spans="1:11">
      <c r="A659" s="27">
        <v>41067</v>
      </c>
      <c r="B659" s="167"/>
      <c r="C659" s="28" t="s">
        <v>1224</v>
      </c>
      <c r="D659" s="28" t="s">
        <v>1223</v>
      </c>
      <c r="E659" s="563">
        <v>2042</v>
      </c>
      <c r="F659" s="102">
        <v>80</v>
      </c>
      <c r="G659" s="120"/>
      <c r="H659" s="172"/>
      <c r="I659" s="24"/>
      <c r="J659" s="73"/>
      <c r="K659" s="74"/>
    </row>
    <row r="660" spans="1:11">
      <c r="A660" s="27">
        <v>41065</v>
      </c>
      <c r="B660" s="167"/>
      <c r="C660" s="28" t="s">
        <v>1170</v>
      </c>
      <c r="D660" s="28" t="s">
        <v>1189</v>
      </c>
      <c r="E660" s="563">
        <v>1981</v>
      </c>
      <c r="F660" s="100">
        <v>144.75</v>
      </c>
      <c r="G660" s="24"/>
      <c r="H660" s="172"/>
      <c r="I660" s="24"/>
      <c r="J660" s="73"/>
      <c r="K660" s="261"/>
    </row>
    <row r="661" spans="1:11">
      <c r="A661" s="27">
        <v>41065</v>
      </c>
      <c r="B661" s="167"/>
      <c r="C661" s="28" t="s">
        <v>528</v>
      </c>
      <c r="D661" s="28" t="s">
        <v>1189</v>
      </c>
      <c r="E661" s="563">
        <v>1993</v>
      </c>
      <c r="F661" s="100">
        <v>202.6</v>
      </c>
      <c r="G661" s="24"/>
      <c r="H661" s="172"/>
      <c r="I661" s="24"/>
      <c r="J661" s="73"/>
      <c r="K661" s="261"/>
    </row>
    <row r="662" spans="1:11">
      <c r="A662" s="27">
        <v>41068</v>
      </c>
      <c r="B662" s="167"/>
      <c r="C662" s="28" t="s">
        <v>1254</v>
      </c>
      <c r="D662" s="28" t="s">
        <v>1245</v>
      </c>
      <c r="E662" s="563">
        <v>2055</v>
      </c>
      <c r="F662" s="128">
        <v>294.39999999999998</v>
      </c>
      <c r="G662" s="120"/>
      <c r="H662" s="250"/>
      <c r="I662" s="24"/>
      <c r="J662" s="73"/>
      <c r="K662" s="74"/>
    </row>
    <row r="663" spans="1:11">
      <c r="A663" s="27">
        <v>41061</v>
      </c>
      <c r="B663" s="167"/>
      <c r="C663" s="28" t="s">
        <v>166</v>
      </c>
      <c r="D663" s="28" t="s">
        <v>1153</v>
      </c>
      <c r="E663" s="563">
        <v>1948</v>
      </c>
      <c r="F663" s="128">
        <v>311.22000000000003</v>
      </c>
      <c r="G663" s="120"/>
      <c r="H663" s="250"/>
      <c r="I663" s="24"/>
      <c r="J663" s="73"/>
      <c r="K663" s="261"/>
    </row>
    <row r="664" spans="1:11">
      <c r="A664" s="27">
        <v>41066</v>
      </c>
      <c r="B664" s="167"/>
      <c r="C664" s="28" t="s">
        <v>1180</v>
      </c>
      <c r="D664" s="28" t="s">
        <v>1208</v>
      </c>
      <c r="E664" s="563">
        <v>2026</v>
      </c>
      <c r="F664" s="100">
        <v>336</v>
      </c>
      <c r="G664" s="24"/>
      <c r="H664" s="172"/>
      <c r="I664" s="24"/>
      <c r="J664" s="73"/>
      <c r="K664" s="74"/>
    </row>
    <row r="665" spans="1:11">
      <c r="A665" s="27">
        <v>41072</v>
      </c>
      <c r="B665" s="167"/>
      <c r="C665" s="28" t="s">
        <v>389</v>
      </c>
      <c r="D665" s="28" t="s">
        <v>1275</v>
      </c>
      <c r="E665" s="539">
        <v>2069</v>
      </c>
      <c r="F665" s="100">
        <v>59</v>
      </c>
      <c r="H665" s="254"/>
      <c r="I665" s="24"/>
      <c r="J665" s="73"/>
      <c r="K665" s="74"/>
    </row>
    <row r="666" spans="1:11">
      <c r="A666" s="60">
        <v>41073</v>
      </c>
      <c r="F666" s="91"/>
      <c r="H666" s="253"/>
    </row>
    <row r="667" spans="1:11">
      <c r="A667" s="27">
        <v>41068</v>
      </c>
      <c r="B667" s="167"/>
      <c r="C667" s="28" t="s">
        <v>1249</v>
      </c>
      <c r="D667" s="28" t="s">
        <v>1238</v>
      </c>
      <c r="E667" s="563">
        <v>2048</v>
      </c>
      <c r="F667" s="128">
        <v>294.39999999999998</v>
      </c>
      <c r="G667" s="120"/>
      <c r="H667" s="250"/>
      <c r="I667" s="24"/>
      <c r="J667" s="73"/>
      <c r="K667" s="74"/>
    </row>
    <row r="668" spans="1:11">
      <c r="A668" s="27">
        <v>41066</v>
      </c>
      <c r="B668" s="167"/>
      <c r="C668" s="28" t="s">
        <v>660</v>
      </c>
      <c r="D668" s="28" t="s">
        <v>1211</v>
      </c>
      <c r="E668" s="563">
        <v>2029</v>
      </c>
      <c r="F668" s="100">
        <v>485.65</v>
      </c>
      <c r="G668" s="24"/>
      <c r="H668" s="172"/>
      <c r="I668" s="24"/>
      <c r="J668" s="73"/>
      <c r="K668" s="74"/>
    </row>
    <row r="669" spans="1:11">
      <c r="A669" s="27">
        <v>41068</v>
      </c>
      <c r="B669" s="167"/>
      <c r="C669" s="28" t="s">
        <v>669</v>
      </c>
      <c r="D669" s="28" t="s">
        <v>1239</v>
      </c>
      <c r="E669" s="563">
        <v>2049</v>
      </c>
      <c r="F669" s="128">
        <v>496.8</v>
      </c>
      <c r="G669" s="120"/>
      <c r="H669" s="250"/>
      <c r="I669" s="24"/>
      <c r="J669" s="73"/>
      <c r="K669" s="74"/>
    </row>
    <row r="670" spans="1:11">
      <c r="A670" s="27">
        <v>41068</v>
      </c>
      <c r="B670" s="167"/>
      <c r="C670" s="28" t="s">
        <v>1248</v>
      </c>
      <c r="D670" s="28" t="s">
        <v>1237</v>
      </c>
      <c r="E670" s="563">
        <v>2047</v>
      </c>
      <c r="F670" s="128">
        <v>500</v>
      </c>
      <c r="G670" s="120"/>
      <c r="H670" s="250"/>
      <c r="I670" s="24"/>
      <c r="J670" s="73"/>
      <c r="K670" s="74"/>
    </row>
    <row r="671" spans="1:11">
      <c r="A671" s="27">
        <v>41073</v>
      </c>
      <c r="B671" s="167"/>
      <c r="C671" s="28" t="s">
        <v>389</v>
      </c>
      <c r="D671" s="28" t="s">
        <v>1280</v>
      </c>
      <c r="E671" s="563">
        <v>2086</v>
      </c>
      <c r="F671" s="128">
        <v>700</v>
      </c>
      <c r="H671" s="253"/>
    </row>
    <row r="672" spans="1:11">
      <c r="A672" s="27">
        <v>41072</v>
      </c>
      <c r="B672" s="167"/>
      <c r="C672" s="28" t="s">
        <v>100</v>
      </c>
      <c r="D672" s="28" t="s">
        <v>1276</v>
      </c>
      <c r="E672" s="539">
        <v>2070</v>
      </c>
      <c r="F672" s="100">
        <v>183</v>
      </c>
      <c r="H672" s="254"/>
      <c r="I672" s="24"/>
      <c r="J672" s="73"/>
      <c r="K672" s="74"/>
    </row>
    <row r="673" spans="1:11">
      <c r="A673" s="27">
        <v>41068</v>
      </c>
      <c r="B673" s="167"/>
      <c r="C673" s="28" t="s">
        <v>1255</v>
      </c>
      <c r="D673" s="28" t="s">
        <v>1246</v>
      </c>
      <c r="E673" s="539">
        <v>2056</v>
      </c>
      <c r="F673" s="100">
        <v>500</v>
      </c>
      <c r="H673" s="254"/>
      <c r="I673" s="24"/>
      <c r="J673" s="73"/>
      <c r="K673" s="74"/>
    </row>
    <row r="674" spans="1:11">
      <c r="A674" s="27">
        <v>40998</v>
      </c>
      <c r="B674" s="27"/>
      <c r="C674" s="28" t="s">
        <v>618</v>
      </c>
      <c r="D674" s="28" t="s">
        <v>607</v>
      </c>
      <c r="E674" s="539">
        <v>1511</v>
      </c>
      <c r="F674" s="100">
        <v>294.39999999999998</v>
      </c>
      <c r="H674" s="254"/>
      <c r="I674" s="24"/>
      <c r="J674" s="73"/>
      <c r="K674" s="74"/>
    </row>
    <row r="675" spans="1:11">
      <c r="A675" s="60">
        <v>41074</v>
      </c>
      <c r="F675" s="91"/>
      <c r="H675" s="253"/>
    </row>
    <row r="676" spans="1:11">
      <c r="A676" s="27">
        <v>41071</v>
      </c>
      <c r="B676" s="167"/>
      <c r="C676" s="28" t="s">
        <v>468</v>
      </c>
      <c r="D676" s="28" t="s">
        <v>1263</v>
      </c>
      <c r="E676" s="539">
        <v>2062</v>
      </c>
      <c r="F676" s="100">
        <v>34.979999999999997</v>
      </c>
      <c r="H676" s="254"/>
      <c r="I676" s="24"/>
      <c r="J676" s="73"/>
      <c r="K676" s="74"/>
    </row>
    <row r="677" spans="1:11">
      <c r="A677" s="27">
        <v>41047</v>
      </c>
      <c r="B677" s="27"/>
      <c r="C677" s="28" t="s">
        <v>339</v>
      </c>
      <c r="D677" s="28" t="s">
        <v>1107</v>
      </c>
      <c r="E677" s="539">
        <v>1907</v>
      </c>
      <c r="F677" s="100">
        <v>162.36000000000001</v>
      </c>
      <c r="H677" s="254"/>
      <c r="I677" s="24"/>
      <c r="J677" s="73"/>
      <c r="K677" s="74"/>
    </row>
    <row r="678" spans="1:11">
      <c r="A678" s="27">
        <v>41065</v>
      </c>
      <c r="B678" s="167"/>
      <c r="C678" s="28" t="s">
        <v>260</v>
      </c>
      <c r="D678" s="28" t="s">
        <v>1201</v>
      </c>
      <c r="E678" s="539">
        <v>2015</v>
      </c>
      <c r="F678" s="100">
        <v>253.25</v>
      </c>
      <c r="H678" s="254"/>
      <c r="I678" s="24"/>
      <c r="J678" s="73"/>
      <c r="K678" s="74"/>
    </row>
    <row r="679" spans="1:11">
      <c r="A679" s="27">
        <v>41068</v>
      </c>
      <c r="B679" s="167"/>
      <c r="C679" s="28" t="s">
        <v>433</v>
      </c>
      <c r="D679" s="28" t="s">
        <v>1242</v>
      </c>
      <c r="E679" s="539">
        <v>2052</v>
      </c>
      <c r="F679" s="100">
        <v>353.28</v>
      </c>
      <c r="H679" s="254"/>
      <c r="I679" s="24"/>
      <c r="J679" s="73"/>
      <c r="K679" s="74"/>
    </row>
    <row r="680" spans="1:11">
      <c r="A680" s="27">
        <v>41068</v>
      </c>
      <c r="B680" s="167"/>
      <c r="C680" s="28" t="s">
        <v>1252</v>
      </c>
      <c r="D680" s="28" t="s">
        <v>1243</v>
      </c>
      <c r="E680" s="539">
        <v>2053</v>
      </c>
      <c r="F680" s="100">
        <v>500</v>
      </c>
      <c r="H680" s="254"/>
      <c r="I680" s="24"/>
      <c r="J680" s="73"/>
      <c r="K680" s="74"/>
    </row>
    <row r="681" spans="1:11">
      <c r="A681" s="27">
        <v>41073</v>
      </c>
      <c r="B681" s="167"/>
      <c r="C681" s="28" t="s">
        <v>372</v>
      </c>
      <c r="D681" s="28" t="s">
        <v>1281</v>
      </c>
      <c r="E681" s="539">
        <v>2087</v>
      </c>
      <c r="F681" s="100">
        <v>411.53</v>
      </c>
      <c r="H681" s="253"/>
    </row>
    <row r="682" spans="1:11">
      <c r="A682" s="27">
        <v>41068</v>
      </c>
      <c r="B682" s="167"/>
      <c r="C682" s="28" t="s">
        <v>1251</v>
      </c>
      <c r="D682" s="28" t="s">
        <v>1241</v>
      </c>
      <c r="E682" s="539">
        <v>2051</v>
      </c>
      <c r="F682" s="100">
        <v>552</v>
      </c>
      <c r="H682" s="254"/>
      <c r="I682" s="24"/>
      <c r="J682" s="73"/>
      <c r="K682" s="74"/>
    </row>
    <row r="683" spans="1:11">
      <c r="A683" s="27">
        <v>41068</v>
      </c>
      <c r="B683" s="167"/>
      <c r="C683" s="28" t="s">
        <v>1250</v>
      </c>
      <c r="D683" s="28" t="s">
        <v>1240</v>
      </c>
      <c r="E683" s="539">
        <v>2050</v>
      </c>
      <c r="F683" s="100">
        <v>552</v>
      </c>
      <c r="H683" s="254"/>
      <c r="I683" s="24"/>
      <c r="J683" s="73"/>
      <c r="K683" s="74"/>
    </row>
    <row r="684" spans="1:11">
      <c r="A684" s="27">
        <v>41072</v>
      </c>
      <c r="B684" s="167"/>
      <c r="C684" s="28" t="s">
        <v>457</v>
      </c>
      <c r="D684" s="28" t="s">
        <v>1279</v>
      </c>
      <c r="E684" s="539">
        <v>2084</v>
      </c>
      <c r="F684" s="100">
        <v>710.35</v>
      </c>
      <c r="H684" s="254"/>
      <c r="I684" s="24"/>
      <c r="J684" s="73"/>
      <c r="K684" s="74"/>
    </row>
    <row r="685" spans="1:11">
      <c r="A685" s="27">
        <v>41071</v>
      </c>
      <c r="B685" s="167"/>
      <c r="C685" s="28" t="s">
        <v>130</v>
      </c>
      <c r="D685" s="28" t="s">
        <v>1260</v>
      </c>
      <c r="E685" s="539">
        <v>2057</v>
      </c>
      <c r="F685" s="100">
        <v>750</v>
      </c>
      <c r="H685" s="254"/>
      <c r="I685" s="24"/>
      <c r="J685" s="73"/>
      <c r="K685" s="74"/>
    </row>
    <row r="686" spans="1:11">
      <c r="A686" s="27">
        <v>41072</v>
      </c>
      <c r="B686" s="167"/>
      <c r="C686" s="28" t="s">
        <v>367</v>
      </c>
      <c r="D686" s="28" t="s">
        <v>1279</v>
      </c>
      <c r="E686" s="539">
        <v>2080</v>
      </c>
      <c r="F686" s="100">
        <v>1038.05</v>
      </c>
      <c r="H686" s="254"/>
      <c r="I686" s="24"/>
      <c r="J686" s="73"/>
      <c r="K686" s="74"/>
    </row>
    <row r="687" spans="1:11">
      <c r="A687" s="27">
        <v>41072</v>
      </c>
      <c r="B687" s="167"/>
      <c r="C687" s="28" t="s">
        <v>558</v>
      </c>
      <c r="D687" s="28" t="s">
        <v>1279</v>
      </c>
      <c r="E687" s="539">
        <v>2079</v>
      </c>
      <c r="F687" s="100">
        <v>1045.76</v>
      </c>
      <c r="H687" s="254"/>
      <c r="I687" s="24"/>
      <c r="J687" s="73"/>
      <c r="K687" s="74"/>
    </row>
    <row r="688" spans="1:11">
      <c r="A688" s="27">
        <v>41072</v>
      </c>
      <c r="B688" s="112">
        <v>41074</v>
      </c>
      <c r="C688" s="28" t="s">
        <v>388</v>
      </c>
      <c r="D688" s="28" t="s">
        <v>1274</v>
      </c>
      <c r="E688" s="539">
        <v>2068</v>
      </c>
      <c r="F688" s="214">
        <v>1000</v>
      </c>
      <c r="G688" s="120"/>
      <c r="I688" s="24"/>
      <c r="J688" s="73"/>
      <c r="K688" s="74"/>
    </row>
    <row r="689" spans="1:11">
      <c r="A689" s="27">
        <v>41072</v>
      </c>
      <c r="B689" s="167"/>
      <c r="C689" s="28" t="s">
        <v>369</v>
      </c>
      <c r="D689" s="28" t="s">
        <v>1279</v>
      </c>
      <c r="E689" s="539">
        <v>2082</v>
      </c>
      <c r="F689" s="100">
        <v>716.37</v>
      </c>
      <c r="H689" s="254"/>
      <c r="I689" s="24"/>
      <c r="J689" s="73"/>
      <c r="K689" s="74"/>
    </row>
    <row r="690" spans="1:11">
      <c r="A690" s="60">
        <v>41075</v>
      </c>
    </row>
    <row r="691" spans="1:11">
      <c r="A691" s="27">
        <v>41071</v>
      </c>
      <c r="B691" s="167"/>
      <c r="C691" s="28" t="s">
        <v>1267</v>
      </c>
      <c r="D691" s="28" t="s">
        <v>1262</v>
      </c>
      <c r="E691" s="539">
        <v>2061</v>
      </c>
      <c r="F691" s="100">
        <v>101.6</v>
      </c>
      <c r="H691" s="254"/>
      <c r="I691" s="24"/>
      <c r="J691" s="73"/>
      <c r="K691" s="74"/>
    </row>
    <row r="692" spans="1:11">
      <c r="A692" s="27">
        <v>41072</v>
      </c>
      <c r="B692" s="167"/>
      <c r="C692" s="28" t="s">
        <v>354</v>
      </c>
      <c r="D692" s="28" t="s">
        <v>1279</v>
      </c>
      <c r="E692" s="539">
        <v>2076</v>
      </c>
      <c r="F692" s="100">
        <v>334.99</v>
      </c>
      <c r="H692" s="254"/>
      <c r="I692" s="24"/>
      <c r="J692" s="73"/>
      <c r="K692" s="74"/>
    </row>
    <row r="693" spans="1:11">
      <c r="A693" s="27">
        <v>41074</v>
      </c>
      <c r="B693" s="167"/>
      <c r="C693" s="28" t="s">
        <v>389</v>
      </c>
      <c r="D693" s="28" t="s">
        <v>755</v>
      </c>
      <c r="E693" s="539">
        <v>2089</v>
      </c>
      <c r="F693" s="100">
        <v>4000</v>
      </c>
      <c r="H693" s="254"/>
      <c r="I693" s="24"/>
      <c r="J693" s="73"/>
      <c r="K693" s="74"/>
    </row>
    <row r="694" spans="1:11">
      <c r="A694" s="27">
        <v>41074</v>
      </c>
      <c r="B694" s="167"/>
      <c r="C694" s="28" t="s">
        <v>226</v>
      </c>
      <c r="D694" s="28" t="s">
        <v>1286</v>
      </c>
      <c r="E694" s="539">
        <v>2094</v>
      </c>
      <c r="F694" s="100">
        <v>595.22</v>
      </c>
      <c r="H694" s="254"/>
      <c r="I694" s="24"/>
      <c r="J694" s="73"/>
      <c r="K694" s="74"/>
    </row>
    <row r="695" spans="1:11">
      <c r="A695" s="27">
        <v>41074</v>
      </c>
      <c r="B695" s="167"/>
      <c r="C695" s="28" t="s">
        <v>1145</v>
      </c>
      <c r="D695" s="28" t="s">
        <v>1292</v>
      </c>
      <c r="E695" s="539">
        <v>2097</v>
      </c>
      <c r="F695" s="100">
        <v>400</v>
      </c>
      <c r="H695" s="254"/>
      <c r="I695" s="24"/>
      <c r="J695" s="73"/>
      <c r="K695" s="74"/>
    </row>
    <row r="696" spans="1:11">
      <c r="A696" s="27">
        <v>41074</v>
      </c>
      <c r="B696" s="167"/>
      <c r="C696" s="28" t="s">
        <v>1302</v>
      </c>
      <c r="D696" s="28" t="s">
        <v>1291</v>
      </c>
      <c r="E696" s="539">
        <v>2125</v>
      </c>
      <c r="F696" s="100">
        <v>180</v>
      </c>
      <c r="H696" s="254"/>
      <c r="I696" s="24"/>
      <c r="J696" s="73"/>
      <c r="K696" s="74"/>
    </row>
    <row r="697" spans="1:11">
      <c r="A697" s="27">
        <v>41075</v>
      </c>
      <c r="B697" s="167"/>
      <c r="C697" s="28" t="s">
        <v>1171</v>
      </c>
      <c r="D697" s="28" t="s">
        <v>1291</v>
      </c>
      <c r="E697" s="539">
        <v>2132</v>
      </c>
      <c r="F697" s="100">
        <v>140</v>
      </c>
      <c r="H697" s="254"/>
      <c r="I697" s="24"/>
      <c r="J697" s="73"/>
      <c r="K697" s="74"/>
    </row>
    <row r="698" spans="1:11">
      <c r="A698" s="27">
        <v>41074</v>
      </c>
      <c r="B698" s="167"/>
      <c r="C698" s="28" t="s">
        <v>200</v>
      </c>
      <c r="D698" s="28" t="s">
        <v>1291</v>
      </c>
      <c r="E698" s="539">
        <v>2112</v>
      </c>
      <c r="F698" s="100">
        <v>120</v>
      </c>
      <c r="H698" s="254"/>
      <c r="I698" s="24"/>
      <c r="J698" s="73"/>
      <c r="K698" s="74"/>
    </row>
    <row r="699" spans="1:11">
      <c r="A699" s="27">
        <v>41074</v>
      </c>
      <c r="B699" s="167"/>
      <c r="C699" s="28" t="s">
        <v>192</v>
      </c>
      <c r="D699" s="28" t="s">
        <v>1291</v>
      </c>
      <c r="E699" s="539">
        <v>2106</v>
      </c>
      <c r="F699" s="100">
        <v>116.8</v>
      </c>
      <c r="H699" s="254"/>
      <c r="I699" s="24"/>
      <c r="J699" s="73"/>
      <c r="K699" s="74"/>
    </row>
    <row r="700" spans="1:11">
      <c r="A700" s="27">
        <v>41074</v>
      </c>
      <c r="B700" s="167"/>
      <c r="C700" s="28" t="s">
        <v>233</v>
      </c>
      <c r="D700" s="28" t="s">
        <v>1291</v>
      </c>
      <c r="E700" s="539">
        <v>2126</v>
      </c>
      <c r="F700" s="100">
        <v>154</v>
      </c>
      <c r="H700" s="254"/>
      <c r="I700" s="24"/>
      <c r="J700" s="73"/>
      <c r="K700" s="74"/>
    </row>
    <row r="701" spans="1:11">
      <c r="A701" s="27">
        <v>41074</v>
      </c>
      <c r="B701" s="167"/>
      <c r="C701" s="28" t="s">
        <v>520</v>
      </c>
      <c r="D701" s="28" t="s">
        <v>1291</v>
      </c>
      <c r="E701" s="539">
        <v>2124</v>
      </c>
      <c r="F701" s="100">
        <v>140</v>
      </c>
      <c r="H701" s="254"/>
      <c r="I701" s="24"/>
      <c r="J701" s="73"/>
      <c r="K701" s="74"/>
    </row>
    <row r="702" spans="1:11">
      <c r="A702" s="27">
        <v>41075</v>
      </c>
      <c r="B702" s="167"/>
      <c r="C702" s="28" t="s">
        <v>805</v>
      </c>
      <c r="D702" s="28" t="s">
        <v>1297</v>
      </c>
      <c r="E702" s="539">
        <v>2157</v>
      </c>
      <c r="F702" s="100">
        <v>280</v>
      </c>
      <c r="H702" s="254"/>
      <c r="I702" s="24"/>
      <c r="J702" s="73"/>
      <c r="K702" s="74"/>
    </row>
    <row r="703" spans="1:11">
      <c r="A703" s="27">
        <v>41075</v>
      </c>
      <c r="B703" s="167"/>
      <c r="C703" s="28" t="s">
        <v>743</v>
      </c>
      <c r="D703" s="28" t="s">
        <v>1291</v>
      </c>
      <c r="E703" s="539">
        <v>2136</v>
      </c>
      <c r="F703" s="100">
        <v>120</v>
      </c>
      <c r="H703" s="254"/>
      <c r="I703" s="24"/>
      <c r="J703" s="73"/>
      <c r="K703" s="74"/>
    </row>
    <row r="704" spans="1:11">
      <c r="A704" s="27">
        <v>41074</v>
      </c>
      <c r="B704" s="167"/>
      <c r="C704" s="28" t="s">
        <v>559</v>
      </c>
      <c r="D704" s="28" t="s">
        <v>1291</v>
      </c>
      <c r="E704" s="539">
        <v>2127</v>
      </c>
      <c r="F704" s="100">
        <v>140</v>
      </c>
      <c r="H704" s="254"/>
      <c r="I704" s="24"/>
      <c r="J704" s="73"/>
      <c r="K704" s="74"/>
    </row>
    <row r="705" spans="1:11">
      <c r="A705" s="27">
        <v>41075</v>
      </c>
      <c r="B705" s="167"/>
      <c r="C705" s="28" t="s">
        <v>567</v>
      </c>
      <c r="D705" s="28" t="s">
        <v>1296</v>
      </c>
      <c r="E705" s="539">
        <v>2151</v>
      </c>
      <c r="F705" s="100">
        <v>320</v>
      </c>
      <c r="H705" s="254"/>
      <c r="I705" s="24"/>
      <c r="J705" s="73"/>
      <c r="K705" s="74"/>
    </row>
    <row r="706" spans="1:11">
      <c r="A706" s="27">
        <v>41075</v>
      </c>
      <c r="B706" s="167"/>
      <c r="C706" s="28" t="s">
        <v>523</v>
      </c>
      <c r="D706" s="28" t="s">
        <v>1291</v>
      </c>
      <c r="E706" s="539">
        <v>2128</v>
      </c>
      <c r="F706" s="100">
        <v>212</v>
      </c>
      <c r="H706" s="254"/>
      <c r="I706" s="24"/>
      <c r="J706" s="73"/>
      <c r="K706" s="74"/>
    </row>
    <row r="707" spans="1:11">
      <c r="A707" s="27">
        <v>41075</v>
      </c>
      <c r="B707" s="167"/>
      <c r="C707" s="28" t="s">
        <v>1316</v>
      </c>
      <c r="D707" s="28" t="s">
        <v>1312</v>
      </c>
      <c r="E707" s="539">
        <v>2183</v>
      </c>
      <c r="F707" s="100">
        <v>52.5</v>
      </c>
      <c r="H707" s="254"/>
      <c r="I707" s="24"/>
      <c r="J707" s="73"/>
      <c r="K707" s="74"/>
    </row>
    <row r="708" spans="1:11">
      <c r="A708" s="27">
        <v>41075</v>
      </c>
      <c r="B708" s="167"/>
      <c r="C708" s="28" t="s">
        <v>535</v>
      </c>
      <c r="D708" s="28" t="s">
        <v>1313</v>
      </c>
      <c r="E708" s="539">
        <v>2184</v>
      </c>
      <c r="F708" s="100">
        <v>326</v>
      </c>
      <c r="H708" s="254"/>
      <c r="I708" s="24"/>
      <c r="J708" s="73"/>
      <c r="K708" s="74"/>
    </row>
    <row r="709" spans="1:11">
      <c r="A709" s="27">
        <v>41075</v>
      </c>
      <c r="B709" s="167"/>
      <c r="C709" s="28" t="s">
        <v>526</v>
      </c>
      <c r="D709" s="28" t="s">
        <v>1291</v>
      </c>
      <c r="E709" s="539">
        <v>2135</v>
      </c>
      <c r="F709" s="100">
        <v>132</v>
      </c>
      <c r="H709" s="254"/>
      <c r="I709" s="24"/>
      <c r="J709" s="73"/>
      <c r="K709" s="74"/>
    </row>
    <row r="710" spans="1:11">
      <c r="A710" s="60">
        <v>41076</v>
      </c>
      <c r="F710" s="91"/>
      <c r="H710" s="253"/>
    </row>
    <row r="711" spans="1:11">
      <c r="A711" s="27">
        <v>41074</v>
      </c>
      <c r="B711" s="167"/>
      <c r="C711" s="28" t="s">
        <v>633</v>
      </c>
      <c r="D711" s="28" t="s">
        <v>1291</v>
      </c>
      <c r="E711" s="539">
        <v>2115</v>
      </c>
      <c r="F711" s="100">
        <v>116.92</v>
      </c>
      <c r="H711" s="254"/>
      <c r="I711" s="24"/>
      <c r="J711" s="73"/>
      <c r="K711" s="74"/>
    </row>
    <row r="712" spans="1:11">
      <c r="A712" s="27">
        <v>41075</v>
      </c>
      <c r="B712" s="167"/>
      <c r="C712" s="28" t="s">
        <v>537</v>
      </c>
      <c r="D712" s="28" t="s">
        <v>1297</v>
      </c>
      <c r="E712" s="539">
        <v>2155</v>
      </c>
      <c r="F712" s="100">
        <v>320</v>
      </c>
      <c r="H712" s="254"/>
      <c r="I712" s="24"/>
      <c r="J712" s="73"/>
      <c r="K712" s="74"/>
    </row>
    <row r="713" spans="1:11">
      <c r="A713" s="27">
        <v>41074</v>
      </c>
      <c r="B713" s="167"/>
      <c r="C713" s="28" t="s">
        <v>521</v>
      </c>
      <c r="D713" s="28" t="s">
        <v>1291</v>
      </c>
      <c r="E713" s="539">
        <v>2123</v>
      </c>
      <c r="F713" s="100">
        <v>120</v>
      </c>
      <c r="H713" s="254"/>
      <c r="I713" s="24"/>
      <c r="J713" s="73"/>
      <c r="K713" s="74"/>
    </row>
    <row r="714" spans="1:11">
      <c r="A714" s="27">
        <v>41075</v>
      </c>
      <c r="B714" s="167"/>
      <c r="C714" s="28" t="s">
        <v>741</v>
      </c>
      <c r="D714" s="28" t="s">
        <v>1300</v>
      </c>
      <c r="E714" s="539">
        <v>2166</v>
      </c>
      <c r="F714" s="100">
        <v>1100</v>
      </c>
      <c r="H714" s="254"/>
      <c r="I714" s="24"/>
      <c r="J714" s="73"/>
      <c r="K714" s="74"/>
    </row>
    <row r="715" spans="1:11">
      <c r="A715" s="27">
        <v>41075</v>
      </c>
      <c r="B715" s="167"/>
      <c r="C715" s="28" t="s">
        <v>566</v>
      </c>
      <c r="D715" s="28" t="s">
        <v>1296</v>
      </c>
      <c r="E715" s="539">
        <v>2149</v>
      </c>
      <c r="F715" s="100">
        <v>200</v>
      </c>
      <c r="H715" s="254"/>
      <c r="I715" s="24"/>
      <c r="J715" s="73"/>
      <c r="K715" s="74"/>
    </row>
    <row r="716" spans="1:11">
      <c r="A716" s="27">
        <v>41074</v>
      </c>
      <c r="B716" s="167"/>
      <c r="C716" s="28" t="s">
        <v>681</v>
      </c>
      <c r="D716" s="28" t="s">
        <v>1291</v>
      </c>
      <c r="E716" s="539">
        <v>2111</v>
      </c>
      <c r="F716" s="100">
        <v>120</v>
      </c>
      <c r="H716" s="254"/>
      <c r="I716" s="24"/>
      <c r="J716" s="73"/>
      <c r="K716" s="74"/>
    </row>
    <row r="717" spans="1:11">
      <c r="A717" s="27">
        <v>41075</v>
      </c>
      <c r="B717" s="167"/>
      <c r="C717" s="28" t="s">
        <v>456</v>
      </c>
      <c r="D717" s="28" t="s">
        <v>1291</v>
      </c>
      <c r="E717" s="539">
        <v>2138</v>
      </c>
      <c r="F717" s="100">
        <v>264</v>
      </c>
      <c r="H717" s="254"/>
      <c r="I717" s="24"/>
      <c r="J717" s="73"/>
      <c r="K717" s="74"/>
    </row>
    <row r="718" spans="1:11">
      <c r="A718" s="27">
        <v>41074</v>
      </c>
      <c r="B718" s="167"/>
      <c r="C718" s="28" t="s">
        <v>518</v>
      </c>
      <c r="D718" s="28" t="s">
        <v>1291</v>
      </c>
      <c r="E718" s="539">
        <v>2121</v>
      </c>
      <c r="F718" s="100">
        <v>180.4</v>
      </c>
      <c r="H718" s="254"/>
      <c r="I718" s="24"/>
      <c r="J718" s="73"/>
      <c r="K718" s="74"/>
    </row>
    <row r="719" spans="1:11">
      <c r="A719" s="27">
        <v>41075</v>
      </c>
      <c r="B719" s="167"/>
      <c r="C719" s="28" t="s">
        <v>524</v>
      </c>
      <c r="D719" s="28" t="s">
        <v>1291</v>
      </c>
      <c r="E719" s="539">
        <v>2129</v>
      </c>
      <c r="F719" s="100">
        <v>140</v>
      </c>
      <c r="H719" s="254"/>
      <c r="I719" s="24"/>
      <c r="J719" s="73"/>
      <c r="K719" s="74"/>
    </row>
    <row r="720" spans="1:11">
      <c r="A720" s="27">
        <v>41074</v>
      </c>
      <c r="B720" s="167"/>
      <c r="C720" s="28" t="s">
        <v>678</v>
      </c>
      <c r="D720" s="28" t="s">
        <v>1291</v>
      </c>
      <c r="E720" s="539">
        <v>2104</v>
      </c>
      <c r="F720" s="100">
        <v>128</v>
      </c>
      <c r="H720" s="254"/>
      <c r="I720" s="24"/>
      <c r="J720" s="73"/>
      <c r="K720" s="74"/>
    </row>
    <row r="721" spans="1:11">
      <c r="A721" s="27">
        <v>41074</v>
      </c>
      <c r="B721" s="167"/>
      <c r="C721" s="28" t="s">
        <v>629</v>
      </c>
      <c r="D721" s="28" t="s">
        <v>1291</v>
      </c>
      <c r="E721" s="539">
        <v>2105</v>
      </c>
      <c r="F721" s="100">
        <v>116.92</v>
      </c>
      <c r="H721" s="254"/>
      <c r="I721" s="24"/>
      <c r="J721" s="73"/>
      <c r="K721" s="74"/>
    </row>
    <row r="722" spans="1:11">
      <c r="A722" s="27">
        <v>41074</v>
      </c>
      <c r="B722" s="167"/>
      <c r="C722" s="28" t="s">
        <v>636</v>
      </c>
      <c r="D722" s="28" t="s">
        <v>1291</v>
      </c>
      <c r="E722" s="539">
        <v>2118</v>
      </c>
      <c r="F722" s="100">
        <v>116.92</v>
      </c>
      <c r="H722" s="254"/>
      <c r="I722" s="24"/>
      <c r="J722" s="73"/>
      <c r="K722" s="74"/>
    </row>
    <row r="723" spans="1:11">
      <c r="A723" s="27">
        <v>41075</v>
      </c>
      <c r="B723" s="167"/>
      <c r="C723" s="28" t="s">
        <v>263</v>
      </c>
      <c r="D723" s="28" t="s">
        <v>1298</v>
      </c>
      <c r="E723" s="539">
        <v>2163</v>
      </c>
      <c r="F723" s="100">
        <v>499.5</v>
      </c>
      <c r="H723" s="254"/>
      <c r="I723" s="24"/>
      <c r="J723" s="73"/>
      <c r="K723" s="74"/>
    </row>
    <row r="724" spans="1:11">
      <c r="A724" s="27">
        <v>41075</v>
      </c>
      <c r="B724" s="167"/>
      <c r="C724" s="28" t="s">
        <v>264</v>
      </c>
      <c r="D724" s="28" t="s">
        <v>1299</v>
      </c>
      <c r="E724" s="539">
        <v>2164</v>
      </c>
      <c r="F724" s="100">
        <v>300</v>
      </c>
      <c r="H724" s="254"/>
      <c r="I724" s="24"/>
      <c r="J724" s="73"/>
      <c r="K724" s="74"/>
    </row>
    <row r="725" spans="1:11">
      <c r="A725" s="27">
        <v>41074</v>
      </c>
      <c r="B725" s="167"/>
      <c r="C725" s="28" t="s">
        <v>519</v>
      </c>
      <c r="D725" s="28" t="s">
        <v>1291</v>
      </c>
      <c r="E725" s="539">
        <v>2122</v>
      </c>
      <c r="F725" s="100">
        <v>180</v>
      </c>
      <c r="H725" s="254"/>
      <c r="I725" s="24"/>
      <c r="J725" s="73"/>
      <c r="K725" s="74"/>
    </row>
    <row r="726" spans="1:11">
      <c r="A726" s="27">
        <v>41075</v>
      </c>
      <c r="B726" s="167"/>
      <c r="C726" s="28" t="s">
        <v>529</v>
      </c>
      <c r="D726" s="28" t="s">
        <v>1291</v>
      </c>
      <c r="E726" s="539">
        <v>2141</v>
      </c>
      <c r="F726" s="100">
        <v>158.4</v>
      </c>
      <c r="H726" s="254"/>
      <c r="I726" s="24"/>
      <c r="J726" s="73"/>
      <c r="K726" s="74"/>
    </row>
    <row r="727" spans="1:11">
      <c r="A727" s="27">
        <v>41074</v>
      </c>
      <c r="B727" s="167"/>
      <c r="C727" s="28" t="s">
        <v>631</v>
      </c>
      <c r="D727" s="28" t="s">
        <v>1291</v>
      </c>
      <c r="E727" s="539">
        <v>2113</v>
      </c>
      <c r="F727" s="100">
        <v>120</v>
      </c>
      <c r="H727" s="254"/>
      <c r="I727" s="24"/>
      <c r="J727" s="73"/>
      <c r="K727" s="74"/>
    </row>
    <row r="728" spans="1:11">
      <c r="A728" s="27">
        <v>41074</v>
      </c>
      <c r="B728" s="167"/>
      <c r="C728" s="28" t="s">
        <v>634</v>
      </c>
      <c r="D728" s="28" t="s">
        <v>1291</v>
      </c>
      <c r="E728" s="539">
        <v>2117</v>
      </c>
      <c r="F728" s="100">
        <v>116.92</v>
      </c>
      <c r="H728" s="254"/>
      <c r="I728" s="24"/>
      <c r="J728" s="73"/>
      <c r="K728" s="74"/>
    </row>
    <row r="729" spans="1:11">
      <c r="A729" s="27">
        <v>41074</v>
      </c>
      <c r="B729" s="167"/>
      <c r="C729" s="28" t="s">
        <v>635</v>
      </c>
      <c r="D729" s="28" t="s">
        <v>1291</v>
      </c>
      <c r="E729" s="539">
        <v>2119</v>
      </c>
      <c r="F729" s="100">
        <v>116.92</v>
      </c>
      <c r="H729" s="254"/>
      <c r="I729" s="24"/>
      <c r="J729" s="73"/>
      <c r="K729" s="74"/>
    </row>
    <row r="730" spans="1:11">
      <c r="A730" s="27">
        <v>41074</v>
      </c>
      <c r="B730" s="167"/>
      <c r="C730" s="28" t="s">
        <v>492</v>
      </c>
      <c r="D730" s="28" t="s">
        <v>1291</v>
      </c>
      <c r="E730" s="539">
        <v>2103</v>
      </c>
      <c r="F730" s="100">
        <v>138</v>
      </c>
      <c r="H730" s="254"/>
      <c r="I730" s="24"/>
      <c r="J730" s="73"/>
      <c r="K730" s="74"/>
    </row>
    <row r="731" spans="1:11">
      <c r="A731" s="27">
        <v>41074</v>
      </c>
      <c r="B731" s="167"/>
      <c r="C731" s="28" t="s">
        <v>1029</v>
      </c>
      <c r="D731" s="28" t="s">
        <v>1291</v>
      </c>
      <c r="E731" s="539">
        <v>2108</v>
      </c>
      <c r="F731" s="100">
        <v>116.92</v>
      </c>
      <c r="H731" s="254"/>
      <c r="I731" s="24"/>
      <c r="J731" s="73"/>
      <c r="K731" s="74"/>
    </row>
    <row r="732" spans="1:11">
      <c r="A732" s="27">
        <v>41074</v>
      </c>
      <c r="B732" s="167"/>
      <c r="C732" s="28" t="s">
        <v>789</v>
      </c>
      <c r="D732" s="28" t="s">
        <v>1291</v>
      </c>
      <c r="E732" s="539">
        <v>2109</v>
      </c>
      <c r="F732" s="100">
        <v>116.92</v>
      </c>
      <c r="H732" s="254"/>
      <c r="I732" s="24"/>
      <c r="J732" s="73"/>
      <c r="K732" s="74"/>
    </row>
    <row r="733" spans="1:11">
      <c r="A733" s="27">
        <v>41075</v>
      </c>
      <c r="B733" s="167"/>
      <c r="C733" s="28" t="s">
        <v>356</v>
      </c>
      <c r="D733" s="28" t="s">
        <v>1296</v>
      </c>
      <c r="E733" s="539">
        <v>2143</v>
      </c>
      <c r="F733" s="100">
        <v>120</v>
      </c>
      <c r="H733" s="254"/>
      <c r="I733" s="24"/>
      <c r="J733" s="73"/>
      <c r="K733" s="74"/>
    </row>
    <row r="734" spans="1:11">
      <c r="A734" s="27">
        <v>41075</v>
      </c>
      <c r="B734" s="167"/>
      <c r="C734" s="28" t="s">
        <v>1303</v>
      </c>
      <c r="D734" s="28" t="s">
        <v>1291</v>
      </c>
      <c r="E734" s="539">
        <v>2130</v>
      </c>
      <c r="F734" s="100">
        <v>140</v>
      </c>
      <c r="H734" s="254"/>
      <c r="I734" s="24"/>
      <c r="J734" s="73"/>
      <c r="K734" s="74"/>
    </row>
    <row r="735" spans="1:11">
      <c r="A735" s="27">
        <v>41075</v>
      </c>
      <c r="B735" s="167"/>
      <c r="C735" s="28" t="s">
        <v>662</v>
      </c>
      <c r="D735" s="28" t="s">
        <v>1332</v>
      </c>
      <c r="E735" s="539">
        <v>2194</v>
      </c>
      <c r="F735" s="100">
        <v>165.35</v>
      </c>
      <c r="H735" s="253"/>
    </row>
    <row r="736" spans="1:11">
      <c r="A736" s="27">
        <v>41075</v>
      </c>
      <c r="B736" s="167"/>
      <c r="C736" s="28" t="s">
        <v>530</v>
      </c>
      <c r="D736" s="28" t="s">
        <v>1296</v>
      </c>
      <c r="E736" s="539">
        <v>2144</v>
      </c>
      <c r="F736" s="100">
        <v>200</v>
      </c>
      <c r="H736" s="254"/>
      <c r="I736" s="24"/>
      <c r="J736" s="73"/>
      <c r="K736" s="74"/>
    </row>
    <row r="737" spans="1:11">
      <c r="A737" s="27">
        <v>41075</v>
      </c>
      <c r="B737" s="167"/>
      <c r="C737" s="28" t="s">
        <v>801</v>
      </c>
      <c r="D737" s="28" t="s">
        <v>1296</v>
      </c>
      <c r="E737" s="539">
        <v>2145</v>
      </c>
      <c r="F737" s="100">
        <v>320</v>
      </c>
      <c r="H737" s="254"/>
      <c r="I737" s="24"/>
      <c r="J737" s="73"/>
      <c r="K737" s="74"/>
    </row>
    <row r="738" spans="1:11">
      <c r="A738" s="27">
        <v>41075</v>
      </c>
      <c r="B738" s="167"/>
      <c r="C738" s="28" t="s">
        <v>389</v>
      </c>
      <c r="D738" s="28" t="s">
        <v>755</v>
      </c>
      <c r="E738" s="539">
        <v>2131</v>
      </c>
      <c r="F738" s="100">
        <v>7000</v>
      </c>
      <c r="H738" s="254"/>
      <c r="I738" s="24"/>
      <c r="J738" s="73"/>
      <c r="K738" s="74"/>
    </row>
    <row r="739" spans="1:11">
      <c r="A739" s="27">
        <v>41068</v>
      </c>
      <c r="B739" s="167"/>
      <c r="C739" s="28" t="s">
        <v>1253</v>
      </c>
      <c r="D739" s="28" t="s">
        <v>1244</v>
      </c>
      <c r="E739" s="539">
        <v>2054</v>
      </c>
      <c r="F739" s="100">
        <v>294.39999999999998</v>
      </c>
      <c r="H739" s="254"/>
      <c r="I739" s="24"/>
      <c r="J739" s="73"/>
      <c r="K739" s="74"/>
    </row>
    <row r="740" spans="1:11">
      <c r="A740" s="27">
        <v>41075</v>
      </c>
      <c r="B740" s="167"/>
      <c r="C740" s="28" t="s">
        <v>562</v>
      </c>
      <c r="D740" s="28" t="s">
        <v>1291</v>
      </c>
      <c r="E740" s="539">
        <v>2140</v>
      </c>
      <c r="F740" s="100">
        <v>140</v>
      </c>
      <c r="H740" s="254"/>
      <c r="I740" s="24"/>
      <c r="J740" s="73"/>
      <c r="K740" s="74"/>
    </row>
    <row r="741" spans="1:11">
      <c r="A741" s="27">
        <v>41074</v>
      </c>
      <c r="B741" s="167"/>
      <c r="C741" s="28" t="s">
        <v>626</v>
      </c>
      <c r="D741" s="28" t="s">
        <v>1291</v>
      </c>
      <c r="E741" s="539">
        <v>2110</v>
      </c>
      <c r="F741" s="100">
        <v>116.92</v>
      </c>
      <c r="H741" s="254"/>
      <c r="I741" s="24"/>
      <c r="J741" s="73"/>
      <c r="K741" s="74"/>
    </row>
    <row r="742" spans="1:11">
      <c r="A742" s="27">
        <v>41074</v>
      </c>
      <c r="B742" s="167"/>
      <c r="C742" s="28" t="s">
        <v>632</v>
      </c>
      <c r="D742" s="28" t="s">
        <v>1291</v>
      </c>
      <c r="E742" s="539">
        <v>2114</v>
      </c>
      <c r="F742" s="100">
        <v>116.92</v>
      </c>
      <c r="H742" s="254"/>
      <c r="I742" s="24"/>
      <c r="J742" s="73"/>
      <c r="K742" s="74"/>
    </row>
    <row r="743" spans="1:11">
      <c r="A743" s="27">
        <v>41074</v>
      </c>
      <c r="B743" s="167"/>
      <c r="C743" s="28" t="s">
        <v>173</v>
      </c>
      <c r="D743" s="28" t="s">
        <v>1291</v>
      </c>
      <c r="E743" s="539">
        <v>2116</v>
      </c>
      <c r="F743" s="100">
        <v>164</v>
      </c>
      <c r="H743" s="254"/>
      <c r="I743" s="24"/>
      <c r="J743" s="73"/>
      <c r="K743" s="74"/>
    </row>
    <row r="744" spans="1:11">
      <c r="A744" s="27">
        <v>41075</v>
      </c>
      <c r="B744" s="167"/>
      <c r="C744" s="28" t="s">
        <v>32</v>
      </c>
      <c r="D744" s="28" t="s">
        <v>1296</v>
      </c>
      <c r="E744" s="539">
        <v>2147</v>
      </c>
      <c r="F744" s="100">
        <v>320</v>
      </c>
      <c r="H744" s="254"/>
      <c r="I744" s="24"/>
      <c r="J744" s="73"/>
      <c r="K744" s="74"/>
    </row>
    <row r="745" spans="1:11">
      <c r="A745" s="27">
        <v>41075</v>
      </c>
      <c r="B745" s="167"/>
      <c r="C745" s="28" t="s">
        <v>1305</v>
      </c>
      <c r="D745" s="28" t="s">
        <v>1291</v>
      </c>
      <c r="E745" s="539">
        <v>2142</v>
      </c>
      <c r="F745" s="100">
        <v>140</v>
      </c>
      <c r="H745" s="254"/>
      <c r="I745" s="24"/>
      <c r="J745" s="73"/>
      <c r="K745" s="74"/>
    </row>
    <row r="746" spans="1:11">
      <c r="A746" s="60">
        <v>41078</v>
      </c>
      <c r="H746" s="253"/>
    </row>
    <row r="747" spans="1:11">
      <c r="A747" s="27">
        <v>41068</v>
      </c>
      <c r="B747" s="167"/>
      <c r="C747" s="28" t="s">
        <v>437</v>
      </c>
      <c r="D747" s="28" t="s">
        <v>1234</v>
      </c>
      <c r="E747" s="563">
        <v>2044</v>
      </c>
      <c r="F747" s="102">
        <v>224.4</v>
      </c>
      <c r="G747" s="120"/>
      <c r="H747" s="172"/>
      <c r="I747" s="24"/>
      <c r="J747" s="73"/>
      <c r="K747" s="74"/>
    </row>
    <row r="748" spans="1:11">
      <c r="A748" s="27">
        <v>41068</v>
      </c>
      <c r="B748" s="167"/>
      <c r="C748" s="28" t="s">
        <v>439</v>
      </c>
      <c r="D748" s="28" t="s">
        <v>1235</v>
      </c>
      <c r="E748" s="563">
        <v>2045</v>
      </c>
      <c r="F748" s="102">
        <v>177.6</v>
      </c>
      <c r="G748" s="120"/>
      <c r="H748" s="172"/>
      <c r="I748" s="24"/>
      <c r="J748" s="73"/>
      <c r="K748" s="74"/>
    </row>
    <row r="749" spans="1:11">
      <c r="A749" s="27">
        <v>41074</v>
      </c>
      <c r="B749" s="167"/>
      <c r="C749" s="28" t="s">
        <v>495</v>
      </c>
      <c r="D749" s="28" t="s">
        <v>1291</v>
      </c>
      <c r="E749" s="539">
        <v>2107</v>
      </c>
      <c r="F749" s="100">
        <v>116.92</v>
      </c>
      <c r="H749" s="254"/>
      <c r="I749" s="24"/>
      <c r="J749" s="73"/>
      <c r="K749" s="74"/>
    </row>
    <row r="750" spans="1:11">
      <c r="A750" s="27">
        <v>41075</v>
      </c>
      <c r="B750" s="167"/>
      <c r="C750" s="28" t="s">
        <v>164</v>
      </c>
      <c r="D750" s="28" t="s">
        <v>1297</v>
      </c>
      <c r="E750" s="539">
        <v>2159</v>
      </c>
      <c r="F750" s="100">
        <v>308.88</v>
      </c>
      <c r="H750" s="254"/>
      <c r="I750" s="24"/>
      <c r="J750" s="73"/>
      <c r="K750" s="74"/>
    </row>
    <row r="751" spans="1:11">
      <c r="A751" s="27">
        <v>41075</v>
      </c>
      <c r="B751" s="167"/>
      <c r="C751" s="28" t="s">
        <v>568</v>
      </c>
      <c r="D751" s="28" t="s">
        <v>1297</v>
      </c>
      <c r="E751" s="539">
        <v>2162</v>
      </c>
      <c r="F751" s="100">
        <v>320</v>
      </c>
      <c r="H751" s="254"/>
      <c r="I751" s="24"/>
      <c r="J751" s="73"/>
      <c r="K751" s="74"/>
    </row>
    <row r="752" spans="1:11">
      <c r="A752" s="27">
        <v>41075</v>
      </c>
      <c r="B752" s="167"/>
      <c r="C752" s="28" t="s">
        <v>525</v>
      </c>
      <c r="D752" s="28" t="s">
        <v>1291</v>
      </c>
      <c r="E752" s="539">
        <v>2133</v>
      </c>
      <c r="F752" s="100">
        <v>132</v>
      </c>
      <c r="H752" s="254"/>
      <c r="I752" s="24"/>
      <c r="J752" s="73"/>
      <c r="K752" s="74"/>
    </row>
    <row r="753" spans="1:11">
      <c r="A753" s="27">
        <v>41075</v>
      </c>
      <c r="B753" s="167"/>
      <c r="C753" s="28" t="s">
        <v>242</v>
      </c>
      <c r="D753" s="28" t="s">
        <v>1291</v>
      </c>
      <c r="E753" s="539">
        <v>2137</v>
      </c>
      <c r="F753" s="100">
        <v>124</v>
      </c>
      <c r="H753" s="254"/>
      <c r="I753" s="24"/>
      <c r="J753" s="73"/>
      <c r="K753" s="74"/>
    </row>
    <row r="754" spans="1:11">
      <c r="A754" s="60">
        <v>41079</v>
      </c>
    </row>
    <row r="755" spans="1:11">
      <c r="A755" s="27">
        <v>41073</v>
      </c>
      <c r="B755" s="167"/>
      <c r="C755" s="28" t="s">
        <v>922</v>
      </c>
      <c r="D755" s="28" t="s">
        <v>1289</v>
      </c>
      <c r="E755" s="539">
        <v>2088</v>
      </c>
      <c r="F755" s="100">
        <v>1500</v>
      </c>
      <c r="H755" s="254"/>
      <c r="I755" s="24"/>
      <c r="J755" s="73"/>
      <c r="K755" s="74"/>
    </row>
    <row r="756" spans="1:11">
      <c r="A756" s="27">
        <v>41075</v>
      </c>
      <c r="B756" s="167"/>
      <c r="C756" s="28" t="s">
        <v>369</v>
      </c>
      <c r="D756" s="28" t="s">
        <v>1300</v>
      </c>
      <c r="E756" s="539">
        <v>2171</v>
      </c>
      <c r="F756" s="100">
        <v>500</v>
      </c>
      <c r="H756" s="254"/>
      <c r="I756" s="24"/>
      <c r="J756" s="73"/>
      <c r="K756" s="74"/>
    </row>
    <row r="757" spans="1:11">
      <c r="A757" s="27">
        <v>41075</v>
      </c>
      <c r="B757" s="167"/>
      <c r="C757" s="28" t="s">
        <v>168</v>
      </c>
      <c r="D757" s="28" t="s">
        <v>1311</v>
      </c>
      <c r="E757" s="539">
        <v>2182</v>
      </c>
      <c r="F757" s="100">
        <v>305.7</v>
      </c>
      <c r="H757" s="254"/>
      <c r="I757" s="24"/>
      <c r="J757" s="73"/>
      <c r="K757" s="74"/>
    </row>
    <row r="758" spans="1:11">
      <c r="A758" s="27">
        <v>41072</v>
      </c>
      <c r="B758" s="167"/>
      <c r="C758" s="28" t="s">
        <v>468</v>
      </c>
      <c r="D758" s="28" t="s">
        <v>1279</v>
      </c>
      <c r="E758" s="539">
        <v>2075</v>
      </c>
      <c r="F758" s="100">
        <v>2042.2</v>
      </c>
      <c r="H758" s="254"/>
      <c r="I758" s="24"/>
      <c r="J758" s="73"/>
      <c r="K758" s="74"/>
    </row>
    <row r="759" spans="1:11">
      <c r="A759" s="27">
        <v>41075</v>
      </c>
      <c r="B759" s="167"/>
      <c r="C759" s="28" t="s">
        <v>455</v>
      </c>
      <c r="D759" s="28" t="s">
        <v>1314</v>
      </c>
      <c r="E759" s="539">
        <v>2185</v>
      </c>
      <c r="F759" s="100">
        <v>95</v>
      </c>
      <c r="H759" s="254"/>
      <c r="I759" s="24"/>
      <c r="J759" s="73"/>
      <c r="K759" s="74"/>
    </row>
    <row r="760" spans="1:11">
      <c r="A760" s="27">
        <v>41075</v>
      </c>
      <c r="B760" s="167"/>
      <c r="C760" s="28" t="s">
        <v>1304</v>
      </c>
      <c r="D760" s="28" t="s">
        <v>1291</v>
      </c>
      <c r="E760" s="539">
        <v>2134</v>
      </c>
      <c r="F760" s="100">
        <v>140</v>
      </c>
      <c r="H760" s="254"/>
      <c r="I760" s="24"/>
      <c r="J760" s="73"/>
      <c r="K760" s="74"/>
    </row>
    <row r="761" spans="1:11">
      <c r="A761" s="27">
        <v>41075</v>
      </c>
      <c r="B761" s="167"/>
      <c r="C761" s="28" t="s">
        <v>1309</v>
      </c>
      <c r="D761" s="28" t="s">
        <v>1297</v>
      </c>
      <c r="E761" s="539">
        <v>2158</v>
      </c>
      <c r="F761" s="100">
        <v>320</v>
      </c>
      <c r="H761" s="254"/>
      <c r="I761" s="24"/>
      <c r="J761" s="73"/>
      <c r="K761" s="74"/>
    </row>
    <row r="762" spans="1:11">
      <c r="A762" s="27">
        <v>41075</v>
      </c>
      <c r="B762" s="167"/>
      <c r="C762" s="28" t="s">
        <v>1307</v>
      </c>
      <c r="D762" s="28" t="s">
        <v>1297</v>
      </c>
      <c r="E762" s="539">
        <v>2154</v>
      </c>
      <c r="F762" s="100">
        <v>320</v>
      </c>
      <c r="H762" s="254"/>
      <c r="I762" s="24"/>
      <c r="J762" s="73"/>
      <c r="K762" s="74"/>
    </row>
    <row r="763" spans="1:11">
      <c r="A763" s="27">
        <v>41075</v>
      </c>
      <c r="B763" s="167"/>
      <c r="C763" s="28" t="s">
        <v>533</v>
      </c>
      <c r="D763" s="28" t="s">
        <v>1296</v>
      </c>
      <c r="E763" s="539">
        <v>2148</v>
      </c>
      <c r="F763" s="100">
        <v>200</v>
      </c>
      <c r="H763" s="254"/>
      <c r="I763" s="24"/>
      <c r="J763" s="73"/>
      <c r="K763" s="74"/>
    </row>
    <row r="764" spans="1:11">
      <c r="A764" s="27">
        <v>41074</v>
      </c>
      <c r="B764" s="167"/>
      <c r="C764" s="28" t="s">
        <v>1288</v>
      </c>
      <c r="D764" s="28" t="s">
        <v>1284</v>
      </c>
      <c r="E764" s="539">
        <v>2092</v>
      </c>
      <c r="F764" s="100">
        <v>52.5</v>
      </c>
      <c r="H764" s="254"/>
      <c r="I764" s="24"/>
      <c r="J764" s="73"/>
      <c r="K764" s="74"/>
    </row>
    <row r="765" spans="1:11">
      <c r="A765" s="27">
        <v>41074</v>
      </c>
      <c r="B765" s="167"/>
      <c r="C765" s="28" t="s">
        <v>919</v>
      </c>
      <c r="D765" s="28" t="s">
        <v>1285</v>
      </c>
      <c r="E765" s="539">
        <v>2093</v>
      </c>
      <c r="F765" s="100">
        <v>70.34</v>
      </c>
      <c r="H765" s="254"/>
      <c r="I765" s="24"/>
      <c r="J765" s="73"/>
      <c r="K765" s="74"/>
    </row>
    <row r="766" spans="1:11">
      <c r="A766" s="27">
        <v>41074</v>
      </c>
      <c r="B766" s="167"/>
      <c r="C766" s="28" t="s">
        <v>1267</v>
      </c>
      <c r="D766" s="28" t="s">
        <v>1287</v>
      </c>
      <c r="E766" s="539">
        <v>2096</v>
      </c>
      <c r="F766" s="100">
        <v>77.58</v>
      </c>
      <c r="H766" s="254"/>
      <c r="I766" s="24"/>
      <c r="J766" s="73"/>
      <c r="K766" s="74"/>
    </row>
    <row r="767" spans="1:11">
      <c r="A767" s="27">
        <v>41074</v>
      </c>
      <c r="B767" s="167"/>
      <c r="C767" s="28" t="s">
        <v>1032</v>
      </c>
      <c r="D767" s="28" t="s">
        <v>1291</v>
      </c>
      <c r="E767" s="539">
        <v>2120</v>
      </c>
      <c r="F767" s="100">
        <v>140</v>
      </c>
      <c r="H767" s="254"/>
      <c r="I767" s="24"/>
      <c r="J767" s="73"/>
      <c r="K767" s="74"/>
    </row>
    <row r="768" spans="1:11">
      <c r="A768" s="27">
        <v>41075</v>
      </c>
      <c r="B768" s="167"/>
      <c r="C768" s="28" t="s">
        <v>558</v>
      </c>
      <c r="D768" s="28" t="s">
        <v>1300</v>
      </c>
      <c r="E768" s="539">
        <v>2167</v>
      </c>
      <c r="F768" s="100">
        <v>720</v>
      </c>
      <c r="H768" s="254"/>
      <c r="I768" s="24"/>
      <c r="J768" s="73"/>
      <c r="K768" s="74"/>
    </row>
    <row r="769" spans="1:11">
      <c r="A769" s="27">
        <v>41075</v>
      </c>
      <c r="B769" s="167"/>
      <c r="C769" s="28" t="s">
        <v>42</v>
      </c>
      <c r="D769" s="28" t="s">
        <v>1300</v>
      </c>
      <c r="E769" s="539">
        <v>2169</v>
      </c>
      <c r="F769" s="100">
        <v>720</v>
      </c>
      <c r="H769" s="254"/>
      <c r="I769" s="24"/>
      <c r="J769" s="73"/>
      <c r="K769" s="74"/>
    </row>
    <row r="770" spans="1:11">
      <c r="A770" s="27">
        <v>41075</v>
      </c>
      <c r="B770" s="167"/>
      <c r="C770" s="28" t="s">
        <v>1306</v>
      </c>
      <c r="D770" s="28" t="s">
        <v>1296</v>
      </c>
      <c r="E770" s="539">
        <v>2150</v>
      </c>
      <c r="F770" s="100">
        <v>160</v>
      </c>
      <c r="H770" s="254"/>
      <c r="I770" s="24"/>
      <c r="J770" s="73"/>
      <c r="K770" s="74"/>
    </row>
    <row r="771" spans="1:11">
      <c r="A771" s="27">
        <v>41075</v>
      </c>
      <c r="B771" s="167"/>
      <c r="C771" s="28" t="s">
        <v>368</v>
      </c>
      <c r="D771" s="28" t="s">
        <v>1300</v>
      </c>
      <c r="E771" s="539">
        <v>2170</v>
      </c>
      <c r="F771" s="100">
        <v>600</v>
      </c>
      <c r="H771" s="172"/>
      <c r="I771" s="24"/>
      <c r="J771" s="73"/>
      <c r="K771" s="74"/>
    </row>
    <row r="772" spans="1:11">
      <c r="A772" s="27">
        <v>41075</v>
      </c>
      <c r="B772" s="167"/>
      <c r="C772" s="28" t="s">
        <v>1308</v>
      </c>
      <c r="D772" s="28" t="s">
        <v>1297</v>
      </c>
      <c r="E772" s="539">
        <v>2156</v>
      </c>
      <c r="F772" s="100">
        <v>400</v>
      </c>
      <c r="H772" s="254"/>
      <c r="I772" s="24"/>
      <c r="J772" s="73"/>
      <c r="K772" s="74"/>
    </row>
    <row r="773" spans="1:11">
      <c r="A773" s="27">
        <v>41072</v>
      </c>
      <c r="B773" s="167"/>
      <c r="C773" s="28" t="s">
        <v>741</v>
      </c>
      <c r="D773" s="28" t="s">
        <v>1279</v>
      </c>
      <c r="E773" s="539">
        <v>2078</v>
      </c>
      <c r="F773" s="166">
        <v>1554.24</v>
      </c>
      <c r="H773" s="254"/>
      <c r="I773" s="24"/>
      <c r="J773" s="73"/>
      <c r="K773" s="74"/>
    </row>
    <row r="774" spans="1:11">
      <c r="A774" s="27">
        <v>41074</v>
      </c>
      <c r="B774" s="167"/>
      <c r="C774" s="28" t="s">
        <v>835</v>
      </c>
      <c r="D774" s="28" t="s">
        <v>1295</v>
      </c>
      <c r="E774" s="563">
        <v>2102</v>
      </c>
      <c r="F774" s="100">
        <v>1357.86</v>
      </c>
      <c r="G774" s="24"/>
      <c r="H774" s="172"/>
      <c r="I774" s="24"/>
      <c r="J774" s="73"/>
      <c r="K774" s="74"/>
    </row>
    <row r="775" spans="1:11">
      <c r="A775" s="27">
        <v>41074</v>
      </c>
      <c r="B775" s="167"/>
      <c r="C775" s="28" t="s">
        <v>1145</v>
      </c>
      <c r="D775" s="28" t="s">
        <v>1293</v>
      </c>
      <c r="E775" s="563">
        <v>2100</v>
      </c>
      <c r="F775" s="100">
        <v>240.67</v>
      </c>
      <c r="G775" s="24"/>
      <c r="H775" s="172"/>
      <c r="I775" s="24"/>
      <c r="J775" s="73"/>
      <c r="K775" s="74"/>
    </row>
    <row r="776" spans="1:11">
      <c r="A776" s="27">
        <v>41074</v>
      </c>
      <c r="B776" s="167"/>
      <c r="C776" s="28" t="s">
        <v>183</v>
      </c>
      <c r="D776" s="28" t="s">
        <v>1294</v>
      </c>
      <c r="E776" s="563">
        <v>2101</v>
      </c>
      <c r="F776" s="100">
        <v>99.93</v>
      </c>
      <c r="G776" s="24"/>
      <c r="H776" s="172"/>
      <c r="I776" s="24"/>
      <c r="J776" s="73"/>
      <c r="K776" s="74"/>
    </row>
    <row r="777" spans="1:11">
      <c r="A777" s="60">
        <v>41080</v>
      </c>
      <c r="F777"/>
    </row>
    <row r="778" spans="1:11">
      <c r="A778" s="167">
        <v>41075</v>
      </c>
      <c r="B778" s="167"/>
      <c r="C778" s="66" t="s">
        <v>244</v>
      </c>
      <c r="D778" s="66" t="s">
        <v>1291</v>
      </c>
      <c r="E778" s="568">
        <v>2139</v>
      </c>
      <c r="F778" s="280">
        <v>160</v>
      </c>
      <c r="G778" s="24"/>
      <c r="H778" s="172"/>
      <c r="I778" s="24"/>
      <c r="J778" s="73"/>
      <c r="K778" s="74"/>
    </row>
    <row r="779" spans="1:11">
      <c r="A779" s="167">
        <v>41075</v>
      </c>
      <c r="B779" s="167"/>
      <c r="C779" s="66" t="s">
        <v>69</v>
      </c>
      <c r="D779" s="66" t="s">
        <v>1297</v>
      </c>
      <c r="E779" s="568">
        <v>2161</v>
      </c>
      <c r="F779" s="280">
        <v>200</v>
      </c>
      <c r="G779" s="24"/>
      <c r="H779" s="172"/>
      <c r="I779" s="24"/>
      <c r="J779" s="73"/>
      <c r="K779" s="74"/>
    </row>
    <row r="780" spans="1:11">
      <c r="A780" s="167">
        <v>41075</v>
      </c>
      <c r="B780" s="281"/>
      <c r="C780" s="66" t="s">
        <v>1327</v>
      </c>
      <c r="D780" s="66" t="s">
        <v>1322</v>
      </c>
      <c r="E780" s="568">
        <v>2191</v>
      </c>
      <c r="F780" s="282">
        <v>276</v>
      </c>
      <c r="G780" s="120"/>
      <c r="H780" s="172"/>
      <c r="I780" s="24"/>
      <c r="J780" s="73"/>
      <c r="K780" s="74"/>
    </row>
    <row r="781" spans="1:11">
      <c r="A781" s="112">
        <v>41075</v>
      </c>
      <c r="B781" s="112">
        <v>41078</v>
      </c>
      <c r="C781" s="66" t="s">
        <v>1317</v>
      </c>
      <c r="D781" s="66" t="s">
        <v>1315</v>
      </c>
      <c r="E781" s="568">
        <v>2190</v>
      </c>
      <c r="F781" s="280">
        <v>400</v>
      </c>
      <c r="G781" s="24"/>
      <c r="H781" s="172"/>
      <c r="I781" s="24"/>
      <c r="J781" s="73"/>
      <c r="K781" s="74"/>
    </row>
    <row r="782" spans="1:11">
      <c r="A782" s="167">
        <v>41074</v>
      </c>
      <c r="B782" s="167"/>
      <c r="C782" s="66" t="s">
        <v>1122</v>
      </c>
      <c r="D782" s="66" t="s">
        <v>1283</v>
      </c>
      <c r="E782" s="568">
        <v>2091</v>
      </c>
      <c r="F782" s="282">
        <v>478</v>
      </c>
      <c r="G782" s="120"/>
      <c r="H782" s="172"/>
      <c r="I782" s="24"/>
      <c r="J782" s="73"/>
      <c r="K782" s="74"/>
    </row>
    <row r="783" spans="1:11">
      <c r="A783" s="167">
        <v>41075</v>
      </c>
      <c r="B783" s="281"/>
      <c r="C783" s="66" t="s">
        <v>79</v>
      </c>
      <c r="D783" s="66" t="s">
        <v>1319</v>
      </c>
      <c r="E783" s="568">
        <v>2187</v>
      </c>
      <c r="F783" s="282">
        <v>552</v>
      </c>
      <c r="G783" s="120"/>
      <c r="H783" s="172"/>
      <c r="I783" s="24"/>
      <c r="J783" s="73"/>
      <c r="K783" s="74"/>
    </row>
    <row r="784" spans="1:11">
      <c r="A784" s="167">
        <v>41078</v>
      </c>
      <c r="B784" s="281"/>
      <c r="C784" s="66" t="s">
        <v>1248</v>
      </c>
      <c r="D784" s="66" t="s">
        <v>1333</v>
      </c>
      <c r="E784" s="568">
        <v>2196</v>
      </c>
      <c r="F784" s="282">
        <v>600</v>
      </c>
      <c r="G784" s="120"/>
      <c r="H784" s="172"/>
      <c r="I784" s="24"/>
      <c r="J784" s="73"/>
      <c r="K784" s="74"/>
    </row>
    <row r="785" spans="1:11">
      <c r="A785" s="167">
        <v>41072</v>
      </c>
      <c r="B785" s="167"/>
      <c r="C785" s="66" t="s">
        <v>368</v>
      </c>
      <c r="D785" s="66" t="s">
        <v>1279</v>
      </c>
      <c r="E785" s="568">
        <v>2081</v>
      </c>
      <c r="F785" s="280">
        <v>839.41</v>
      </c>
      <c r="G785" s="24"/>
      <c r="H785" s="172"/>
      <c r="I785" s="24"/>
      <c r="J785" s="73"/>
      <c r="K785" s="74"/>
    </row>
    <row r="786" spans="1:11">
      <c r="A786" s="167">
        <v>40744</v>
      </c>
      <c r="B786" s="167">
        <v>41079</v>
      </c>
      <c r="C786" s="66" t="s">
        <v>82</v>
      </c>
      <c r="D786" s="66" t="s">
        <v>112</v>
      </c>
      <c r="E786" s="568">
        <v>172</v>
      </c>
      <c r="F786" s="280">
        <v>1170</v>
      </c>
      <c r="G786" s="24"/>
      <c r="H786" s="260"/>
    </row>
    <row r="787" spans="1:11">
      <c r="A787" s="112">
        <v>40779</v>
      </c>
      <c r="B787" s="112">
        <v>41076</v>
      </c>
      <c r="C787" s="66" t="s">
        <v>120</v>
      </c>
      <c r="D787" s="66" t="s">
        <v>1497</v>
      </c>
      <c r="E787" s="568">
        <v>553</v>
      </c>
      <c r="F787" s="131">
        <v>2545.54</v>
      </c>
      <c r="G787" s="24"/>
      <c r="H787" s="260"/>
    </row>
    <row r="788" spans="1:11">
      <c r="A788" s="27">
        <v>41079</v>
      </c>
      <c r="B788" s="27"/>
      <c r="C788" s="28" t="s">
        <v>1145</v>
      </c>
      <c r="D788" s="28" t="s">
        <v>1341</v>
      </c>
      <c r="E788" s="539">
        <v>2201</v>
      </c>
      <c r="F788" s="100">
        <v>365.98</v>
      </c>
      <c r="H788" s="257"/>
    </row>
    <row r="789" spans="1:11">
      <c r="A789" s="27">
        <v>41039</v>
      </c>
      <c r="B789" s="27"/>
      <c r="C789" s="28" t="s">
        <v>389</v>
      </c>
      <c r="D789" s="28" t="s">
        <v>956</v>
      </c>
      <c r="E789" s="539">
        <v>1766</v>
      </c>
      <c r="F789" s="100">
        <v>112</v>
      </c>
      <c r="H789" s="254"/>
      <c r="I789" s="24"/>
      <c r="J789" s="73"/>
      <c r="K789" s="74"/>
    </row>
    <row r="790" spans="1:11">
      <c r="A790" s="27">
        <v>41080</v>
      </c>
      <c r="B790" s="27"/>
      <c r="C790" s="28" t="s">
        <v>100</v>
      </c>
      <c r="D790" s="28" t="s">
        <v>1343</v>
      </c>
      <c r="E790" s="539">
        <v>2205</v>
      </c>
      <c r="F790" s="100">
        <v>2000</v>
      </c>
      <c r="H790" s="257"/>
    </row>
    <row r="791" spans="1:11">
      <c r="A791" s="27">
        <v>41080</v>
      </c>
      <c r="B791" s="27"/>
      <c r="C791" s="28" t="s">
        <v>164</v>
      </c>
      <c r="D791" s="28" t="s">
        <v>1350</v>
      </c>
      <c r="E791" s="539">
        <v>2212</v>
      </c>
      <c r="F791" s="100">
        <v>120</v>
      </c>
      <c r="H791" s="257"/>
    </row>
    <row r="792" spans="1:11">
      <c r="A792" s="27">
        <v>41075</v>
      </c>
      <c r="B792" s="167"/>
      <c r="C792" s="28" t="s">
        <v>372</v>
      </c>
      <c r="D792" s="28" t="s">
        <v>1301</v>
      </c>
      <c r="E792" s="539">
        <v>2173</v>
      </c>
      <c r="F792" s="100">
        <v>1094.6400000000001</v>
      </c>
      <c r="H792" s="254"/>
      <c r="I792" s="24"/>
      <c r="J792" s="73"/>
      <c r="K792" s="74"/>
    </row>
    <row r="793" spans="1:11">
      <c r="A793" s="60">
        <v>41081</v>
      </c>
      <c r="H793" s="253"/>
    </row>
    <row r="794" spans="1:11">
      <c r="A794" s="27">
        <v>41075</v>
      </c>
      <c r="B794" s="167"/>
      <c r="C794" s="28" t="s">
        <v>371</v>
      </c>
      <c r="D794" s="28" t="s">
        <v>1300</v>
      </c>
      <c r="E794" s="539">
        <v>2165</v>
      </c>
      <c r="F794" s="100">
        <v>1480</v>
      </c>
      <c r="H794" s="254"/>
      <c r="I794" s="24"/>
      <c r="J794" s="73"/>
      <c r="K794" s="74"/>
    </row>
    <row r="795" spans="1:11">
      <c r="A795" s="27">
        <v>41075</v>
      </c>
      <c r="B795" s="167"/>
      <c r="C795" s="28" t="s">
        <v>31</v>
      </c>
      <c r="D795" s="28" t="s">
        <v>1296</v>
      </c>
      <c r="E795" s="539">
        <v>2146</v>
      </c>
      <c r="F795" s="100">
        <v>200</v>
      </c>
      <c r="H795" s="254"/>
      <c r="I795" s="24"/>
      <c r="J795" s="73"/>
      <c r="K795" s="74"/>
    </row>
    <row r="796" spans="1:11">
      <c r="A796" s="27">
        <v>41079</v>
      </c>
      <c r="B796" s="27"/>
      <c r="C796" s="28" t="s">
        <v>663</v>
      </c>
      <c r="D796" s="28" t="s">
        <v>1342</v>
      </c>
      <c r="E796" s="539">
        <v>2202</v>
      </c>
      <c r="F796" s="100">
        <v>319</v>
      </c>
      <c r="H796" s="257"/>
    </row>
    <row r="797" spans="1:11">
      <c r="A797" s="27">
        <v>41075</v>
      </c>
      <c r="B797" s="276"/>
      <c r="C797" s="28" t="s">
        <v>619</v>
      </c>
      <c r="D797" s="28" t="s">
        <v>1318</v>
      </c>
      <c r="E797" s="539">
        <v>2186</v>
      </c>
      <c r="F797" s="100">
        <v>552</v>
      </c>
      <c r="H797" s="254"/>
      <c r="I797" s="24"/>
      <c r="J797" s="73"/>
      <c r="K797" s="74"/>
    </row>
    <row r="798" spans="1:11">
      <c r="A798" s="27">
        <v>41075</v>
      </c>
      <c r="B798" s="167"/>
      <c r="C798" s="28" t="s">
        <v>457</v>
      </c>
      <c r="D798" s="28" t="s">
        <v>1300</v>
      </c>
      <c r="E798" s="539">
        <v>2172</v>
      </c>
      <c r="F798" s="100">
        <v>600</v>
      </c>
      <c r="H798" s="254"/>
      <c r="I798" s="24"/>
      <c r="J798" s="73"/>
      <c r="K798" s="74"/>
    </row>
    <row r="799" spans="1:11">
      <c r="A799" s="27">
        <v>41080</v>
      </c>
      <c r="B799" s="27"/>
      <c r="C799" s="28" t="s">
        <v>1357</v>
      </c>
      <c r="D799" s="28" t="s">
        <v>1354</v>
      </c>
      <c r="E799" s="539">
        <v>2216</v>
      </c>
      <c r="F799" s="100">
        <v>336</v>
      </c>
      <c r="H799" s="257"/>
    </row>
    <row r="800" spans="1:11">
      <c r="A800" s="27">
        <v>41080</v>
      </c>
      <c r="B800" s="27"/>
      <c r="C800" s="28" t="s">
        <v>1357</v>
      </c>
      <c r="D800" s="28" t="s">
        <v>1352</v>
      </c>
      <c r="E800" s="539">
        <v>2214</v>
      </c>
      <c r="F800" s="100">
        <v>8205.48</v>
      </c>
      <c r="G800" s="97"/>
      <c r="H800" s="257"/>
    </row>
    <row r="801" spans="1:11">
      <c r="A801" s="27">
        <v>41081</v>
      </c>
      <c r="B801" s="27"/>
      <c r="C801" s="28" t="s">
        <v>874</v>
      </c>
      <c r="D801" s="28" t="s">
        <v>1365</v>
      </c>
      <c r="E801" s="539">
        <v>2218</v>
      </c>
      <c r="F801" s="100">
        <v>611.19000000000005</v>
      </c>
      <c r="H801" s="260"/>
    </row>
    <row r="802" spans="1:11">
      <c r="A802" s="27">
        <v>41081</v>
      </c>
      <c r="B802" s="27"/>
      <c r="C802" s="28" t="s">
        <v>130</v>
      </c>
      <c r="D802" s="28" t="s">
        <v>1366</v>
      </c>
      <c r="E802" s="539">
        <v>2217</v>
      </c>
      <c r="F802" s="100">
        <v>2637.8</v>
      </c>
      <c r="H802" s="257"/>
    </row>
    <row r="803" spans="1:11">
      <c r="A803" s="60">
        <v>41082</v>
      </c>
    </row>
    <row r="804" spans="1:11">
      <c r="A804" s="27">
        <v>41075</v>
      </c>
      <c r="B804" s="167"/>
      <c r="C804" s="28" t="s">
        <v>166</v>
      </c>
      <c r="D804" s="28" t="s">
        <v>1310</v>
      </c>
      <c r="E804" s="539">
        <v>2181</v>
      </c>
      <c r="F804" s="100">
        <v>85.02</v>
      </c>
      <c r="H804" s="254"/>
      <c r="I804" s="24"/>
      <c r="J804" s="73"/>
      <c r="K804" s="74"/>
    </row>
    <row r="805" spans="1:11">
      <c r="A805" s="27">
        <v>41068</v>
      </c>
      <c r="B805" s="167"/>
      <c r="C805" s="28" t="s">
        <v>1247</v>
      </c>
      <c r="D805" s="28" t="s">
        <v>1236</v>
      </c>
      <c r="E805" s="539">
        <v>2046</v>
      </c>
      <c r="F805" s="100">
        <v>291.5</v>
      </c>
      <c r="H805" s="254"/>
      <c r="I805" s="24"/>
      <c r="J805" s="73"/>
      <c r="K805" s="74"/>
    </row>
    <row r="806" spans="1:11">
      <c r="A806" s="27">
        <v>41040</v>
      </c>
      <c r="B806" s="27"/>
      <c r="C806" s="28" t="s">
        <v>981</v>
      </c>
      <c r="D806" s="28" t="s">
        <v>998</v>
      </c>
      <c r="E806" s="539">
        <v>1781</v>
      </c>
      <c r="F806" s="100">
        <v>375.36</v>
      </c>
      <c r="H806" s="254"/>
      <c r="I806" s="24"/>
      <c r="J806" s="73"/>
      <c r="K806" s="74"/>
    </row>
    <row r="807" spans="1:11">
      <c r="A807" s="27">
        <v>41075</v>
      </c>
      <c r="B807" s="276"/>
      <c r="C807" s="28" t="s">
        <v>1326</v>
      </c>
      <c r="D807" s="28" t="s">
        <v>1321</v>
      </c>
      <c r="E807" s="539">
        <v>2189</v>
      </c>
      <c r="F807" s="100">
        <v>515.20000000000005</v>
      </c>
      <c r="H807" s="254"/>
      <c r="I807" s="24"/>
      <c r="J807" s="73"/>
      <c r="K807" s="74"/>
    </row>
    <row r="808" spans="1:11">
      <c r="A808" s="27">
        <v>41075</v>
      </c>
      <c r="B808" s="276"/>
      <c r="C808" s="28" t="s">
        <v>667</v>
      </c>
      <c r="D808" s="28" t="s">
        <v>1324</v>
      </c>
      <c r="E808" s="539">
        <v>2193</v>
      </c>
      <c r="F808" s="100">
        <v>552</v>
      </c>
      <c r="H808" s="254"/>
      <c r="I808" s="24"/>
      <c r="J808" s="73"/>
      <c r="K808" s="74"/>
    </row>
    <row r="809" spans="1:11">
      <c r="A809" s="27">
        <v>41080</v>
      </c>
      <c r="B809" s="27"/>
      <c r="C809" s="28" t="s">
        <v>1358</v>
      </c>
      <c r="D809" s="28" t="s">
        <v>1353</v>
      </c>
      <c r="E809" s="539">
        <v>2215</v>
      </c>
      <c r="F809" s="100">
        <v>552</v>
      </c>
      <c r="H809" s="257"/>
    </row>
    <row r="810" spans="1:11">
      <c r="A810" s="27">
        <v>41078</v>
      </c>
      <c r="B810" s="276"/>
      <c r="C810" s="28" t="s">
        <v>1334</v>
      </c>
      <c r="D810" s="28" t="s">
        <v>1335</v>
      </c>
      <c r="E810" s="539">
        <v>2198</v>
      </c>
      <c r="F810" s="166">
        <v>600</v>
      </c>
      <c r="H810" s="172"/>
      <c r="I810" s="24"/>
      <c r="J810" s="73"/>
      <c r="K810" s="74"/>
    </row>
    <row r="811" spans="1:11">
      <c r="A811" s="27">
        <v>41081</v>
      </c>
      <c r="B811" s="27"/>
      <c r="C811" s="28" t="s">
        <v>226</v>
      </c>
      <c r="D811" s="28" t="s">
        <v>1381</v>
      </c>
      <c r="E811" s="563">
        <v>2220</v>
      </c>
      <c r="F811" s="100">
        <v>73</v>
      </c>
      <c r="G811" s="24"/>
      <c r="H811" s="260"/>
    </row>
    <row r="812" spans="1:11">
      <c r="A812" s="27">
        <v>41081</v>
      </c>
      <c r="B812" s="27"/>
      <c r="C812" s="28" t="s">
        <v>1105</v>
      </c>
      <c r="D812" s="28" t="s">
        <v>1373</v>
      </c>
      <c r="E812" s="563">
        <v>2226</v>
      </c>
      <c r="F812" s="102">
        <v>500</v>
      </c>
      <c r="G812" s="120"/>
      <c r="H812" s="232"/>
    </row>
    <row r="813" spans="1:11">
      <c r="A813" s="60">
        <v>41085</v>
      </c>
    </row>
    <row r="814" spans="1:11">
      <c r="A814" s="27">
        <v>41080</v>
      </c>
      <c r="B814" s="27"/>
      <c r="C814" s="28" t="s">
        <v>624</v>
      </c>
      <c r="D814" s="28" t="s">
        <v>1345</v>
      </c>
      <c r="E814" s="563">
        <v>2207</v>
      </c>
      <c r="F814" s="100">
        <v>250</v>
      </c>
      <c r="G814" s="24"/>
      <c r="H814" s="260"/>
    </row>
    <row r="815" spans="1:11">
      <c r="A815" s="27">
        <v>41080</v>
      </c>
      <c r="B815" s="27"/>
      <c r="C815" s="28" t="s">
        <v>1145</v>
      </c>
      <c r="D815" s="28" t="s">
        <v>1349</v>
      </c>
      <c r="E815" s="563">
        <v>2211</v>
      </c>
      <c r="F815" s="100">
        <v>300</v>
      </c>
      <c r="G815" s="24"/>
      <c r="H815" s="260"/>
    </row>
    <row r="816" spans="1:11">
      <c r="A816" s="25">
        <v>41071</v>
      </c>
      <c r="B816" s="112">
        <v>41082</v>
      </c>
      <c r="C816" s="28" t="s">
        <v>436</v>
      </c>
      <c r="D816" s="28" t="s">
        <v>1264</v>
      </c>
      <c r="E816" s="563">
        <v>2063</v>
      </c>
      <c r="F816" s="100">
        <v>1256.8599999999999</v>
      </c>
      <c r="G816" s="24"/>
      <c r="H816" s="172"/>
      <c r="I816" s="24"/>
      <c r="J816" s="73"/>
      <c r="K816" s="74"/>
    </row>
    <row r="817" spans="1:11">
      <c r="A817" s="27">
        <v>41080</v>
      </c>
      <c r="B817" s="27"/>
      <c r="C817" s="28" t="s">
        <v>1355</v>
      </c>
      <c r="D817" s="28" t="s">
        <v>1346</v>
      </c>
      <c r="E817" s="563">
        <v>2208</v>
      </c>
      <c r="F817" s="100">
        <v>300</v>
      </c>
      <c r="G817" s="24"/>
      <c r="H817" s="260"/>
    </row>
    <row r="818" spans="1:11">
      <c r="A818" s="27">
        <v>41081</v>
      </c>
      <c r="B818" s="27"/>
      <c r="C818" s="28" t="s">
        <v>622</v>
      </c>
      <c r="D818" s="28" t="s">
        <v>1375</v>
      </c>
      <c r="E818" s="539">
        <v>2242</v>
      </c>
      <c r="F818" s="100">
        <v>500</v>
      </c>
      <c r="H818" s="260"/>
    </row>
    <row r="819" spans="1:11">
      <c r="A819" s="27">
        <v>41081</v>
      </c>
      <c r="B819" s="27"/>
      <c r="C819" s="28" t="s">
        <v>661</v>
      </c>
      <c r="D819" s="28" t="s">
        <v>1383</v>
      </c>
      <c r="E819" s="539">
        <v>2228</v>
      </c>
      <c r="F819" s="100">
        <v>108.9</v>
      </c>
      <c r="H819" s="257"/>
    </row>
    <row r="820" spans="1:11">
      <c r="A820" s="27">
        <v>41080</v>
      </c>
      <c r="B820" s="27"/>
      <c r="C820" s="28" t="s">
        <v>970</v>
      </c>
      <c r="D820" s="28" t="s">
        <v>1351</v>
      </c>
      <c r="E820" s="539">
        <v>2213</v>
      </c>
      <c r="F820" s="100">
        <v>8030.12</v>
      </c>
      <c r="H820" s="257"/>
    </row>
    <row r="821" spans="1:11">
      <c r="A821" s="27">
        <v>41085</v>
      </c>
      <c r="B821" s="167"/>
      <c r="C821" s="28" t="s">
        <v>1357</v>
      </c>
      <c r="D821" s="28" t="s">
        <v>1412</v>
      </c>
      <c r="E821" s="539">
        <v>2254</v>
      </c>
      <c r="F821" s="100">
        <v>9215.26</v>
      </c>
      <c r="H821" s="257"/>
    </row>
    <row r="822" spans="1:11">
      <c r="A822" s="27">
        <v>41085</v>
      </c>
      <c r="B822" s="167"/>
      <c r="C822" s="28" t="s">
        <v>1407</v>
      </c>
      <c r="D822" s="28" t="s">
        <v>1414</v>
      </c>
      <c r="E822" s="539">
        <v>2256</v>
      </c>
      <c r="F822" s="100">
        <v>35</v>
      </c>
      <c r="H822" s="257"/>
    </row>
    <row r="823" spans="1:11">
      <c r="A823" s="27">
        <v>41082</v>
      </c>
      <c r="B823" s="167"/>
      <c r="C823" s="28" t="s">
        <v>441</v>
      </c>
      <c r="D823" s="28" t="s">
        <v>1416</v>
      </c>
      <c r="E823" s="539">
        <v>2249</v>
      </c>
      <c r="F823" s="100">
        <v>160</v>
      </c>
    </row>
    <row r="824" spans="1:11">
      <c r="A824" s="27">
        <v>41085</v>
      </c>
      <c r="B824" s="167"/>
      <c r="C824" s="28" t="s">
        <v>389</v>
      </c>
      <c r="D824" s="28" t="s">
        <v>1411</v>
      </c>
      <c r="E824" s="539">
        <v>2253</v>
      </c>
      <c r="F824" s="100">
        <v>1200</v>
      </c>
      <c r="H824" s="257"/>
    </row>
    <row r="825" spans="1:11">
      <c r="A825" s="60">
        <v>41086</v>
      </c>
    </row>
    <row r="826" spans="1:11">
      <c r="A826" s="27">
        <v>41078</v>
      </c>
      <c r="B826" s="276" t="s">
        <v>1331</v>
      </c>
      <c r="C826" s="28" t="s">
        <v>1328</v>
      </c>
      <c r="D826" s="28" t="s">
        <v>1323</v>
      </c>
      <c r="E826" s="539">
        <v>2197</v>
      </c>
      <c r="F826" s="100">
        <v>960</v>
      </c>
      <c r="H826" s="172"/>
      <c r="I826" s="24"/>
      <c r="J826" s="73"/>
      <c r="K826" s="74"/>
    </row>
    <row r="827" spans="1:11">
      <c r="A827" s="27">
        <v>41033</v>
      </c>
      <c r="B827" s="167">
        <v>41084</v>
      </c>
      <c r="C827" s="28" t="s">
        <v>106</v>
      </c>
      <c r="D827" s="28" t="s">
        <v>944</v>
      </c>
      <c r="E827" s="539">
        <v>1761</v>
      </c>
      <c r="F827" s="100">
        <v>525</v>
      </c>
      <c r="H827" s="260"/>
    </row>
    <row r="828" spans="1:11">
      <c r="A828" s="27">
        <v>41081</v>
      </c>
      <c r="B828" s="27"/>
      <c r="C828" s="28" t="s">
        <v>1399</v>
      </c>
      <c r="D828" s="28" t="s">
        <v>1386</v>
      </c>
      <c r="E828" s="539">
        <v>2232</v>
      </c>
      <c r="F828" s="100">
        <v>451.08</v>
      </c>
      <c r="H828" s="260"/>
    </row>
    <row r="829" spans="1:11">
      <c r="A829" s="27">
        <v>41066</v>
      </c>
      <c r="B829" s="167"/>
      <c r="C829" s="28" t="s">
        <v>1185</v>
      </c>
      <c r="D829" s="28" t="s">
        <v>1217</v>
      </c>
      <c r="E829" s="539">
        <v>2035</v>
      </c>
      <c r="F829" s="100">
        <v>400</v>
      </c>
      <c r="H829" s="172"/>
      <c r="I829" s="24"/>
      <c r="J829" s="73"/>
      <c r="K829" s="74"/>
    </row>
    <row r="830" spans="1:11">
      <c r="A830" s="27">
        <v>41081</v>
      </c>
      <c r="B830" s="27"/>
      <c r="C830" s="28" t="s">
        <v>1145</v>
      </c>
      <c r="D830" s="28" t="s">
        <v>1391</v>
      </c>
      <c r="E830" s="539">
        <v>2240</v>
      </c>
      <c r="F830" s="100">
        <v>300</v>
      </c>
      <c r="H830" s="260"/>
    </row>
    <row r="831" spans="1:11">
      <c r="A831" s="27">
        <v>41081</v>
      </c>
      <c r="B831" s="27"/>
      <c r="C831" s="28" t="s">
        <v>1401</v>
      </c>
      <c r="D831" s="28" t="s">
        <v>1389</v>
      </c>
      <c r="E831" s="539">
        <v>2237</v>
      </c>
      <c r="F831" s="100">
        <v>300</v>
      </c>
      <c r="H831" s="260"/>
    </row>
    <row r="832" spans="1:11">
      <c r="A832" s="27">
        <v>41081</v>
      </c>
      <c r="B832" s="27"/>
      <c r="C832" s="28" t="s">
        <v>1124</v>
      </c>
      <c r="D832" s="28" t="s">
        <v>1387</v>
      </c>
      <c r="E832" s="539">
        <v>2235</v>
      </c>
      <c r="F832" s="100">
        <v>300</v>
      </c>
      <c r="H832" s="260"/>
    </row>
    <row r="833" spans="1:8">
      <c r="A833" s="27">
        <v>41081</v>
      </c>
      <c r="B833" s="27"/>
      <c r="C833" s="28" t="s">
        <v>99</v>
      </c>
      <c r="D833" s="28" t="s">
        <v>1367</v>
      </c>
      <c r="E833" s="539">
        <v>2219</v>
      </c>
      <c r="F833" s="100">
        <v>290.3</v>
      </c>
      <c r="H833" s="260"/>
    </row>
    <row r="834" spans="1:8">
      <c r="A834" s="27">
        <v>41081</v>
      </c>
      <c r="B834" s="27"/>
      <c r="C834" s="28" t="s">
        <v>438</v>
      </c>
      <c r="D834" s="28" t="s">
        <v>1392</v>
      </c>
      <c r="E834" s="539">
        <v>2247</v>
      </c>
      <c r="F834" s="100">
        <v>243.84</v>
      </c>
      <c r="H834" s="260"/>
    </row>
    <row r="835" spans="1:8">
      <c r="A835" s="27">
        <v>41081</v>
      </c>
      <c r="B835" s="27"/>
      <c r="C835" s="28" t="s">
        <v>379</v>
      </c>
      <c r="D835" s="28" t="s">
        <v>1385</v>
      </c>
      <c r="E835" s="539">
        <v>2230</v>
      </c>
      <c r="F835" s="100">
        <v>206.73</v>
      </c>
      <c r="H835" s="260"/>
    </row>
    <row r="836" spans="1:8">
      <c r="A836" s="27">
        <v>41081</v>
      </c>
      <c r="B836" s="27"/>
      <c r="C836" s="28" t="s">
        <v>1400</v>
      </c>
      <c r="D836" s="28" t="s">
        <v>1388</v>
      </c>
      <c r="E836" s="539">
        <v>2236</v>
      </c>
      <c r="F836" s="100">
        <v>127</v>
      </c>
      <c r="H836" s="260"/>
    </row>
    <row r="837" spans="1:8">
      <c r="A837" s="27">
        <v>41081</v>
      </c>
      <c r="B837" s="27"/>
      <c r="C837" s="28" t="s">
        <v>1402</v>
      </c>
      <c r="D837" s="28" t="s">
        <v>1390</v>
      </c>
      <c r="E837" s="539">
        <v>2238</v>
      </c>
      <c r="F837" s="100">
        <v>81.28</v>
      </c>
      <c r="H837" s="260"/>
    </row>
    <row r="838" spans="1:8">
      <c r="A838" s="27">
        <v>41080</v>
      </c>
      <c r="B838" s="27"/>
      <c r="C838" s="28" t="s">
        <v>1076</v>
      </c>
      <c r="D838" s="28" t="s">
        <v>1348</v>
      </c>
      <c r="E838" s="539">
        <v>2210</v>
      </c>
      <c r="F838" s="100">
        <v>176</v>
      </c>
      <c r="H838" s="260"/>
    </row>
    <row r="839" spans="1:8">
      <c r="A839" s="27">
        <v>41085</v>
      </c>
      <c r="B839" s="27"/>
      <c r="C839" s="28" t="s">
        <v>1076</v>
      </c>
      <c r="D839" s="28" t="s">
        <v>1417</v>
      </c>
      <c r="E839" s="539">
        <v>2258</v>
      </c>
      <c r="F839" s="100">
        <v>122</v>
      </c>
      <c r="H839" s="250"/>
    </row>
    <row r="840" spans="1:8">
      <c r="A840" s="27">
        <v>41085</v>
      </c>
      <c r="B840" s="27"/>
      <c r="C840" s="28" t="s">
        <v>1419</v>
      </c>
      <c r="D840" s="28" t="s">
        <v>1418</v>
      </c>
      <c r="E840" s="539">
        <v>2260</v>
      </c>
      <c r="F840" s="100">
        <v>102.39</v>
      </c>
    </row>
    <row r="841" spans="1:8">
      <c r="A841" s="27">
        <v>41086</v>
      </c>
      <c r="B841" s="167"/>
      <c r="C841" s="28" t="s">
        <v>1357</v>
      </c>
      <c r="D841" s="28" t="s">
        <v>1555</v>
      </c>
      <c r="E841" s="539">
        <v>2267</v>
      </c>
      <c r="F841" s="100">
        <v>9319.89</v>
      </c>
      <c r="H841" s="257"/>
    </row>
    <row r="842" spans="1:8">
      <c r="A842" s="27">
        <v>41081</v>
      </c>
      <c r="B842" s="27"/>
      <c r="C842" s="28" t="s">
        <v>1394</v>
      </c>
      <c r="D842" s="28" t="s">
        <v>1370</v>
      </c>
      <c r="E842" s="539">
        <v>2268</v>
      </c>
      <c r="F842" s="100">
        <v>552</v>
      </c>
      <c r="H842" s="257"/>
    </row>
    <row r="843" spans="1:8">
      <c r="A843" s="27">
        <v>41086</v>
      </c>
      <c r="B843" s="167"/>
      <c r="C843" s="28" t="s">
        <v>836</v>
      </c>
      <c r="D843" s="28" t="s">
        <v>1422</v>
      </c>
      <c r="E843" s="539">
        <v>2265</v>
      </c>
      <c r="F843" s="100">
        <v>1000</v>
      </c>
      <c r="H843" s="257"/>
    </row>
    <row r="844" spans="1:8" ht="14.25" customHeight="1">
      <c r="A844" s="27">
        <v>41081</v>
      </c>
      <c r="B844" s="27"/>
      <c r="C844" s="28" t="s">
        <v>99</v>
      </c>
      <c r="D844" s="28" t="s">
        <v>1367</v>
      </c>
      <c r="E844" s="539">
        <v>2219</v>
      </c>
      <c r="F844" s="100">
        <v>290.3</v>
      </c>
      <c r="H844" s="254"/>
    </row>
    <row r="845" spans="1:8" ht="14.25" customHeight="1">
      <c r="A845" s="27">
        <v>41082</v>
      </c>
      <c r="B845" s="27"/>
      <c r="C845" s="28" t="s">
        <v>602</v>
      </c>
      <c r="D845" s="28" t="s">
        <v>1447</v>
      </c>
      <c r="E845" s="539">
        <v>2250</v>
      </c>
      <c r="F845" s="100">
        <v>140</v>
      </c>
      <c r="H845" s="254"/>
    </row>
    <row r="846" spans="1:8">
      <c r="A846" s="60">
        <v>41087</v>
      </c>
    </row>
    <row r="847" spans="1:8">
      <c r="A847" s="27">
        <v>41081</v>
      </c>
      <c r="B847" s="27"/>
      <c r="C847" s="28" t="s">
        <v>158</v>
      </c>
      <c r="D847" s="28" t="s">
        <v>1382</v>
      </c>
      <c r="E847" s="539">
        <v>2227</v>
      </c>
      <c r="F847" s="100">
        <v>4729.57</v>
      </c>
      <c r="H847" s="257"/>
    </row>
    <row r="848" spans="1:8">
      <c r="A848" s="27">
        <v>41081</v>
      </c>
      <c r="B848" s="27"/>
      <c r="C848" s="28" t="s">
        <v>1398</v>
      </c>
      <c r="D848" s="28" t="s">
        <v>1380</v>
      </c>
      <c r="E848" s="539">
        <v>2248</v>
      </c>
      <c r="F848" s="100">
        <v>500</v>
      </c>
      <c r="H848" s="257"/>
    </row>
    <row r="849" spans="1:8">
      <c r="A849" s="27">
        <v>41081</v>
      </c>
      <c r="B849" s="27"/>
      <c r="C849" s="28" t="s">
        <v>623</v>
      </c>
      <c r="D849" s="28" t="s">
        <v>1374</v>
      </c>
      <c r="E849" s="539">
        <v>2241</v>
      </c>
      <c r="F849" s="100">
        <v>500</v>
      </c>
      <c r="H849" s="257"/>
    </row>
    <row r="850" spans="1:8">
      <c r="A850" s="27">
        <v>41085</v>
      </c>
      <c r="B850" s="167"/>
      <c r="C850" s="28" t="s">
        <v>1122</v>
      </c>
      <c r="D850" s="28" t="s">
        <v>1413</v>
      </c>
      <c r="E850" s="539">
        <v>2255</v>
      </c>
      <c r="F850" s="100">
        <v>408</v>
      </c>
      <c r="H850" s="257"/>
    </row>
    <row r="851" spans="1:8">
      <c r="A851" s="27">
        <v>41081</v>
      </c>
      <c r="B851" s="27"/>
      <c r="C851" s="28" t="s">
        <v>1355</v>
      </c>
      <c r="D851" s="28" t="s">
        <v>1379</v>
      </c>
      <c r="E851" s="539">
        <v>2246</v>
      </c>
      <c r="F851" s="100">
        <v>288.8</v>
      </c>
      <c r="H851" s="257"/>
    </row>
    <row r="852" spans="1:8">
      <c r="A852" s="27">
        <v>41086</v>
      </c>
      <c r="B852" s="27"/>
      <c r="C852" s="28" t="s">
        <v>1357</v>
      </c>
      <c r="D852" s="28" t="s">
        <v>1429</v>
      </c>
      <c r="E852" s="539">
        <v>2270</v>
      </c>
      <c r="F852" s="100">
        <v>271.44</v>
      </c>
      <c r="H852" s="253"/>
    </row>
    <row r="853" spans="1:8">
      <c r="A853" s="27">
        <v>41081</v>
      </c>
      <c r="B853" s="27"/>
      <c r="C853" s="28" t="s">
        <v>358</v>
      </c>
      <c r="D853" s="28" t="s">
        <v>1369</v>
      </c>
      <c r="E853" s="539">
        <v>2222</v>
      </c>
      <c r="F853" s="100">
        <v>552</v>
      </c>
      <c r="H853" s="257"/>
    </row>
    <row r="854" spans="1:8">
      <c r="A854" s="27">
        <v>41080</v>
      </c>
      <c r="B854" s="27"/>
      <c r="C854" s="28" t="s">
        <v>1356</v>
      </c>
      <c r="D854" s="28" t="s">
        <v>1347</v>
      </c>
      <c r="E854" s="539">
        <v>2209</v>
      </c>
      <c r="F854" s="100">
        <v>300</v>
      </c>
      <c r="H854" s="254"/>
    </row>
    <row r="855" spans="1:8">
      <c r="A855" s="60">
        <v>41088</v>
      </c>
    </row>
    <row r="856" spans="1:8">
      <c r="A856" s="27">
        <v>41081</v>
      </c>
      <c r="B856" s="27"/>
      <c r="C856" s="28" t="s">
        <v>1395</v>
      </c>
      <c r="D856" s="28" t="s">
        <v>1372</v>
      </c>
      <c r="E856" s="539">
        <v>2225</v>
      </c>
      <c r="F856" s="100">
        <v>552</v>
      </c>
      <c r="H856" s="257"/>
    </row>
    <row r="857" spans="1:8">
      <c r="A857" s="27">
        <v>41081</v>
      </c>
      <c r="B857" s="27"/>
      <c r="C857" s="28" t="s">
        <v>1393</v>
      </c>
      <c r="D857" s="28" t="s">
        <v>1368</v>
      </c>
      <c r="E857" s="539">
        <v>2221</v>
      </c>
      <c r="F857" s="100">
        <v>552</v>
      </c>
      <c r="H857" s="257"/>
    </row>
    <row r="858" spans="1:8">
      <c r="A858" s="27">
        <v>41081</v>
      </c>
      <c r="B858" s="27"/>
      <c r="C858" s="28" t="s">
        <v>1396</v>
      </c>
      <c r="D858" s="28" t="s">
        <v>1377</v>
      </c>
      <c r="E858" s="563">
        <v>2244</v>
      </c>
      <c r="F858" s="100">
        <v>515.20000000000005</v>
      </c>
      <c r="H858" s="232"/>
    </row>
    <row r="859" spans="1:8">
      <c r="A859" s="27">
        <v>41081</v>
      </c>
      <c r="B859" s="27"/>
      <c r="C859" s="28" t="s">
        <v>669</v>
      </c>
      <c r="D859" s="28" t="s">
        <v>1376</v>
      </c>
      <c r="E859" s="539">
        <v>2243</v>
      </c>
      <c r="F859" s="100">
        <v>496.8</v>
      </c>
      <c r="H859" s="257"/>
    </row>
    <row r="860" spans="1:8">
      <c r="A860" s="27">
        <v>41081</v>
      </c>
      <c r="B860" s="27"/>
      <c r="C860" s="28" t="s">
        <v>896</v>
      </c>
      <c r="D860" s="28" t="s">
        <v>1384</v>
      </c>
      <c r="E860" s="539">
        <v>2229</v>
      </c>
      <c r="F860" s="166">
        <v>230</v>
      </c>
      <c r="H860" s="257"/>
    </row>
    <row r="861" spans="1:8">
      <c r="A861" s="27">
        <v>41087</v>
      </c>
      <c r="B861" s="167"/>
      <c r="C861" s="28" t="s">
        <v>164</v>
      </c>
      <c r="D861" s="28" t="s">
        <v>1442</v>
      </c>
      <c r="E861" s="563">
        <v>2277</v>
      </c>
      <c r="F861" s="100">
        <v>192</v>
      </c>
      <c r="G861" s="24"/>
      <c r="H861" s="260"/>
    </row>
    <row r="862" spans="1:8">
      <c r="A862" s="27">
        <v>41087</v>
      </c>
      <c r="B862" s="167"/>
      <c r="C862" s="28" t="s">
        <v>1435</v>
      </c>
      <c r="D862" s="28" t="s">
        <v>411</v>
      </c>
      <c r="E862" s="563">
        <v>2283</v>
      </c>
      <c r="F862" s="100">
        <v>350.04</v>
      </c>
      <c r="G862" s="24"/>
      <c r="H862" s="250"/>
    </row>
    <row r="863" spans="1:8">
      <c r="A863" s="27">
        <v>41087</v>
      </c>
      <c r="B863" s="167"/>
      <c r="C863" s="28" t="s">
        <v>1436</v>
      </c>
      <c r="D863" s="28" t="s">
        <v>411</v>
      </c>
      <c r="E863" s="563">
        <v>2284</v>
      </c>
      <c r="F863" s="100">
        <v>272.19</v>
      </c>
      <c r="G863" s="24"/>
      <c r="H863" s="250"/>
    </row>
    <row r="864" spans="1:8">
      <c r="A864" s="27">
        <v>41087</v>
      </c>
      <c r="B864" s="167"/>
      <c r="C864" s="28" t="s">
        <v>1432</v>
      </c>
      <c r="D864" s="28" t="s">
        <v>411</v>
      </c>
      <c r="E864" s="563">
        <v>2280</v>
      </c>
      <c r="F864" s="100">
        <v>179.56</v>
      </c>
      <c r="G864" s="24"/>
      <c r="H864" s="250"/>
    </row>
    <row r="865" spans="1:11">
      <c r="A865" s="27">
        <v>41087</v>
      </c>
      <c r="B865" s="167"/>
      <c r="C865" s="28" t="s">
        <v>1433</v>
      </c>
      <c r="D865" s="28" t="s">
        <v>411</v>
      </c>
      <c r="E865" s="563">
        <v>2281</v>
      </c>
      <c r="F865" s="100">
        <v>40.299999999999997</v>
      </c>
      <c r="G865" s="24"/>
      <c r="H865" s="250"/>
    </row>
    <row r="866" spans="1:11">
      <c r="A866" s="27">
        <v>41087</v>
      </c>
      <c r="B866" s="167"/>
      <c r="C866" s="28" t="s">
        <v>1434</v>
      </c>
      <c r="D866" s="28" t="s">
        <v>411</v>
      </c>
      <c r="E866" s="563">
        <v>2282</v>
      </c>
      <c r="F866" s="100">
        <v>116.61</v>
      </c>
      <c r="G866" s="24"/>
      <c r="H866" s="250"/>
    </row>
    <row r="867" spans="1:11">
      <c r="A867" s="27">
        <v>41031</v>
      </c>
      <c r="B867" s="27"/>
      <c r="C867" s="28" t="s">
        <v>921</v>
      </c>
      <c r="D867" s="28" t="s">
        <v>907</v>
      </c>
      <c r="E867" s="563">
        <v>2287</v>
      </c>
      <c r="F867" s="100">
        <v>1147.69</v>
      </c>
      <c r="G867" s="24"/>
      <c r="H867" s="250"/>
      <c r="I867" s="24"/>
      <c r="J867" s="73"/>
      <c r="K867" s="74"/>
    </row>
    <row r="868" spans="1:11">
      <c r="A868" s="27">
        <v>41087</v>
      </c>
      <c r="B868" s="167"/>
      <c r="C868" s="28" t="s">
        <v>1431</v>
      </c>
      <c r="D868" s="28" t="s">
        <v>907</v>
      </c>
      <c r="E868" s="563">
        <v>2279</v>
      </c>
      <c r="F868" s="100">
        <v>154.28</v>
      </c>
      <c r="G868" s="24"/>
      <c r="H868" s="250"/>
    </row>
    <row r="869" spans="1:11">
      <c r="A869" s="27">
        <v>41087</v>
      </c>
      <c r="B869" s="167"/>
      <c r="C869" s="28" t="s">
        <v>173</v>
      </c>
      <c r="D869" s="28" t="s">
        <v>1438</v>
      </c>
      <c r="E869" s="563">
        <v>2271</v>
      </c>
      <c r="F869" s="100">
        <v>100</v>
      </c>
      <c r="G869" s="24"/>
      <c r="H869" s="260"/>
    </row>
    <row r="870" spans="1:11">
      <c r="A870" s="27">
        <v>41075</v>
      </c>
      <c r="B870" s="167"/>
      <c r="C870" s="28" t="s">
        <v>734</v>
      </c>
      <c r="D870" s="28" t="s">
        <v>1296</v>
      </c>
      <c r="E870" s="539">
        <v>2152</v>
      </c>
      <c r="F870" s="100">
        <v>240</v>
      </c>
      <c r="H870" s="254"/>
      <c r="I870" s="24"/>
      <c r="J870" s="73"/>
      <c r="K870" s="74"/>
    </row>
    <row r="871" spans="1:11">
      <c r="A871" s="60">
        <v>41089</v>
      </c>
      <c r="F871" s="91"/>
      <c r="H871" s="253"/>
    </row>
    <row r="872" spans="1:11">
      <c r="A872" s="25">
        <v>41053</v>
      </c>
      <c r="B872" s="112">
        <v>41088</v>
      </c>
      <c r="C872" s="28" t="s">
        <v>133</v>
      </c>
      <c r="D872" s="28" t="s">
        <v>1161</v>
      </c>
      <c r="E872" s="539">
        <v>1931</v>
      </c>
      <c r="F872" s="100">
        <v>1509.6</v>
      </c>
      <c r="H872" s="254"/>
      <c r="I872" s="24"/>
      <c r="J872" s="73"/>
      <c r="K872" s="74"/>
    </row>
    <row r="873" spans="1:11">
      <c r="A873" s="25">
        <v>41053</v>
      </c>
      <c r="B873" s="112">
        <v>41088</v>
      </c>
      <c r="C873" s="28" t="s">
        <v>133</v>
      </c>
      <c r="D873" s="28" t="s">
        <v>1160</v>
      </c>
      <c r="E873" s="539">
        <v>1930</v>
      </c>
      <c r="F873" s="100">
        <v>1370.85</v>
      </c>
      <c r="H873" s="254"/>
      <c r="I873" s="24"/>
      <c r="J873" s="73"/>
      <c r="K873" s="74"/>
    </row>
    <row r="874" spans="1:11">
      <c r="A874" s="27">
        <v>41044</v>
      </c>
      <c r="B874" s="27"/>
      <c r="C874" s="28" t="s">
        <v>895</v>
      </c>
      <c r="D874" s="28" t="s">
        <v>1022</v>
      </c>
      <c r="E874" s="539">
        <v>1807</v>
      </c>
      <c r="F874" s="100">
        <v>1170</v>
      </c>
      <c r="H874" s="254"/>
      <c r="I874" s="24"/>
      <c r="J874" s="73"/>
      <c r="K874" s="74"/>
    </row>
    <row r="875" spans="1:11">
      <c r="A875" s="27">
        <v>41087</v>
      </c>
      <c r="B875" s="167"/>
      <c r="C875" s="28" t="s">
        <v>267</v>
      </c>
      <c r="D875" s="28" t="s">
        <v>1443</v>
      </c>
      <c r="E875" s="539">
        <v>2278</v>
      </c>
      <c r="F875" s="100">
        <v>1000</v>
      </c>
      <c r="H875" s="254"/>
    </row>
    <row r="876" spans="1:11">
      <c r="A876" s="27">
        <v>41087</v>
      </c>
      <c r="B876" s="167"/>
      <c r="C876" s="28" t="s">
        <v>767</v>
      </c>
      <c r="D876" s="28" t="s">
        <v>1437</v>
      </c>
      <c r="E876" s="539">
        <v>2269</v>
      </c>
      <c r="F876" s="100">
        <v>550.54999999999995</v>
      </c>
      <c r="H876" s="254"/>
    </row>
    <row r="877" spans="1:11">
      <c r="A877" s="27">
        <v>41082</v>
      </c>
      <c r="B877" s="167"/>
      <c r="C877" s="28" t="s">
        <v>347</v>
      </c>
      <c r="D877" s="28" t="s">
        <v>1430</v>
      </c>
      <c r="E877" s="539">
        <v>2239</v>
      </c>
      <c r="F877" s="100">
        <v>341.68</v>
      </c>
      <c r="H877" s="254"/>
    </row>
    <row r="878" spans="1:11">
      <c r="A878" s="27">
        <v>41087</v>
      </c>
      <c r="B878" s="167"/>
      <c r="C878" s="28" t="s">
        <v>1267</v>
      </c>
      <c r="D878" s="28" t="s">
        <v>1445</v>
      </c>
      <c r="E878" s="539">
        <v>2286</v>
      </c>
      <c r="F878" s="100">
        <v>284.48</v>
      </c>
      <c r="H878" s="254"/>
    </row>
    <row r="879" spans="1:11">
      <c r="A879" s="27">
        <v>41085</v>
      </c>
      <c r="B879" s="167"/>
      <c r="C879" s="28" t="s">
        <v>1409</v>
      </c>
      <c r="D879" s="28" t="s">
        <v>1415</v>
      </c>
      <c r="E879" s="539">
        <v>2257</v>
      </c>
      <c r="F879" s="100">
        <v>121.92</v>
      </c>
      <c r="H879" s="254"/>
    </row>
    <row r="880" spans="1:11">
      <c r="A880" s="27">
        <v>41087</v>
      </c>
      <c r="B880" s="167"/>
      <c r="C880" s="28" t="s">
        <v>583</v>
      </c>
      <c r="D880" s="28" t="s">
        <v>1439</v>
      </c>
      <c r="E880" s="539">
        <v>2273</v>
      </c>
      <c r="F880" s="100">
        <v>73.599999999999994</v>
      </c>
      <c r="H880" s="254"/>
    </row>
    <row r="881" spans="1:11">
      <c r="A881" s="27">
        <v>41087</v>
      </c>
      <c r="B881" s="167"/>
      <c r="C881" s="28" t="s">
        <v>389</v>
      </c>
      <c r="D881" s="28" t="s">
        <v>1440</v>
      </c>
      <c r="E881" s="539">
        <v>2275</v>
      </c>
      <c r="F881" s="100">
        <v>57</v>
      </c>
      <c r="H881" s="254"/>
    </row>
    <row r="882" spans="1:11">
      <c r="A882" s="27">
        <v>41087</v>
      </c>
      <c r="B882" s="167"/>
      <c r="C882" s="28" t="s">
        <v>389</v>
      </c>
      <c r="D882" s="28" t="s">
        <v>1441</v>
      </c>
      <c r="E882" s="539">
        <v>2276</v>
      </c>
      <c r="F882" s="100">
        <v>50</v>
      </c>
      <c r="H882" s="254"/>
    </row>
    <row r="883" spans="1:11">
      <c r="A883" s="27">
        <v>41088</v>
      </c>
      <c r="B883" s="167"/>
      <c r="C883" s="28" t="s">
        <v>226</v>
      </c>
      <c r="D883" s="28" t="s">
        <v>1448</v>
      </c>
      <c r="E883" s="539">
        <v>2288</v>
      </c>
      <c r="F883" s="100">
        <v>580.64</v>
      </c>
      <c r="H883" s="253"/>
    </row>
    <row r="884" spans="1:11">
      <c r="A884" s="27">
        <v>41087</v>
      </c>
      <c r="B884" s="167"/>
      <c r="C884" s="28" t="s">
        <v>1145</v>
      </c>
      <c r="D884" s="28" t="s">
        <v>1444</v>
      </c>
      <c r="E884" s="539">
        <v>2285</v>
      </c>
      <c r="F884" s="166">
        <v>227.65</v>
      </c>
      <c r="H884" s="254"/>
    </row>
    <row r="885" spans="1:11">
      <c r="A885" s="27">
        <v>41089</v>
      </c>
      <c r="B885" s="167"/>
      <c r="C885" s="28" t="s">
        <v>1460</v>
      </c>
      <c r="D885" s="28" t="s">
        <v>1452</v>
      </c>
      <c r="E885" s="563">
        <v>2294</v>
      </c>
      <c r="F885" s="102">
        <v>79.290000000000006</v>
      </c>
      <c r="G885" s="120"/>
      <c r="H885" s="172"/>
    </row>
    <row r="886" spans="1:11">
      <c r="A886" s="27">
        <v>41092</v>
      </c>
      <c r="B886" s="167"/>
      <c r="C886" s="28" t="s">
        <v>120</v>
      </c>
      <c r="D886" s="28" t="s">
        <v>1476</v>
      </c>
      <c r="E886" s="563">
        <v>2371</v>
      </c>
      <c r="F886" s="102">
        <v>1000</v>
      </c>
    </row>
    <row r="887" spans="1:11">
      <c r="A887" s="60">
        <v>41093</v>
      </c>
    </row>
    <row r="888" spans="1:11">
      <c r="A888" s="27">
        <v>41059</v>
      </c>
      <c r="B888" s="167">
        <v>41092</v>
      </c>
      <c r="C888" s="28" t="s">
        <v>130</v>
      </c>
      <c r="D888" s="28" t="s">
        <v>1475</v>
      </c>
      <c r="E888" s="539">
        <v>1939</v>
      </c>
      <c r="F888" s="100">
        <v>8000</v>
      </c>
      <c r="H888" s="254"/>
    </row>
    <row r="889" spans="1:11">
      <c r="A889" s="25">
        <v>41075</v>
      </c>
      <c r="B889" s="112">
        <v>41092</v>
      </c>
      <c r="C889" s="28" t="s">
        <v>1329</v>
      </c>
      <c r="D889" s="28" t="s">
        <v>1330</v>
      </c>
      <c r="E889" s="539">
        <v>2195</v>
      </c>
      <c r="F889" s="100">
        <v>4892.16</v>
      </c>
      <c r="H889" s="253"/>
      <c r="I889" s="24"/>
      <c r="J889" s="73"/>
      <c r="K889" s="74"/>
    </row>
    <row r="890" spans="1:11">
      <c r="A890" s="25">
        <v>41086</v>
      </c>
      <c r="B890" s="112">
        <v>41092</v>
      </c>
      <c r="C890" s="28" t="s">
        <v>344</v>
      </c>
      <c r="D890" s="28" t="s">
        <v>1421</v>
      </c>
      <c r="E890" s="539">
        <v>2263</v>
      </c>
      <c r="F890" s="100">
        <v>2381.5</v>
      </c>
      <c r="H890" s="253"/>
    </row>
    <row r="891" spans="1:11">
      <c r="A891" s="27">
        <v>41089</v>
      </c>
      <c r="B891" s="167"/>
      <c r="C891" s="28" t="s">
        <v>1461</v>
      </c>
      <c r="D891" s="28" t="s">
        <v>1455</v>
      </c>
      <c r="E891" s="570">
        <v>2297</v>
      </c>
      <c r="F891" s="100">
        <v>552</v>
      </c>
      <c r="H891" s="254"/>
    </row>
    <row r="892" spans="1:11">
      <c r="A892" s="27">
        <v>41089</v>
      </c>
      <c r="B892" s="167"/>
      <c r="C892" s="28" t="s">
        <v>438</v>
      </c>
      <c r="D892" s="28" t="s">
        <v>1451</v>
      </c>
      <c r="E892" s="570">
        <v>2293</v>
      </c>
      <c r="F892" s="100">
        <v>304.8</v>
      </c>
      <c r="H892" s="254"/>
    </row>
    <row r="893" spans="1:11">
      <c r="A893" s="27">
        <v>41089</v>
      </c>
      <c r="B893" s="167"/>
      <c r="C893" s="28" t="s">
        <v>1459</v>
      </c>
      <c r="D893" s="28" t="s">
        <v>1449</v>
      </c>
      <c r="E893" s="570">
        <v>2291</v>
      </c>
      <c r="F893" s="100">
        <v>277.39</v>
      </c>
      <c r="H893" s="254"/>
    </row>
    <row r="894" spans="1:11">
      <c r="A894" s="27">
        <v>41092</v>
      </c>
      <c r="B894" s="167"/>
      <c r="C894" s="28" t="s">
        <v>100</v>
      </c>
      <c r="D894" s="28" t="s">
        <v>1477</v>
      </c>
      <c r="E894" s="570">
        <v>2373</v>
      </c>
      <c r="F894" s="100">
        <v>122</v>
      </c>
      <c r="H894" s="253"/>
    </row>
    <row r="895" spans="1:11">
      <c r="A895" s="25">
        <v>41086</v>
      </c>
      <c r="B895" s="112">
        <v>41093</v>
      </c>
      <c r="C895" s="28" t="s">
        <v>1423</v>
      </c>
      <c r="D895" s="28" t="s">
        <v>1420</v>
      </c>
      <c r="E895" s="539">
        <v>2262</v>
      </c>
      <c r="F895" s="128">
        <v>6180</v>
      </c>
    </row>
    <row r="896" spans="1:11">
      <c r="A896" s="27">
        <v>41090</v>
      </c>
      <c r="B896" s="167"/>
      <c r="C896" s="28" t="s">
        <v>192</v>
      </c>
      <c r="D896" s="28" t="s">
        <v>1489</v>
      </c>
      <c r="E896" s="539">
        <v>2316</v>
      </c>
      <c r="F896" s="100">
        <v>172.22</v>
      </c>
      <c r="H896" s="254"/>
    </row>
    <row r="897" spans="1:9">
      <c r="A897" s="27">
        <v>41090</v>
      </c>
      <c r="B897" s="167"/>
      <c r="C897" s="28" t="s">
        <v>633</v>
      </c>
      <c r="D897" s="28" t="s">
        <v>1489</v>
      </c>
      <c r="E897" s="539">
        <v>2326</v>
      </c>
      <c r="F897" s="100">
        <v>172.39</v>
      </c>
      <c r="H897" s="254"/>
    </row>
    <row r="898" spans="1:9">
      <c r="A898" s="27">
        <v>41090</v>
      </c>
      <c r="B898" s="167"/>
      <c r="C898" s="28" t="s">
        <v>636</v>
      </c>
      <c r="D898" s="28" t="s">
        <v>1489</v>
      </c>
      <c r="E898" s="539">
        <v>2329</v>
      </c>
      <c r="F898" s="100">
        <v>148.04</v>
      </c>
      <c r="H898" s="254"/>
    </row>
    <row r="899" spans="1:9">
      <c r="A899" s="27">
        <v>41090</v>
      </c>
      <c r="B899" s="167"/>
      <c r="C899" s="28" t="s">
        <v>1483</v>
      </c>
      <c r="D899" s="28" t="s">
        <v>1489</v>
      </c>
      <c r="E899" s="539">
        <v>2358</v>
      </c>
      <c r="F899" s="100">
        <v>432.1</v>
      </c>
      <c r="H899" s="254"/>
    </row>
    <row r="900" spans="1:9">
      <c r="A900" s="27">
        <v>41090</v>
      </c>
      <c r="B900" s="167"/>
      <c r="C900" s="28" t="s">
        <v>520</v>
      </c>
      <c r="D900" s="28" t="s">
        <v>1489</v>
      </c>
      <c r="E900" s="539">
        <v>2334</v>
      </c>
      <c r="F900" s="100">
        <v>206.43</v>
      </c>
      <c r="H900" s="254"/>
    </row>
    <row r="901" spans="1:9">
      <c r="A901" s="27">
        <v>41090</v>
      </c>
      <c r="B901" s="167"/>
      <c r="C901" s="28" t="s">
        <v>537</v>
      </c>
      <c r="D901" s="28" t="s">
        <v>1489</v>
      </c>
      <c r="E901" s="539">
        <v>2362</v>
      </c>
      <c r="F901" s="100">
        <v>405.2</v>
      </c>
      <c r="H901" s="254"/>
    </row>
    <row r="902" spans="1:9">
      <c r="A902" s="27">
        <v>41090</v>
      </c>
      <c r="B902" s="167"/>
      <c r="C902" s="28" t="s">
        <v>233</v>
      </c>
      <c r="D902" s="28" t="s">
        <v>1489</v>
      </c>
      <c r="E902" s="539">
        <v>2336</v>
      </c>
      <c r="F902" s="100">
        <v>227.07</v>
      </c>
      <c r="H902" s="254"/>
    </row>
    <row r="903" spans="1:9">
      <c r="A903" s="27">
        <v>41090</v>
      </c>
      <c r="B903" s="167"/>
      <c r="C903" s="28" t="s">
        <v>634</v>
      </c>
      <c r="D903" s="28" t="s">
        <v>1489</v>
      </c>
      <c r="E903" s="539">
        <v>2328</v>
      </c>
      <c r="F903" s="100">
        <v>148.04</v>
      </c>
      <c r="H903" s="254"/>
    </row>
    <row r="904" spans="1:9">
      <c r="A904" s="27">
        <v>41090</v>
      </c>
      <c r="B904" s="167"/>
      <c r="C904" s="28" t="s">
        <v>629</v>
      </c>
      <c r="D904" s="28" t="s">
        <v>1489</v>
      </c>
      <c r="E904" s="539">
        <v>2317</v>
      </c>
      <c r="F904" s="100">
        <v>148.04</v>
      </c>
      <c r="H904" s="254"/>
    </row>
    <row r="905" spans="1:9">
      <c r="A905" s="27">
        <v>41093</v>
      </c>
      <c r="B905" s="167"/>
      <c r="C905" s="28" t="s">
        <v>264</v>
      </c>
      <c r="D905" s="28" t="s">
        <v>1492</v>
      </c>
      <c r="E905" s="539">
        <v>2375</v>
      </c>
      <c r="F905" s="100">
        <v>300</v>
      </c>
      <c r="H905" s="254"/>
    </row>
    <row r="906" spans="1:9">
      <c r="A906" s="27">
        <v>41090</v>
      </c>
      <c r="B906" s="167"/>
      <c r="C906" s="28" t="s">
        <v>1029</v>
      </c>
      <c r="D906" s="28" t="s">
        <v>1489</v>
      </c>
      <c r="E906" s="539">
        <v>2319</v>
      </c>
      <c r="F906" s="100">
        <v>172.39</v>
      </c>
      <c r="H906" s="254"/>
    </row>
    <row r="907" spans="1:9">
      <c r="A907" s="60">
        <v>41094</v>
      </c>
      <c r="H907" s="253"/>
    </row>
    <row r="908" spans="1:9">
      <c r="A908" s="27">
        <v>41089</v>
      </c>
      <c r="B908" s="167"/>
      <c r="C908" s="28" t="s">
        <v>972</v>
      </c>
      <c r="D908" s="28" t="s">
        <v>1454</v>
      </c>
      <c r="E908" s="539">
        <v>2296</v>
      </c>
      <c r="F908" s="100">
        <v>552</v>
      </c>
      <c r="H908" s="254"/>
    </row>
    <row r="909" spans="1:9">
      <c r="A909" s="27">
        <v>41089</v>
      </c>
      <c r="B909" s="167"/>
      <c r="C909" s="28" t="s">
        <v>1356</v>
      </c>
      <c r="D909" s="28" t="s">
        <v>1453</v>
      </c>
      <c r="E909" s="539">
        <v>2295</v>
      </c>
      <c r="F909" s="100">
        <v>380.8</v>
      </c>
      <c r="H909" s="254"/>
    </row>
    <row r="910" spans="1:9">
      <c r="A910" s="27">
        <v>41089</v>
      </c>
      <c r="B910" s="167"/>
      <c r="C910" s="28" t="s">
        <v>1288</v>
      </c>
      <c r="D910" s="28" t="s">
        <v>1450</v>
      </c>
      <c r="E910" s="539">
        <v>2292</v>
      </c>
      <c r="F910" s="100">
        <v>139.76</v>
      </c>
      <c r="H910" s="254"/>
    </row>
    <row r="911" spans="1:9">
      <c r="A911" s="27">
        <v>41090</v>
      </c>
      <c r="B911" s="167"/>
      <c r="C911" s="28" t="s">
        <v>635</v>
      </c>
      <c r="D911" s="28" t="s">
        <v>1489</v>
      </c>
      <c r="E911" s="539">
        <v>2330</v>
      </c>
      <c r="F911" s="100">
        <v>172.39</v>
      </c>
      <c r="H911" s="254"/>
      <c r="I911" s="46"/>
    </row>
    <row r="912" spans="1:9">
      <c r="A912" s="27">
        <v>41090</v>
      </c>
      <c r="B912" s="167"/>
      <c r="C912" s="28" t="s">
        <v>495</v>
      </c>
      <c r="D912" s="28" t="s">
        <v>1489</v>
      </c>
      <c r="E912" s="539">
        <v>2318</v>
      </c>
      <c r="F912" s="100">
        <v>148.04</v>
      </c>
      <c r="H912" s="254"/>
      <c r="I912" s="46"/>
    </row>
    <row r="913" spans="1:10">
      <c r="A913" s="27">
        <v>41090</v>
      </c>
      <c r="B913" s="167"/>
      <c r="C913" s="28" t="s">
        <v>681</v>
      </c>
      <c r="D913" s="28" t="s">
        <v>1489</v>
      </c>
      <c r="E913" s="539">
        <v>2322</v>
      </c>
      <c r="F913" s="100">
        <v>176.94</v>
      </c>
      <c r="H913" s="254"/>
      <c r="I913" s="46"/>
    </row>
    <row r="914" spans="1:10">
      <c r="A914" s="27">
        <v>41090</v>
      </c>
      <c r="B914" s="167"/>
      <c r="C914" s="28" t="s">
        <v>526</v>
      </c>
      <c r="D914" s="28" t="s">
        <v>1489</v>
      </c>
      <c r="E914" s="539">
        <v>2345</v>
      </c>
      <c r="F914" s="100">
        <v>194.63</v>
      </c>
      <c r="H914" s="254"/>
      <c r="I914" s="46"/>
      <c r="J914" s="289"/>
    </row>
    <row r="915" spans="1:10">
      <c r="A915" s="27">
        <v>41090</v>
      </c>
      <c r="B915" s="167"/>
      <c r="C915" s="28" t="s">
        <v>492</v>
      </c>
      <c r="D915" s="28" t="s">
        <v>1489</v>
      </c>
      <c r="E915" s="539">
        <v>2313</v>
      </c>
      <c r="F915" s="100">
        <v>203.48</v>
      </c>
      <c r="H915" s="254"/>
      <c r="I915" s="46"/>
    </row>
    <row r="916" spans="1:10">
      <c r="A916" s="27">
        <v>41090</v>
      </c>
      <c r="B916" s="167"/>
      <c r="C916" s="28" t="s">
        <v>678</v>
      </c>
      <c r="D916" s="28" t="s">
        <v>1489</v>
      </c>
      <c r="E916" s="539">
        <v>2315</v>
      </c>
      <c r="F916" s="100">
        <v>188.74</v>
      </c>
      <c r="H916" s="254"/>
      <c r="I916" s="46"/>
    </row>
    <row r="917" spans="1:10">
      <c r="A917" s="27">
        <v>41090</v>
      </c>
      <c r="B917" s="167"/>
      <c r="C917" s="28" t="s">
        <v>497</v>
      </c>
      <c r="D917" s="28" t="s">
        <v>1489</v>
      </c>
      <c r="E917" s="539">
        <v>2320</v>
      </c>
      <c r="F917" s="100">
        <v>148.04</v>
      </c>
      <c r="H917" s="254"/>
      <c r="I917" s="46"/>
    </row>
    <row r="918" spans="1:10">
      <c r="A918" s="27">
        <v>41090</v>
      </c>
      <c r="B918" s="167"/>
      <c r="C918" s="28" t="s">
        <v>200</v>
      </c>
      <c r="D918" s="28" t="s">
        <v>1489</v>
      </c>
      <c r="E918" s="539">
        <v>2323</v>
      </c>
      <c r="F918" s="100">
        <v>176.94</v>
      </c>
      <c r="H918" s="254"/>
      <c r="I918" s="46"/>
    </row>
    <row r="919" spans="1:10">
      <c r="A919" s="27">
        <v>41090</v>
      </c>
      <c r="B919" s="167"/>
      <c r="C919" s="28" t="s">
        <v>631</v>
      </c>
      <c r="D919" s="28" t="s">
        <v>1489</v>
      </c>
      <c r="E919" s="539">
        <v>2324</v>
      </c>
      <c r="F919" s="100">
        <v>176.94</v>
      </c>
      <c r="H919" s="254"/>
      <c r="I919" s="46"/>
    </row>
    <row r="920" spans="1:10">
      <c r="A920" s="27">
        <v>41090</v>
      </c>
      <c r="B920" s="167"/>
      <c r="C920" s="28" t="s">
        <v>632</v>
      </c>
      <c r="D920" s="28" t="s">
        <v>1489</v>
      </c>
      <c r="E920" s="539">
        <v>2325</v>
      </c>
      <c r="F920" s="100">
        <v>172.39</v>
      </c>
      <c r="H920" s="254"/>
      <c r="I920" s="46"/>
    </row>
    <row r="921" spans="1:10">
      <c r="A921" s="27">
        <v>41090</v>
      </c>
      <c r="B921" s="167"/>
      <c r="C921" s="28" t="s">
        <v>173</v>
      </c>
      <c r="D921" s="28" t="s">
        <v>1489</v>
      </c>
      <c r="E921" s="539">
        <v>2327</v>
      </c>
      <c r="F921" s="100">
        <v>241.82</v>
      </c>
      <c r="H921" s="254"/>
      <c r="I921" s="46"/>
    </row>
    <row r="922" spans="1:10">
      <c r="A922" s="27">
        <v>41090</v>
      </c>
      <c r="B922" s="167"/>
      <c r="C922" s="28" t="s">
        <v>518</v>
      </c>
      <c r="D922" s="28" t="s">
        <v>1489</v>
      </c>
      <c r="E922" s="539">
        <v>2332</v>
      </c>
      <c r="F922" s="100">
        <v>266</v>
      </c>
      <c r="H922" s="254"/>
      <c r="I922" s="46"/>
    </row>
    <row r="923" spans="1:10">
      <c r="A923" s="27">
        <v>41090</v>
      </c>
      <c r="B923" s="167"/>
      <c r="C923" s="28" t="s">
        <v>792</v>
      </c>
      <c r="D923" s="28" t="s">
        <v>1489</v>
      </c>
      <c r="E923" s="539">
        <v>2333</v>
      </c>
      <c r="F923" s="100">
        <v>265.41000000000003</v>
      </c>
      <c r="H923" s="254"/>
      <c r="I923" s="46"/>
    </row>
    <row r="924" spans="1:10">
      <c r="A924" s="27">
        <v>41090</v>
      </c>
      <c r="B924" s="167"/>
      <c r="C924" s="28" t="s">
        <v>524</v>
      </c>
      <c r="D924" s="28" t="s">
        <v>1489</v>
      </c>
      <c r="E924" s="539">
        <v>2339</v>
      </c>
      <c r="F924" s="100">
        <v>206.43</v>
      </c>
      <c r="H924" s="254"/>
      <c r="I924" s="46"/>
    </row>
    <row r="925" spans="1:10">
      <c r="A925" s="60">
        <v>41095</v>
      </c>
      <c r="H925" s="253"/>
      <c r="I925" s="46"/>
    </row>
    <row r="926" spans="1:10">
      <c r="A926" s="27">
        <v>41090</v>
      </c>
      <c r="B926" s="167"/>
      <c r="C926" s="28" t="s">
        <v>538</v>
      </c>
      <c r="D926" s="28" t="s">
        <v>1489</v>
      </c>
      <c r="E926" s="563">
        <v>2364</v>
      </c>
      <c r="F926" s="100">
        <v>412.86</v>
      </c>
      <c r="G926" s="24"/>
      <c r="H926" s="172"/>
    </row>
    <row r="927" spans="1:10">
      <c r="A927" s="27">
        <v>41090</v>
      </c>
      <c r="B927" s="167"/>
      <c r="C927" s="28" t="s">
        <v>1308</v>
      </c>
      <c r="D927" s="28" t="s">
        <v>1489</v>
      </c>
      <c r="E927" s="563">
        <v>2363</v>
      </c>
      <c r="F927" s="100">
        <v>506.5</v>
      </c>
      <c r="G927" s="24"/>
      <c r="H927" s="172"/>
    </row>
    <row r="928" spans="1:10">
      <c r="A928" s="27">
        <v>41090</v>
      </c>
      <c r="B928" s="167"/>
      <c r="C928" s="28" t="s">
        <v>369</v>
      </c>
      <c r="D928" s="28" t="s">
        <v>1489</v>
      </c>
      <c r="E928" s="563">
        <v>2310</v>
      </c>
      <c r="F928" s="102">
        <v>737.25</v>
      </c>
      <c r="G928" s="120"/>
      <c r="H928" s="172"/>
    </row>
    <row r="929" spans="1:8">
      <c r="A929" s="27">
        <v>41090</v>
      </c>
      <c r="B929" s="167"/>
      <c r="C929" s="28" t="s">
        <v>456</v>
      </c>
      <c r="D929" s="28" t="s">
        <v>1489</v>
      </c>
      <c r="E929" s="563">
        <v>2348</v>
      </c>
      <c r="F929" s="100">
        <v>389.27</v>
      </c>
      <c r="G929" s="24"/>
      <c r="H929" s="172"/>
    </row>
    <row r="930" spans="1:8">
      <c r="A930" s="27">
        <v>41090</v>
      </c>
      <c r="B930" s="167"/>
      <c r="C930" s="28" t="s">
        <v>1304</v>
      </c>
      <c r="D930" s="28" t="s">
        <v>1489</v>
      </c>
      <c r="E930" s="563">
        <v>2344</v>
      </c>
      <c r="F930" s="100">
        <v>165.29</v>
      </c>
      <c r="G930" s="24"/>
      <c r="H930" s="172"/>
    </row>
    <row r="931" spans="1:8">
      <c r="A931" s="27">
        <v>41090</v>
      </c>
      <c r="B931" s="167"/>
      <c r="C931" s="28" t="s">
        <v>530</v>
      </c>
      <c r="D931" s="28" t="s">
        <v>1489</v>
      </c>
      <c r="E931" s="563">
        <v>2354</v>
      </c>
      <c r="F931" s="100">
        <v>294.89999999999998</v>
      </c>
      <c r="G931" s="24"/>
      <c r="H931" s="172"/>
    </row>
    <row r="932" spans="1:8">
      <c r="A932" s="27">
        <v>41093</v>
      </c>
      <c r="B932" s="167"/>
      <c r="C932" s="28" t="s">
        <v>1488</v>
      </c>
      <c r="D932" s="28" t="s">
        <v>1494</v>
      </c>
      <c r="E932" s="563">
        <v>2377</v>
      </c>
      <c r="F932" s="100">
        <v>430</v>
      </c>
      <c r="G932" s="24"/>
      <c r="H932" s="172"/>
    </row>
    <row r="933" spans="1:8">
      <c r="A933" s="27">
        <v>41090</v>
      </c>
      <c r="B933" s="167"/>
      <c r="C933" s="28" t="s">
        <v>32</v>
      </c>
      <c r="D933" s="28" t="s">
        <v>1489</v>
      </c>
      <c r="E933" s="563">
        <v>2357</v>
      </c>
      <c r="F933" s="100">
        <v>405.2</v>
      </c>
      <c r="G933" s="24"/>
      <c r="H933" s="172"/>
    </row>
    <row r="934" spans="1:8">
      <c r="A934" s="27">
        <v>41090</v>
      </c>
      <c r="B934" s="167"/>
      <c r="C934" s="28" t="s">
        <v>30</v>
      </c>
      <c r="D934" s="28" t="s">
        <v>1489</v>
      </c>
      <c r="E934" s="563">
        <v>2347</v>
      </c>
      <c r="F934" s="100">
        <v>181.51</v>
      </c>
      <c r="G934" s="24"/>
      <c r="H934" s="172"/>
    </row>
    <row r="935" spans="1:8">
      <c r="A935" s="27">
        <v>41090</v>
      </c>
      <c r="B935" s="167"/>
      <c r="C935" s="28" t="s">
        <v>531</v>
      </c>
      <c r="D935" s="28" t="s">
        <v>1489</v>
      </c>
      <c r="E935" s="563">
        <v>2355</v>
      </c>
      <c r="F935" s="100">
        <v>405.2</v>
      </c>
      <c r="G935" s="24"/>
      <c r="H935" s="172"/>
    </row>
    <row r="936" spans="1:8">
      <c r="A936" s="27">
        <v>41090</v>
      </c>
      <c r="B936" s="167"/>
      <c r="C936" s="28" t="s">
        <v>1486</v>
      </c>
      <c r="D936" s="28" t="s">
        <v>1489</v>
      </c>
      <c r="E936" s="563">
        <v>2368</v>
      </c>
      <c r="F936" s="100">
        <v>461.59</v>
      </c>
      <c r="G936" s="24"/>
      <c r="H936" s="172"/>
    </row>
    <row r="937" spans="1:8">
      <c r="A937" s="27">
        <v>41090</v>
      </c>
      <c r="B937" s="167"/>
      <c r="C937" s="28" t="s">
        <v>523</v>
      </c>
      <c r="D937" s="28" t="s">
        <v>1489</v>
      </c>
      <c r="E937" s="563">
        <v>2338</v>
      </c>
      <c r="F937" s="100">
        <v>312.58999999999997</v>
      </c>
      <c r="G937" s="24"/>
      <c r="H937" s="172"/>
    </row>
    <row r="938" spans="1:8">
      <c r="A938" s="27">
        <v>41090</v>
      </c>
      <c r="B938" s="167"/>
      <c r="C938" s="28" t="s">
        <v>1480</v>
      </c>
      <c r="D938" s="28" t="s">
        <v>1489</v>
      </c>
      <c r="E938" s="563">
        <v>2312</v>
      </c>
      <c r="F938" s="102">
        <v>483.47</v>
      </c>
      <c r="G938" s="120"/>
      <c r="H938" s="172"/>
    </row>
    <row r="939" spans="1:8">
      <c r="A939" s="27">
        <v>41090</v>
      </c>
      <c r="B939" s="167"/>
      <c r="C939" s="28" t="s">
        <v>164</v>
      </c>
      <c r="D939" s="28" t="s">
        <v>1489</v>
      </c>
      <c r="E939" s="563">
        <v>2369</v>
      </c>
      <c r="F939" s="100">
        <v>778.92</v>
      </c>
      <c r="G939" s="24"/>
      <c r="H939" s="172"/>
    </row>
    <row r="940" spans="1:8">
      <c r="A940" s="27">
        <v>41090</v>
      </c>
      <c r="B940" s="167"/>
      <c r="C940" s="28" t="s">
        <v>539</v>
      </c>
      <c r="D940" s="28" t="s">
        <v>1489</v>
      </c>
      <c r="E940" s="563">
        <v>2366</v>
      </c>
      <c r="F940" s="100">
        <v>471.84</v>
      </c>
      <c r="G940" s="24"/>
      <c r="H940" s="172"/>
    </row>
    <row r="941" spans="1:8">
      <c r="A941" s="27">
        <v>41090</v>
      </c>
      <c r="B941" s="167"/>
      <c r="C941" s="28" t="s">
        <v>1485</v>
      </c>
      <c r="D941" s="28" t="s">
        <v>1489</v>
      </c>
      <c r="E941" s="563">
        <v>2367</v>
      </c>
      <c r="F941" s="100">
        <v>217.56</v>
      </c>
      <c r="G941" s="24"/>
      <c r="H941" s="172"/>
    </row>
    <row r="942" spans="1:8">
      <c r="A942" s="27">
        <v>41090</v>
      </c>
      <c r="B942" s="167"/>
      <c r="C942" s="28" t="s">
        <v>562</v>
      </c>
      <c r="D942" s="28" t="s">
        <v>1489</v>
      </c>
      <c r="E942" s="563">
        <v>2350</v>
      </c>
      <c r="F942" s="100">
        <v>205.43</v>
      </c>
      <c r="G942" s="24"/>
      <c r="H942" s="172"/>
    </row>
    <row r="943" spans="1:8">
      <c r="A943" s="27">
        <v>41090</v>
      </c>
      <c r="B943" s="167"/>
      <c r="C943" s="28" t="s">
        <v>1482</v>
      </c>
      <c r="D943" s="28" t="s">
        <v>1489</v>
      </c>
      <c r="E943" s="563">
        <v>2352</v>
      </c>
      <c r="F943" s="100">
        <v>177.28</v>
      </c>
      <c r="G943" s="24"/>
      <c r="H943" s="172"/>
    </row>
    <row r="944" spans="1:8">
      <c r="A944" s="27">
        <v>41093</v>
      </c>
      <c r="B944" s="167"/>
      <c r="C944" s="28" t="s">
        <v>1487</v>
      </c>
      <c r="D944" s="28" t="s">
        <v>1493</v>
      </c>
      <c r="E944" s="563">
        <v>2376</v>
      </c>
      <c r="F944" s="100">
        <v>499.5</v>
      </c>
      <c r="G944" s="24"/>
      <c r="H944" s="172"/>
    </row>
    <row r="945" spans="1:11">
      <c r="A945" s="27">
        <v>41090</v>
      </c>
      <c r="B945" s="167"/>
      <c r="C945" s="28" t="s">
        <v>356</v>
      </c>
      <c r="D945" s="28" t="s">
        <v>1489</v>
      </c>
      <c r="E945" s="563">
        <v>2353</v>
      </c>
      <c r="F945" s="100">
        <v>151.31</v>
      </c>
      <c r="G945" s="24"/>
      <c r="H945" s="172"/>
    </row>
    <row r="946" spans="1:11">
      <c r="A946" s="27">
        <v>41090</v>
      </c>
      <c r="B946" s="167"/>
      <c r="C946" s="28" t="s">
        <v>1303</v>
      </c>
      <c r="D946" s="28" t="s">
        <v>1489</v>
      </c>
      <c r="E946" s="563">
        <v>2341</v>
      </c>
      <c r="F946" s="100">
        <v>175.78</v>
      </c>
      <c r="G946" s="24"/>
      <c r="H946" s="172"/>
    </row>
    <row r="947" spans="1:11">
      <c r="A947" s="27">
        <v>41090</v>
      </c>
      <c r="B947" s="167"/>
      <c r="C947" s="28" t="s">
        <v>563</v>
      </c>
      <c r="D947" s="28" t="s">
        <v>1489</v>
      </c>
      <c r="E947" s="563">
        <v>2370</v>
      </c>
      <c r="F947" s="100">
        <v>471.84</v>
      </c>
      <c r="G947" s="24"/>
      <c r="H947" s="172"/>
    </row>
    <row r="948" spans="1:11">
      <c r="A948" s="27">
        <v>41090</v>
      </c>
      <c r="B948" s="167"/>
      <c r="C948" s="28" t="s">
        <v>533</v>
      </c>
      <c r="D948" s="28" t="s">
        <v>1489</v>
      </c>
      <c r="E948" s="563">
        <v>2359</v>
      </c>
      <c r="F948" s="100">
        <v>789.8</v>
      </c>
      <c r="G948" s="24"/>
      <c r="H948" s="172"/>
    </row>
    <row r="949" spans="1:11">
      <c r="A949" s="25">
        <v>41064</v>
      </c>
      <c r="B949" s="112">
        <v>41094</v>
      </c>
      <c r="C949" s="28" t="s">
        <v>133</v>
      </c>
      <c r="D949" s="28" t="s">
        <v>1188</v>
      </c>
      <c r="E949" s="563">
        <v>1974</v>
      </c>
      <c r="F949" s="280">
        <v>1026.75</v>
      </c>
      <c r="G949" s="24"/>
      <c r="H949" s="250"/>
      <c r="I949" s="24"/>
      <c r="J949" s="73"/>
      <c r="K949" s="261"/>
    </row>
    <row r="950" spans="1:11">
      <c r="A950" s="27">
        <v>41090</v>
      </c>
      <c r="B950" s="167"/>
      <c r="C950" s="28" t="s">
        <v>457</v>
      </c>
      <c r="D950" s="28" t="s">
        <v>1489</v>
      </c>
      <c r="E950" s="563">
        <v>2311</v>
      </c>
      <c r="F950" s="102">
        <v>835.3</v>
      </c>
      <c r="G950" s="120"/>
      <c r="H950" s="172"/>
    </row>
    <row r="951" spans="1:11">
      <c r="A951" s="27">
        <v>41090</v>
      </c>
      <c r="B951" s="167"/>
      <c r="C951" s="28" t="s">
        <v>1484</v>
      </c>
      <c r="D951" s="28" t="s">
        <v>1489</v>
      </c>
      <c r="E951" s="563">
        <v>2365</v>
      </c>
      <c r="F951" s="100">
        <v>483.47</v>
      </c>
      <c r="G951" s="24"/>
      <c r="H951" s="172"/>
    </row>
    <row r="952" spans="1:11">
      <c r="A952" s="27">
        <v>41090</v>
      </c>
      <c r="B952" s="167"/>
      <c r="C952" s="28" t="s">
        <v>1307</v>
      </c>
      <c r="D952" s="28" t="s">
        <v>1489</v>
      </c>
      <c r="E952" s="563">
        <v>2361</v>
      </c>
      <c r="F952" s="100">
        <v>405.2</v>
      </c>
      <c r="G952" s="24"/>
      <c r="H952" s="172"/>
    </row>
    <row r="953" spans="1:11">
      <c r="A953" s="27">
        <v>41090</v>
      </c>
      <c r="B953" s="167"/>
      <c r="C953" s="28" t="s">
        <v>31</v>
      </c>
      <c r="D953" s="28" t="s">
        <v>1489</v>
      </c>
      <c r="E953" s="563">
        <v>2356</v>
      </c>
      <c r="F953" s="100">
        <v>253.25</v>
      </c>
      <c r="G953" s="24"/>
      <c r="H953" s="172"/>
    </row>
    <row r="954" spans="1:11">
      <c r="A954" s="27">
        <v>41090</v>
      </c>
      <c r="B954" s="167"/>
      <c r="C954" s="28" t="s">
        <v>1032</v>
      </c>
      <c r="D954" s="28" t="s">
        <v>1489</v>
      </c>
      <c r="E954" s="563">
        <v>2331</v>
      </c>
      <c r="F954" s="100">
        <v>177.28</v>
      </c>
      <c r="G954" s="24"/>
      <c r="H954" s="172"/>
    </row>
    <row r="955" spans="1:11">
      <c r="A955" s="27">
        <v>41090</v>
      </c>
      <c r="B955" s="167"/>
      <c r="C955" s="28" t="s">
        <v>1030</v>
      </c>
      <c r="D955" s="28" t="s">
        <v>1489</v>
      </c>
      <c r="E955" s="539">
        <v>2321</v>
      </c>
      <c r="F955" s="100">
        <v>172.39</v>
      </c>
      <c r="H955" s="254"/>
    </row>
    <row r="956" spans="1:11">
      <c r="A956" s="27">
        <v>41093</v>
      </c>
      <c r="C956" s="238" t="s">
        <v>1504</v>
      </c>
      <c r="D956" s="238" t="s">
        <v>1505</v>
      </c>
      <c r="E956" s="571">
        <v>2380</v>
      </c>
      <c r="F956" s="100">
        <v>134.80000000000001</v>
      </c>
      <c r="H956" s="253"/>
    </row>
    <row r="957" spans="1:11">
      <c r="A957" s="27">
        <v>41090</v>
      </c>
      <c r="B957" s="167"/>
      <c r="C957" s="28" t="s">
        <v>525</v>
      </c>
      <c r="D957" s="28" t="s">
        <v>1489</v>
      </c>
      <c r="E957" s="539">
        <v>2343</v>
      </c>
      <c r="F957" s="100">
        <v>194.63</v>
      </c>
      <c r="H957" s="254"/>
    </row>
    <row r="958" spans="1:11">
      <c r="A958" s="25">
        <v>41086</v>
      </c>
      <c r="B958" s="112">
        <v>41100</v>
      </c>
      <c r="C958" s="28" t="s">
        <v>1423</v>
      </c>
      <c r="D958" s="28" t="s">
        <v>1420</v>
      </c>
      <c r="E958" s="539">
        <v>2261</v>
      </c>
      <c r="F958" s="214">
        <v>6180</v>
      </c>
      <c r="G958" s="120"/>
      <c r="H958" s="253"/>
    </row>
    <row r="959" spans="1:11">
      <c r="A959" s="27">
        <v>41090</v>
      </c>
      <c r="B959" s="167"/>
      <c r="C959" s="28" t="s">
        <v>354</v>
      </c>
      <c r="D959" s="28" t="s">
        <v>1489</v>
      </c>
      <c r="E959" s="539">
        <v>2305</v>
      </c>
      <c r="F959" s="100">
        <v>340.52</v>
      </c>
      <c r="H959" s="254"/>
    </row>
    <row r="960" spans="1:11">
      <c r="A960" s="27">
        <v>41090</v>
      </c>
      <c r="B960" s="167"/>
      <c r="C960" s="28" t="s">
        <v>529</v>
      </c>
      <c r="D960" s="28" t="s">
        <v>1489</v>
      </c>
      <c r="E960" s="539">
        <v>2351</v>
      </c>
      <c r="F960" s="100">
        <v>233.56</v>
      </c>
      <c r="H960" s="254"/>
    </row>
    <row r="961" spans="1:8">
      <c r="A961" s="60">
        <v>41096</v>
      </c>
      <c r="F961" s="91"/>
      <c r="H961" s="253"/>
    </row>
    <row r="962" spans="1:8">
      <c r="A962" s="27">
        <v>41090</v>
      </c>
      <c r="B962" s="167"/>
      <c r="C962" s="28" t="s">
        <v>367</v>
      </c>
      <c r="D962" s="28" t="s">
        <v>1489</v>
      </c>
      <c r="E962" s="539">
        <v>2308</v>
      </c>
      <c r="F962" s="100">
        <v>1038.05</v>
      </c>
      <c r="H962" s="254"/>
    </row>
    <row r="963" spans="1:8">
      <c r="A963" s="27">
        <v>41089</v>
      </c>
      <c r="B963" s="167"/>
      <c r="C963" s="28" t="s">
        <v>1248</v>
      </c>
      <c r="D963" s="28" t="s">
        <v>1458</v>
      </c>
      <c r="E963" s="539">
        <v>2301</v>
      </c>
      <c r="F963" s="100">
        <v>500</v>
      </c>
      <c r="H963" s="254"/>
    </row>
    <row r="964" spans="1:8">
      <c r="A964" s="27">
        <v>41090</v>
      </c>
      <c r="B964" s="167"/>
      <c r="C964" s="28" t="s">
        <v>1170</v>
      </c>
      <c r="D964" s="28" t="s">
        <v>1489</v>
      </c>
      <c r="E964" s="539">
        <v>2335</v>
      </c>
      <c r="F964" s="100">
        <v>227.93</v>
      </c>
      <c r="H964" s="254"/>
    </row>
    <row r="965" spans="1:8">
      <c r="A965" s="27">
        <v>41089</v>
      </c>
      <c r="B965" s="167"/>
      <c r="C965" s="28" t="s">
        <v>1462</v>
      </c>
      <c r="D965" s="28" t="s">
        <v>1457</v>
      </c>
      <c r="E965" s="539">
        <v>2300</v>
      </c>
      <c r="F965" s="100">
        <v>220.8</v>
      </c>
      <c r="H965" s="254"/>
    </row>
    <row r="966" spans="1:8">
      <c r="A966" s="27">
        <v>41095</v>
      </c>
      <c r="B966" s="167"/>
      <c r="C966" s="28" t="s">
        <v>226</v>
      </c>
      <c r="D966" s="28" t="s">
        <v>1506</v>
      </c>
      <c r="E966" s="539">
        <v>2382</v>
      </c>
      <c r="F966" s="100">
        <v>599.33000000000004</v>
      </c>
      <c r="H966" s="254"/>
    </row>
    <row r="967" spans="1:8">
      <c r="A967" s="27">
        <v>41090</v>
      </c>
      <c r="B967" s="167"/>
      <c r="C967" s="28" t="s">
        <v>561</v>
      </c>
      <c r="D967" s="28" t="s">
        <v>1489</v>
      </c>
      <c r="E967" s="539">
        <v>2346</v>
      </c>
      <c r="F967" s="100">
        <v>151.94999999999999</v>
      </c>
      <c r="H967" s="254"/>
    </row>
    <row r="968" spans="1:8">
      <c r="A968" s="27">
        <v>41090</v>
      </c>
      <c r="B968" s="167"/>
      <c r="C968" s="28" t="s">
        <v>35</v>
      </c>
      <c r="D968" s="28" t="s">
        <v>1489</v>
      </c>
      <c r="E968" s="539">
        <v>2360</v>
      </c>
      <c r="F968" s="100">
        <v>202.6</v>
      </c>
      <c r="H968" s="254"/>
    </row>
    <row r="969" spans="1:8">
      <c r="A969" s="27">
        <v>41090</v>
      </c>
      <c r="B969" s="167"/>
      <c r="C969" s="28" t="s">
        <v>559</v>
      </c>
      <c r="D969" s="28" t="s">
        <v>1489</v>
      </c>
      <c r="E969" s="561">
        <v>2337</v>
      </c>
      <c r="F969" s="100">
        <v>206.43</v>
      </c>
      <c r="H969" s="254"/>
    </row>
    <row r="970" spans="1:8">
      <c r="A970" s="27">
        <v>41090</v>
      </c>
      <c r="B970" s="167"/>
      <c r="C970" s="28" t="s">
        <v>1171</v>
      </c>
      <c r="D970" s="28" t="s">
        <v>1491</v>
      </c>
      <c r="E970" s="561">
        <v>2342</v>
      </c>
      <c r="F970" s="100">
        <v>176.16</v>
      </c>
      <c r="H970" s="254"/>
    </row>
    <row r="971" spans="1:8">
      <c r="A971" s="60">
        <v>41099</v>
      </c>
      <c r="E971" s="565"/>
      <c r="F971" s="91"/>
      <c r="H971" s="253"/>
    </row>
    <row r="972" spans="1:8">
      <c r="A972" s="27">
        <v>41090</v>
      </c>
      <c r="B972" s="167"/>
      <c r="C972" s="28" t="s">
        <v>1481</v>
      </c>
      <c r="D972" s="28" t="s">
        <v>1489</v>
      </c>
      <c r="E972" s="561">
        <v>2340</v>
      </c>
      <c r="F972" s="100">
        <v>145.04</v>
      </c>
      <c r="H972" s="254"/>
    </row>
    <row r="973" spans="1:8">
      <c r="A973" s="27">
        <v>41095</v>
      </c>
      <c r="B973" s="167"/>
      <c r="C973" s="28" t="s">
        <v>982</v>
      </c>
      <c r="D973" s="28" t="s">
        <v>1522</v>
      </c>
      <c r="E973" s="561">
        <v>2411</v>
      </c>
      <c r="F973" s="100">
        <v>220.8</v>
      </c>
      <c r="H973" s="254"/>
    </row>
    <row r="974" spans="1:8">
      <c r="A974" s="27">
        <v>41092</v>
      </c>
      <c r="B974" s="167"/>
      <c r="C974" s="28" t="s">
        <v>158</v>
      </c>
      <c r="D974" s="28" t="s">
        <v>1479</v>
      </c>
      <c r="E974" s="561">
        <v>2372</v>
      </c>
      <c r="F974" s="100">
        <v>2364.79</v>
      </c>
      <c r="H974" s="254"/>
    </row>
    <row r="975" spans="1:8">
      <c r="A975" s="27">
        <v>41081</v>
      </c>
      <c r="B975" s="27"/>
      <c r="C975" s="28" t="s">
        <v>664</v>
      </c>
      <c r="D975" s="28" t="s">
        <v>1371</v>
      </c>
      <c r="E975" s="561">
        <v>2224</v>
      </c>
      <c r="F975" s="100">
        <v>552</v>
      </c>
      <c r="H975" s="254"/>
    </row>
    <row r="976" spans="1:8">
      <c r="A976" s="27">
        <v>41094</v>
      </c>
      <c r="B976" s="167"/>
      <c r="C976" s="28" t="s">
        <v>1254</v>
      </c>
      <c r="D976" s="28" t="s">
        <v>1501</v>
      </c>
      <c r="E976" s="561">
        <v>2381</v>
      </c>
      <c r="F976" s="100">
        <v>294.39999999999998</v>
      </c>
      <c r="H976" s="254"/>
    </row>
    <row r="977" spans="1:11">
      <c r="A977" s="27">
        <v>41096</v>
      </c>
      <c r="B977" s="167"/>
      <c r="C977" s="28" t="s">
        <v>1537</v>
      </c>
      <c r="D977" s="28" t="s">
        <v>1538</v>
      </c>
      <c r="E977" s="561">
        <v>2413</v>
      </c>
      <c r="F977" s="100">
        <v>101.6</v>
      </c>
      <c r="H977" s="253"/>
    </row>
    <row r="978" spans="1:11">
      <c r="A978" s="27">
        <v>41090</v>
      </c>
      <c r="B978" s="167"/>
      <c r="C978" s="28" t="s">
        <v>558</v>
      </c>
      <c r="D978" s="28" t="s">
        <v>1489</v>
      </c>
      <c r="E978" s="561">
        <v>2307</v>
      </c>
      <c r="F978" s="100">
        <v>1042.55</v>
      </c>
      <c r="H978" s="254"/>
    </row>
    <row r="979" spans="1:11">
      <c r="A979" s="27">
        <v>41090</v>
      </c>
      <c r="B979" s="167"/>
      <c r="C979" s="28" t="s">
        <v>372</v>
      </c>
      <c r="D979" s="28" t="s">
        <v>1490</v>
      </c>
      <c r="E979" s="561">
        <v>2378</v>
      </c>
      <c r="F979" s="100">
        <v>3094.64</v>
      </c>
      <c r="H979" s="254"/>
    </row>
    <row r="980" spans="1:11">
      <c r="A980" s="27">
        <v>41093</v>
      </c>
      <c r="B980" s="167"/>
      <c r="C980" s="28" t="s">
        <v>120</v>
      </c>
      <c r="D980" s="28" t="s">
        <v>1498</v>
      </c>
      <c r="E980" s="561">
        <v>2379</v>
      </c>
      <c r="F980" s="100">
        <v>1500</v>
      </c>
      <c r="H980" s="254"/>
    </row>
    <row r="981" spans="1:11">
      <c r="A981" s="27">
        <v>41090</v>
      </c>
      <c r="B981" s="167"/>
      <c r="C981" s="28" t="s">
        <v>468</v>
      </c>
      <c r="D981" s="28" t="s">
        <v>1489</v>
      </c>
      <c r="E981" s="561">
        <v>2304</v>
      </c>
      <c r="F981" s="100">
        <v>1934.06</v>
      </c>
      <c r="H981" s="254"/>
    </row>
    <row r="982" spans="1:11">
      <c r="A982" s="27">
        <v>41090</v>
      </c>
      <c r="B982" s="167"/>
      <c r="C982" s="28" t="s">
        <v>741</v>
      </c>
      <c r="D982" s="28" t="s">
        <v>1489</v>
      </c>
      <c r="E982" s="539">
        <v>2306</v>
      </c>
      <c r="F982" s="100">
        <v>1576.2</v>
      </c>
      <c r="H982" s="172"/>
    </row>
    <row r="983" spans="1:11">
      <c r="A983" s="60">
        <v>41100</v>
      </c>
      <c r="H983" s="253"/>
    </row>
    <row r="984" spans="1:11">
      <c r="A984" s="25">
        <v>41067</v>
      </c>
      <c r="B984" s="112">
        <v>41098</v>
      </c>
      <c r="C984" s="28" t="s">
        <v>133</v>
      </c>
      <c r="D984" s="28" t="s">
        <v>1220</v>
      </c>
      <c r="E984" s="563">
        <v>2039</v>
      </c>
      <c r="F984" s="100">
        <v>954.6</v>
      </c>
      <c r="G984" s="24"/>
      <c r="H984" s="250"/>
      <c r="I984" s="24"/>
      <c r="J984" s="73"/>
      <c r="K984" s="74"/>
    </row>
    <row r="985" spans="1:11">
      <c r="A985" s="27">
        <v>41095</v>
      </c>
      <c r="B985" s="167"/>
      <c r="C985" s="28" t="s">
        <v>72</v>
      </c>
      <c r="D985" s="28" t="s">
        <v>1515</v>
      </c>
      <c r="E985" s="563">
        <v>2398</v>
      </c>
      <c r="F985" s="100">
        <v>552</v>
      </c>
      <c r="G985" s="24"/>
      <c r="H985" s="172"/>
    </row>
    <row r="986" spans="1:11">
      <c r="A986" s="27">
        <v>41095</v>
      </c>
      <c r="B986" s="167"/>
      <c r="C986" s="28" t="s">
        <v>438</v>
      </c>
      <c r="D986" s="28" t="s">
        <v>1513</v>
      </c>
      <c r="E986" s="563">
        <v>2392</v>
      </c>
      <c r="F986" s="100">
        <v>336</v>
      </c>
      <c r="G986" s="24"/>
      <c r="H986" s="172"/>
    </row>
    <row r="987" spans="1:11">
      <c r="A987" s="27">
        <v>41095</v>
      </c>
      <c r="B987" s="167"/>
      <c r="C987" s="28" t="s">
        <v>1488</v>
      </c>
      <c r="D987" s="28" t="s">
        <v>1508</v>
      </c>
      <c r="E987" s="563">
        <v>2384</v>
      </c>
      <c r="F987" s="100">
        <v>300</v>
      </c>
      <c r="G987" s="24"/>
      <c r="H987" s="172"/>
    </row>
    <row r="988" spans="1:11">
      <c r="A988" s="27">
        <v>41095</v>
      </c>
      <c r="B988" s="167"/>
      <c r="C988" s="28" t="s">
        <v>1525</v>
      </c>
      <c r="D988" s="28" t="s">
        <v>1520</v>
      </c>
      <c r="E988" s="563">
        <v>2409</v>
      </c>
      <c r="F988" s="100">
        <v>276</v>
      </c>
      <c r="G988" s="24"/>
      <c r="H988" s="172"/>
    </row>
    <row r="989" spans="1:11">
      <c r="A989" s="27">
        <v>41089</v>
      </c>
      <c r="B989" s="167"/>
      <c r="C989" s="28" t="s">
        <v>896</v>
      </c>
      <c r="D989" s="28" t="s">
        <v>1456</v>
      </c>
      <c r="E989" s="563">
        <v>2299</v>
      </c>
      <c r="F989" s="100">
        <v>236.32</v>
      </c>
      <c r="G989" s="24"/>
      <c r="H989" s="172"/>
    </row>
    <row r="990" spans="1:11">
      <c r="A990" s="27">
        <v>41090</v>
      </c>
      <c r="B990" s="167"/>
      <c r="C990" s="28" t="s">
        <v>528</v>
      </c>
      <c r="D990" s="28" t="s">
        <v>1489</v>
      </c>
      <c r="E990" s="563">
        <v>2349</v>
      </c>
      <c r="F990" s="100">
        <v>229.26</v>
      </c>
      <c r="G990" s="24"/>
      <c r="H990" s="172"/>
    </row>
    <row r="991" spans="1:11">
      <c r="A991" s="27">
        <v>41095</v>
      </c>
      <c r="B991" s="167"/>
      <c r="C991" s="28" t="s">
        <v>662</v>
      </c>
      <c r="D991" s="28" t="s">
        <v>1511</v>
      </c>
      <c r="E991" s="563">
        <v>2387</v>
      </c>
      <c r="F991" s="102">
        <v>90.93</v>
      </c>
      <c r="G991" s="120"/>
      <c r="H991" s="172"/>
    </row>
    <row r="992" spans="1:11">
      <c r="A992" s="27">
        <v>41090</v>
      </c>
      <c r="B992" s="167"/>
      <c r="C992" s="28" t="s">
        <v>368</v>
      </c>
      <c r="D992" s="28" t="s">
        <v>1489</v>
      </c>
      <c r="E992" s="563">
        <v>2309</v>
      </c>
      <c r="F992" s="100">
        <v>839.41</v>
      </c>
      <c r="G992" s="24"/>
      <c r="H992" s="172"/>
    </row>
    <row r="993" spans="1:8">
      <c r="A993" s="27">
        <v>41099</v>
      </c>
      <c r="B993" s="167"/>
      <c r="C993" s="28" t="s">
        <v>836</v>
      </c>
      <c r="D993" s="28" t="s">
        <v>1552</v>
      </c>
      <c r="E993" s="563">
        <v>2415</v>
      </c>
      <c r="F993" s="100">
        <v>347</v>
      </c>
    </row>
    <row r="994" spans="1:8">
      <c r="A994" s="27">
        <v>41099</v>
      </c>
      <c r="B994" s="167"/>
      <c r="C994" s="28" t="s">
        <v>836</v>
      </c>
      <c r="D994" s="28" t="s">
        <v>1553</v>
      </c>
      <c r="E994" s="563">
        <v>2417</v>
      </c>
      <c r="F994" s="100">
        <v>473</v>
      </c>
    </row>
    <row r="995" spans="1:8">
      <c r="A995" s="27">
        <v>41099</v>
      </c>
      <c r="B995" s="167"/>
      <c r="C995" s="28" t="s">
        <v>836</v>
      </c>
      <c r="D995" s="28" t="s">
        <v>1554</v>
      </c>
      <c r="E995" s="563">
        <v>2419</v>
      </c>
      <c r="F995" s="100">
        <v>483</v>
      </c>
    </row>
    <row r="996" spans="1:8">
      <c r="A996" s="27">
        <v>41100</v>
      </c>
      <c r="B996" s="167"/>
      <c r="C996" s="28" t="s">
        <v>836</v>
      </c>
      <c r="D996" s="28" t="s">
        <v>1539</v>
      </c>
      <c r="E996" s="563">
        <v>2420</v>
      </c>
      <c r="F996" s="100">
        <v>85</v>
      </c>
      <c r="G996" s="120"/>
      <c r="H996" s="172"/>
    </row>
    <row r="997" spans="1:8">
      <c r="A997" s="60">
        <v>41101</v>
      </c>
    </row>
    <row r="998" spans="1:8">
      <c r="A998" s="27">
        <v>41099</v>
      </c>
      <c r="B998" s="167"/>
      <c r="C998" s="28" t="s">
        <v>1536</v>
      </c>
      <c r="D998" s="28" t="s">
        <v>1241</v>
      </c>
      <c r="E998" s="563">
        <v>2414</v>
      </c>
      <c r="F998" s="102">
        <v>588.79999999999995</v>
      </c>
      <c r="G998" s="120"/>
      <c r="H998" s="172"/>
    </row>
    <row r="999" spans="1:8">
      <c r="A999" s="27">
        <v>41095</v>
      </c>
      <c r="B999" s="167"/>
      <c r="C999" s="28" t="s">
        <v>663</v>
      </c>
      <c r="D999" s="28" t="s">
        <v>1507</v>
      </c>
      <c r="E999" s="563">
        <v>2383</v>
      </c>
      <c r="F999" s="100">
        <v>300</v>
      </c>
      <c r="G999" s="24"/>
      <c r="H999" s="172"/>
    </row>
    <row r="1000" spans="1:8">
      <c r="A1000" s="27">
        <v>41095</v>
      </c>
      <c r="B1000" s="167"/>
      <c r="C1000" s="28" t="s">
        <v>1401</v>
      </c>
      <c r="D1000" s="28" t="s">
        <v>1510</v>
      </c>
      <c r="E1000" s="563">
        <v>2386</v>
      </c>
      <c r="F1000" s="100">
        <v>299.44</v>
      </c>
      <c r="G1000" s="24"/>
      <c r="H1000" s="172"/>
    </row>
    <row r="1001" spans="1:8">
      <c r="A1001" s="27">
        <v>41100</v>
      </c>
      <c r="B1001" s="167"/>
      <c r="C1001" s="28" t="s">
        <v>1317</v>
      </c>
      <c r="D1001" s="28" t="s">
        <v>1494</v>
      </c>
      <c r="E1001" s="563">
        <v>2428</v>
      </c>
      <c r="F1001" s="100">
        <v>277.7</v>
      </c>
    </row>
    <row r="1002" spans="1:8">
      <c r="A1002" s="27">
        <v>41095</v>
      </c>
      <c r="B1002" s="167"/>
      <c r="C1002" s="28" t="s">
        <v>1358</v>
      </c>
      <c r="D1002" s="28" t="s">
        <v>1514</v>
      </c>
      <c r="E1002" s="539">
        <v>2397</v>
      </c>
      <c r="F1002" s="280">
        <v>552</v>
      </c>
      <c r="H1002" s="254"/>
    </row>
    <row r="1003" spans="1:8">
      <c r="A1003" s="60">
        <v>41102</v>
      </c>
      <c r="F1003" s="296"/>
      <c r="H1003" s="253"/>
    </row>
    <row r="1004" spans="1:8">
      <c r="A1004" s="27">
        <v>41100</v>
      </c>
      <c r="B1004" s="167"/>
      <c r="C1004" s="28" t="s">
        <v>941</v>
      </c>
      <c r="D1004" s="28" t="s">
        <v>1544</v>
      </c>
      <c r="E1004" s="539">
        <v>2426</v>
      </c>
      <c r="F1004" s="280">
        <v>1500</v>
      </c>
      <c r="H1004" s="254"/>
    </row>
    <row r="1005" spans="1:8">
      <c r="A1005" s="27">
        <v>41095</v>
      </c>
      <c r="B1005" s="167"/>
      <c r="C1005" s="28" t="s">
        <v>1122</v>
      </c>
      <c r="D1005" s="28" t="s">
        <v>1509</v>
      </c>
      <c r="E1005" s="539">
        <v>2385</v>
      </c>
      <c r="F1005" s="280">
        <v>827.8</v>
      </c>
      <c r="H1005" s="254"/>
    </row>
    <row r="1006" spans="1:8">
      <c r="A1006" s="27">
        <v>41095</v>
      </c>
      <c r="B1006" s="167"/>
      <c r="C1006" s="28" t="s">
        <v>79</v>
      </c>
      <c r="D1006" s="28" t="s">
        <v>1517</v>
      </c>
      <c r="E1006" s="539">
        <v>2405</v>
      </c>
      <c r="F1006" s="280">
        <v>552</v>
      </c>
      <c r="H1006" s="254"/>
    </row>
    <row r="1007" spans="1:8">
      <c r="A1007" s="27">
        <v>41095</v>
      </c>
      <c r="B1007" s="167"/>
      <c r="C1007" s="28" t="s">
        <v>338</v>
      </c>
      <c r="D1007" s="28" t="s">
        <v>1512</v>
      </c>
      <c r="E1007" s="539">
        <v>2388</v>
      </c>
      <c r="F1007" s="280">
        <v>179.13</v>
      </c>
      <c r="H1007" s="254"/>
    </row>
    <row r="1008" spans="1:8">
      <c r="A1008" s="27">
        <v>41100</v>
      </c>
      <c r="B1008" s="167"/>
      <c r="C1008" s="28" t="s">
        <v>1546</v>
      </c>
      <c r="D1008" s="28" t="s">
        <v>1541</v>
      </c>
      <c r="E1008" s="539">
        <v>2422</v>
      </c>
      <c r="F1008" s="280">
        <v>129.87</v>
      </c>
      <c r="H1008" s="254"/>
    </row>
    <row r="1009" spans="1:11">
      <c r="A1009" s="27">
        <v>41100</v>
      </c>
      <c r="B1009" s="167"/>
      <c r="C1009" s="28" t="s">
        <v>1549</v>
      </c>
      <c r="D1009" s="28" t="s">
        <v>1540</v>
      </c>
      <c r="E1009" s="539">
        <v>2421</v>
      </c>
      <c r="F1009" s="100">
        <v>181.56</v>
      </c>
      <c r="H1009" s="254"/>
    </row>
    <row r="1010" spans="1:11">
      <c r="A1010" s="27">
        <v>41100</v>
      </c>
      <c r="B1010" s="167"/>
      <c r="C1010" s="28" t="s">
        <v>1550</v>
      </c>
      <c r="D1010" s="28" t="s">
        <v>1542</v>
      </c>
      <c r="E1010" s="539">
        <v>2424</v>
      </c>
      <c r="F1010" s="100">
        <v>114.91</v>
      </c>
      <c r="H1010" s="254"/>
    </row>
    <row r="1011" spans="1:11">
      <c r="A1011" s="27">
        <v>41100</v>
      </c>
      <c r="B1011" s="167"/>
      <c r="C1011" s="28" t="s">
        <v>1551</v>
      </c>
      <c r="D1011" s="28" t="s">
        <v>1543</v>
      </c>
      <c r="E1011" s="539">
        <v>2425</v>
      </c>
      <c r="F1011" s="100">
        <v>127.12</v>
      </c>
      <c r="H1011" s="254"/>
    </row>
    <row r="1012" spans="1:11">
      <c r="A1012" s="294">
        <v>41101</v>
      </c>
      <c r="B1012" s="195"/>
      <c r="C1012" s="28" t="s">
        <v>1027</v>
      </c>
      <c r="D1012" s="85" t="s">
        <v>1558</v>
      </c>
      <c r="E1012" s="539">
        <v>2429</v>
      </c>
      <c r="F1012" s="100">
        <v>400</v>
      </c>
      <c r="H1012" s="250"/>
    </row>
    <row r="1013" spans="1:11">
      <c r="A1013" s="294">
        <v>41101</v>
      </c>
      <c r="B1013" s="195"/>
      <c r="C1013" s="28" t="s">
        <v>389</v>
      </c>
      <c r="D1013" s="85" t="s">
        <v>1560</v>
      </c>
      <c r="E1013" s="539">
        <v>2432</v>
      </c>
      <c r="F1013" s="100">
        <v>50</v>
      </c>
      <c r="H1013" s="250"/>
    </row>
    <row r="1014" spans="1:11">
      <c r="A1014" s="294">
        <v>41101</v>
      </c>
      <c r="B1014" s="195"/>
      <c r="C1014" s="28" t="s">
        <v>948</v>
      </c>
      <c r="D1014" s="85" t="s">
        <v>1559</v>
      </c>
      <c r="E1014" s="539">
        <v>2430</v>
      </c>
      <c r="F1014" s="100">
        <v>46.92</v>
      </c>
      <c r="H1014" s="250"/>
    </row>
    <row r="1015" spans="1:11">
      <c r="A1015" s="195">
        <v>41101</v>
      </c>
      <c r="B1015" s="195"/>
      <c r="C1015" s="28" t="s">
        <v>130</v>
      </c>
      <c r="D1015" s="85" t="s">
        <v>1561</v>
      </c>
      <c r="E1015" s="539">
        <v>2433</v>
      </c>
      <c r="F1015" s="100">
        <v>980</v>
      </c>
      <c r="H1015" s="250"/>
    </row>
    <row r="1016" spans="1:11">
      <c r="A1016" s="60">
        <v>41103</v>
      </c>
      <c r="F1016" s="91"/>
      <c r="H1016" s="253"/>
    </row>
    <row r="1017" spans="1:11">
      <c r="A1017" s="294">
        <v>41072</v>
      </c>
      <c r="B1017" s="195">
        <v>41102</v>
      </c>
      <c r="C1017" s="28" t="s">
        <v>130</v>
      </c>
      <c r="D1017" s="85" t="s">
        <v>1556</v>
      </c>
      <c r="E1017" s="539">
        <v>2071</v>
      </c>
      <c r="F1017" s="100">
        <v>8066.67</v>
      </c>
      <c r="H1017" s="250"/>
    </row>
    <row r="1018" spans="1:11">
      <c r="A1018" s="27">
        <v>41103</v>
      </c>
      <c r="B1018" s="167"/>
      <c r="C1018" s="28" t="s">
        <v>1080</v>
      </c>
      <c r="D1018" s="28" t="s">
        <v>1579</v>
      </c>
      <c r="E1018" s="570">
        <v>2450</v>
      </c>
      <c r="F1018" s="102">
        <v>71.12</v>
      </c>
      <c r="H1018" s="254"/>
    </row>
    <row r="1019" spans="1:11">
      <c r="A1019" s="27">
        <v>41103</v>
      </c>
      <c r="B1019" s="167"/>
      <c r="C1019" s="28" t="s">
        <v>1599</v>
      </c>
      <c r="D1019" s="28" t="s">
        <v>1241</v>
      </c>
      <c r="E1019" s="539">
        <v>2460</v>
      </c>
      <c r="F1019" s="100">
        <v>294.39999999999998</v>
      </c>
      <c r="H1019" s="172"/>
    </row>
    <row r="1020" spans="1:11">
      <c r="A1020" s="60">
        <v>41106</v>
      </c>
    </row>
    <row r="1021" spans="1:11">
      <c r="A1021" s="27">
        <v>41095</v>
      </c>
      <c r="B1021" s="167">
        <v>41103</v>
      </c>
      <c r="C1021" s="28" t="s">
        <v>1610</v>
      </c>
      <c r="D1021" s="28" t="s">
        <v>1606</v>
      </c>
      <c r="E1021" s="539">
        <v>2389</v>
      </c>
      <c r="F1021" s="100">
        <v>11000</v>
      </c>
      <c r="G1021" s="24"/>
      <c r="H1021" s="250"/>
    </row>
    <row r="1022" spans="1:11">
      <c r="A1022" s="27">
        <v>41100</v>
      </c>
      <c r="B1022" s="167"/>
      <c r="C1022" s="28" t="s">
        <v>1547</v>
      </c>
      <c r="D1022" s="28" t="s">
        <v>1545</v>
      </c>
      <c r="E1022" s="561">
        <v>2427</v>
      </c>
      <c r="F1022" s="100">
        <v>1350</v>
      </c>
      <c r="G1022" s="24"/>
      <c r="H1022" s="172"/>
    </row>
    <row r="1023" spans="1:11">
      <c r="A1023" s="27">
        <v>41040</v>
      </c>
      <c r="B1023" s="27"/>
      <c r="C1023" s="28" t="s">
        <v>974</v>
      </c>
      <c r="D1023" s="28" t="s">
        <v>990</v>
      </c>
      <c r="E1023" s="561">
        <v>1773</v>
      </c>
      <c r="F1023" s="100">
        <v>442.8</v>
      </c>
      <c r="G1023" s="24"/>
      <c r="H1023" s="172"/>
      <c r="I1023" s="24"/>
      <c r="J1023" s="73"/>
      <c r="K1023" s="74"/>
    </row>
    <row r="1024" spans="1:11">
      <c r="A1024" s="27">
        <v>41095</v>
      </c>
      <c r="B1024" s="167"/>
      <c r="C1024" s="28" t="s">
        <v>1524</v>
      </c>
      <c r="D1024" s="28" t="s">
        <v>1519</v>
      </c>
      <c r="E1024" s="561">
        <v>2408</v>
      </c>
      <c r="F1024" s="100">
        <v>412</v>
      </c>
      <c r="G1024" s="24"/>
      <c r="H1024" s="172"/>
    </row>
    <row r="1025" spans="1:14">
      <c r="A1025" s="27">
        <v>41047</v>
      </c>
      <c r="B1025" s="27"/>
      <c r="C1025" s="28" t="s">
        <v>1102</v>
      </c>
      <c r="D1025" s="28" t="s">
        <v>1091</v>
      </c>
      <c r="E1025" s="561">
        <v>1893</v>
      </c>
      <c r="F1025" s="102">
        <v>300</v>
      </c>
      <c r="G1025" s="120"/>
      <c r="H1025" s="172"/>
      <c r="I1025" s="24"/>
      <c r="J1025" s="73"/>
      <c r="K1025" s="74"/>
    </row>
    <row r="1026" spans="1:14">
      <c r="A1026" s="60">
        <v>41107</v>
      </c>
      <c r="E1026" s="572"/>
      <c r="F1026" s="141"/>
      <c r="G1026" s="24"/>
      <c r="H1026" s="250"/>
    </row>
    <row r="1027" spans="1:14">
      <c r="A1027" s="27">
        <v>40898</v>
      </c>
      <c r="B1027" s="167"/>
      <c r="C1027" s="28" t="s">
        <v>106</v>
      </c>
      <c r="D1027" s="28" t="s">
        <v>1611</v>
      </c>
      <c r="E1027" s="563">
        <v>1213</v>
      </c>
      <c r="F1027" s="100">
        <v>15000</v>
      </c>
      <c r="G1027" s="24"/>
      <c r="H1027" s="172"/>
      <c r="I1027" s="124"/>
      <c r="J1027"/>
      <c r="L1027" s="2"/>
      <c r="N1027" s="2"/>
    </row>
    <row r="1028" spans="1:14">
      <c r="A1028" s="27">
        <v>41075</v>
      </c>
      <c r="B1028" s="167"/>
      <c r="C1028" s="28" t="s">
        <v>106</v>
      </c>
      <c r="D1028" s="28" t="s">
        <v>1617</v>
      </c>
      <c r="E1028" s="563">
        <v>2153</v>
      </c>
      <c r="F1028" s="100">
        <v>525</v>
      </c>
      <c r="G1028" s="24"/>
      <c r="H1028" s="250"/>
    </row>
    <row r="1029" spans="1:14">
      <c r="A1029" s="27">
        <v>41075</v>
      </c>
      <c r="B1029" s="167">
        <v>41105</v>
      </c>
      <c r="C1029" s="28" t="s">
        <v>1609</v>
      </c>
      <c r="D1029" s="28" t="s">
        <v>1608</v>
      </c>
      <c r="E1029" s="563">
        <v>2174</v>
      </c>
      <c r="F1029" s="100">
        <v>550</v>
      </c>
      <c r="G1029" s="24"/>
      <c r="H1029" s="172"/>
      <c r="I1029" s="124"/>
      <c r="J1029"/>
      <c r="L1029" s="2"/>
      <c r="N1029" s="2"/>
    </row>
    <row r="1030" spans="1:14">
      <c r="A1030" s="27">
        <v>41103</v>
      </c>
      <c r="B1030" s="167"/>
      <c r="C1030" s="28" t="s">
        <v>438</v>
      </c>
      <c r="D1030" s="28" t="s">
        <v>1575</v>
      </c>
      <c r="E1030" s="563">
        <v>2446</v>
      </c>
      <c r="F1030" s="100">
        <v>304.8</v>
      </c>
      <c r="G1030" s="24"/>
      <c r="H1030" s="172"/>
    </row>
    <row r="1031" spans="1:14">
      <c r="A1031" s="27">
        <v>41103</v>
      </c>
      <c r="B1031" s="167"/>
      <c r="C1031" s="28" t="s">
        <v>1488</v>
      </c>
      <c r="D1031" s="28" t="s">
        <v>1581</v>
      </c>
      <c r="E1031" s="563">
        <v>2452</v>
      </c>
      <c r="F1031" s="100">
        <v>300</v>
      </c>
      <c r="G1031" s="24"/>
      <c r="H1031" s="172"/>
    </row>
    <row r="1032" spans="1:14">
      <c r="A1032" s="27">
        <v>41103</v>
      </c>
      <c r="B1032" s="167"/>
      <c r="C1032" s="28" t="s">
        <v>1598</v>
      </c>
      <c r="D1032" s="28" t="s">
        <v>1585</v>
      </c>
      <c r="E1032" s="563">
        <v>2459</v>
      </c>
      <c r="F1032" s="100">
        <v>294.39999999999998</v>
      </c>
      <c r="G1032" s="24"/>
      <c r="H1032" s="172"/>
    </row>
    <row r="1033" spans="1:14">
      <c r="A1033" s="27">
        <v>41103</v>
      </c>
      <c r="B1033" s="167"/>
      <c r="C1033" s="28" t="s">
        <v>1103</v>
      </c>
      <c r="D1033" s="28" t="s">
        <v>1591</v>
      </c>
      <c r="E1033" s="563">
        <v>2468</v>
      </c>
      <c r="F1033" s="100">
        <v>294.39999999999998</v>
      </c>
      <c r="G1033" s="24"/>
      <c r="H1033" s="172"/>
    </row>
    <row r="1034" spans="1:14">
      <c r="A1034" s="27">
        <v>41103</v>
      </c>
      <c r="B1034" s="167"/>
      <c r="C1034" s="28" t="s">
        <v>895</v>
      </c>
      <c r="D1034" s="28" t="s">
        <v>1578</v>
      </c>
      <c r="E1034" s="563">
        <v>2449</v>
      </c>
      <c r="F1034" s="100">
        <v>148.22999999999999</v>
      </c>
      <c r="G1034" s="24"/>
      <c r="H1034" s="172"/>
    </row>
    <row r="1035" spans="1:14">
      <c r="A1035" s="27">
        <v>41103</v>
      </c>
      <c r="B1035" s="167"/>
      <c r="C1035" s="28" t="s">
        <v>1401</v>
      </c>
      <c r="D1035" s="28" t="s">
        <v>1574</v>
      </c>
      <c r="E1035" s="563">
        <v>2445</v>
      </c>
      <c r="F1035" s="100">
        <v>132.08000000000001</v>
      </c>
      <c r="G1035" s="24"/>
      <c r="H1035" s="172"/>
    </row>
    <row r="1036" spans="1:14">
      <c r="A1036" s="60">
        <v>41108</v>
      </c>
      <c r="F1036" s="141"/>
      <c r="G1036" s="24"/>
      <c r="H1036" s="250"/>
    </row>
    <row r="1037" spans="1:14">
      <c r="A1037" s="27">
        <v>41107</v>
      </c>
      <c r="B1037" s="167"/>
      <c r="C1037" s="28" t="s">
        <v>835</v>
      </c>
      <c r="D1037" s="28" t="s">
        <v>375</v>
      </c>
      <c r="E1037" s="563">
        <v>2477</v>
      </c>
      <c r="F1037" s="100">
        <v>3000</v>
      </c>
      <c r="G1037" s="24"/>
      <c r="H1037" s="172"/>
      <c r="I1037" s="24"/>
      <c r="J1037" s="87"/>
      <c r="K1037" s="24"/>
    </row>
    <row r="1038" spans="1:14">
      <c r="A1038" s="27">
        <v>41107</v>
      </c>
      <c r="B1038" s="167"/>
      <c r="C1038" s="28" t="s">
        <v>835</v>
      </c>
      <c r="D1038" s="28" t="s">
        <v>375</v>
      </c>
      <c r="E1038" s="563">
        <v>2478</v>
      </c>
      <c r="F1038" s="100">
        <v>1500</v>
      </c>
      <c r="G1038" s="24"/>
      <c r="H1038" s="172"/>
      <c r="I1038" s="24"/>
      <c r="J1038" s="87"/>
      <c r="K1038" s="24"/>
    </row>
    <row r="1039" spans="1:14">
      <c r="A1039" s="27">
        <v>41103</v>
      </c>
      <c r="B1039" s="167"/>
      <c r="C1039" s="28" t="s">
        <v>1600</v>
      </c>
      <c r="D1039" s="28" t="s">
        <v>1588</v>
      </c>
      <c r="E1039" s="563">
        <v>2464</v>
      </c>
      <c r="F1039" s="100">
        <v>552</v>
      </c>
      <c r="G1039" s="24"/>
      <c r="H1039" s="172"/>
      <c r="I1039" s="24"/>
    </row>
    <row r="1040" spans="1:14">
      <c r="A1040" s="27">
        <v>41095</v>
      </c>
      <c r="B1040" s="167"/>
      <c r="C1040" s="28" t="s">
        <v>1250</v>
      </c>
      <c r="D1040" s="28" t="s">
        <v>1516</v>
      </c>
      <c r="E1040" s="563">
        <v>2400</v>
      </c>
      <c r="F1040" s="100">
        <v>552</v>
      </c>
      <c r="G1040" s="24"/>
      <c r="H1040" s="172"/>
      <c r="I1040" s="24"/>
    </row>
    <row r="1041" spans="1:11">
      <c r="A1041" s="27">
        <v>41103</v>
      </c>
      <c r="B1041" s="167"/>
      <c r="C1041" s="28" t="s">
        <v>662</v>
      </c>
      <c r="D1041" s="28" t="s">
        <v>1582</v>
      </c>
      <c r="E1041" s="563">
        <v>2453</v>
      </c>
      <c r="F1041" s="100">
        <v>99.57</v>
      </c>
      <c r="G1041" s="24"/>
      <c r="H1041" s="172"/>
      <c r="I1041" s="24"/>
    </row>
    <row r="1042" spans="1:11">
      <c r="A1042" s="27">
        <v>41103</v>
      </c>
      <c r="B1042" s="167"/>
      <c r="C1042" s="28" t="s">
        <v>1288</v>
      </c>
      <c r="D1042" s="28" t="s">
        <v>1576</v>
      </c>
      <c r="E1042" s="563">
        <v>2447</v>
      </c>
      <c r="F1042" s="100">
        <v>66.02</v>
      </c>
      <c r="G1042" s="24"/>
      <c r="H1042" s="172"/>
      <c r="I1042" s="24"/>
    </row>
    <row r="1043" spans="1:11">
      <c r="A1043" s="27">
        <v>41103</v>
      </c>
      <c r="B1043" s="167"/>
      <c r="C1043" s="28" t="s">
        <v>1595</v>
      </c>
      <c r="D1043" s="28" t="s">
        <v>1583</v>
      </c>
      <c r="E1043" s="563">
        <v>2454</v>
      </c>
      <c r="F1043" s="100">
        <v>58</v>
      </c>
      <c r="G1043" s="24"/>
      <c r="H1043" s="172"/>
      <c r="I1043" s="24"/>
    </row>
    <row r="1044" spans="1:11">
      <c r="A1044" s="27">
        <v>41107</v>
      </c>
      <c r="B1044" s="167"/>
      <c r="C1044" s="28" t="s">
        <v>496</v>
      </c>
      <c r="D1044" s="28" t="s">
        <v>1619</v>
      </c>
      <c r="E1044" s="563">
        <v>2493</v>
      </c>
      <c r="F1044" s="100">
        <v>124</v>
      </c>
      <c r="G1044" s="24"/>
      <c r="H1044" s="172"/>
      <c r="I1044" s="24"/>
      <c r="J1044" s="87"/>
      <c r="K1044" s="24"/>
    </row>
    <row r="1045" spans="1:11">
      <c r="A1045" s="27">
        <v>41107</v>
      </c>
      <c r="B1045" s="167"/>
      <c r="C1045" s="28" t="s">
        <v>192</v>
      </c>
      <c r="D1045" s="28" t="s">
        <v>1619</v>
      </c>
      <c r="E1045" s="563">
        <v>2491</v>
      </c>
      <c r="F1045" s="100">
        <v>132</v>
      </c>
      <c r="G1045" s="24"/>
      <c r="H1045" s="172"/>
      <c r="I1045" s="24"/>
      <c r="J1045" s="87"/>
      <c r="K1045" s="24"/>
    </row>
    <row r="1046" spans="1:11">
      <c r="A1046" s="27">
        <v>41107</v>
      </c>
      <c r="B1046" s="167"/>
      <c r="C1046" s="28" t="s">
        <v>632</v>
      </c>
      <c r="D1046" s="28" t="s">
        <v>1619</v>
      </c>
      <c r="E1046" s="563">
        <v>2499</v>
      </c>
      <c r="F1046" s="100">
        <v>128</v>
      </c>
      <c r="G1046" s="24"/>
      <c r="H1046" s="172"/>
      <c r="I1046" s="24"/>
      <c r="J1046" s="87"/>
      <c r="K1046" s="24"/>
    </row>
    <row r="1047" spans="1:11">
      <c r="A1047" s="27">
        <v>41107</v>
      </c>
      <c r="B1047" s="167"/>
      <c r="C1047" s="28" t="s">
        <v>636</v>
      </c>
      <c r="D1047" s="28" t="s">
        <v>1622</v>
      </c>
      <c r="E1047" s="563">
        <v>2503</v>
      </c>
      <c r="F1047" s="100">
        <v>128</v>
      </c>
      <c r="G1047" s="24"/>
      <c r="H1047" s="172"/>
      <c r="I1047" s="24"/>
      <c r="J1047" s="87"/>
      <c r="K1047" s="24"/>
    </row>
    <row r="1048" spans="1:11">
      <c r="A1048" s="27">
        <v>41107</v>
      </c>
      <c r="B1048" s="167"/>
      <c r="C1048" s="28" t="s">
        <v>635</v>
      </c>
      <c r="D1048" s="28" t="s">
        <v>1622</v>
      </c>
      <c r="E1048" s="563">
        <v>2504</v>
      </c>
      <c r="F1048" s="100">
        <v>128</v>
      </c>
      <c r="G1048" s="24"/>
      <c r="H1048" s="172"/>
      <c r="I1048" s="24"/>
      <c r="J1048" s="87"/>
      <c r="K1048" s="24"/>
    </row>
    <row r="1049" spans="1:11">
      <c r="A1049" s="27">
        <v>41107</v>
      </c>
      <c r="B1049" s="167"/>
      <c r="C1049" s="28" t="s">
        <v>629</v>
      </c>
      <c r="D1049" s="28" t="s">
        <v>1619</v>
      </c>
      <c r="E1049" s="563">
        <v>2490</v>
      </c>
      <c r="F1049" s="100">
        <v>124</v>
      </c>
      <c r="G1049" s="24"/>
      <c r="H1049" s="172"/>
      <c r="I1049" s="24"/>
      <c r="J1049" s="87"/>
      <c r="K1049" s="24"/>
    </row>
    <row r="1050" spans="1:11">
      <c r="A1050" s="27">
        <v>41107</v>
      </c>
      <c r="B1050" s="167"/>
      <c r="C1050" s="28" t="s">
        <v>1488</v>
      </c>
      <c r="D1050" s="28" t="s">
        <v>1647</v>
      </c>
      <c r="E1050" s="563">
        <v>2557</v>
      </c>
      <c r="F1050" s="102">
        <v>241.99</v>
      </c>
      <c r="G1050" s="120"/>
      <c r="H1050" s="172"/>
      <c r="I1050" s="24"/>
      <c r="J1050" s="87"/>
      <c r="K1050" s="24"/>
    </row>
    <row r="1051" spans="1:11">
      <c r="A1051" s="27">
        <v>41107</v>
      </c>
      <c r="B1051" s="167"/>
      <c r="C1051" s="28" t="s">
        <v>634</v>
      </c>
      <c r="D1051" s="28" t="s">
        <v>1622</v>
      </c>
      <c r="E1051" s="563">
        <v>2502</v>
      </c>
      <c r="F1051" s="100">
        <v>128</v>
      </c>
      <c r="G1051" s="24"/>
      <c r="H1051" s="172"/>
      <c r="I1051" s="24"/>
      <c r="J1051" s="87"/>
      <c r="K1051" s="24"/>
    </row>
    <row r="1052" spans="1:11">
      <c r="A1052" s="27">
        <v>41107</v>
      </c>
      <c r="B1052" s="167"/>
      <c r="C1052" s="28" t="s">
        <v>233</v>
      </c>
      <c r="D1052" s="28" t="s">
        <v>1622</v>
      </c>
      <c r="E1052" s="563">
        <v>2510</v>
      </c>
      <c r="F1052" s="102">
        <v>200</v>
      </c>
      <c r="G1052" s="120"/>
      <c r="H1052" s="172"/>
      <c r="I1052" s="24"/>
      <c r="J1052" s="87"/>
      <c r="K1052" s="24"/>
    </row>
    <row r="1053" spans="1:11">
      <c r="A1053" s="27">
        <v>41107</v>
      </c>
      <c r="B1053" s="167"/>
      <c r="C1053" s="28" t="s">
        <v>30</v>
      </c>
      <c r="D1053" s="28" t="s">
        <v>1622</v>
      </c>
      <c r="E1053" s="563">
        <v>2519</v>
      </c>
      <c r="F1053" s="102">
        <v>160</v>
      </c>
      <c r="G1053" s="120"/>
      <c r="H1053" s="172"/>
      <c r="I1053" s="24"/>
      <c r="J1053" s="87"/>
      <c r="K1053" s="24"/>
    </row>
    <row r="1054" spans="1:11">
      <c r="A1054" s="27">
        <v>41107</v>
      </c>
      <c r="B1054" s="167"/>
      <c r="C1054" s="28" t="s">
        <v>519</v>
      </c>
      <c r="D1054" s="28" t="s">
        <v>1622</v>
      </c>
      <c r="E1054" s="563">
        <v>2507</v>
      </c>
      <c r="F1054" s="102">
        <v>216</v>
      </c>
      <c r="G1054" s="120"/>
      <c r="H1054" s="172"/>
      <c r="I1054" s="24"/>
      <c r="J1054" s="87"/>
      <c r="K1054" s="24"/>
    </row>
    <row r="1055" spans="1:11">
      <c r="A1055" s="27">
        <v>41107</v>
      </c>
      <c r="B1055" s="167"/>
      <c r="C1055" s="28" t="s">
        <v>1483</v>
      </c>
      <c r="D1055" s="28" t="s">
        <v>1622</v>
      </c>
      <c r="E1055" s="563">
        <v>2530</v>
      </c>
      <c r="F1055" s="102">
        <v>440</v>
      </c>
      <c r="G1055" s="120"/>
      <c r="H1055" s="172"/>
      <c r="I1055" s="24"/>
      <c r="J1055" s="87"/>
      <c r="K1055" s="24"/>
    </row>
    <row r="1056" spans="1:11">
      <c r="A1056" s="27">
        <v>41107</v>
      </c>
      <c r="B1056" s="167"/>
      <c r="C1056" s="28" t="s">
        <v>495</v>
      </c>
      <c r="D1056" s="28" t="s">
        <v>1621</v>
      </c>
      <c r="E1056" s="539">
        <v>2492</v>
      </c>
      <c r="F1056" s="100">
        <v>128</v>
      </c>
      <c r="H1056" s="172"/>
    </row>
    <row r="1057" spans="1:11">
      <c r="A1057" s="27">
        <v>41107</v>
      </c>
      <c r="B1057" s="167"/>
      <c r="C1057" s="28" t="s">
        <v>789</v>
      </c>
      <c r="D1057" s="28" t="s">
        <v>1619</v>
      </c>
      <c r="E1057" s="539">
        <v>2494</v>
      </c>
      <c r="F1057" s="100">
        <v>124</v>
      </c>
      <c r="H1057" s="172"/>
      <c r="I1057" s="24"/>
      <c r="J1057" s="87"/>
      <c r="K1057" s="24"/>
    </row>
    <row r="1058" spans="1:11">
      <c r="A1058" s="27">
        <v>41107</v>
      </c>
      <c r="B1058" s="167"/>
      <c r="C1058" s="28" t="s">
        <v>200</v>
      </c>
      <c r="D1058" s="28" t="s">
        <v>1619</v>
      </c>
      <c r="E1058" s="539">
        <v>2497</v>
      </c>
      <c r="F1058" s="100">
        <v>132</v>
      </c>
      <c r="H1058" s="172"/>
      <c r="I1058" s="24"/>
      <c r="J1058" s="87"/>
      <c r="K1058" s="24"/>
    </row>
    <row r="1059" spans="1:11">
      <c r="A1059" s="27">
        <v>41107</v>
      </c>
      <c r="B1059" s="167"/>
      <c r="C1059" s="28" t="s">
        <v>678</v>
      </c>
      <c r="D1059" s="28" t="s">
        <v>1619</v>
      </c>
      <c r="E1059" s="539">
        <v>2489</v>
      </c>
      <c r="F1059" s="166">
        <v>156</v>
      </c>
      <c r="H1059" s="172"/>
      <c r="I1059" s="24"/>
      <c r="J1059" s="87"/>
      <c r="K1059" s="24"/>
    </row>
    <row r="1060" spans="1:11">
      <c r="A1060" s="27">
        <v>41107</v>
      </c>
      <c r="B1060" s="167"/>
      <c r="C1060" s="28" t="s">
        <v>201</v>
      </c>
      <c r="D1060" s="28" t="s">
        <v>1619</v>
      </c>
      <c r="E1060" s="563">
        <v>2498</v>
      </c>
      <c r="F1060" s="100">
        <v>120</v>
      </c>
      <c r="G1060" s="24"/>
      <c r="H1060" s="172"/>
      <c r="I1060" s="24"/>
      <c r="J1060" s="87"/>
      <c r="K1060" s="24"/>
    </row>
    <row r="1061" spans="1:11">
      <c r="A1061" s="27">
        <v>41107</v>
      </c>
      <c r="B1061" s="167"/>
      <c r="C1061" s="28" t="s">
        <v>1629</v>
      </c>
      <c r="D1061" s="28" t="s">
        <v>1622</v>
      </c>
      <c r="E1061" s="563">
        <v>2533</v>
      </c>
      <c r="F1061" s="100">
        <v>387.1</v>
      </c>
      <c r="H1061" s="254"/>
      <c r="I1061" s="24"/>
      <c r="J1061" s="87"/>
      <c r="K1061" s="24"/>
    </row>
    <row r="1062" spans="1:11">
      <c r="A1062" s="27">
        <v>41107</v>
      </c>
      <c r="B1062" s="167"/>
      <c r="C1062" s="28" t="s">
        <v>264</v>
      </c>
      <c r="D1062" s="28" t="s">
        <v>1623</v>
      </c>
      <c r="E1062" s="563">
        <v>2549</v>
      </c>
      <c r="F1062" s="100">
        <v>300</v>
      </c>
      <c r="G1062" s="46"/>
      <c r="H1062" s="254"/>
      <c r="I1062" s="24"/>
      <c r="J1062" s="87"/>
      <c r="K1062" s="24"/>
    </row>
    <row r="1063" spans="1:11">
      <c r="A1063" s="27">
        <v>41107</v>
      </c>
      <c r="B1063" s="167"/>
      <c r="C1063" s="28" t="s">
        <v>356</v>
      </c>
      <c r="D1063" s="28" t="s">
        <v>1622</v>
      </c>
      <c r="E1063" s="563">
        <v>2525</v>
      </c>
      <c r="F1063" s="100">
        <v>160</v>
      </c>
      <c r="G1063" s="24"/>
      <c r="H1063" s="172"/>
      <c r="I1063" s="24"/>
      <c r="J1063" s="87"/>
      <c r="K1063" s="24"/>
    </row>
    <row r="1064" spans="1:11">
      <c r="A1064" s="27">
        <v>41107</v>
      </c>
      <c r="B1064" s="167"/>
      <c r="C1064" s="28" t="s">
        <v>633</v>
      </c>
      <c r="D1064" s="28" t="s">
        <v>1619</v>
      </c>
      <c r="E1064" s="563">
        <v>2500</v>
      </c>
      <c r="F1064" s="166">
        <v>132</v>
      </c>
      <c r="G1064" s="46"/>
      <c r="H1064" s="254"/>
      <c r="I1064" s="24"/>
      <c r="J1064" s="87"/>
      <c r="K1064" s="24"/>
    </row>
    <row r="1065" spans="1:11">
      <c r="A1065" s="27">
        <v>41107</v>
      </c>
      <c r="B1065" s="167"/>
      <c r="C1065" s="28" t="s">
        <v>791</v>
      </c>
      <c r="D1065" s="28" t="s">
        <v>1622</v>
      </c>
      <c r="E1065" s="563">
        <v>2506</v>
      </c>
      <c r="F1065" s="100">
        <v>200</v>
      </c>
      <c r="G1065" s="24"/>
      <c r="H1065" s="172"/>
      <c r="I1065" s="24"/>
      <c r="J1065" s="87"/>
      <c r="K1065" s="24"/>
    </row>
    <row r="1066" spans="1:11">
      <c r="A1066" s="27">
        <v>41107</v>
      </c>
      <c r="B1066" s="167"/>
      <c r="C1066" s="28" t="s">
        <v>559</v>
      </c>
      <c r="D1066" s="28" t="s">
        <v>1622</v>
      </c>
      <c r="E1066" s="539">
        <v>2511</v>
      </c>
      <c r="F1066" s="166">
        <v>160</v>
      </c>
      <c r="G1066" s="86"/>
      <c r="H1066" s="172"/>
      <c r="I1066" s="24"/>
      <c r="J1066" s="87"/>
      <c r="K1066" s="24"/>
    </row>
    <row r="1067" spans="1:11">
      <c r="A1067" s="27">
        <v>41107</v>
      </c>
      <c r="B1067" s="167"/>
      <c r="C1067" s="28" t="s">
        <v>1634</v>
      </c>
      <c r="D1067" s="28" t="s">
        <v>1622</v>
      </c>
      <c r="E1067" s="563">
        <v>2544</v>
      </c>
      <c r="F1067" s="102">
        <v>360</v>
      </c>
      <c r="G1067" s="120"/>
      <c r="H1067" s="172"/>
      <c r="I1067" s="24"/>
      <c r="J1067" s="87"/>
      <c r="K1067" s="24"/>
    </row>
    <row r="1068" spans="1:11">
      <c r="A1068" s="27">
        <v>41107</v>
      </c>
      <c r="B1068" s="167"/>
      <c r="C1068" s="28" t="s">
        <v>492</v>
      </c>
      <c r="D1068" s="28" t="s">
        <v>1619</v>
      </c>
      <c r="E1068" s="539">
        <v>2488</v>
      </c>
      <c r="F1068" s="100">
        <v>148</v>
      </c>
      <c r="H1068" s="254"/>
      <c r="I1068" s="24"/>
      <c r="J1068" s="87"/>
      <c r="K1068" s="24"/>
    </row>
    <row r="1069" spans="1:11">
      <c r="A1069" s="27">
        <v>41107</v>
      </c>
      <c r="B1069" s="167"/>
      <c r="C1069" s="28" t="s">
        <v>500</v>
      </c>
      <c r="D1069" s="28" t="s">
        <v>1619</v>
      </c>
      <c r="E1069" s="539">
        <v>2496</v>
      </c>
      <c r="F1069" s="100">
        <v>132</v>
      </c>
      <c r="H1069" s="254"/>
      <c r="I1069" s="24"/>
      <c r="J1069" s="87"/>
      <c r="K1069" s="24"/>
    </row>
    <row r="1070" spans="1:11">
      <c r="A1070" s="27">
        <v>41107</v>
      </c>
      <c r="B1070" s="167"/>
      <c r="C1070" s="28" t="s">
        <v>173</v>
      </c>
      <c r="D1070" s="28" t="s">
        <v>1622</v>
      </c>
      <c r="E1070" s="539">
        <v>2501</v>
      </c>
      <c r="F1070" s="166">
        <v>180.4</v>
      </c>
      <c r="H1070" s="254"/>
      <c r="I1070" s="24"/>
      <c r="J1070" s="87"/>
      <c r="K1070" s="24"/>
    </row>
    <row r="1071" spans="1:11">
      <c r="A1071" s="27">
        <v>41107</v>
      </c>
      <c r="B1071" s="167"/>
      <c r="C1071" s="28" t="s">
        <v>524</v>
      </c>
      <c r="D1071" s="28" t="s">
        <v>1622</v>
      </c>
      <c r="E1071" s="563">
        <v>2513</v>
      </c>
      <c r="F1071" s="102">
        <v>148.4</v>
      </c>
      <c r="G1071" s="120"/>
      <c r="H1071" s="172"/>
      <c r="I1071" s="24"/>
      <c r="J1071" s="87"/>
      <c r="K1071" s="24"/>
    </row>
    <row r="1072" spans="1:11">
      <c r="A1072" s="27">
        <v>41103</v>
      </c>
      <c r="B1072" s="167"/>
      <c r="C1072" s="28" t="s">
        <v>1648</v>
      </c>
      <c r="D1072" s="28" t="s">
        <v>1649</v>
      </c>
      <c r="E1072" s="563">
        <v>2471</v>
      </c>
      <c r="F1072" s="102">
        <v>552</v>
      </c>
      <c r="H1072" s="253"/>
    </row>
    <row r="1073" spans="1:11">
      <c r="A1073" s="27">
        <v>41107</v>
      </c>
      <c r="B1073" s="167"/>
      <c r="C1073" s="28" t="s">
        <v>537</v>
      </c>
      <c r="D1073" s="28" t="s">
        <v>1622</v>
      </c>
      <c r="E1073" s="563">
        <v>2537</v>
      </c>
      <c r="F1073" s="102">
        <v>384</v>
      </c>
      <c r="G1073" s="120"/>
      <c r="H1073" s="172"/>
      <c r="I1073" s="24"/>
      <c r="J1073" s="87"/>
      <c r="K1073" s="24"/>
    </row>
    <row r="1074" spans="1:11">
      <c r="A1074" s="27">
        <v>41107</v>
      </c>
      <c r="B1074" s="167"/>
      <c r="C1074" s="28" t="s">
        <v>1304</v>
      </c>
      <c r="D1074" s="28" t="s">
        <v>1622</v>
      </c>
      <c r="E1074" s="563">
        <v>2516</v>
      </c>
      <c r="F1074" s="102">
        <v>140</v>
      </c>
      <c r="G1074" s="120"/>
      <c r="H1074" s="172"/>
      <c r="I1074" s="24"/>
      <c r="J1074" s="87"/>
      <c r="K1074" s="24"/>
    </row>
    <row r="1075" spans="1:11">
      <c r="A1075" s="27">
        <v>41107</v>
      </c>
      <c r="B1075" s="167"/>
      <c r="C1075" s="28" t="s">
        <v>1632</v>
      </c>
      <c r="D1075" s="28" t="s">
        <v>1622</v>
      </c>
      <c r="E1075" s="563">
        <v>2540</v>
      </c>
      <c r="F1075" s="100">
        <v>400</v>
      </c>
      <c r="G1075" s="24"/>
      <c r="H1075" s="172"/>
      <c r="I1075" s="24"/>
      <c r="J1075" s="87"/>
      <c r="K1075" s="24"/>
    </row>
    <row r="1076" spans="1:11">
      <c r="A1076" s="27">
        <v>41107</v>
      </c>
      <c r="B1076" s="167"/>
      <c r="C1076" s="28" t="s">
        <v>1628</v>
      </c>
      <c r="D1076" s="28" t="s">
        <v>1622</v>
      </c>
      <c r="E1076" s="563">
        <v>2532</v>
      </c>
      <c r="F1076" s="102">
        <v>356.13</v>
      </c>
      <c r="G1076" s="120"/>
      <c r="H1076" s="172"/>
      <c r="I1076" s="24"/>
      <c r="J1076" s="87"/>
      <c r="K1076" s="24"/>
    </row>
    <row r="1077" spans="1:11">
      <c r="A1077" s="27">
        <v>41107</v>
      </c>
      <c r="B1077" s="167"/>
      <c r="C1077" s="28" t="s">
        <v>1307</v>
      </c>
      <c r="D1077" s="28" t="s">
        <v>1622</v>
      </c>
      <c r="E1077" s="563">
        <v>2536</v>
      </c>
      <c r="F1077" s="102">
        <v>480</v>
      </c>
      <c r="G1077" s="120"/>
      <c r="H1077" s="172"/>
      <c r="I1077" s="24"/>
      <c r="J1077" s="87"/>
      <c r="K1077" s="24"/>
    </row>
    <row r="1078" spans="1:11">
      <c r="A1078" s="27">
        <v>41107</v>
      </c>
      <c r="B1078" s="167"/>
      <c r="C1078" s="28" t="s">
        <v>562</v>
      </c>
      <c r="D1078" s="28" t="s">
        <v>1622</v>
      </c>
      <c r="E1078" s="563">
        <v>2522</v>
      </c>
      <c r="F1078" s="102">
        <v>140</v>
      </c>
      <c r="G1078" s="120"/>
      <c r="H1078" s="172"/>
      <c r="I1078" s="24"/>
      <c r="J1078" s="87"/>
      <c r="K1078" s="24"/>
    </row>
    <row r="1079" spans="1:11">
      <c r="A1079" s="27">
        <v>41107</v>
      </c>
      <c r="B1079" s="167"/>
      <c r="C1079" s="28" t="s">
        <v>1485</v>
      </c>
      <c r="D1079" s="28" t="s">
        <v>1622</v>
      </c>
      <c r="E1079" s="563">
        <v>2543</v>
      </c>
      <c r="F1079" s="100">
        <v>480</v>
      </c>
      <c r="G1079" s="24"/>
      <c r="H1079" s="172"/>
      <c r="I1079" s="24"/>
      <c r="J1079" s="87"/>
      <c r="K1079" s="24"/>
    </row>
    <row r="1080" spans="1:11">
      <c r="A1080" s="27">
        <v>41107</v>
      </c>
      <c r="B1080" s="167"/>
      <c r="C1080" s="28" t="s">
        <v>1303</v>
      </c>
      <c r="D1080" s="28" t="s">
        <v>1622</v>
      </c>
      <c r="E1080" s="563">
        <v>2514</v>
      </c>
      <c r="F1080" s="100">
        <v>140</v>
      </c>
      <c r="G1080" s="24"/>
      <c r="H1080" s="172"/>
      <c r="I1080" s="24"/>
      <c r="J1080" s="87"/>
      <c r="K1080" s="24"/>
    </row>
    <row r="1081" spans="1:11">
      <c r="A1081" s="27">
        <v>41107</v>
      </c>
      <c r="B1081" s="167"/>
      <c r="C1081" s="28" t="s">
        <v>164</v>
      </c>
      <c r="D1081" s="28" t="s">
        <v>1641</v>
      </c>
      <c r="E1081" s="563">
        <v>2551</v>
      </c>
      <c r="F1081" s="100">
        <v>202</v>
      </c>
      <c r="G1081" s="24"/>
      <c r="H1081" s="172"/>
      <c r="I1081" s="24"/>
      <c r="J1081" s="87"/>
      <c r="K1081" s="24"/>
    </row>
    <row r="1082" spans="1:11">
      <c r="A1082" s="27">
        <v>41107</v>
      </c>
      <c r="B1082" s="167"/>
      <c r="C1082" s="28" t="s">
        <v>164</v>
      </c>
      <c r="D1082" s="28" t="s">
        <v>1622</v>
      </c>
      <c r="E1082" s="563">
        <v>2547</v>
      </c>
      <c r="F1082" s="102">
        <v>480</v>
      </c>
      <c r="G1082" s="120"/>
      <c r="H1082" s="172"/>
      <c r="I1082" s="24"/>
      <c r="J1082" s="87"/>
      <c r="K1082" s="24"/>
    </row>
    <row r="1083" spans="1:11">
      <c r="A1083" s="27">
        <v>41107</v>
      </c>
      <c r="B1083" s="167"/>
      <c r="C1083" s="28" t="s">
        <v>539</v>
      </c>
      <c r="D1083" s="28" t="s">
        <v>1622</v>
      </c>
      <c r="E1083" s="539">
        <v>2542</v>
      </c>
      <c r="F1083" s="100">
        <v>384</v>
      </c>
      <c r="H1083" s="254"/>
      <c r="I1083" s="24"/>
      <c r="J1083" s="87"/>
      <c r="K1083" s="24"/>
    </row>
    <row r="1084" spans="1:11">
      <c r="A1084" s="27">
        <v>41107</v>
      </c>
      <c r="B1084" s="167"/>
      <c r="C1084" s="28" t="s">
        <v>523</v>
      </c>
      <c r="D1084" s="28" t="s">
        <v>1622</v>
      </c>
      <c r="E1084" s="539">
        <v>2512</v>
      </c>
      <c r="F1084" s="100">
        <v>234</v>
      </c>
      <c r="H1084" s="254"/>
      <c r="I1084" s="24"/>
      <c r="J1084" s="87"/>
      <c r="K1084" s="24"/>
    </row>
    <row r="1085" spans="1:11">
      <c r="A1085" s="60">
        <v>41109</v>
      </c>
      <c r="H1085" s="253"/>
    </row>
    <row r="1086" spans="1:11">
      <c r="A1086" s="27">
        <v>41107</v>
      </c>
      <c r="B1086" s="167"/>
      <c r="C1086" s="28" t="s">
        <v>1308</v>
      </c>
      <c r="D1086" s="28" t="s">
        <v>1622</v>
      </c>
      <c r="E1086" s="563">
        <v>2538</v>
      </c>
      <c r="F1086" s="100">
        <v>400</v>
      </c>
      <c r="G1086" s="24"/>
      <c r="H1086" s="172"/>
      <c r="I1086" s="24"/>
      <c r="J1086" s="87"/>
      <c r="K1086" s="24"/>
    </row>
    <row r="1087" spans="1:11">
      <c r="A1087" s="25">
        <v>41079</v>
      </c>
      <c r="B1087" s="112">
        <v>41108</v>
      </c>
      <c r="C1087" s="28" t="s">
        <v>133</v>
      </c>
      <c r="D1087" s="28" t="s">
        <v>1339</v>
      </c>
      <c r="E1087" s="563">
        <v>2199</v>
      </c>
      <c r="F1087" s="100">
        <v>1936.84</v>
      </c>
      <c r="G1087" s="24"/>
      <c r="H1087" s="172"/>
    </row>
    <row r="1088" spans="1:11">
      <c r="A1088" s="27">
        <v>41095</v>
      </c>
      <c r="B1088" s="167"/>
      <c r="C1088" s="28" t="s">
        <v>1523</v>
      </c>
      <c r="D1088" s="28" t="s">
        <v>1518</v>
      </c>
      <c r="E1088" s="563">
        <v>2407</v>
      </c>
      <c r="F1088" s="100">
        <v>1000</v>
      </c>
      <c r="G1088" s="24"/>
      <c r="H1088" s="172"/>
    </row>
    <row r="1089" spans="1:11">
      <c r="A1089" s="27">
        <v>41103</v>
      </c>
      <c r="B1089" s="167"/>
      <c r="C1089" s="28" t="s">
        <v>348</v>
      </c>
      <c r="D1089" s="28" t="s">
        <v>1580</v>
      </c>
      <c r="E1089" s="563">
        <v>2451</v>
      </c>
      <c r="F1089" s="100">
        <v>483.3</v>
      </c>
      <c r="G1089" s="24"/>
      <c r="H1089" s="172"/>
    </row>
    <row r="1090" spans="1:11">
      <c r="A1090" s="27">
        <v>41103</v>
      </c>
      <c r="B1090" s="167"/>
      <c r="C1090" s="28" t="s">
        <v>1594</v>
      </c>
      <c r="D1090" s="28" t="s">
        <v>1572</v>
      </c>
      <c r="E1090" s="563">
        <v>2443</v>
      </c>
      <c r="F1090" s="102">
        <v>350</v>
      </c>
      <c r="G1090" s="120"/>
      <c r="H1090" s="172"/>
    </row>
    <row r="1091" spans="1:11">
      <c r="A1091" s="27">
        <v>41103</v>
      </c>
      <c r="B1091" s="167"/>
      <c r="C1091" s="28" t="s">
        <v>1604</v>
      </c>
      <c r="D1091" s="28" t="s">
        <v>1593</v>
      </c>
      <c r="E1091" s="563">
        <v>2470</v>
      </c>
      <c r="F1091" s="100">
        <v>168.33</v>
      </c>
      <c r="G1091" s="24"/>
      <c r="H1091" s="172"/>
      <c r="I1091" s="24"/>
      <c r="J1091" s="87"/>
      <c r="K1091" s="24"/>
    </row>
    <row r="1092" spans="1:11">
      <c r="A1092" s="27">
        <v>41107</v>
      </c>
      <c r="B1092" s="167"/>
      <c r="C1092" s="28" t="s">
        <v>1032</v>
      </c>
      <c r="D1092" s="28" t="s">
        <v>1622</v>
      </c>
      <c r="E1092" s="563">
        <v>2505</v>
      </c>
      <c r="F1092" s="100">
        <v>160</v>
      </c>
      <c r="G1092" s="24"/>
      <c r="H1092" s="172"/>
      <c r="I1092" s="24"/>
      <c r="J1092" s="87"/>
      <c r="K1092" s="24"/>
    </row>
    <row r="1093" spans="1:11">
      <c r="A1093" s="27">
        <v>41107</v>
      </c>
      <c r="B1093" s="167"/>
      <c r="C1093" s="28" t="s">
        <v>456</v>
      </c>
      <c r="D1093" s="28" t="s">
        <v>1622</v>
      </c>
      <c r="E1093" s="563">
        <v>2520</v>
      </c>
      <c r="F1093" s="100">
        <v>320</v>
      </c>
      <c r="G1093" s="24"/>
      <c r="H1093" s="172"/>
      <c r="I1093" s="24"/>
      <c r="J1093" s="87"/>
      <c r="K1093" s="24"/>
    </row>
    <row r="1094" spans="1:11">
      <c r="A1094" s="27">
        <v>41107</v>
      </c>
      <c r="B1094" s="167"/>
      <c r="C1094" s="28" t="s">
        <v>1480</v>
      </c>
      <c r="D1094" s="28" t="s">
        <v>1619</v>
      </c>
      <c r="E1094" s="563">
        <v>2485</v>
      </c>
      <c r="F1094" s="102">
        <v>400</v>
      </c>
      <c r="G1094" s="120"/>
      <c r="H1094" s="172"/>
      <c r="I1094" s="24"/>
      <c r="J1094" s="87"/>
      <c r="K1094" s="24"/>
    </row>
    <row r="1095" spans="1:11">
      <c r="A1095" s="27">
        <v>41107</v>
      </c>
      <c r="B1095" s="167"/>
      <c r="C1095" s="28" t="s">
        <v>1482</v>
      </c>
      <c r="D1095" s="28" t="s">
        <v>1622</v>
      </c>
      <c r="E1095" s="563">
        <v>2524</v>
      </c>
      <c r="F1095" s="100">
        <v>140</v>
      </c>
      <c r="G1095" s="24"/>
      <c r="H1095" s="172"/>
      <c r="I1095" s="24"/>
      <c r="J1095" s="87"/>
      <c r="K1095" s="24"/>
    </row>
    <row r="1096" spans="1:11">
      <c r="A1096" s="27">
        <v>41107</v>
      </c>
      <c r="B1096" s="167"/>
      <c r="C1096" s="28" t="s">
        <v>520</v>
      </c>
      <c r="D1096" s="28" t="s">
        <v>1622</v>
      </c>
      <c r="E1096" s="563">
        <v>2508</v>
      </c>
      <c r="F1096" s="100">
        <v>160</v>
      </c>
      <c r="G1096" s="24"/>
      <c r="H1096" s="172"/>
      <c r="I1096" s="24"/>
      <c r="J1096" s="87"/>
      <c r="K1096" s="24"/>
    </row>
    <row r="1097" spans="1:11">
      <c r="A1097" s="27">
        <v>41107</v>
      </c>
      <c r="B1097" s="167"/>
      <c r="C1097" s="28" t="s">
        <v>525</v>
      </c>
      <c r="D1097" s="28" t="s">
        <v>1622</v>
      </c>
      <c r="E1097" s="563">
        <v>2515</v>
      </c>
      <c r="F1097" s="100">
        <v>172</v>
      </c>
      <c r="G1097" s="24"/>
      <c r="H1097" s="172"/>
      <c r="I1097" s="24"/>
      <c r="J1097" s="87"/>
      <c r="K1097" s="24"/>
    </row>
    <row r="1098" spans="1:11">
      <c r="A1098" s="27">
        <v>41107</v>
      </c>
      <c r="B1098" s="167"/>
      <c r="C1098" s="28" t="s">
        <v>526</v>
      </c>
      <c r="D1098" s="28" t="s">
        <v>1622</v>
      </c>
      <c r="E1098" s="563">
        <v>2517</v>
      </c>
      <c r="F1098" s="100">
        <v>148</v>
      </c>
      <c r="G1098" s="24"/>
      <c r="H1098" s="172"/>
      <c r="I1098" s="24"/>
      <c r="J1098" s="87"/>
      <c r="K1098" s="24"/>
    </row>
    <row r="1099" spans="1:11">
      <c r="A1099" s="27">
        <v>41107</v>
      </c>
      <c r="B1099" s="167"/>
      <c r="C1099" s="28" t="s">
        <v>563</v>
      </c>
      <c r="D1099" s="28" t="s">
        <v>1622</v>
      </c>
      <c r="E1099" s="563">
        <v>2548</v>
      </c>
      <c r="F1099" s="100">
        <v>400</v>
      </c>
      <c r="G1099" s="24"/>
      <c r="H1099" s="172"/>
      <c r="I1099" s="24"/>
      <c r="J1099" s="87"/>
      <c r="K1099" s="24"/>
    </row>
    <row r="1100" spans="1:11">
      <c r="A1100" s="27">
        <v>41109</v>
      </c>
      <c r="B1100" s="167"/>
      <c r="C1100" s="28" t="s">
        <v>226</v>
      </c>
      <c r="D1100" s="28" t="s">
        <v>1651</v>
      </c>
      <c r="E1100" s="563">
        <v>2558</v>
      </c>
      <c r="F1100" s="100">
        <v>400.6</v>
      </c>
      <c r="G1100" s="24"/>
      <c r="H1100" s="250"/>
    </row>
    <row r="1101" spans="1:11">
      <c r="A1101" s="27">
        <v>41107</v>
      </c>
      <c r="B1101" s="167"/>
      <c r="C1101" s="28" t="s">
        <v>1633</v>
      </c>
      <c r="D1101" s="28" t="s">
        <v>1622</v>
      </c>
      <c r="E1101" s="539">
        <v>2541</v>
      </c>
      <c r="F1101" s="100">
        <v>356.13</v>
      </c>
      <c r="H1101" s="254"/>
      <c r="I1101" s="24"/>
      <c r="J1101" s="87"/>
      <c r="K1101" s="24"/>
    </row>
    <row r="1102" spans="1:11">
      <c r="A1102" s="27">
        <v>41109</v>
      </c>
      <c r="B1102" s="167"/>
      <c r="C1102" s="28" t="s">
        <v>1654</v>
      </c>
      <c r="D1102" s="28" t="s">
        <v>1655</v>
      </c>
      <c r="E1102" s="539">
        <v>2561</v>
      </c>
      <c r="F1102" s="100">
        <v>304.47000000000003</v>
      </c>
    </row>
    <row r="1103" spans="1:11">
      <c r="A1103" s="60">
        <v>41110</v>
      </c>
    </row>
    <row r="1104" spans="1:11">
      <c r="A1104" s="25">
        <v>41079</v>
      </c>
      <c r="B1104" s="112">
        <v>41108</v>
      </c>
      <c r="C1104" s="28" t="s">
        <v>436</v>
      </c>
      <c r="D1104" s="28" t="s">
        <v>1340</v>
      </c>
      <c r="E1104" s="563">
        <v>2200</v>
      </c>
      <c r="F1104" s="100">
        <v>1711.75</v>
      </c>
      <c r="G1104" s="24"/>
      <c r="H1104" s="172"/>
    </row>
    <row r="1105" spans="1:11">
      <c r="A1105" s="112">
        <v>40744</v>
      </c>
      <c r="B1105" s="112">
        <v>41109</v>
      </c>
      <c r="C1105" s="66" t="s">
        <v>82</v>
      </c>
      <c r="D1105" s="66" t="s">
        <v>113</v>
      </c>
      <c r="E1105" s="568">
        <v>173</v>
      </c>
      <c r="F1105" s="184">
        <v>1170</v>
      </c>
      <c r="G1105" s="230"/>
      <c r="H1105" s="260"/>
    </row>
    <row r="1106" spans="1:11">
      <c r="A1106" s="27">
        <v>41107</v>
      </c>
      <c r="B1106" s="167"/>
      <c r="C1106" s="28" t="s">
        <v>531</v>
      </c>
      <c r="D1106" s="28" t="s">
        <v>1622</v>
      </c>
      <c r="E1106" s="563">
        <v>2527</v>
      </c>
      <c r="F1106" s="100">
        <v>384</v>
      </c>
      <c r="G1106" s="24"/>
      <c r="H1106" s="172"/>
      <c r="I1106" s="24"/>
      <c r="J1106" s="87"/>
      <c r="K1106" s="24"/>
    </row>
    <row r="1107" spans="1:11">
      <c r="A1107" s="27">
        <v>41107</v>
      </c>
      <c r="B1107" s="167"/>
      <c r="C1107" s="28" t="s">
        <v>1626</v>
      </c>
      <c r="D1107" s="28" t="s">
        <v>1619</v>
      </c>
      <c r="E1107" s="563">
        <v>2486</v>
      </c>
      <c r="F1107" s="102">
        <v>379.35</v>
      </c>
      <c r="G1107" s="120"/>
      <c r="H1107" s="172"/>
      <c r="I1107" s="24"/>
      <c r="J1107" s="87"/>
      <c r="K1107" s="24"/>
    </row>
    <row r="1108" spans="1:11">
      <c r="A1108" s="27">
        <v>41107</v>
      </c>
      <c r="B1108" s="167"/>
      <c r="C1108" s="28" t="s">
        <v>1630</v>
      </c>
      <c r="D1108" s="28" t="s">
        <v>1622</v>
      </c>
      <c r="E1108" s="563">
        <v>2535</v>
      </c>
      <c r="F1108" s="100">
        <v>348.39</v>
      </c>
      <c r="G1108" s="24"/>
      <c r="H1108" s="172"/>
      <c r="I1108" s="24"/>
      <c r="J1108" s="87"/>
      <c r="K1108" s="24"/>
    </row>
    <row r="1109" spans="1:11">
      <c r="A1109" s="27">
        <v>41107</v>
      </c>
      <c r="B1109" s="167"/>
      <c r="C1109" s="28" t="s">
        <v>1640</v>
      </c>
      <c r="D1109" s="28" t="s">
        <v>1646</v>
      </c>
      <c r="E1109" s="563">
        <v>2556</v>
      </c>
      <c r="F1109" s="100">
        <v>304.91000000000003</v>
      </c>
      <c r="G1109" s="24"/>
      <c r="H1109" s="172"/>
      <c r="I1109" s="24"/>
      <c r="J1109" s="87"/>
      <c r="K1109" s="24"/>
    </row>
    <row r="1110" spans="1:11">
      <c r="A1110" s="27">
        <v>41107</v>
      </c>
      <c r="B1110" s="167"/>
      <c r="C1110" s="28" t="s">
        <v>31</v>
      </c>
      <c r="D1110" s="28" t="s">
        <v>1622</v>
      </c>
      <c r="E1110" s="563">
        <v>2528</v>
      </c>
      <c r="F1110" s="100">
        <v>240</v>
      </c>
      <c r="G1110" s="24"/>
      <c r="H1110" s="172"/>
      <c r="I1110" s="24"/>
      <c r="J1110" s="87"/>
      <c r="K1110" s="24"/>
    </row>
    <row r="1111" spans="1:11">
      <c r="A1111" s="27">
        <v>41107</v>
      </c>
      <c r="B1111" s="167"/>
      <c r="C1111" s="28" t="s">
        <v>1170</v>
      </c>
      <c r="D1111" s="28" t="s">
        <v>1622</v>
      </c>
      <c r="E1111" s="563">
        <v>2509</v>
      </c>
      <c r="F1111" s="100">
        <v>180</v>
      </c>
      <c r="G1111" s="24"/>
      <c r="H1111" s="172"/>
      <c r="I1111" s="24"/>
      <c r="J1111" s="87"/>
      <c r="K1111" s="24"/>
    </row>
    <row r="1112" spans="1:11">
      <c r="A1112" s="27">
        <v>41107</v>
      </c>
      <c r="B1112" s="167"/>
      <c r="C1112" s="28" t="s">
        <v>1627</v>
      </c>
      <c r="D1112" s="28" t="s">
        <v>1622</v>
      </c>
      <c r="E1112" s="563">
        <v>2526</v>
      </c>
      <c r="F1112" s="100">
        <v>118.71</v>
      </c>
      <c r="G1112" s="24"/>
      <c r="H1112" s="172"/>
      <c r="I1112" s="24"/>
      <c r="J1112" s="87"/>
      <c r="K1112" s="24"/>
    </row>
    <row r="1113" spans="1:11">
      <c r="A1113" s="27">
        <v>41085</v>
      </c>
      <c r="B1113" s="167"/>
      <c r="C1113" s="28" t="s">
        <v>1408</v>
      </c>
      <c r="D1113" s="28" t="s">
        <v>1410</v>
      </c>
      <c r="E1113" s="563">
        <v>2252</v>
      </c>
      <c r="F1113" s="100">
        <v>100</v>
      </c>
      <c r="G1113" s="24"/>
      <c r="H1113" s="172"/>
    </row>
    <row r="1114" spans="1:11">
      <c r="A1114" s="27">
        <v>41110</v>
      </c>
      <c r="B1114" s="167"/>
      <c r="C1114" s="28" t="s">
        <v>1105</v>
      </c>
      <c r="D1114" s="28" t="s">
        <v>1657</v>
      </c>
      <c r="E1114" s="539">
        <v>2563</v>
      </c>
      <c r="F1114" s="100">
        <v>500</v>
      </c>
      <c r="H1114" s="172"/>
      <c r="I1114" s="24"/>
      <c r="J1114" s="87"/>
      <c r="K1114" s="24"/>
    </row>
    <row r="1115" spans="1:11">
      <c r="A1115" s="27">
        <v>41107</v>
      </c>
      <c r="B1115" s="167"/>
      <c r="C1115" s="28" t="s">
        <v>354</v>
      </c>
      <c r="D1115" s="28" t="s">
        <v>1619</v>
      </c>
      <c r="E1115" s="539">
        <v>2480</v>
      </c>
      <c r="F1115" s="100">
        <v>1560</v>
      </c>
      <c r="H1115" s="172"/>
      <c r="I1115" s="24"/>
      <c r="J1115" s="87"/>
      <c r="K1115" s="24"/>
    </row>
    <row r="1116" spans="1:11">
      <c r="A1116" s="27">
        <v>41107</v>
      </c>
      <c r="B1116" s="167"/>
      <c r="C1116" s="28" t="s">
        <v>1631</v>
      </c>
      <c r="D1116" s="28" t="s">
        <v>1622</v>
      </c>
      <c r="E1116" s="539">
        <v>2539</v>
      </c>
      <c r="F1116" s="100">
        <v>336</v>
      </c>
      <c r="H1116" s="254"/>
      <c r="I1116" s="24"/>
      <c r="J1116" s="87"/>
      <c r="K1116" s="24"/>
    </row>
    <row r="1117" spans="1:11">
      <c r="A1117" s="60">
        <v>41113</v>
      </c>
    </row>
    <row r="1118" spans="1:11">
      <c r="A1118" s="27">
        <v>41107</v>
      </c>
      <c r="B1118" s="167"/>
      <c r="C1118" s="28" t="s">
        <v>1625</v>
      </c>
      <c r="D1118" s="28" t="s">
        <v>1619</v>
      </c>
      <c r="E1118" s="563">
        <v>2481</v>
      </c>
      <c r="F1118" s="102">
        <v>1440</v>
      </c>
      <c r="G1118" s="120"/>
      <c r="H1118" s="172"/>
      <c r="I1118" s="24"/>
      <c r="J1118" s="87"/>
      <c r="K1118" s="24"/>
    </row>
    <row r="1119" spans="1:11">
      <c r="A1119" s="27">
        <v>41107</v>
      </c>
      <c r="B1119" s="167"/>
      <c r="C1119" s="28" t="s">
        <v>533</v>
      </c>
      <c r="D1119" s="28" t="s">
        <v>1622</v>
      </c>
      <c r="E1119" s="563">
        <v>2531</v>
      </c>
      <c r="F1119" s="100">
        <v>480</v>
      </c>
      <c r="G1119" s="24"/>
      <c r="H1119" s="172"/>
      <c r="I1119" s="24"/>
      <c r="J1119" s="87"/>
      <c r="K1119" s="24"/>
    </row>
    <row r="1120" spans="1:11">
      <c r="A1120" s="27">
        <v>41107</v>
      </c>
      <c r="B1120" s="167"/>
      <c r="C1120" s="28" t="s">
        <v>1636</v>
      </c>
      <c r="D1120" s="28" t="s">
        <v>1622</v>
      </c>
      <c r="E1120" s="563">
        <v>2546</v>
      </c>
      <c r="F1120" s="100">
        <v>433.55</v>
      </c>
      <c r="G1120" s="24"/>
      <c r="H1120" s="172"/>
      <c r="I1120" s="24"/>
      <c r="J1120" s="87"/>
      <c r="K1120" s="24"/>
    </row>
    <row r="1121" spans="1:11">
      <c r="A1121" s="27">
        <v>41107</v>
      </c>
      <c r="B1121" s="167"/>
      <c r="C1121" s="28" t="s">
        <v>1639</v>
      </c>
      <c r="D1121" s="28" t="s">
        <v>1644</v>
      </c>
      <c r="E1121" s="563">
        <v>2554</v>
      </c>
      <c r="F1121" s="100">
        <v>300</v>
      </c>
      <c r="G1121" s="24"/>
      <c r="H1121" s="172"/>
      <c r="I1121" s="24"/>
      <c r="J1121" s="87"/>
      <c r="K1121" s="24"/>
    </row>
    <row r="1122" spans="1:11">
      <c r="A1122" s="27">
        <v>41103</v>
      </c>
      <c r="B1122" s="167"/>
      <c r="C1122" s="28" t="s">
        <v>437</v>
      </c>
      <c r="D1122" s="28" t="s">
        <v>1577</v>
      </c>
      <c r="E1122" s="563">
        <v>2448</v>
      </c>
      <c r="F1122" s="102">
        <v>224.4</v>
      </c>
      <c r="G1122" s="120"/>
      <c r="H1122" s="172"/>
    </row>
    <row r="1123" spans="1:11">
      <c r="A1123" s="27">
        <v>41107</v>
      </c>
      <c r="B1123" s="167"/>
      <c r="C1123" s="28" t="s">
        <v>468</v>
      </c>
      <c r="D1123" s="28" t="s">
        <v>1618</v>
      </c>
      <c r="E1123" s="539">
        <v>2479</v>
      </c>
      <c r="F1123" s="100">
        <v>1680</v>
      </c>
      <c r="H1123" s="254"/>
      <c r="I1123" s="24"/>
      <c r="J1123" s="87"/>
      <c r="K1123" s="24"/>
    </row>
    <row r="1124" spans="1:11">
      <c r="A1124" s="27">
        <v>41107</v>
      </c>
      <c r="B1124" s="167"/>
      <c r="C1124" s="28" t="s">
        <v>369</v>
      </c>
      <c r="D1124" s="28" t="s">
        <v>1619</v>
      </c>
      <c r="E1124" s="539">
        <v>2484</v>
      </c>
      <c r="F1124" s="100">
        <v>720</v>
      </c>
      <c r="H1124" s="254"/>
      <c r="I1124" s="24"/>
      <c r="J1124" s="87"/>
      <c r="K1124" s="24"/>
    </row>
    <row r="1125" spans="1:11">
      <c r="A1125" s="27">
        <v>41103</v>
      </c>
      <c r="B1125" s="167"/>
      <c r="C1125" s="28" t="s">
        <v>977</v>
      </c>
      <c r="D1125" s="28" t="s">
        <v>1586</v>
      </c>
      <c r="E1125" s="539">
        <v>2461</v>
      </c>
      <c r="F1125" s="100">
        <v>552</v>
      </c>
      <c r="H1125" s="254"/>
    </row>
    <row r="1126" spans="1:11">
      <c r="A1126" s="60">
        <v>41114</v>
      </c>
      <c r="F1126" s="91"/>
      <c r="H1126" s="253"/>
    </row>
    <row r="1127" spans="1:11">
      <c r="A1127" s="27">
        <v>41107</v>
      </c>
      <c r="B1127" s="167"/>
      <c r="C1127" s="28" t="s">
        <v>558</v>
      </c>
      <c r="D1127" s="28" t="s">
        <v>1619</v>
      </c>
      <c r="E1127" s="539">
        <v>2482</v>
      </c>
      <c r="F1127" s="100">
        <v>960</v>
      </c>
      <c r="H1127" s="254"/>
      <c r="I1127" s="24"/>
      <c r="J1127" s="87"/>
      <c r="K1127" s="24"/>
    </row>
    <row r="1128" spans="1:11">
      <c r="A1128" s="27">
        <v>41107</v>
      </c>
      <c r="B1128" s="167"/>
      <c r="C1128" s="28" t="s">
        <v>367</v>
      </c>
      <c r="D1128" s="28" t="s">
        <v>1619</v>
      </c>
      <c r="E1128" s="539">
        <v>2483</v>
      </c>
      <c r="F1128" s="100">
        <v>960</v>
      </c>
      <c r="H1128" s="254"/>
      <c r="I1128" s="24"/>
      <c r="J1128" s="87"/>
      <c r="K1128" s="24"/>
    </row>
    <row r="1129" spans="1:11">
      <c r="A1129" s="27">
        <v>41110</v>
      </c>
      <c r="B1129" s="167"/>
      <c r="C1129" s="28" t="s">
        <v>821</v>
      </c>
      <c r="D1129" s="28" t="s">
        <v>1658</v>
      </c>
      <c r="E1129" s="539">
        <v>2564</v>
      </c>
      <c r="F1129" s="100">
        <v>914</v>
      </c>
      <c r="H1129" s="254"/>
      <c r="I1129" s="24"/>
      <c r="J1129" s="87"/>
      <c r="K1129" s="24"/>
    </row>
    <row r="1130" spans="1:11">
      <c r="A1130" s="27">
        <v>41110</v>
      </c>
      <c r="B1130" s="167"/>
      <c r="C1130" s="28" t="s">
        <v>670</v>
      </c>
      <c r="D1130" s="28" t="s">
        <v>1664</v>
      </c>
      <c r="E1130" s="539">
        <v>2567</v>
      </c>
      <c r="F1130" s="100">
        <v>594.92999999999995</v>
      </c>
      <c r="H1130" s="254"/>
      <c r="I1130" s="24"/>
      <c r="J1130" s="87"/>
      <c r="K1130" s="24"/>
    </row>
    <row r="1131" spans="1:11">
      <c r="A1131" s="27">
        <v>41110</v>
      </c>
      <c r="B1131" s="167"/>
      <c r="C1131" s="28" t="s">
        <v>1662</v>
      </c>
      <c r="D1131" s="28" t="s">
        <v>1659</v>
      </c>
      <c r="E1131" s="539">
        <v>2565</v>
      </c>
      <c r="F1131" s="100">
        <v>552</v>
      </c>
      <c r="H1131" s="254"/>
      <c r="I1131" s="24"/>
      <c r="J1131" s="87"/>
      <c r="K1131" s="24"/>
    </row>
    <row r="1132" spans="1:11">
      <c r="A1132" s="27">
        <v>41107</v>
      </c>
      <c r="B1132" s="167"/>
      <c r="C1132" s="28" t="s">
        <v>1635</v>
      </c>
      <c r="D1132" s="28" t="s">
        <v>1622</v>
      </c>
      <c r="E1132" s="539">
        <v>2545</v>
      </c>
      <c r="F1132" s="100">
        <v>464.52</v>
      </c>
      <c r="H1132" s="254"/>
      <c r="I1132" s="24"/>
      <c r="J1132" s="87"/>
      <c r="K1132" s="24"/>
    </row>
    <row r="1133" spans="1:11">
      <c r="A1133" s="27">
        <v>41107</v>
      </c>
      <c r="B1133" s="167"/>
      <c r="C1133" s="28" t="s">
        <v>32</v>
      </c>
      <c r="D1133" s="28" t="s">
        <v>1622</v>
      </c>
      <c r="E1133" s="539">
        <v>2529</v>
      </c>
      <c r="F1133" s="100">
        <v>384</v>
      </c>
      <c r="H1133" s="254"/>
      <c r="I1133" s="24"/>
      <c r="J1133" s="87"/>
      <c r="K1133" s="24"/>
    </row>
    <row r="1134" spans="1:11">
      <c r="A1134" s="27">
        <v>41107</v>
      </c>
      <c r="B1134" s="167"/>
      <c r="C1134" s="28" t="s">
        <v>343</v>
      </c>
      <c r="D1134" s="28" t="s">
        <v>1645</v>
      </c>
      <c r="E1134" s="539">
        <v>2555</v>
      </c>
      <c r="F1134" s="100">
        <v>294.39999999999998</v>
      </c>
      <c r="H1134" s="254"/>
      <c r="I1134" s="24"/>
      <c r="J1134" s="87"/>
      <c r="K1134" s="24"/>
    </row>
    <row r="1135" spans="1:11">
      <c r="A1135" s="27">
        <v>41107</v>
      </c>
      <c r="B1135" s="167"/>
      <c r="C1135" s="28" t="s">
        <v>1638</v>
      </c>
      <c r="D1135" s="28" t="s">
        <v>1643</v>
      </c>
      <c r="E1135" s="539">
        <v>2553</v>
      </c>
      <c r="F1135" s="100">
        <v>220.8</v>
      </c>
      <c r="H1135" s="254"/>
      <c r="I1135" s="24"/>
      <c r="J1135" s="87"/>
      <c r="K1135" s="24"/>
    </row>
    <row r="1136" spans="1:11">
      <c r="A1136" s="27">
        <v>41107</v>
      </c>
      <c r="B1136" s="167"/>
      <c r="C1136" s="28" t="s">
        <v>529</v>
      </c>
      <c r="D1136" s="28" t="s">
        <v>1622</v>
      </c>
      <c r="E1136" s="539">
        <v>2523</v>
      </c>
      <c r="F1136" s="100">
        <v>180</v>
      </c>
      <c r="H1136" s="254"/>
      <c r="I1136" s="24"/>
      <c r="J1136" s="87"/>
      <c r="K1136" s="24"/>
    </row>
    <row r="1137" spans="1:11">
      <c r="A1137" s="27">
        <v>41114</v>
      </c>
      <c r="B1137" s="167"/>
      <c r="C1137" s="28" t="s">
        <v>1488</v>
      </c>
      <c r="D1137" s="28" t="s">
        <v>1665</v>
      </c>
      <c r="E1137" s="539">
        <v>2601</v>
      </c>
      <c r="F1137" s="100">
        <v>339.6</v>
      </c>
      <c r="H1137" s="172"/>
      <c r="I1137" s="24"/>
      <c r="J1137" s="87"/>
      <c r="K1137" s="24"/>
    </row>
    <row r="1138" spans="1:11">
      <c r="A1138" s="60">
        <v>41115</v>
      </c>
      <c r="H1138" s="253"/>
    </row>
    <row r="1139" spans="1:11">
      <c r="A1139" s="25">
        <v>41089</v>
      </c>
      <c r="B1139" s="112">
        <v>41110</v>
      </c>
      <c r="C1139" s="66" t="s">
        <v>442</v>
      </c>
      <c r="D1139" s="66" t="s">
        <v>1650</v>
      </c>
      <c r="E1139" s="556">
        <v>2302</v>
      </c>
      <c r="F1139" s="280">
        <v>3049.01</v>
      </c>
      <c r="G1139" s="120"/>
      <c r="H1139" s="250"/>
    </row>
    <row r="1140" spans="1:11">
      <c r="A1140" s="27">
        <v>41110</v>
      </c>
      <c r="B1140" s="167"/>
      <c r="C1140" s="28" t="s">
        <v>767</v>
      </c>
      <c r="D1140" s="28" t="s">
        <v>1656</v>
      </c>
      <c r="E1140" s="539">
        <v>2562</v>
      </c>
      <c r="F1140" s="100">
        <v>550.54999999999995</v>
      </c>
      <c r="G1140" s="86"/>
      <c r="H1140" s="172"/>
      <c r="I1140" s="24"/>
      <c r="J1140" s="87"/>
      <c r="K1140" s="24"/>
    </row>
    <row r="1141" spans="1:11">
      <c r="A1141" s="27">
        <v>41103</v>
      </c>
      <c r="B1141" s="167"/>
      <c r="C1141" s="28" t="s">
        <v>1603</v>
      </c>
      <c r="D1141" s="28" t="s">
        <v>1592</v>
      </c>
      <c r="E1141" s="539">
        <v>2469</v>
      </c>
      <c r="F1141" s="100">
        <v>450</v>
      </c>
      <c r="G1141" s="86"/>
      <c r="H1141" s="172"/>
    </row>
    <row r="1142" spans="1:11">
      <c r="A1142" s="27">
        <v>41107</v>
      </c>
      <c r="B1142" s="167"/>
      <c r="C1142" s="28" t="s">
        <v>75</v>
      </c>
      <c r="D1142" s="28" t="s">
        <v>1642</v>
      </c>
      <c r="E1142" s="539">
        <v>2552</v>
      </c>
      <c r="F1142" s="100">
        <v>300</v>
      </c>
      <c r="G1142" s="86"/>
      <c r="H1142" s="172"/>
      <c r="I1142" s="24"/>
      <c r="J1142" s="87"/>
      <c r="K1142" s="24"/>
    </row>
    <row r="1143" spans="1:11">
      <c r="A1143" s="60">
        <v>41117</v>
      </c>
      <c r="G1143" s="46"/>
      <c r="H1143" s="250"/>
    </row>
    <row r="1144" spans="1:11">
      <c r="A1144" s="25">
        <v>41095</v>
      </c>
      <c r="B1144" s="112">
        <v>41113</v>
      </c>
      <c r="C1144" s="28" t="s">
        <v>1615</v>
      </c>
      <c r="D1144" s="28" t="s">
        <v>1613</v>
      </c>
      <c r="E1144" s="539">
        <v>2393</v>
      </c>
      <c r="F1144" s="100">
        <v>8000</v>
      </c>
      <c r="G1144" s="24"/>
      <c r="H1144" s="250"/>
    </row>
    <row r="1145" spans="1:11">
      <c r="A1145" s="27">
        <v>41081</v>
      </c>
      <c r="B1145" s="27"/>
      <c r="C1145" s="28" t="s">
        <v>1397</v>
      </c>
      <c r="D1145" s="28" t="s">
        <v>1378</v>
      </c>
      <c r="E1145" s="539">
        <v>2245</v>
      </c>
      <c r="F1145" s="100">
        <v>441.6</v>
      </c>
      <c r="G1145" s="24"/>
      <c r="H1145" s="172"/>
    </row>
    <row r="1146" spans="1:11">
      <c r="A1146" s="27">
        <v>41107</v>
      </c>
      <c r="B1146" s="167"/>
      <c r="C1146" s="28" t="s">
        <v>1637</v>
      </c>
      <c r="D1146" s="28" t="s">
        <v>1624</v>
      </c>
      <c r="E1146" s="539">
        <v>2550</v>
      </c>
      <c r="F1146" s="100">
        <v>240</v>
      </c>
      <c r="G1146" s="24"/>
      <c r="H1146" s="172"/>
      <c r="I1146" s="24"/>
      <c r="J1146" s="87"/>
      <c r="K1146" s="24"/>
    </row>
    <row r="1147" spans="1:11">
      <c r="A1147" s="27">
        <v>41095</v>
      </c>
      <c r="B1147" s="167"/>
      <c r="C1147" s="28" t="s">
        <v>1526</v>
      </c>
      <c r="D1147" s="28" t="s">
        <v>1521</v>
      </c>
      <c r="E1147" s="539">
        <v>2410</v>
      </c>
      <c r="F1147" s="102">
        <v>202</v>
      </c>
      <c r="G1147" s="120"/>
      <c r="H1147" s="172"/>
    </row>
    <row r="1148" spans="1:11">
      <c r="A1148" s="27">
        <v>41107</v>
      </c>
      <c r="B1148" s="167"/>
      <c r="C1148" s="28" t="s">
        <v>528</v>
      </c>
      <c r="D1148" s="28" t="s">
        <v>1622</v>
      </c>
      <c r="E1148" s="539">
        <v>2521</v>
      </c>
      <c r="F1148" s="100">
        <v>184</v>
      </c>
      <c r="G1148" s="24"/>
      <c r="H1148" s="172"/>
      <c r="I1148" s="24"/>
      <c r="J1148" s="87"/>
      <c r="K1148" s="24"/>
    </row>
    <row r="1149" spans="1:11">
      <c r="A1149" s="60">
        <v>41120</v>
      </c>
      <c r="F1149" s="91"/>
      <c r="G1149" s="86"/>
      <c r="H1149" s="302"/>
    </row>
    <row r="1150" spans="1:11">
      <c r="A1150" s="25">
        <v>41095</v>
      </c>
      <c r="B1150" s="112">
        <v>41116</v>
      </c>
      <c r="C1150" s="66" t="s">
        <v>1610</v>
      </c>
      <c r="D1150" s="66" t="s">
        <v>1606</v>
      </c>
      <c r="E1150" s="556">
        <v>2390</v>
      </c>
      <c r="F1150" s="100">
        <v>11000</v>
      </c>
      <c r="H1150" s="253"/>
    </row>
    <row r="1151" spans="1:11">
      <c r="A1151" s="27">
        <v>41110</v>
      </c>
      <c r="B1151" s="167"/>
      <c r="C1151" s="28" t="s">
        <v>350</v>
      </c>
      <c r="D1151" s="28" t="s">
        <v>1660</v>
      </c>
      <c r="E1151" s="539">
        <v>2566</v>
      </c>
      <c r="F1151" s="100">
        <v>353.28</v>
      </c>
      <c r="H1151" s="254"/>
      <c r="I1151" s="24"/>
      <c r="J1151" s="87"/>
      <c r="K1151" s="24"/>
    </row>
    <row r="1152" spans="1:11">
      <c r="A1152" s="27">
        <v>41117</v>
      </c>
      <c r="B1152" s="167"/>
      <c r="C1152" s="28" t="s">
        <v>168</v>
      </c>
      <c r="D1152" s="28" t="s">
        <v>1670</v>
      </c>
      <c r="E1152" s="539">
        <v>2581</v>
      </c>
      <c r="F1152" s="100">
        <v>211.84</v>
      </c>
      <c r="H1152" s="254"/>
      <c r="I1152" s="24"/>
      <c r="J1152" s="87"/>
      <c r="K1152" s="24"/>
    </row>
    <row r="1153" spans="1:11">
      <c r="A1153" s="27">
        <v>41117</v>
      </c>
      <c r="B1153" s="167"/>
      <c r="C1153" s="28" t="s">
        <v>455</v>
      </c>
      <c r="D1153" s="28" t="s">
        <v>1671</v>
      </c>
      <c r="E1153" s="539">
        <v>2583</v>
      </c>
      <c r="F1153" s="100">
        <v>48.77</v>
      </c>
      <c r="H1153" s="254"/>
      <c r="I1153" s="24"/>
      <c r="J1153" s="87"/>
      <c r="K1153" s="24"/>
    </row>
    <row r="1154" spans="1:11">
      <c r="A1154" s="60">
        <v>41121</v>
      </c>
      <c r="F1154" s="91"/>
      <c r="H1154" s="253"/>
    </row>
    <row r="1155" spans="1:11">
      <c r="A1155" s="27">
        <v>41117</v>
      </c>
      <c r="B1155" s="167"/>
      <c r="C1155" s="28" t="s">
        <v>1692</v>
      </c>
      <c r="D1155" s="28" t="s">
        <v>1678</v>
      </c>
      <c r="E1155" s="563">
        <v>2592</v>
      </c>
      <c r="F1155" s="100">
        <v>588.79999999999995</v>
      </c>
      <c r="G1155" s="24"/>
      <c r="H1155" s="172"/>
      <c r="I1155" s="24"/>
      <c r="J1155" s="87"/>
      <c r="K1155" s="24"/>
    </row>
    <row r="1156" spans="1:11">
      <c r="A1156" s="27">
        <v>41117</v>
      </c>
      <c r="B1156" s="167"/>
      <c r="C1156" s="28" t="s">
        <v>1694</v>
      </c>
      <c r="D1156" s="28" t="s">
        <v>1680</v>
      </c>
      <c r="E1156" s="563">
        <v>2594</v>
      </c>
      <c r="F1156" s="100">
        <v>397.44</v>
      </c>
      <c r="G1156" s="24"/>
      <c r="H1156" s="172"/>
      <c r="I1156" s="24"/>
      <c r="J1156" s="87"/>
      <c r="K1156" s="24"/>
    </row>
    <row r="1157" spans="1:11">
      <c r="A1157" s="27">
        <v>41117</v>
      </c>
      <c r="B1157" s="167"/>
      <c r="C1157" s="28" t="s">
        <v>1327</v>
      </c>
      <c r="D1157" s="28" t="s">
        <v>1682</v>
      </c>
      <c r="E1157" s="563">
        <v>2596</v>
      </c>
      <c r="F1157" s="100">
        <v>552</v>
      </c>
      <c r="G1157" s="24"/>
      <c r="H1157" s="172"/>
      <c r="I1157" s="24"/>
      <c r="J1157" s="87"/>
      <c r="K1157" s="24"/>
    </row>
    <row r="1158" spans="1:11">
      <c r="A1158" s="25">
        <v>41103</v>
      </c>
      <c r="B1158" s="112">
        <v>41088</v>
      </c>
      <c r="C1158" s="28" t="s">
        <v>1125</v>
      </c>
      <c r="D1158" s="28" t="s">
        <v>1573</v>
      </c>
      <c r="E1158" s="563">
        <v>2444</v>
      </c>
      <c r="F1158" s="100">
        <v>374.62</v>
      </c>
      <c r="G1158" s="24"/>
      <c r="H1158" s="172"/>
    </row>
    <row r="1159" spans="1:11">
      <c r="A1159" s="27">
        <v>41117</v>
      </c>
      <c r="B1159" s="167"/>
      <c r="C1159" s="28" t="s">
        <v>1693</v>
      </c>
      <c r="D1159" s="28" t="s">
        <v>1679</v>
      </c>
      <c r="E1159" s="563">
        <v>2593</v>
      </c>
      <c r="F1159" s="100">
        <v>353.28</v>
      </c>
      <c r="G1159" s="24"/>
      <c r="H1159" s="172"/>
      <c r="I1159" s="24"/>
      <c r="J1159" s="87"/>
      <c r="K1159" s="24"/>
    </row>
    <row r="1160" spans="1:11">
      <c r="A1160" s="27">
        <v>41117</v>
      </c>
      <c r="B1160" s="167"/>
      <c r="C1160" s="28" t="s">
        <v>438</v>
      </c>
      <c r="D1160" s="28" t="s">
        <v>1686</v>
      </c>
      <c r="E1160" s="563">
        <v>2602</v>
      </c>
      <c r="F1160" s="100">
        <v>336</v>
      </c>
      <c r="G1160" s="24"/>
      <c r="H1160" s="172"/>
      <c r="I1160" s="24"/>
      <c r="J1160" s="87"/>
      <c r="K1160" s="24"/>
    </row>
    <row r="1161" spans="1:11">
      <c r="A1161" s="27">
        <v>41117</v>
      </c>
      <c r="B1161" s="167"/>
      <c r="C1161" s="28" t="s">
        <v>338</v>
      </c>
      <c r="D1161" s="28" t="s">
        <v>1684</v>
      </c>
      <c r="E1161" s="563">
        <v>2598</v>
      </c>
      <c r="F1161" s="102">
        <v>300</v>
      </c>
      <c r="G1161" s="120"/>
      <c r="H1161" s="172"/>
      <c r="I1161" s="24"/>
      <c r="J1161" s="87"/>
      <c r="K1161" s="24"/>
    </row>
    <row r="1162" spans="1:11">
      <c r="A1162" s="27">
        <v>41117</v>
      </c>
      <c r="B1162" s="167"/>
      <c r="C1162" s="28" t="s">
        <v>1695</v>
      </c>
      <c r="D1162" s="28" t="s">
        <v>1681</v>
      </c>
      <c r="E1162" s="563">
        <v>2595</v>
      </c>
      <c r="F1162" s="100">
        <v>294.39999999999998</v>
      </c>
      <c r="G1162" s="24"/>
      <c r="H1162" s="172"/>
      <c r="I1162" s="24"/>
      <c r="J1162" s="87"/>
      <c r="K1162" s="24"/>
    </row>
    <row r="1163" spans="1:11">
      <c r="A1163" s="27">
        <v>41117</v>
      </c>
      <c r="B1163" s="167"/>
      <c r="C1163" s="28" t="s">
        <v>1696</v>
      </c>
      <c r="D1163" s="28" t="s">
        <v>1685</v>
      </c>
      <c r="E1163" s="563">
        <v>2600</v>
      </c>
      <c r="F1163" s="100">
        <v>293.66000000000003</v>
      </c>
      <c r="G1163" s="24"/>
      <c r="H1163" s="172"/>
      <c r="I1163" s="24"/>
      <c r="J1163" s="87"/>
      <c r="K1163" s="24"/>
    </row>
    <row r="1164" spans="1:11">
      <c r="A1164" s="27">
        <v>41117</v>
      </c>
      <c r="B1164" s="167"/>
      <c r="C1164" s="28" t="s">
        <v>1100</v>
      </c>
      <c r="D1164" s="28" t="s">
        <v>1677</v>
      </c>
      <c r="E1164" s="563">
        <v>2590</v>
      </c>
      <c r="F1164" s="100">
        <v>188.8</v>
      </c>
      <c r="G1164" s="24"/>
      <c r="H1164" s="172"/>
      <c r="I1164" s="24"/>
      <c r="J1164" s="87"/>
      <c r="K1164" s="24"/>
    </row>
    <row r="1165" spans="1:11">
      <c r="A1165" s="27">
        <v>41117</v>
      </c>
      <c r="B1165" s="167"/>
      <c r="C1165" s="28" t="s">
        <v>1689</v>
      </c>
      <c r="D1165" s="28" t="s">
        <v>1674</v>
      </c>
      <c r="E1165" s="563">
        <v>2587</v>
      </c>
      <c r="F1165" s="100">
        <v>165.6</v>
      </c>
      <c r="G1165" s="24"/>
      <c r="H1165" s="172"/>
      <c r="I1165" s="24"/>
      <c r="J1165" s="87"/>
      <c r="K1165" s="24"/>
    </row>
    <row r="1166" spans="1:11">
      <c r="A1166" s="60">
        <v>41122</v>
      </c>
    </row>
    <row r="1167" spans="1:11">
      <c r="A1167" s="25">
        <v>41095</v>
      </c>
      <c r="B1167" s="112">
        <v>41117</v>
      </c>
      <c r="C1167" s="28" t="s">
        <v>1610</v>
      </c>
      <c r="D1167" s="28" t="s">
        <v>1606</v>
      </c>
      <c r="E1167" s="563">
        <v>2391</v>
      </c>
      <c r="F1167" s="100">
        <v>11686.96</v>
      </c>
      <c r="G1167" s="120"/>
      <c r="H1167" s="253"/>
    </row>
    <row r="1168" spans="1:11">
      <c r="A1168" s="27">
        <v>41117</v>
      </c>
      <c r="B1168" s="167"/>
      <c r="C1168" s="28" t="s">
        <v>1461</v>
      </c>
      <c r="D1168" s="28" t="s">
        <v>1675</v>
      </c>
      <c r="E1168" s="563">
        <v>2588</v>
      </c>
      <c r="F1168" s="100">
        <v>552</v>
      </c>
      <c r="G1168" s="24"/>
      <c r="H1168" s="254"/>
      <c r="I1168" s="24"/>
      <c r="J1168" s="87"/>
      <c r="K1168" s="24"/>
    </row>
    <row r="1169" spans="1:11">
      <c r="A1169" s="27">
        <v>41117</v>
      </c>
      <c r="B1169" s="167"/>
      <c r="C1169" s="28" t="s">
        <v>1691</v>
      </c>
      <c r="D1169" s="28" t="s">
        <v>1586</v>
      </c>
      <c r="E1169" s="563">
        <v>2591</v>
      </c>
      <c r="F1169" s="102">
        <v>441.6</v>
      </c>
      <c r="G1169" s="120"/>
      <c r="H1169" s="254"/>
      <c r="I1169" s="24"/>
      <c r="J1169" s="87"/>
      <c r="K1169" s="24"/>
    </row>
    <row r="1170" spans="1:11">
      <c r="A1170" s="27">
        <v>41117</v>
      </c>
      <c r="B1170" s="167"/>
      <c r="C1170" s="28" t="s">
        <v>166</v>
      </c>
      <c r="D1170" s="28" t="s">
        <v>1669</v>
      </c>
      <c r="E1170" s="563">
        <v>2580</v>
      </c>
      <c r="F1170" s="100">
        <v>237.74</v>
      </c>
      <c r="G1170" s="24"/>
      <c r="H1170" s="254"/>
      <c r="I1170" s="24"/>
      <c r="J1170" s="87"/>
      <c r="K1170" s="24"/>
    </row>
    <row r="1171" spans="1:11">
      <c r="A1171" s="27">
        <v>41117</v>
      </c>
      <c r="B1171" s="167"/>
      <c r="C1171" s="28" t="s">
        <v>666</v>
      </c>
      <c r="D1171" s="28" t="s">
        <v>1673</v>
      </c>
      <c r="E1171" s="563">
        <v>2586</v>
      </c>
      <c r="F1171" s="102">
        <v>152</v>
      </c>
      <c r="G1171" s="120"/>
      <c r="H1171" s="254"/>
      <c r="I1171" s="24"/>
      <c r="J1171" s="87"/>
      <c r="K1171" s="24"/>
    </row>
    <row r="1172" spans="1:11">
      <c r="A1172" s="27">
        <v>41120</v>
      </c>
      <c r="B1172" s="167"/>
      <c r="C1172" s="28" t="s">
        <v>23</v>
      </c>
      <c r="D1172" s="28" t="s">
        <v>1699</v>
      </c>
      <c r="E1172" s="563">
        <v>2606</v>
      </c>
      <c r="F1172" s="100">
        <v>100</v>
      </c>
      <c r="G1172" s="24"/>
      <c r="H1172" s="254"/>
      <c r="I1172" s="24"/>
      <c r="J1172" s="87"/>
      <c r="K1172" s="24"/>
    </row>
    <row r="1173" spans="1:11">
      <c r="A1173" s="27">
        <v>41107</v>
      </c>
      <c r="B1173" s="167"/>
      <c r="C1173" s="28" t="s">
        <v>372</v>
      </c>
      <c r="D1173" s="28" t="s">
        <v>1620</v>
      </c>
      <c r="E1173" s="539">
        <v>2487</v>
      </c>
      <c r="F1173" s="100">
        <v>1675.71</v>
      </c>
      <c r="H1173" s="172"/>
      <c r="I1173" s="24"/>
      <c r="J1173" s="87"/>
      <c r="K1173" s="24"/>
    </row>
    <row r="1174" spans="1:11">
      <c r="A1174" s="60">
        <v>41123</v>
      </c>
    </row>
    <row r="1175" spans="1:11">
      <c r="A1175" s="25">
        <v>41117</v>
      </c>
      <c r="B1175" s="112">
        <v>41122</v>
      </c>
      <c r="C1175" s="28" t="s">
        <v>469</v>
      </c>
      <c r="D1175" s="28" t="s">
        <v>1688</v>
      </c>
      <c r="E1175" s="563">
        <v>2604</v>
      </c>
      <c r="F1175" s="100">
        <v>4892.16</v>
      </c>
      <c r="G1175" s="24"/>
      <c r="H1175" s="120"/>
    </row>
    <row r="1176" spans="1:11">
      <c r="A1176" s="27">
        <v>41117</v>
      </c>
      <c r="B1176" s="167"/>
      <c r="C1176" s="28" t="s">
        <v>663</v>
      </c>
      <c r="D1176" s="28" t="s">
        <v>1672</v>
      </c>
      <c r="E1176" s="563">
        <v>2585</v>
      </c>
      <c r="F1176" s="102">
        <v>400</v>
      </c>
      <c r="G1176" s="120"/>
      <c r="H1176" s="172"/>
      <c r="I1176" s="24"/>
      <c r="J1176" s="87"/>
      <c r="K1176" s="24"/>
    </row>
    <row r="1177" spans="1:11">
      <c r="A1177" s="27">
        <v>41117</v>
      </c>
      <c r="B1177" s="167"/>
      <c r="C1177" s="28" t="s">
        <v>1690</v>
      </c>
      <c r="D1177" s="28" t="s">
        <v>1676</v>
      </c>
      <c r="E1177" s="563">
        <v>2589</v>
      </c>
      <c r="F1177" s="102">
        <v>353.28</v>
      </c>
      <c r="G1177" s="120"/>
      <c r="H1177" s="172"/>
      <c r="I1177" s="24"/>
      <c r="J1177" s="87"/>
      <c r="K1177" s="24"/>
    </row>
    <row r="1178" spans="1:11">
      <c r="A1178" s="27">
        <v>41121</v>
      </c>
      <c r="B1178" s="167"/>
      <c r="C1178" s="28" t="s">
        <v>896</v>
      </c>
      <c r="D1178" s="28" t="s">
        <v>1702</v>
      </c>
      <c r="E1178" s="563">
        <v>2611</v>
      </c>
      <c r="F1178" s="100">
        <v>116.55</v>
      </c>
      <c r="G1178" s="24"/>
      <c r="H1178" s="172"/>
      <c r="I1178" s="24"/>
      <c r="J1178" s="87"/>
      <c r="K1178" s="24"/>
    </row>
    <row r="1179" spans="1:11">
      <c r="A1179" s="27">
        <v>41117</v>
      </c>
      <c r="B1179" s="167"/>
      <c r="C1179" s="28" t="s">
        <v>1288</v>
      </c>
      <c r="D1179" s="28" t="s">
        <v>1687</v>
      </c>
      <c r="E1179" s="563">
        <v>2603</v>
      </c>
      <c r="F1179" s="102">
        <v>68.09</v>
      </c>
      <c r="G1179" s="120"/>
      <c r="H1179" s="172"/>
      <c r="I1179" s="24"/>
      <c r="J1179" s="87"/>
      <c r="K1179" s="24"/>
    </row>
    <row r="1180" spans="1:11">
      <c r="A1180" s="60">
        <v>41124</v>
      </c>
      <c r="H1180" s="253"/>
    </row>
    <row r="1181" spans="1:11">
      <c r="A1181" s="27">
        <v>41059</v>
      </c>
      <c r="B1181" s="167">
        <v>41123</v>
      </c>
      <c r="C1181" s="28" t="s">
        <v>130</v>
      </c>
      <c r="D1181" s="28" t="s">
        <v>1714</v>
      </c>
      <c r="E1181" s="539">
        <v>1940</v>
      </c>
      <c r="F1181" s="100">
        <v>8000</v>
      </c>
      <c r="H1181" s="254"/>
      <c r="I1181" s="24"/>
      <c r="J1181" s="87"/>
      <c r="K1181" s="24"/>
    </row>
    <row r="1182" spans="1:11">
      <c r="A1182" s="27">
        <v>41089</v>
      </c>
      <c r="B1182" s="167">
        <v>41123</v>
      </c>
      <c r="C1182" s="28" t="s">
        <v>1718</v>
      </c>
      <c r="D1182" s="28" t="s">
        <v>1717</v>
      </c>
      <c r="E1182" s="539">
        <v>2298</v>
      </c>
      <c r="F1182" s="100">
        <v>1238.74</v>
      </c>
      <c r="G1182" s="86"/>
      <c r="H1182" s="250"/>
    </row>
    <row r="1183" spans="1:11">
      <c r="A1183" s="27">
        <v>41117</v>
      </c>
      <c r="B1183" s="167"/>
      <c r="C1183" s="28" t="s">
        <v>1122</v>
      </c>
      <c r="D1183" s="28" t="s">
        <v>1683</v>
      </c>
      <c r="E1183" s="539">
        <v>2597</v>
      </c>
      <c r="F1183" s="100">
        <v>1000</v>
      </c>
      <c r="G1183" s="24"/>
      <c r="H1183" s="172"/>
      <c r="I1183" s="24"/>
      <c r="J1183" s="87"/>
      <c r="K1183" s="24"/>
    </row>
    <row r="1184" spans="1:11">
      <c r="A1184" s="25">
        <v>41095</v>
      </c>
      <c r="B1184" s="112">
        <v>41124</v>
      </c>
      <c r="C1184" s="28" t="s">
        <v>1615</v>
      </c>
      <c r="D1184" s="28" t="s">
        <v>1613</v>
      </c>
      <c r="E1184" s="539">
        <v>2394</v>
      </c>
      <c r="F1184" s="100">
        <v>8000</v>
      </c>
      <c r="G1184" s="24"/>
      <c r="H1184" s="172"/>
    </row>
    <row r="1185" spans="1:11">
      <c r="A1185" s="27">
        <v>41075</v>
      </c>
      <c r="B1185" s="276"/>
      <c r="C1185" s="28" t="s">
        <v>1325</v>
      </c>
      <c r="D1185" s="28" t="s">
        <v>1320</v>
      </c>
      <c r="E1185" s="539">
        <v>2188</v>
      </c>
      <c r="F1185" s="102">
        <v>552</v>
      </c>
      <c r="G1185" s="120"/>
      <c r="H1185" s="172"/>
      <c r="I1185" s="24"/>
      <c r="J1185" s="73"/>
      <c r="K1185" s="74"/>
    </row>
    <row r="1186" spans="1:11">
      <c r="A1186" s="27">
        <v>41124</v>
      </c>
      <c r="B1186" s="167"/>
      <c r="C1186" s="28" t="s">
        <v>1756</v>
      </c>
      <c r="D1186" s="28" t="s">
        <v>1739</v>
      </c>
      <c r="E1186" s="539">
        <v>2617</v>
      </c>
      <c r="F1186" s="128">
        <v>107.4</v>
      </c>
      <c r="G1186" s="120"/>
      <c r="H1186" s="250"/>
      <c r="I1186" s="24"/>
      <c r="J1186" s="87"/>
      <c r="K1186" s="24"/>
    </row>
    <row r="1187" spans="1:11">
      <c r="A1187" s="60">
        <v>41128</v>
      </c>
      <c r="F1187" s="91"/>
      <c r="G1187" s="86"/>
      <c r="H1187" s="302"/>
    </row>
    <row r="1188" spans="1:11">
      <c r="A1188" s="27">
        <v>41089</v>
      </c>
      <c r="B1188" s="167"/>
      <c r="C1188" s="28" t="s">
        <v>1763</v>
      </c>
      <c r="D1188" s="28" t="s">
        <v>1764</v>
      </c>
      <c r="E1188" s="539">
        <v>2303</v>
      </c>
      <c r="F1188" s="100">
        <v>2049</v>
      </c>
      <c r="G1188" s="254"/>
      <c r="I1188" s="24"/>
      <c r="J1188" s="87"/>
      <c r="K1188" s="24"/>
    </row>
    <row r="1189" spans="1:11">
      <c r="A1189" s="27">
        <v>41124</v>
      </c>
      <c r="B1189" s="167"/>
      <c r="C1189" s="28" t="s">
        <v>896</v>
      </c>
      <c r="D1189" s="28" t="s">
        <v>1743</v>
      </c>
      <c r="E1189" s="539">
        <v>2621</v>
      </c>
      <c r="F1189" s="214">
        <v>247.5</v>
      </c>
      <c r="I1189" s="24"/>
      <c r="J1189" s="87"/>
      <c r="K1189" s="24"/>
    </row>
    <row r="1190" spans="1:11">
      <c r="A1190" s="27">
        <v>41124</v>
      </c>
      <c r="B1190" s="167"/>
      <c r="C1190" s="28" t="s">
        <v>168</v>
      </c>
      <c r="D1190" s="28" t="s">
        <v>1754</v>
      </c>
      <c r="E1190" s="539">
        <v>2638</v>
      </c>
      <c r="F1190" s="214">
        <v>248.41</v>
      </c>
      <c r="I1190" s="24"/>
      <c r="J1190" s="87"/>
      <c r="K1190" s="24"/>
    </row>
    <row r="1191" spans="1:11">
      <c r="A1191" s="27">
        <v>41066</v>
      </c>
      <c r="B1191" s="167"/>
      <c r="C1191" s="28" t="s">
        <v>1802</v>
      </c>
      <c r="D1191" s="28" t="s">
        <v>1803</v>
      </c>
      <c r="E1191" s="539">
        <v>2030</v>
      </c>
      <c r="F1191" s="214">
        <v>220</v>
      </c>
      <c r="I1191" s="24"/>
      <c r="J1191" s="87"/>
      <c r="K1191" s="24"/>
    </row>
    <row r="1192" spans="1:11">
      <c r="A1192" s="60">
        <v>41129</v>
      </c>
    </row>
    <row r="1193" spans="1:11">
      <c r="A1193" s="27">
        <v>41124</v>
      </c>
      <c r="B1193" s="167"/>
      <c r="C1193" s="28" t="s">
        <v>1122</v>
      </c>
      <c r="D1193" s="28" t="s">
        <v>1744</v>
      </c>
      <c r="E1193" s="563">
        <v>2622</v>
      </c>
      <c r="F1193" s="128">
        <v>1000</v>
      </c>
      <c r="G1193" s="120"/>
      <c r="H1193" s="250"/>
      <c r="I1193" s="24"/>
      <c r="J1193" s="87"/>
      <c r="K1193" s="24"/>
    </row>
    <row r="1194" spans="1:11">
      <c r="A1194" s="27">
        <v>41124</v>
      </c>
      <c r="B1194" s="167"/>
      <c r="C1194" s="28" t="s">
        <v>1328</v>
      </c>
      <c r="D1194" s="28" t="s">
        <v>1785</v>
      </c>
      <c r="E1194" s="563">
        <v>2615</v>
      </c>
      <c r="F1194" s="100">
        <v>960</v>
      </c>
      <c r="G1194" s="24"/>
      <c r="H1194" s="172"/>
      <c r="I1194" s="24"/>
      <c r="J1194" s="87"/>
      <c r="K1194" s="24"/>
    </row>
    <row r="1195" spans="1:11">
      <c r="A1195" s="27">
        <v>41127</v>
      </c>
      <c r="B1195" s="167"/>
      <c r="C1195" s="28" t="s">
        <v>1767</v>
      </c>
      <c r="D1195" s="28" t="s">
        <v>1775</v>
      </c>
      <c r="E1195" s="563">
        <v>2641</v>
      </c>
      <c r="F1195" s="100">
        <v>772.8</v>
      </c>
      <c r="G1195" s="24"/>
      <c r="H1195" s="172"/>
      <c r="I1195" s="24"/>
      <c r="J1195" s="87"/>
      <c r="K1195" s="24"/>
    </row>
    <row r="1196" spans="1:11">
      <c r="A1196" s="27">
        <v>41127</v>
      </c>
      <c r="B1196" s="167"/>
      <c r="C1196" s="28" t="s">
        <v>1766</v>
      </c>
      <c r="D1196" s="28" t="s">
        <v>1774</v>
      </c>
      <c r="E1196" s="563">
        <v>2639</v>
      </c>
      <c r="F1196" s="100">
        <v>320.76</v>
      </c>
      <c r="G1196" s="24"/>
      <c r="H1196" s="172"/>
      <c r="I1196" s="24"/>
      <c r="J1196" s="87"/>
      <c r="K1196" s="24"/>
    </row>
    <row r="1197" spans="1:11">
      <c r="A1197" s="27">
        <v>41103</v>
      </c>
      <c r="B1197" s="167"/>
      <c r="C1197" s="28" t="s">
        <v>1596</v>
      </c>
      <c r="D1197" s="28" t="s">
        <v>1584</v>
      </c>
      <c r="E1197" s="563">
        <v>2456</v>
      </c>
      <c r="F1197" s="102">
        <v>312.8</v>
      </c>
      <c r="G1197" s="120"/>
      <c r="H1197" s="172"/>
    </row>
    <row r="1198" spans="1:11">
      <c r="A1198" s="27">
        <v>41124</v>
      </c>
      <c r="B1198" s="167"/>
      <c r="C1198" s="28" t="s">
        <v>438</v>
      </c>
      <c r="D1198" s="28" t="s">
        <v>1746</v>
      </c>
      <c r="E1198" s="563">
        <v>2624</v>
      </c>
      <c r="F1198" s="128">
        <v>303.36</v>
      </c>
      <c r="G1198" s="120"/>
      <c r="H1198" s="250"/>
      <c r="I1198" s="24"/>
      <c r="J1198" s="87"/>
      <c r="K1198" s="24"/>
    </row>
    <row r="1199" spans="1:11">
      <c r="A1199" s="27">
        <v>41124</v>
      </c>
      <c r="B1199" s="167"/>
      <c r="C1199" s="28" t="s">
        <v>1757</v>
      </c>
      <c r="D1199" s="28" t="s">
        <v>1740</v>
      </c>
      <c r="E1199" s="563">
        <v>2618</v>
      </c>
      <c r="F1199" s="128">
        <v>253.08</v>
      </c>
      <c r="G1199" s="120"/>
      <c r="H1199" s="250"/>
      <c r="I1199" s="24"/>
      <c r="J1199" s="87"/>
      <c r="K1199" s="24"/>
    </row>
    <row r="1200" spans="1:11">
      <c r="A1200" s="27">
        <v>41124</v>
      </c>
      <c r="B1200" s="167"/>
      <c r="C1200" s="28" t="s">
        <v>662</v>
      </c>
      <c r="D1200" s="28" t="s">
        <v>1741</v>
      </c>
      <c r="E1200" s="563">
        <v>2619</v>
      </c>
      <c r="F1200" s="100">
        <v>101.34</v>
      </c>
      <c r="G1200" s="24"/>
      <c r="H1200" s="172"/>
      <c r="I1200" s="24"/>
      <c r="J1200" s="87"/>
      <c r="K1200" s="24"/>
    </row>
    <row r="1201" spans="1:11">
      <c r="A1201" s="27">
        <v>41128</v>
      </c>
      <c r="B1201" s="167"/>
      <c r="C1201" s="28" t="s">
        <v>835</v>
      </c>
      <c r="D1201" s="28" t="s">
        <v>1800</v>
      </c>
      <c r="E1201" s="539">
        <v>2613</v>
      </c>
      <c r="F1201" s="100">
        <v>2434.52</v>
      </c>
      <c r="H1201" s="254"/>
      <c r="I1201" s="24"/>
      <c r="J1201" s="87"/>
      <c r="K1201" s="24"/>
    </row>
    <row r="1202" spans="1:11">
      <c r="A1202" s="27">
        <v>41121</v>
      </c>
      <c r="B1202" s="167"/>
      <c r="C1202" s="28" t="s">
        <v>1804</v>
      </c>
      <c r="D1202" s="28" t="s">
        <v>1805</v>
      </c>
      <c r="E1202" s="539">
        <v>2632</v>
      </c>
      <c r="F1202" s="100">
        <v>353.28</v>
      </c>
      <c r="H1202" s="254"/>
      <c r="I1202" s="24"/>
      <c r="J1202" s="87"/>
      <c r="K1202" s="24"/>
    </row>
    <row r="1203" spans="1:11">
      <c r="A1203" s="60">
        <v>41130</v>
      </c>
      <c r="F1203" s="141"/>
      <c r="G1203" s="24"/>
      <c r="H1203" s="250"/>
    </row>
    <row r="1204" spans="1:11">
      <c r="A1204" s="27">
        <v>41124</v>
      </c>
      <c r="B1204" s="167"/>
      <c r="C1204" s="28" t="s">
        <v>1148</v>
      </c>
      <c r="D1204" s="28" t="s">
        <v>1750</v>
      </c>
      <c r="E1204" s="539">
        <v>2631</v>
      </c>
      <c r="F1204" s="100">
        <v>777.6</v>
      </c>
      <c r="G1204" s="24"/>
      <c r="H1204" s="254"/>
      <c r="I1204" s="24"/>
      <c r="J1204" s="87"/>
      <c r="K1204" s="24"/>
    </row>
    <row r="1205" spans="1:11">
      <c r="A1205" s="27">
        <v>41124</v>
      </c>
      <c r="B1205" s="167"/>
      <c r="C1205" s="28" t="s">
        <v>1761</v>
      </c>
      <c r="D1205" s="28" t="s">
        <v>1753</v>
      </c>
      <c r="E1205" s="539">
        <v>2636</v>
      </c>
      <c r="F1205" s="128">
        <v>640</v>
      </c>
      <c r="G1205" s="120"/>
      <c r="H1205" s="253"/>
      <c r="I1205" s="24"/>
      <c r="J1205" s="87"/>
      <c r="K1205" s="24"/>
    </row>
    <row r="1206" spans="1:11">
      <c r="A1206" s="27">
        <v>41124</v>
      </c>
      <c r="B1206" s="167"/>
      <c r="C1206" s="28" t="s">
        <v>1249</v>
      </c>
      <c r="D1206" s="28" t="s">
        <v>1241</v>
      </c>
      <c r="E1206" s="539">
        <v>2628</v>
      </c>
      <c r="F1206" s="128">
        <v>400</v>
      </c>
      <c r="G1206" s="120"/>
      <c r="H1206" s="253"/>
      <c r="I1206" s="24"/>
      <c r="J1206" s="87"/>
      <c r="K1206" s="24"/>
    </row>
    <row r="1207" spans="1:11">
      <c r="A1207" s="27">
        <v>41124</v>
      </c>
      <c r="B1207" s="33"/>
      <c r="C1207" s="26" t="s">
        <v>1798</v>
      </c>
      <c r="D1207" s="26" t="s">
        <v>1799</v>
      </c>
      <c r="E1207" s="561">
        <v>2637</v>
      </c>
      <c r="F1207" s="128">
        <v>429.77</v>
      </c>
      <c r="G1207" s="24"/>
      <c r="H1207" s="253"/>
    </row>
    <row r="1208" spans="1:11">
      <c r="A1208" s="60">
        <v>41134</v>
      </c>
      <c r="B1208" s="33"/>
      <c r="C1208" s="26"/>
      <c r="D1208" s="26"/>
      <c r="E1208" s="561"/>
      <c r="F1208" s="149"/>
      <c r="G1208" s="24"/>
      <c r="H1208" s="253"/>
    </row>
    <row r="1209" spans="1:11">
      <c r="A1209" s="25">
        <v>41095</v>
      </c>
      <c r="B1209" s="112">
        <v>41121</v>
      </c>
      <c r="C1209" s="28" t="s">
        <v>1615</v>
      </c>
      <c r="D1209" s="28" t="s">
        <v>1614</v>
      </c>
      <c r="E1209" s="539">
        <v>2395</v>
      </c>
      <c r="F1209" s="305">
        <v>6994.15</v>
      </c>
    </row>
    <row r="1210" spans="1:11">
      <c r="A1210" s="27">
        <v>41127</v>
      </c>
      <c r="B1210" s="167"/>
      <c r="C1210" s="28" t="s">
        <v>158</v>
      </c>
      <c r="D1210" s="28" t="s">
        <v>1777</v>
      </c>
      <c r="E1210" s="563">
        <v>2644</v>
      </c>
      <c r="F1210" s="100">
        <v>4729.57</v>
      </c>
      <c r="G1210" s="24"/>
      <c r="H1210" s="172"/>
      <c r="I1210" s="24"/>
      <c r="J1210" s="87"/>
      <c r="K1210" s="24"/>
    </row>
    <row r="1211" spans="1:11">
      <c r="A1211" s="167">
        <v>41051</v>
      </c>
      <c r="B1211" s="167">
        <v>41068</v>
      </c>
      <c r="C1211" s="66" t="s">
        <v>387</v>
      </c>
      <c r="D1211" s="66" t="s">
        <v>1876</v>
      </c>
      <c r="E1211" s="568">
        <v>1920</v>
      </c>
      <c r="F1211" s="314">
        <v>1000</v>
      </c>
      <c r="G1211" s="306"/>
      <c r="H1211" s="250"/>
      <c r="I1211" s="24"/>
    </row>
    <row r="1212" spans="1:11">
      <c r="A1212" s="27">
        <v>41124</v>
      </c>
      <c r="B1212" s="167"/>
      <c r="C1212" s="28" t="s">
        <v>443</v>
      </c>
      <c r="D1212" s="28" t="s">
        <v>1752</v>
      </c>
      <c r="E1212" s="563">
        <v>2635</v>
      </c>
      <c r="F1212" s="128">
        <v>412.18</v>
      </c>
      <c r="G1212" s="120"/>
      <c r="H1212" s="250"/>
      <c r="I1212" s="24"/>
      <c r="J1212" s="87"/>
      <c r="K1212" s="24"/>
    </row>
    <row r="1213" spans="1:11">
      <c r="A1213" s="27">
        <v>41129</v>
      </c>
      <c r="B1213" s="167"/>
      <c r="C1213" s="28" t="s">
        <v>1797</v>
      </c>
      <c r="D1213" s="28" t="s">
        <v>1796</v>
      </c>
      <c r="E1213" s="563">
        <v>2655</v>
      </c>
      <c r="F1213" s="100">
        <v>345.8</v>
      </c>
      <c r="G1213" s="24"/>
      <c r="H1213" s="172"/>
      <c r="I1213" s="24"/>
      <c r="J1213" s="87"/>
      <c r="K1213" s="24"/>
    </row>
    <row r="1214" spans="1:11">
      <c r="A1214" s="27">
        <v>41124</v>
      </c>
      <c r="B1214" s="167"/>
      <c r="C1214" s="28" t="s">
        <v>1760</v>
      </c>
      <c r="D1214" s="28" t="s">
        <v>1751</v>
      </c>
      <c r="E1214" s="563">
        <v>2633</v>
      </c>
      <c r="F1214" s="100">
        <v>294.39999999999998</v>
      </c>
      <c r="G1214" s="24"/>
      <c r="H1214" s="172"/>
      <c r="I1214" s="24"/>
      <c r="J1214" s="87"/>
      <c r="K1214" s="24"/>
    </row>
    <row r="1215" spans="1:11">
      <c r="A1215" s="27">
        <v>41121</v>
      </c>
      <c r="B1215" s="167"/>
      <c r="C1215" s="28" t="s">
        <v>1811</v>
      </c>
      <c r="D1215" s="28" t="s">
        <v>1812</v>
      </c>
      <c r="E1215" s="563">
        <v>2630</v>
      </c>
      <c r="F1215" s="100">
        <v>220.8</v>
      </c>
      <c r="G1215" s="24"/>
      <c r="H1215" s="250"/>
      <c r="I1215" s="24"/>
    </row>
    <row r="1216" spans="1:11">
      <c r="A1216" s="60">
        <v>41135</v>
      </c>
    </row>
    <row r="1217" spans="1:11">
      <c r="A1217" s="27">
        <v>41072</v>
      </c>
      <c r="B1217" s="167"/>
      <c r="C1217" s="28" t="s">
        <v>130</v>
      </c>
      <c r="D1217" s="28" t="s">
        <v>1277</v>
      </c>
      <c r="E1217" s="563">
        <v>2072</v>
      </c>
      <c r="F1217" s="102">
        <v>8067.67</v>
      </c>
      <c r="G1217" s="24"/>
      <c r="H1217" s="254"/>
      <c r="I1217" s="24"/>
      <c r="J1217" s="73"/>
      <c r="K1217" s="74"/>
    </row>
    <row r="1218" spans="1:11">
      <c r="A1218" s="27">
        <v>41103</v>
      </c>
      <c r="B1218" s="167">
        <v>41134</v>
      </c>
      <c r="C1218" s="28" t="s">
        <v>19</v>
      </c>
      <c r="D1218" s="28" t="s">
        <v>1810</v>
      </c>
      <c r="E1218" s="563">
        <v>2472</v>
      </c>
      <c r="F1218" s="100">
        <v>1500</v>
      </c>
      <c r="G1218" s="24"/>
      <c r="H1218" s="254"/>
      <c r="I1218" s="24"/>
      <c r="J1218" s="73"/>
      <c r="K1218" s="74"/>
    </row>
    <row r="1219" spans="1:11">
      <c r="A1219" s="25">
        <v>41100</v>
      </c>
      <c r="B1219" s="112">
        <v>41131</v>
      </c>
      <c r="C1219" s="28" t="s">
        <v>133</v>
      </c>
      <c r="D1219" s="28" t="s">
        <v>1548</v>
      </c>
      <c r="E1219" s="563">
        <v>2418</v>
      </c>
      <c r="F1219" s="100">
        <v>1500</v>
      </c>
      <c r="G1219" s="120"/>
      <c r="H1219" s="254"/>
    </row>
    <row r="1220" spans="1:11">
      <c r="A1220" s="25">
        <v>41127</v>
      </c>
      <c r="B1220" s="112"/>
      <c r="C1220" s="28" t="s">
        <v>1768</v>
      </c>
      <c r="D1220" s="28" t="s">
        <v>1370</v>
      </c>
      <c r="E1220" s="563">
        <v>2643</v>
      </c>
      <c r="F1220" s="128">
        <v>552</v>
      </c>
      <c r="G1220" s="120"/>
      <c r="H1220" s="253"/>
      <c r="I1220" s="24"/>
      <c r="J1220" s="87"/>
      <c r="K1220" s="24"/>
    </row>
    <row r="1221" spans="1:11">
      <c r="A1221" s="25">
        <v>41124</v>
      </c>
      <c r="B1221" s="112"/>
      <c r="C1221" s="28" t="s">
        <v>347</v>
      </c>
      <c r="D1221" s="28" t="s">
        <v>1742</v>
      </c>
      <c r="E1221" s="563">
        <v>2620</v>
      </c>
      <c r="F1221" s="100">
        <v>350</v>
      </c>
      <c r="G1221" s="24"/>
      <c r="H1221" s="254"/>
      <c r="I1221" s="24"/>
      <c r="J1221" s="87"/>
      <c r="K1221" s="24"/>
    </row>
    <row r="1222" spans="1:11">
      <c r="A1222" s="25">
        <v>41127</v>
      </c>
      <c r="B1222" s="112"/>
      <c r="C1222" s="28" t="s">
        <v>621</v>
      </c>
      <c r="D1222" s="28" t="s">
        <v>1776</v>
      </c>
      <c r="E1222" s="563">
        <v>2642</v>
      </c>
      <c r="F1222" s="128">
        <v>254.4</v>
      </c>
      <c r="G1222" s="120"/>
      <c r="H1222" s="253"/>
      <c r="I1222" s="24"/>
      <c r="J1222" s="87"/>
      <c r="K1222" s="24"/>
    </row>
    <row r="1223" spans="1:11">
      <c r="A1223" s="25">
        <v>41121</v>
      </c>
      <c r="B1223" s="112"/>
      <c r="C1223" s="28" t="s">
        <v>1288</v>
      </c>
      <c r="D1223" s="28" t="s">
        <v>1801</v>
      </c>
      <c r="E1223" s="563">
        <v>2634</v>
      </c>
      <c r="F1223" s="100">
        <v>72.41</v>
      </c>
      <c r="G1223" s="24"/>
      <c r="H1223" s="254"/>
      <c r="I1223" s="24"/>
      <c r="J1223" s="87"/>
      <c r="K1223" s="24"/>
    </row>
    <row r="1224" spans="1:11">
      <c r="A1224" s="25">
        <v>41124</v>
      </c>
      <c r="B1224" s="112"/>
      <c r="C1224" s="28" t="s">
        <v>1758</v>
      </c>
      <c r="D1224" s="28" t="s">
        <v>1745</v>
      </c>
      <c r="E1224" s="563">
        <v>2623</v>
      </c>
      <c r="F1224" s="100">
        <v>55</v>
      </c>
      <c r="G1224" s="24"/>
      <c r="H1224" s="254"/>
      <c r="I1224" s="24"/>
      <c r="J1224" s="87"/>
      <c r="K1224" s="24"/>
    </row>
    <row r="1225" spans="1:11">
      <c r="A1225" s="25">
        <v>41100</v>
      </c>
      <c r="B1225" s="112">
        <v>41131</v>
      </c>
      <c r="C1225" s="28" t="s">
        <v>133</v>
      </c>
      <c r="D1225" s="28" t="s">
        <v>1548</v>
      </c>
      <c r="E1225" s="563">
        <v>2418</v>
      </c>
      <c r="F1225" s="100">
        <v>956.82</v>
      </c>
      <c r="G1225" s="24"/>
      <c r="H1225" s="254"/>
    </row>
    <row r="1226" spans="1:11">
      <c r="A1226" s="60">
        <v>41136</v>
      </c>
      <c r="F1226" s="307"/>
      <c r="G1226" s="46"/>
      <c r="H1226" s="253"/>
    </row>
    <row r="1227" spans="1:11">
      <c r="A1227" s="25">
        <v>41116</v>
      </c>
      <c r="B1227" s="112">
        <v>41124</v>
      </c>
      <c r="C1227" s="66" t="s">
        <v>1668</v>
      </c>
      <c r="D1227" s="66" t="s">
        <v>1666</v>
      </c>
      <c r="E1227" s="556">
        <v>2575</v>
      </c>
      <c r="F1227" s="100">
        <v>4409.75</v>
      </c>
      <c r="H1227" s="254"/>
    </row>
    <row r="1228" spans="1:11">
      <c r="A1228" s="27">
        <v>41129</v>
      </c>
      <c r="B1228" s="167"/>
      <c r="C1228" s="28" t="s">
        <v>1122</v>
      </c>
      <c r="D1228" s="28" t="s">
        <v>1795</v>
      </c>
      <c r="E1228" s="539">
        <v>2654</v>
      </c>
      <c r="F1228" s="128">
        <v>1086.78</v>
      </c>
      <c r="H1228" s="253"/>
      <c r="I1228" s="24"/>
      <c r="J1228" s="87"/>
      <c r="K1228" s="24"/>
    </row>
    <row r="1229" spans="1:11">
      <c r="A1229" s="27">
        <v>41124</v>
      </c>
      <c r="B1229" s="167"/>
      <c r="C1229" s="28" t="s">
        <v>1396</v>
      </c>
      <c r="D1229" s="28" t="s">
        <v>1747</v>
      </c>
      <c r="E1229" s="539">
        <v>2626</v>
      </c>
      <c r="F1229" s="100">
        <v>184</v>
      </c>
      <c r="H1229" s="254"/>
      <c r="I1229" s="24"/>
      <c r="J1229" s="87"/>
      <c r="K1229" s="24"/>
    </row>
    <row r="1230" spans="1:11">
      <c r="A1230" s="60">
        <v>41137</v>
      </c>
      <c r="F1230" s="91"/>
      <c r="H1230" s="253"/>
    </row>
    <row r="1231" spans="1:11">
      <c r="A1231" s="27">
        <v>41135</v>
      </c>
      <c r="B1231" s="167"/>
      <c r="C1231" s="28" t="s">
        <v>1762</v>
      </c>
      <c r="D1231" s="28" t="s">
        <v>1819</v>
      </c>
      <c r="E1231" s="539">
        <v>2665</v>
      </c>
      <c r="F1231" s="100">
        <v>3000</v>
      </c>
      <c r="H1231" s="254"/>
      <c r="I1231" s="24"/>
      <c r="J1231" s="87"/>
      <c r="K1231" s="24"/>
    </row>
    <row r="1232" spans="1:11">
      <c r="A1232" s="27">
        <v>41075</v>
      </c>
      <c r="B1232" s="167">
        <v>41136</v>
      </c>
      <c r="C1232" s="28" t="s">
        <v>1609</v>
      </c>
      <c r="D1232" s="28" t="s">
        <v>1813</v>
      </c>
      <c r="E1232" s="539">
        <v>2175</v>
      </c>
      <c r="F1232" s="100">
        <v>550</v>
      </c>
      <c r="H1232" s="254"/>
      <c r="I1232" s="24"/>
      <c r="J1232" s="87"/>
      <c r="K1232" s="24"/>
    </row>
    <row r="1233" spans="1:11">
      <c r="A1233" s="27">
        <v>41127</v>
      </c>
      <c r="B1233" s="167"/>
      <c r="C1233" s="28" t="s">
        <v>1773</v>
      </c>
      <c r="D1233" s="28" t="s">
        <v>1783</v>
      </c>
      <c r="E1233" s="539">
        <v>2650</v>
      </c>
      <c r="F1233" s="100">
        <v>500</v>
      </c>
      <c r="H1233" s="254"/>
      <c r="I1233" s="24"/>
      <c r="J1233" s="87"/>
      <c r="K1233" s="24"/>
    </row>
    <row r="1234" spans="1:11">
      <c r="A1234" s="27">
        <v>41124</v>
      </c>
      <c r="B1234" s="167"/>
      <c r="C1234" s="28" t="s">
        <v>1759</v>
      </c>
      <c r="D1234" s="28" t="s">
        <v>1748</v>
      </c>
      <c r="E1234" s="539">
        <v>2627</v>
      </c>
      <c r="F1234" s="100">
        <v>496.8</v>
      </c>
      <c r="H1234" s="254"/>
      <c r="I1234" s="24"/>
      <c r="J1234" s="87"/>
      <c r="K1234" s="24"/>
    </row>
    <row r="1235" spans="1:11">
      <c r="A1235" s="27">
        <v>41127</v>
      </c>
      <c r="B1235" s="167"/>
      <c r="C1235" s="28" t="s">
        <v>1692</v>
      </c>
      <c r="D1235" s="28" t="s">
        <v>1378</v>
      </c>
      <c r="E1235" s="539">
        <v>2651</v>
      </c>
      <c r="F1235" s="100">
        <v>441.6</v>
      </c>
      <c r="H1235" s="254"/>
      <c r="I1235" s="24"/>
      <c r="J1235" s="87"/>
      <c r="K1235" s="24"/>
    </row>
    <row r="1236" spans="1:11">
      <c r="A1236" s="27">
        <v>41103</v>
      </c>
      <c r="B1236" s="167"/>
      <c r="C1236" s="28" t="s">
        <v>1602</v>
      </c>
      <c r="D1236" s="28" t="s">
        <v>1590</v>
      </c>
      <c r="E1236" s="539">
        <v>2466</v>
      </c>
      <c r="F1236" s="102">
        <v>331.2</v>
      </c>
      <c r="G1236" s="120"/>
      <c r="H1236" s="254"/>
    </row>
    <row r="1237" spans="1:11">
      <c r="A1237" s="27">
        <v>41127</v>
      </c>
      <c r="B1237" s="167"/>
      <c r="C1237" s="28" t="s">
        <v>1769</v>
      </c>
      <c r="D1237" s="28" t="s">
        <v>1778</v>
      </c>
      <c r="E1237" s="539">
        <v>2645</v>
      </c>
      <c r="F1237" s="100">
        <v>248.4</v>
      </c>
      <c r="H1237" s="254"/>
      <c r="I1237" s="24"/>
      <c r="J1237" s="87"/>
      <c r="K1237" s="24"/>
    </row>
    <row r="1238" spans="1:11">
      <c r="A1238" s="27">
        <v>41129</v>
      </c>
      <c r="B1238" s="167"/>
      <c r="C1238" s="28" t="s">
        <v>1602</v>
      </c>
      <c r="D1238" s="28" t="s">
        <v>1794</v>
      </c>
      <c r="E1238" s="539">
        <v>2653</v>
      </c>
      <c r="F1238" s="100">
        <v>110.4</v>
      </c>
      <c r="H1238" s="254"/>
      <c r="I1238" s="24"/>
      <c r="J1238" s="87"/>
      <c r="K1238" s="24"/>
    </row>
    <row r="1239" spans="1:11">
      <c r="A1239" s="27">
        <v>41135</v>
      </c>
      <c r="B1239" s="167"/>
      <c r="C1239" s="28" t="s">
        <v>1563</v>
      </c>
      <c r="D1239" s="28" t="s">
        <v>1880</v>
      </c>
      <c r="E1239" s="539">
        <v>2659</v>
      </c>
      <c r="F1239" s="100">
        <v>1000</v>
      </c>
      <c r="H1239" s="254"/>
      <c r="I1239" s="24"/>
      <c r="J1239" s="87"/>
      <c r="K1239" s="24"/>
    </row>
    <row r="1240" spans="1:11">
      <c r="A1240" s="27">
        <v>41136</v>
      </c>
      <c r="B1240" s="167"/>
      <c r="C1240" s="28" t="s">
        <v>1821</v>
      </c>
      <c r="D1240" s="28" t="s">
        <v>1822</v>
      </c>
      <c r="E1240" s="539">
        <v>2667</v>
      </c>
      <c r="F1240" s="100">
        <v>460</v>
      </c>
      <c r="H1240" s="254"/>
      <c r="I1240" s="24"/>
      <c r="J1240" s="87"/>
      <c r="K1240" s="24"/>
    </row>
    <row r="1241" spans="1:11">
      <c r="A1241" s="60">
        <v>41138</v>
      </c>
      <c r="F1241" s="91"/>
      <c r="H1241" s="253"/>
    </row>
    <row r="1242" spans="1:11">
      <c r="A1242" s="27">
        <v>41124</v>
      </c>
      <c r="B1242" s="167"/>
      <c r="C1242" s="28" t="s">
        <v>1693</v>
      </c>
      <c r="D1242" s="28" t="s">
        <v>1749</v>
      </c>
      <c r="E1242" s="539">
        <v>2629</v>
      </c>
      <c r="F1242" s="100">
        <v>750.72</v>
      </c>
      <c r="H1242" s="254"/>
      <c r="I1242" s="24"/>
      <c r="J1242" s="87"/>
      <c r="K1242" s="24"/>
    </row>
    <row r="1243" spans="1:11">
      <c r="A1243" s="27">
        <v>41121</v>
      </c>
      <c r="B1243" s="167"/>
      <c r="C1243" s="28" t="s">
        <v>409</v>
      </c>
      <c r="D1243" s="28" t="s">
        <v>1701</v>
      </c>
      <c r="E1243" s="539">
        <v>2607</v>
      </c>
      <c r="F1243" s="100">
        <v>602.42999999999995</v>
      </c>
      <c r="H1243" s="254"/>
      <c r="I1243" s="24"/>
      <c r="J1243" s="87"/>
      <c r="K1243" s="24"/>
    </row>
    <row r="1244" spans="1:11">
      <c r="A1244" s="27">
        <v>41127</v>
      </c>
      <c r="B1244" s="167"/>
      <c r="C1244" s="28" t="s">
        <v>1771</v>
      </c>
      <c r="D1244" s="28" t="s">
        <v>1780</v>
      </c>
      <c r="E1244" s="539">
        <v>2647</v>
      </c>
      <c r="F1244" s="100">
        <v>340.4</v>
      </c>
      <c r="H1244" s="254"/>
      <c r="I1244" s="24"/>
      <c r="J1244" s="87"/>
      <c r="K1244" s="24"/>
    </row>
    <row r="1245" spans="1:11">
      <c r="A1245" s="27">
        <v>41137</v>
      </c>
      <c r="B1245" s="167"/>
      <c r="C1245" s="28" t="s">
        <v>264</v>
      </c>
      <c r="D1245" s="28" t="s">
        <v>1831</v>
      </c>
      <c r="E1245" s="539">
        <v>2733</v>
      </c>
      <c r="F1245" s="100">
        <v>300</v>
      </c>
      <c r="H1245" s="254"/>
      <c r="I1245" s="24"/>
      <c r="J1245" s="87"/>
      <c r="K1245" s="24"/>
    </row>
    <row r="1246" spans="1:11">
      <c r="A1246" s="27">
        <v>41136</v>
      </c>
      <c r="B1246" s="167"/>
      <c r="C1246" s="28" t="s">
        <v>1797</v>
      </c>
      <c r="D1246" s="28" t="s">
        <v>1820</v>
      </c>
      <c r="E1246" s="539">
        <v>2666</v>
      </c>
      <c r="F1246" s="100">
        <v>250</v>
      </c>
      <c r="H1246" s="254"/>
      <c r="I1246" s="24"/>
      <c r="J1246" s="87"/>
      <c r="K1246" s="24"/>
    </row>
    <row r="1247" spans="1:11">
      <c r="A1247" s="27">
        <v>41137</v>
      </c>
      <c r="B1247" s="167"/>
      <c r="C1247" s="28" t="s">
        <v>539</v>
      </c>
      <c r="D1247" s="28" t="s">
        <v>1830</v>
      </c>
      <c r="E1247" s="539">
        <v>2718</v>
      </c>
      <c r="F1247" s="100">
        <v>384</v>
      </c>
      <c r="G1247" s="24"/>
      <c r="H1247" s="172"/>
      <c r="I1247" s="24"/>
      <c r="J1247" s="87"/>
      <c r="K1247" s="24"/>
    </row>
    <row r="1248" spans="1:11">
      <c r="A1248" s="27">
        <v>41137</v>
      </c>
      <c r="B1248" s="167"/>
      <c r="C1248" s="28" t="s">
        <v>523</v>
      </c>
      <c r="D1248" s="28" t="s">
        <v>1827</v>
      </c>
      <c r="E1248" s="539">
        <v>2677</v>
      </c>
      <c r="F1248" s="100">
        <v>234</v>
      </c>
      <c r="G1248" s="24"/>
      <c r="H1248" s="172"/>
      <c r="I1248" s="24"/>
      <c r="J1248" s="87"/>
      <c r="K1248" s="24"/>
    </row>
    <row r="1249" spans="1:11">
      <c r="A1249" s="27">
        <v>41137</v>
      </c>
      <c r="B1249" s="167"/>
      <c r="C1249" s="28" t="s">
        <v>520</v>
      </c>
      <c r="D1249" s="28" t="s">
        <v>1827</v>
      </c>
      <c r="E1249" s="539">
        <v>2671</v>
      </c>
      <c r="F1249" s="100">
        <v>160</v>
      </c>
      <c r="G1249" s="24"/>
      <c r="H1249" s="172"/>
      <c r="I1249" s="24"/>
      <c r="J1249" s="87"/>
      <c r="K1249" s="24"/>
    </row>
    <row r="1250" spans="1:11">
      <c r="A1250" s="27">
        <v>41137</v>
      </c>
      <c r="B1250" s="167"/>
      <c r="C1250" s="28" t="s">
        <v>538</v>
      </c>
      <c r="D1250" s="28" t="s">
        <v>1830</v>
      </c>
      <c r="E1250" s="539">
        <v>2714</v>
      </c>
      <c r="F1250" s="100">
        <v>336</v>
      </c>
      <c r="G1250" s="24"/>
      <c r="H1250" s="172"/>
      <c r="I1250" s="24"/>
      <c r="J1250" s="87"/>
      <c r="K1250" s="24"/>
    </row>
    <row r="1251" spans="1:11">
      <c r="A1251" s="27">
        <v>41137</v>
      </c>
      <c r="B1251" s="167"/>
      <c r="C1251" s="28" t="s">
        <v>519</v>
      </c>
      <c r="D1251" s="28" t="s">
        <v>1827</v>
      </c>
      <c r="E1251" s="539">
        <v>2669</v>
      </c>
      <c r="F1251" s="100">
        <v>216</v>
      </c>
      <c r="G1251" s="24"/>
      <c r="H1251" s="172"/>
      <c r="I1251" s="24"/>
      <c r="J1251" s="87"/>
      <c r="K1251" s="24"/>
    </row>
    <row r="1252" spans="1:11">
      <c r="A1252" s="27">
        <v>41137</v>
      </c>
      <c r="B1252" s="167"/>
      <c r="C1252" s="28" t="s">
        <v>233</v>
      </c>
      <c r="D1252" s="28" t="s">
        <v>1827</v>
      </c>
      <c r="E1252" s="539">
        <v>2673</v>
      </c>
      <c r="F1252" s="100">
        <v>260</v>
      </c>
      <c r="G1252" s="24"/>
      <c r="H1252" s="172"/>
      <c r="I1252" s="24"/>
      <c r="J1252" s="87"/>
      <c r="K1252" s="24"/>
    </row>
    <row r="1253" spans="1:11">
      <c r="A1253" s="27">
        <v>41137</v>
      </c>
      <c r="B1253" s="167"/>
      <c r="C1253" s="28" t="s">
        <v>356</v>
      </c>
      <c r="D1253" s="28" t="s">
        <v>1828</v>
      </c>
      <c r="E1253" s="539">
        <v>2699</v>
      </c>
      <c r="F1253" s="100">
        <v>160</v>
      </c>
      <c r="G1253" s="24"/>
      <c r="H1253" s="172"/>
      <c r="I1253" s="24"/>
      <c r="J1253" s="87"/>
      <c r="K1253" s="24"/>
    </row>
    <row r="1254" spans="1:11">
      <c r="A1254" s="27">
        <v>41137</v>
      </c>
      <c r="B1254" s="167"/>
      <c r="C1254" s="28" t="s">
        <v>561</v>
      </c>
      <c r="D1254" s="28" t="s">
        <v>1829</v>
      </c>
      <c r="E1254" s="539">
        <v>2683</v>
      </c>
      <c r="F1254" s="100">
        <v>140</v>
      </c>
      <c r="G1254" s="24"/>
      <c r="H1254" s="172"/>
      <c r="I1254" s="24"/>
      <c r="J1254" s="87"/>
      <c r="K1254" s="24"/>
    </row>
    <row r="1255" spans="1:11">
      <c r="A1255" s="27">
        <v>41137</v>
      </c>
      <c r="B1255" s="167"/>
      <c r="C1255" s="28" t="s">
        <v>1308</v>
      </c>
      <c r="D1255" s="28" t="s">
        <v>1830</v>
      </c>
      <c r="E1255" s="539">
        <v>2713</v>
      </c>
      <c r="F1255" s="100">
        <v>400</v>
      </c>
      <c r="G1255" s="24"/>
      <c r="H1255" s="172"/>
      <c r="I1255" s="24"/>
      <c r="J1255" s="87"/>
      <c r="K1255" s="24"/>
    </row>
    <row r="1256" spans="1:11">
      <c r="A1256" s="27">
        <v>41137</v>
      </c>
      <c r="B1256" s="167"/>
      <c r="C1256" s="28" t="s">
        <v>369</v>
      </c>
      <c r="D1256" s="28" t="s">
        <v>1830</v>
      </c>
      <c r="E1256" s="539">
        <v>2729</v>
      </c>
      <c r="F1256" s="100">
        <v>720</v>
      </c>
      <c r="G1256" s="24"/>
      <c r="H1256" s="172"/>
      <c r="I1256" s="24"/>
      <c r="J1256" s="87"/>
      <c r="K1256" s="24"/>
    </row>
    <row r="1257" spans="1:11">
      <c r="A1257" s="27">
        <v>41137</v>
      </c>
      <c r="B1257" s="167"/>
      <c r="C1257" s="28" t="s">
        <v>30</v>
      </c>
      <c r="D1257" s="28" t="s">
        <v>1829</v>
      </c>
      <c r="E1257" s="539">
        <v>2684</v>
      </c>
      <c r="F1257" s="100">
        <v>160</v>
      </c>
      <c r="G1257" s="24"/>
      <c r="H1257" s="172"/>
      <c r="I1257" s="24"/>
      <c r="J1257" s="87"/>
      <c r="K1257" s="24"/>
    </row>
    <row r="1258" spans="1:11">
      <c r="A1258" s="25">
        <v>41102</v>
      </c>
      <c r="B1258" s="112">
        <v>41138</v>
      </c>
      <c r="C1258" s="28" t="s">
        <v>1837</v>
      </c>
      <c r="D1258" s="28" t="s">
        <v>1838</v>
      </c>
      <c r="E1258" s="539">
        <v>2435</v>
      </c>
      <c r="F1258" s="100">
        <v>1200</v>
      </c>
      <c r="G1258" s="24"/>
      <c r="H1258" s="172"/>
      <c r="I1258" s="24"/>
      <c r="J1258" s="87"/>
      <c r="K1258" s="24"/>
    </row>
    <row r="1259" spans="1:11">
      <c r="A1259" s="27">
        <v>41120</v>
      </c>
      <c r="B1259" s="167"/>
      <c r="C1259" s="28" t="s">
        <v>267</v>
      </c>
      <c r="D1259" s="28" t="s">
        <v>1700</v>
      </c>
      <c r="E1259" s="539">
        <v>2605</v>
      </c>
      <c r="F1259" s="102">
        <v>1000</v>
      </c>
      <c r="G1259" s="120"/>
      <c r="H1259" s="172"/>
      <c r="I1259" s="24"/>
      <c r="J1259" s="87"/>
      <c r="K1259" s="24"/>
    </row>
    <row r="1260" spans="1:11">
      <c r="A1260" s="27">
        <v>41137</v>
      </c>
      <c r="B1260" s="167"/>
      <c r="C1260" s="28" t="s">
        <v>1626</v>
      </c>
      <c r="D1260" s="28" t="s">
        <v>1830</v>
      </c>
      <c r="E1260" s="539">
        <v>2731</v>
      </c>
      <c r="F1260" s="100">
        <v>560</v>
      </c>
      <c r="G1260" s="24"/>
      <c r="H1260" s="172"/>
      <c r="I1260" s="24"/>
      <c r="J1260" s="87"/>
      <c r="K1260" s="24"/>
    </row>
    <row r="1261" spans="1:11">
      <c r="A1261" s="27">
        <v>41130</v>
      </c>
      <c r="B1261" s="167"/>
      <c r="C1261" s="28" t="s">
        <v>1809</v>
      </c>
      <c r="D1261" s="28" t="s">
        <v>1868</v>
      </c>
      <c r="E1261" s="539">
        <v>2656</v>
      </c>
      <c r="F1261" s="100">
        <v>500.64</v>
      </c>
      <c r="G1261" s="24"/>
      <c r="H1261" s="172"/>
      <c r="I1261" s="24"/>
      <c r="J1261" s="87"/>
      <c r="K1261" s="24"/>
    </row>
    <row r="1262" spans="1:11">
      <c r="A1262" s="27">
        <v>41137</v>
      </c>
      <c r="B1262" s="167"/>
      <c r="C1262" s="28" t="s">
        <v>1307</v>
      </c>
      <c r="D1262" s="28" t="s">
        <v>1830</v>
      </c>
      <c r="E1262" s="539">
        <v>2710</v>
      </c>
      <c r="F1262" s="100">
        <v>480</v>
      </c>
      <c r="G1262" s="24"/>
      <c r="H1262" s="172"/>
      <c r="I1262" s="24"/>
      <c r="J1262" s="87"/>
      <c r="K1262" s="24"/>
    </row>
    <row r="1263" spans="1:11">
      <c r="A1263" s="27">
        <v>41137</v>
      </c>
      <c r="B1263" s="167"/>
      <c r="C1263" s="28" t="s">
        <v>1706</v>
      </c>
      <c r="D1263" s="28" t="s">
        <v>1830</v>
      </c>
      <c r="E1263" s="539">
        <v>2707</v>
      </c>
      <c r="F1263" s="100">
        <v>480</v>
      </c>
      <c r="G1263" s="24"/>
      <c r="H1263" s="172"/>
      <c r="I1263" s="24"/>
      <c r="J1263" s="87"/>
      <c r="K1263" s="24"/>
    </row>
    <row r="1264" spans="1:11">
      <c r="A1264" s="27">
        <v>41137</v>
      </c>
      <c r="B1264" s="167"/>
      <c r="C1264" s="28" t="s">
        <v>1633</v>
      </c>
      <c r="D1264" s="28" t="s">
        <v>1830</v>
      </c>
      <c r="E1264" s="539">
        <v>2716</v>
      </c>
      <c r="F1264" s="100">
        <v>480</v>
      </c>
      <c r="G1264" s="24"/>
      <c r="H1264" s="172"/>
      <c r="I1264" s="24"/>
      <c r="J1264" s="87"/>
      <c r="K1264" s="24"/>
    </row>
    <row r="1265" spans="1:11">
      <c r="A1265" s="27">
        <v>41137</v>
      </c>
      <c r="B1265" s="167"/>
      <c r="C1265" s="28" t="s">
        <v>1835</v>
      </c>
      <c r="D1265" s="28" t="s">
        <v>1830</v>
      </c>
      <c r="E1265" s="539">
        <v>2712</v>
      </c>
      <c r="F1265" s="100">
        <v>480</v>
      </c>
      <c r="G1265" s="24"/>
      <c r="H1265" s="172"/>
      <c r="I1265" s="24"/>
      <c r="J1265" s="87"/>
      <c r="K1265" s="24"/>
    </row>
    <row r="1266" spans="1:11">
      <c r="A1266" s="27">
        <v>41137</v>
      </c>
      <c r="B1266" s="167"/>
      <c r="C1266" s="28" t="s">
        <v>1485</v>
      </c>
      <c r="D1266" s="28" t="s">
        <v>1830</v>
      </c>
      <c r="E1266" s="539">
        <v>2717</v>
      </c>
      <c r="F1266" s="100">
        <v>480</v>
      </c>
      <c r="G1266" s="24"/>
      <c r="H1266" s="172"/>
      <c r="I1266" s="24"/>
      <c r="J1266" s="87"/>
      <c r="K1266" s="24"/>
    </row>
    <row r="1267" spans="1:11">
      <c r="A1267" s="27">
        <v>41137</v>
      </c>
      <c r="B1267" s="167"/>
      <c r="C1267" s="28" t="s">
        <v>1484</v>
      </c>
      <c r="D1267" s="28" t="s">
        <v>1830</v>
      </c>
      <c r="E1267" s="539">
        <v>2715</v>
      </c>
      <c r="F1267" s="100">
        <v>400</v>
      </c>
      <c r="G1267" s="24"/>
      <c r="H1267" s="172"/>
      <c r="I1267" s="24"/>
      <c r="J1267" s="87"/>
      <c r="K1267" s="24"/>
    </row>
    <row r="1268" spans="1:11">
      <c r="A1268" s="27">
        <v>41137</v>
      </c>
      <c r="B1268" s="167"/>
      <c r="C1268" s="28" t="s">
        <v>537</v>
      </c>
      <c r="D1268" s="28" t="s">
        <v>1830</v>
      </c>
      <c r="E1268" s="539">
        <v>2711</v>
      </c>
      <c r="F1268" s="100">
        <v>384</v>
      </c>
      <c r="G1268" s="24"/>
      <c r="H1268" s="172"/>
      <c r="I1268" s="24"/>
      <c r="J1268" s="87"/>
      <c r="K1268" s="24"/>
    </row>
    <row r="1269" spans="1:11">
      <c r="A1269" s="27">
        <v>41137</v>
      </c>
      <c r="B1269" s="167"/>
      <c r="C1269" s="28" t="s">
        <v>1833</v>
      </c>
      <c r="D1269" s="28" t="s">
        <v>1829</v>
      </c>
      <c r="E1269" s="539">
        <v>2686</v>
      </c>
      <c r="F1269" s="100">
        <v>200</v>
      </c>
      <c r="G1269" s="24"/>
      <c r="H1269" s="172"/>
      <c r="I1269" s="24"/>
      <c r="J1269" s="87"/>
      <c r="K1269" s="24"/>
    </row>
    <row r="1270" spans="1:11">
      <c r="A1270" s="27">
        <v>41137</v>
      </c>
      <c r="B1270" s="167"/>
      <c r="C1270" s="28" t="s">
        <v>1704</v>
      </c>
      <c r="D1270" s="28" t="s">
        <v>1827</v>
      </c>
      <c r="E1270" s="539">
        <v>2674</v>
      </c>
      <c r="F1270" s="100">
        <v>180</v>
      </c>
      <c r="G1270" s="24"/>
      <c r="H1270" s="172"/>
      <c r="I1270" s="24"/>
      <c r="J1270" s="87"/>
      <c r="K1270" s="24"/>
    </row>
    <row r="1271" spans="1:11">
      <c r="A1271" s="27">
        <v>41137</v>
      </c>
      <c r="B1271" s="167"/>
      <c r="C1271" s="28" t="s">
        <v>529</v>
      </c>
      <c r="D1271" s="28" t="s">
        <v>1828</v>
      </c>
      <c r="E1271" s="539">
        <v>2697</v>
      </c>
      <c r="F1271" s="100">
        <v>180</v>
      </c>
      <c r="G1271" s="24"/>
      <c r="H1271" s="172"/>
      <c r="I1271" s="24"/>
      <c r="J1271" s="87"/>
      <c r="K1271" s="24"/>
    </row>
    <row r="1272" spans="1:11">
      <c r="A1272" s="27">
        <v>41137</v>
      </c>
      <c r="B1272" s="167"/>
      <c r="C1272" s="28" t="s">
        <v>526</v>
      </c>
      <c r="D1272" s="28" t="s">
        <v>1829</v>
      </c>
      <c r="E1272" s="539">
        <v>2682</v>
      </c>
      <c r="F1272" s="100">
        <v>148</v>
      </c>
      <c r="G1272" s="24"/>
      <c r="H1272" s="172"/>
      <c r="I1272" s="24"/>
      <c r="J1272" s="87"/>
      <c r="K1272" s="24"/>
    </row>
    <row r="1273" spans="1:11">
      <c r="A1273" s="27">
        <v>41137</v>
      </c>
      <c r="B1273" s="167"/>
      <c r="C1273" s="28" t="s">
        <v>1304</v>
      </c>
      <c r="D1273" s="28" t="s">
        <v>1828</v>
      </c>
      <c r="E1273" s="539">
        <v>2681</v>
      </c>
      <c r="F1273" s="100">
        <v>140</v>
      </c>
      <c r="G1273" s="24"/>
      <c r="H1273" s="172"/>
      <c r="I1273" s="24"/>
      <c r="J1273" s="87"/>
      <c r="K1273" s="24"/>
    </row>
    <row r="1274" spans="1:11">
      <c r="A1274" s="60">
        <v>41142</v>
      </c>
      <c r="F1274" s="91"/>
      <c r="G1274" s="24"/>
      <c r="H1274" s="250"/>
    </row>
    <row r="1275" spans="1:11">
      <c r="A1275" s="27">
        <v>41137</v>
      </c>
      <c r="B1275" s="167"/>
      <c r="C1275" s="28" t="s">
        <v>1834</v>
      </c>
      <c r="D1275" s="28" t="s">
        <v>1830</v>
      </c>
      <c r="E1275" s="539">
        <v>2705</v>
      </c>
      <c r="F1275" s="100">
        <v>360</v>
      </c>
      <c r="H1275" s="254"/>
      <c r="I1275" s="24"/>
      <c r="J1275" s="87"/>
      <c r="K1275" s="24"/>
    </row>
    <row r="1276" spans="1:11">
      <c r="A1276" s="27">
        <v>41127</v>
      </c>
      <c r="B1276" s="167"/>
      <c r="C1276" s="28" t="s">
        <v>1601</v>
      </c>
      <c r="D1276" s="28" t="s">
        <v>1784</v>
      </c>
      <c r="E1276" s="539">
        <v>2652</v>
      </c>
      <c r="F1276" s="100">
        <v>93.84</v>
      </c>
      <c r="H1276" s="254"/>
      <c r="I1276" s="24"/>
      <c r="J1276" s="87"/>
      <c r="K1276" s="24"/>
    </row>
    <row r="1277" spans="1:11">
      <c r="A1277" s="27">
        <v>41141</v>
      </c>
      <c r="B1277" s="167"/>
      <c r="C1277" s="28" t="s">
        <v>810</v>
      </c>
      <c r="D1277" s="28" t="s">
        <v>375</v>
      </c>
      <c r="E1277" s="563">
        <v>2760</v>
      </c>
      <c r="F1277" s="100">
        <v>5500</v>
      </c>
      <c r="G1277" s="24"/>
      <c r="H1277" s="172"/>
      <c r="I1277" s="24"/>
      <c r="J1277" s="87"/>
      <c r="K1277" s="24"/>
    </row>
    <row r="1278" spans="1:11">
      <c r="A1278" s="27">
        <v>41127</v>
      </c>
      <c r="B1278" s="167"/>
      <c r="C1278" s="28" t="s">
        <v>1252</v>
      </c>
      <c r="D1278" s="28" t="s">
        <v>1781</v>
      </c>
      <c r="E1278" s="563">
        <v>2648</v>
      </c>
      <c r="F1278" s="100">
        <v>795.04</v>
      </c>
      <c r="G1278" s="24"/>
      <c r="H1278" s="172"/>
      <c r="I1278" s="24"/>
      <c r="J1278" s="87"/>
      <c r="K1278" s="24"/>
    </row>
    <row r="1279" spans="1:11">
      <c r="A1279" s="27">
        <v>41138</v>
      </c>
      <c r="B1279" s="167"/>
      <c r="C1279" s="28" t="s">
        <v>1844</v>
      </c>
      <c r="D1279" s="28" t="s">
        <v>1857</v>
      </c>
      <c r="E1279" s="563">
        <v>2753</v>
      </c>
      <c r="F1279" s="128">
        <v>781.24</v>
      </c>
      <c r="G1279" s="120"/>
      <c r="H1279" s="250"/>
      <c r="I1279" s="24"/>
      <c r="J1279" s="87"/>
      <c r="K1279" s="24"/>
    </row>
    <row r="1280" spans="1:11">
      <c r="A1280" s="27">
        <v>41127</v>
      </c>
      <c r="B1280" s="167"/>
      <c r="C1280" s="28" t="s">
        <v>1772</v>
      </c>
      <c r="D1280" s="28" t="s">
        <v>1782</v>
      </c>
      <c r="E1280" s="563">
        <v>2649</v>
      </c>
      <c r="F1280" s="100">
        <v>588.79999999999995</v>
      </c>
      <c r="G1280" s="24"/>
      <c r="H1280" s="172"/>
      <c r="I1280" s="24"/>
      <c r="J1280" s="87"/>
      <c r="K1280" s="24"/>
    </row>
    <row r="1281" spans="1:11">
      <c r="A1281" s="27">
        <v>41103</v>
      </c>
      <c r="B1281" s="167"/>
      <c r="C1281" s="28" t="s">
        <v>1601</v>
      </c>
      <c r="D1281" s="28" t="s">
        <v>1589</v>
      </c>
      <c r="E1281" s="563">
        <v>2465</v>
      </c>
      <c r="F1281" s="102">
        <v>588.79999999999995</v>
      </c>
      <c r="G1281" s="120"/>
      <c r="H1281" s="172"/>
    </row>
    <row r="1282" spans="1:11">
      <c r="A1282" s="27">
        <v>41137</v>
      </c>
      <c r="B1282" s="167"/>
      <c r="C1282" s="28" t="s">
        <v>164</v>
      </c>
      <c r="D1282" s="28" t="s">
        <v>1830</v>
      </c>
      <c r="E1282" s="563">
        <v>2720</v>
      </c>
      <c r="F1282" s="100">
        <v>480</v>
      </c>
      <c r="G1282" s="24"/>
      <c r="H1282" s="172"/>
      <c r="I1282" s="24"/>
      <c r="J1282" s="87"/>
      <c r="K1282" s="24"/>
    </row>
    <row r="1283" spans="1:11">
      <c r="A1283" s="27">
        <v>41137</v>
      </c>
      <c r="B1283" s="167"/>
      <c r="C1283" s="28" t="s">
        <v>533</v>
      </c>
      <c r="D1283" s="28" t="s">
        <v>1830</v>
      </c>
      <c r="E1283" s="563">
        <v>2728</v>
      </c>
      <c r="F1283" s="100">
        <v>480</v>
      </c>
      <c r="G1283" s="24"/>
      <c r="H1283" s="172"/>
      <c r="I1283" s="24"/>
      <c r="J1283" s="87"/>
      <c r="K1283" s="24"/>
    </row>
    <row r="1284" spans="1:11">
      <c r="A1284" s="27">
        <v>41137</v>
      </c>
      <c r="B1284" s="167"/>
      <c r="C1284" s="28" t="s">
        <v>1836</v>
      </c>
      <c r="D1284" s="28" t="s">
        <v>1830</v>
      </c>
      <c r="E1284" s="563">
        <v>2722</v>
      </c>
      <c r="F1284" s="100">
        <v>400</v>
      </c>
      <c r="G1284" s="24"/>
      <c r="H1284" s="172"/>
      <c r="I1284" s="24"/>
      <c r="J1284" s="87"/>
      <c r="K1284" s="24"/>
    </row>
    <row r="1285" spans="1:11">
      <c r="A1285" s="27">
        <v>41137</v>
      </c>
      <c r="B1285" s="167"/>
      <c r="C1285" s="28" t="s">
        <v>1480</v>
      </c>
      <c r="D1285" s="28" t="s">
        <v>1830</v>
      </c>
      <c r="E1285" s="563">
        <v>2730</v>
      </c>
      <c r="F1285" s="100">
        <v>400</v>
      </c>
      <c r="G1285" s="24"/>
      <c r="H1285" s="172"/>
      <c r="I1285" s="24"/>
      <c r="J1285" s="87"/>
      <c r="K1285" s="24"/>
    </row>
    <row r="1286" spans="1:11">
      <c r="A1286" s="27">
        <v>41137</v>
      </c>
      <c r="B1286" s="167"/>
      <c r="C1286" s="28" t="s">
        <v>531</v>
      </c>
      <c r="D1286" s="28" t="s">
        <v>1830</v>
      </c>
      <c r="E1286" s="563">
        <v>2702</v>
      </c>
      <c r="F1286" s="100">
        <v>384</v>
      </c>
      <c r="G1286" s="24"/>
      <c r="H1286" s="172"/>
      <c r="I1286" s="24"/>
      <c r="J1286" s="87"/>
      <c r="K1286" s="24"/>
    </row>
    <row r="1287" spans="1:11">
      <c r="A1287" s="27">
        <v>41137</v>
      </c>
      <c r="B1287" s="167"/>
      <c r="C1287" s="28" t="s">
        <v>32</v>
      </c>
      <c r="D1287" s="28" t="s">
        <v>1830</v>
      </c>
      <c r="E1287" s="563">
        <v>2704</v>
      </c>
      <c r="F1287" s="100">
        <v>384</v>
      </c>
      <c r="G1287" s="24"/>
      <c r="H1287" s="172"/>
      <c r="I1287" s="24"/>
      <c r="J1287" s="87"/>
      <c r="K1287" s="24"/>
    </row>
    <row r="1288" spans="1:11">
      <c r="A1288" s="27">
        <v>41137</v>
      </c>
      <c r="B1288" s="167"/>
      <c r="C1288" s="28" t="s">
        <v>1634</v>
      </c>
      <c r="D1288" s="28" t="s">
        <v>1830</v>
      </c>
      <c r="E1288" s="563">
        <v>2719</v>
      </c>
      <c r="F1288" s="100">
        <v>360</v>
      </c>
      <c r="G1288" s="24"/>
      <c r="H1288" s="172"/>
      <c r="I1288" s="24"/>
      <c r="J1288" s="87"/>
      <c r="K1288" s="24"/>
    </row>
    <row r="1289" spans="1:11">
      <c r="A1289" s="27">
        <v>41137</v>
      </c>
      <c r="B1289" s="167"/>
      <c r="C1289" s="28" t="s">
        <v>1630</v>
      </c>
      <c r="D1289" s="28" t="s">
        <v>1830</v>
      </c>
      <c r="E1289" s="563">
        <v>2709</v>
      </c>
      <c r="F1289" s="100">
        <v>360</v>
      </c>
      <c r="G1289" s="24"/>
      <c r="H1289" s="172"/>
      <c r="I1289" s="24"/>
      <c r="J1289" s="87"/>
      <c r="K1289" s="24"/>
    </row>
    <row r="1290" spans="1:11">
      <c r="A1290" s="27">
        <v>41138</v>
      </c>
      <c r="B1290" s="167"/>
      <c r="C1290" s="28" t="s">
        <v>438</v>
      </c>
      <c r="D1290" s="28" t="s">
        <v>1846</v>
      </c>
      <c r="E1290" s="563">
        <v>2742</v>
      </c>
      <c r="F1290" s="128">
        <v>336</v>
      </c>
      <c r="G1290" s="120"/>
      <c r="H1290" s="250"/>
      <c r="I1290" s="24"/>
      <c r="J1290" s="87"/>
      <c r="K1290" s="24"/>
    </row>
    <row r="1291" spans="1:11">
      <c r="A1291" s="27">
        <v>41103</v>
      </c>
      <c r="B1291" s="167"/>
      <c r="C1291" s="28" t="s">
        <v>667</v>
      </c>
      <c r="D1291" s="28" t="s">
        <v>1587</v>
      </c>
      <c r="E1291" s="563">
        <v>2463</v>
      </c>
      <c r="F1291" s="100">
        <v>304</v>
      </c>
      <c r="G1291" s="24"/>
      <c r="H1291" s="172"/>
    </row>
    <row r="1292" spans="1:11">
      <c r="A1292" s="27">
        <v>41138</v>
      </c>
      <c r="B1292" s="167"/>
      <c r="C1292" s="28" t="s">
        <v>1797</v>
      </c>
      <c r="D1292" s="28" t="s">
        <v>1845</v>
      </c>
      <c r="E1292" s="563">
        <v>2738</v>
      </c>
      <c r="F1292" s="128">
        <v>257</v>
      </c>
      <c r="G1292" s="120"/>
      <c r="H1292" s="250"/>
      <c r="I1292" s="24"/>
      <c r="J1292" s="87"/>
      <c r="K1292" s="24"/>
    </row>
    <row r="1293" spans="1:11">
      <c r="A1293" s="27">
        <v>41137</v>
      </c>
      <c r="B1293" s="167"/>
      <c r="C1293" s="28" t="s">
        <v>31</v>
      </c>
      <c r="D1293" s="28" t="s">
        <v>1830</v>
      </c>
      <c r="E1293" s="563">
        <v>2703</v>
      </c>
      <c r="F1293" s="100">
        <v>240</v>
      </c>
      <c r="G1293" s="24"/>
      <c r="H1293" s="172"/>
      <c r="I1293" s="24"/>
      <c r="J1293" s="87"/>
      <c r="K1293" s="24"/>
    </row>
    <row r="1294" spans="1:11">
      <c r="A1294" s="27">
        <v>41137</v>
      </c>
      <c r="B1294" s="167"/>
      <c r="C1294" s="28" t="s">
        <v>530</v>
      </c>
      <c r="D1294" s="28" t="s">
        <v>1828</v>
      </c>
      <c r="E1294" s="563">
        <v>2701</v>
      </c>
      <c r="F1294" s="100">
        <v>200</v>
      </c>
      <c r="G1294" s="24"/>
      <c r="H1294" s="172"/>
      <c r="I1294" s="24"/>
      <c r="J1294" s="87"/>
      <c r="K1294" s="24"/>
    </row>
    <row r="1295" spans="1:11">
      <c r="A1295" s="27">
        <v>41137</v>
      </c>
      <c r="B1295" s="167"/>
      <c r="C1295" s="28" t="s">
        <v>1302</v>
      </c>
      <c r="D1295" s="28" t="s">
        <v>1827</v>
      </c>
      <c r="E1295" s="563">
        <v>2672</v>
      </c>
      <c r="F1295" s="100">
        <v>180</v>
      </c>
      <c r="G1295" s="24"/>
      <c r="H1295" s="172"/>
      <c r="I1295" s="24"/>
      <c r="J1295" s="87"/>
      <c r="K1295" s="24"/>
    </row>
    <row r="1296" spans="1:11">
      <c r="A1296" s="27">
        <v>41137</v>
      </c>
      <c r="B1296" s="167"/>
      <c r="C1296" s="28" t="s">
        <v>1703</v>
      </c>
      <c r="D1296" s="28" t="s">
        <v>1827</v>
      </c>
      <c r="E1296" s="563">
        <v>2670</v>
      </c>
      <c r="F1296" s="100">
        <v>160</v>
      </c>
      <c r="G1296" s="24"/>
      <c r="H1296" s="172"/>
      <c r="I1296" s="24"/>
      <c r="J1296" s="87"/>
      <c r="K1296" s="24"/>
    </row>
    <row r="1297" spans="1:11">
      <c r="A1297" s="27">
        <v>41137</v>
      </c>
      <c r="B1297" s="167"/>
      <c r="C1297" s="28" t="s">
        <v>559</v>
      </c>
      <c r="D1297" s="28" t="s">
        <v>1827</v>
      </c>
      <c r="E1297" s="563">
        <v>2676</v>
      </c>
      <c r="F1297" s="100">
        <v>160</v>
      </c>
      <c r="G1297" s="24"/>
      <c r="H1297" s="172"/>
      <c r="I1297" s="24"/>
      <c r="J1297" s="87"/>
      <c r="K1297" s="24"/>
    </row>
    <row r="1298" spans="1:11">
      <c r="A1298" s="27">
        <v>41137</v>
      </c>
      <c r="B1298" s="167"/>
      <c r="C1298" s="28" t="s">
        <v>265</v>
      </c>
      <c r="D1298" s="28" t="s">
        <v>1828</v>
      </c>
      <c r="E1298" s="563">
        <v>2696</v>
      </c>
      <c r="F1298" s="100">
        <v>140</v>
      </c>
      <c r="G1298" s="24"/>
      <c r="H1298" s="172"/>
      <c r="I1298" s="24"/>
      <c r="J1298" s="87"/>
      <c r="K1298" s="24"/>
    </row>
    <row r="1299" spans="1:11">
      <c r="A1299" s="27">
        <v>41137</v>
      </c>
      <c r="B1299" s="167"/>
      <c r="C1299" s="28" t="s">
        <v>1727</v>
      </c>
      <c r="D1299" s="28" t="s">
        <v>1829</v>
      </c>
      <c r="E1299" s="563">
        <v>2687</v>
      </c>
      <c r="F1299" s="100">
        <v>140</v>
      </c>
      <c r="G1299" s="24"/>
      <c r="H1299" s="172"/>
      <c r="I1299" s="24"/>
      <c r="J1299" s="87"/>
      <c r="K1299" s="24"/>
    </row>
    <row r="1300" spans="1:11">
      <c r="A1300" s="27">
        <v>41137</v>
      </c>
      <c r="B1300" s="167"/>
      <c r="C1300" s="28" t="s">
        <v>1303</v>
      </c>
      <c r="D1300" s="28" t="s">
        <v>1827</v>
      </c>
      <c r="E1300" s="563">
        <v>2679</v>
      </c>
      <c r="F1300" s="100">
        <v>140</v>
      </c>
      <c r="G1300" s="24"/>
      <c r="H1300" s="172"/>
      <c r="I1300" s="24"/>
      <c r="J1300" s="87"/>
      <c r="K1300" s="24"/>
    </row>
    <row r="1301" spans="1:11">
      <c r="A1301" s="60">
        <v>41144</v>
      </c>
    </row>
    <row r="1302" spans="1:11">
      <c r="A1302" s="27">
        <v>41142</v>
      </c>
      <c r="B1302" s="167"/>
      <c r="C1302" s="28" t="s">
        <v>835</v>
      </c>
      <c r="D1302" s="28" t="s">
        <v>1892</v>
      </c>
      <c r="E1302" s="563">
        <v>2767</v>
      </c>
      <c r="F1302" s="100">
        <v>3200</v>
      </c>
    </row>
    <row r="1303" spans="1:11">
      <c r="A1303" s="27">
        <v>41142</v>
      </c>
      <c r="B1303" s="167"/>
      <c r="C1303" s="28" t="s">
        <v>835</v>
      </c>
      <c r="D1303" s="28" t="s">
        <v>1892</v>
      </c>
      <c r="E1303" s="563">
        <v>2768</v>
      </c>
      <c r="F1303" s="100">
        <v>2400</v>
      </c>
    </row>
    <row r="1304" spans="1:11">
      <c r="A1304" s="27">
        <v>41138</v>
      </c>
      <c r="B1304" s="33"/>
      <c r="C1304" s="28" t="s">
        <v>977</v>
      </c>
      <c r="D1304" s="28" t="s">
        <v>1852</v>
      </c>
      <c r="E1304" s="539">
        <v>2748</v>
      </c>
      <c r="F1304" s="100">
        <v>644</v>
      </c>
    </row>
    <row r="1305" spans="1:11">
      <c r="A1305" s="27">
        <v>41138</v>
      </c>
      <c r="B1305" s="33"/>
      <c r="C1305" s="28" t="s">
        <v>669</v>
      </c>
      <c r="D1305" s="28" t="s">
        <v>1848</v>
      </c>
      <c r="E1305" s="539">
        <v>2744</v>
      </c>
      <c r="F1305" s="100">
        <v>552</v>
      </c>
    </row>
    <row r="1306" spans="1:11">
      <c r="A1306" s="27">
        <v>41138</v>
      </c>
      <c r="B1306" s="33"/>
      <c r="C1306" s="28" t="s">
        <v>973</v>
      </c>
      <c r="D1306" s="28" t="s">
        <v>1850</v>
      </c>
      <c r="E1306" s="539">
        <v>2746</v>
      </c>
      <c r="F1306" s="100">
        <v>320.52999999999997</v>
      </c>
    </row>
    <row r="1307" spans="1:11">
      <c r="A1307" s="27">
        <v>41137</v>
      </c>
      <c r="B1307" s="167"/>
      <c r="C1307" s="28" t="s">
        <v>524</v>
      </c>
      <c r="D1307" s="28" t="s">
        <v>1827</v>
      </c>
      <c r="E1307" s="539">
        <v>2678</v>
      </c>
      <c r="F1307" s="100">
        <v>148.4</v>
      </c>
      <c r="H1307" s="254"/>
      <c r="I1307" s="24"/>
      <c r="J1307" s="87"/>
      <c r="K1307" s="24"/>
    </row>
    <row r="1308" spans="1:11">
      <c r="A1308" s="60">
        <v>41145</v>
      </c>
    </row>
    <row r="1309" spans="1:11">
      <c r="A1309" s="27">
        <v>41138</v>
      </c>
      <c r="B1309" s="33"/>
      <c r="C1309" s="28" t="s">
        <v>75</v>
      </c>
      <c r="D1309" s="28" t="s">
        <v>1586</v>
      </c>
      <c r="E1309" s="539">
        <v>2757</v>
      </c>
      <c r="F1309" s="100">
        <v>300</v>
      </c>
    </row>
    <row r="1310" spans="1:11">
      <c r="A1310" s="60">
        <v>41149</v>
      </c>
    </row>
    <row r="1311" spans="1:11">
      <c r="A1311" s="27">
        <v>41116</v>
      </c>
      <c r="B1311" s="27">
        <v>41147</v>
      </c>
      <c r="C1311" s="28" t="s">
        <v>130</v>
      </c>
      <c r="D1311" s="28" t="s">
        <v>1905</v>
      </c>
      <c r="E1311" s="539">
        <v>2572</v>
      </c>
      <c r="F1311" s="100">
        <v>8325</v>
      </c>
      <c r="G1311" s="120"/>
      <c r="I1311" s="24"/>
      <c r="J1311" s="87"/>
      <c r="K1311" s="24"/>
    </row>
    <row r="1312" spans="1:11">
      <c r="A1312" s="25">
        <v>41116</v>
      </c>
      <c r="B1312" s="112">
        <v>41147</v>
      </c>
      <c r="C1312" s="28" t="s">
        <v>133</v>
      </c>
      <c r="D1312" s="28" t="s">
        <v>1667</v>
      </c>
      <c r="E1312" s="539">
        <v>2576</v>
      </c>
      <c r="F1312" s="214">
        <v>850.26</v>
      </c>
    </row>
    <row r="1313" spans="1:6">
      <c r="A1313" s="25">
        <v>41149</v>
      </c>
      <c r="B1313" s="112"/>
      <c r="C1313" s="28" t="s">
        <v>120</v>
      </c>
      <c r="D1313" s="28" t="s">
        <v>1913</v>
      </c>
      <c r="E1313" s="539">
        <v>2774</v>
      </c>
      <c r="F1313" s="214">
        <v>1200</v>
      </c>
    </row>
    <row r="1314" spans="1:6">
      <c r="A1314" s="25">
        <v>41149</v>
      </c>
      <c r="B1314" s="112"/>
      <c r="C1314" s="28" t="s">
        <v>1762</v>
      </c>
      <c r="D1314" s="28" t="s">
        <v>1914</v>
      </c>
      <c r="E1314" s="539">
        <v>2769</v>
      </c>
      <c r="F1314" s="214">
        <v>4000</v>
      </c>
    </row>
    <row r="1315" spans="1:6">
      <c r="A1315" s="60">
        <v>41193</v>
      </c>
    </row>
    <row r="1316" spans="1:6">
      <c r="A1316" s="27">
        <v>41072</v>
      </c>
      <c r="B1316" s="27"/>
      <c r="C1316" s="28" t="s">
        <v>130</v>
      </c>
      <c r="D1316" s="28" t="s">
        <v>2386</v>
      </c>
      <c r="E1316" s="539">
        <v>2074</v>
      </c>
      <c r="F1316" s="100">
        <v>8066.67</v>
      </c>
    </row>
  </sheetData>
  <hyperlinks>
    <hyperlink ref="C2" location="INICIO!A1" display="INICIO"/>
  </hyperlinks>
  <pageMargins left="0.51181102362204722" right="0.15748031496062992" top="0.15748031496062992" bottom="0.15748031496062992" header="0.15748031496062992" footer="0.15748031496062992"/>
  <pageSetup paperSize="9" scale="69" orientation="landscape" verticalDpi="7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>
    <tabColor theme="6" tint="0.79998168889431442"/>
  </sheetPr>
  <dimension ref="A1:K43"/>
  <sheetViews>
    <sheetView showGridLines="0" zoomScale="91" zoomScaleNormal="91" workbookViewId="0">
      <selection activeCell="K3" sqref="K3"/>
    </sheetView>
  </sheetViews>
  <sheetFormatPr baseColWidth="10" defaultRowHeight="15"/>
  <cols>
    <col min="1" max="1" width="11.42578125" bestFit="1" customWidth="1"/>
    <col min="2" max="2" width="10.7109375" style="444" customWidth="1"/>
    <col min="3" max="3" width="23" bestFit="1" customWidth="1"/>
    <col min="4" max="4" width="62.42578125" customWidth="1"/>
    <col min="5" max="5" width="8.7109375" style="12" bestFit="1" customWidth="1"/>
    <col min="6" max="6" width="14" customWidth="1"/>
    <col min="7" max="7" width="13.7109375" customWidth="1"/>
    <col min="8" max="8" width="24.85546875" customWidth="1"/>
    <col min="9" max="9" width="3.28515625" style="24" customWidth="1"/>
    <col min="10" max="10" width="11.140625" style="2" customWidth="1"/>
    <col min="11" max="11" width="9.85546875" bestFit="1" customWidth="1"/>
  </cols>
  <sheetData>
    <row r="1" spans="1:11" ht="15.75" thickBot="1">
      <c r="J1" t="s">
        <v>14</v>
      </c>
      <c r="K1" s="2" t="s">
        <v>15</v>
      </c>
    </row>
    <row r="2" spans="1:11" ht="21.75" thickBot="1">
      <c r="C2" s="18" t="s">
        <v>16</v>
      </c>
      <c r="J2" s="365">
        <v>0</v>
      </c>
      <c r="K2" s="365">
        <v>0</v>
      </c>
    </row>
    <row r="3" spans="1:11">
      <c r="G3" s="10"/>
      <c r="K3" s="444"/>
    </row>
    <row r="4" spans="1:11">
      <c r="F4" s="444"/>
      <c r="G4" s="444" t="s">
        <v>3879</v>
      </c>
      <c r="J4" s="684"/>
      <c r="K4" s="309"/>
    </row>
    <row r="6" spans="1:11">
      <c r="J6" s="832"/>
      <c r="K6" s="832"/>
    </row>
    <row r="7" spans="1:11" s="5" customFormat="1" ht="24.75" customHeight="1">
      <c r="A7" s="6" t="s">
        <v>0</v>
      </c>
      <c r="B7" s="20" t="s">
        <v>103</v>
      </c>
      <c r="C7" s="6" t="s">
        <v>2</v>
      </c>
      <c r="D7" s="6" t="s">
        <v>1</v>
      </c>
      <c r="E7" s="6" t="s">
        <v>4</v>
      </c>
      <c r="F7" s="30" t="s">
        <v>93</v>
      </c>
      <c r="G7" s="6" t="s">
        <v>3</v>
      </c>
      <c r="H7" s="20" t="s">
        <v>71</v>
      </c>
      <c r="I7" s="31"/>
      <c r="J7" s="101"/>
      <c r="K7" s="101"/>
    </row>
    <row r="8" spans="1:11" s="444" customFormat="1">
      <c r="A8" s="4"/>
      <c r="B8" s="4"/>
      <c r="C8" s="3"/>
      <c r="D8" s="7"/>
      <c r="E8" s="13"/>
      <c r="F8" s="48"/>
      <c r="G8" s="29"/>
      <c r="H8" s="49"/>
      <c r="I8" s="24"/>
      <c r="J8" s="73"/>
      <c r="K8" s="74"/>
    </row>
    <row r="9" spans="1:11" s="1" customFormat="1">
      <c r="I9" s="32"/>
      <c r="J9" s="104"/>
      <c r="K9" s="105"/>
    </row>
    <row r="10" spans="1:11" s="1" customFormat="1" ht="15.75" thickBot="1">
      <c r="A10" s="399"/>
      <c r="B10" s="399"/>
      <c r="C10" s="399"/>
      <c r="D10" s="399"/>
      <c r="E10" s="499"/>
      <c r="F10" s="504">
        <f>SUM(F8:F9)</f>
        <v>0</v>
      </c>
      <c r="G10" s="503">
        <f>SUM(G8:G9)</f>
        <v>0</v>
      </c>
      <c r="H10" s="32"/>
      <c r="I10" s="32"/>
      <c r="J10" s="104"/>
      <c r="K10" s="105"/>
    </row>
    <row r="11" spans="1:11" s="1" customFormat="1" ht="15.75" thickTop="1">
      <c r="A11" s="399"/>
      <c r="B11" s="399"/>
      <c r="C11" s="399"/>
      <c r="D11" s="399"/>
      <c r="E11" s="499"/>
      <c r="F11" s="500"/>
      <c r="G11" s="501"/>
      <c r="H11" s="32"/>
      <c r="I11" s="32"/>
      <c r="J11" s="104"/>
      <c r="K11" s="105"/>
    </row>
    <row r="12" spans="1:11" s="1" customFormat="1">
      <c r="A12" s="399"/>
      <c r="B12" s="399"/>
      <c r="C12" s="399"/>
      <c r="D12" s="399"/>
      <c r="E12" s="499"/>
      <c r="F12" s="500"/>
      <c r="G12" s="501"/>
      <c r="H12" s="32"/>
      <c r="I12" s="32"/>
      <c r="J12" s="104"/>
      <c r="K12" s="105"/>
    </row>
    <row r="14" spans="1:11" ht="15.75">
      <c r="A14" s="145" t="s">
        <v>70</v>
      </c>
      <c r="B14" s="145"/>
    </row>
    <row r="15" spans="1:11">
      <c r="A15" s="146">
        <v>41009</v>
      </c>
      <c r="B15" s="146"/>
    </row>
    <row r="16" spans="1:11">
      <c r="A16" s="4">
        <v>41009</v>
      </c>
      <c r="B16" s="4"/>
      <c r="C16" s="4" t="s">
        <v>835</v>
      </c>
      <c r="D16" s="7" t="s">
        <v>755</v>
      </c>
      <c r="E16" s="719">
        <v>196</v>
      </c>
      <c r="F16" s="103">
        <v>1030</v>
      </c>
    </row>
    <row r="17" spans="1:11">
      <c r="E17" s="720"/>
    </row>
    <row r="18" spans="1:11">
      <c r="A18" s="4"/>
      <c r="B18" s="4"/>
      <c r="C18" s="4" t="s">
        <v>835</v>
      </c>
      <c r="D18" s="7" t="s">
        <v>755</v>
      </c>
      <c r="E18" s="719">
        <v>204</v>
      </c>
      <c r="F18" s="103">
        <v>5862.98</v>
      </c>
    </row>
    <row r="19" spans="1:11">
      <c r="E19" s="720"/>
    </row>
    <row r="21" spans="1:11">
      <c r="A21" s="4"/>
      <c r="B21" s="4">
        <v>41957</v>
      </c>
      <c r="C21" s="7"/>
      <c r="D21" s="7" t="s">
        <v>10950</v>
      </c>
      <c r="E21" s="13">
        <v>205</v>
      </c>
      <c r="F21" s="103">
        <v>1179.56</v>
      </c>
      <c r="H21" s="444"/>
    </row>
    <row r="23" spans="1:11">
      <c r="A23" s="8"/>
      <c r="B23" s="33">
        <v>41969</v>
      </c>
      <c r="C23" s="618" t="s">
        <v>7994</v>
      </c>
      <c r="D23" s="618" t="s">
        <v>11001</v>
      </c>
      <c r="E23" s="618">
        <v>206</v>
      </c>
      <c r="F23" s="103">
        <v>2140.56</v>
      </c>
      <c r="H23" s="444"/>
      <c r="J23" s="73"/>
      <c r="K23" s="74"/>
    </row>
    <row r="25" spans="1:11">
      <c r="A25" s="146">
        <v>41975</v>
      </c>
    </row>
    <row r="26" spans="1:11">
      <c r="A26" s="4">
        <v>41975</v>
      </c>
      <c r="B26" s="4"/>
      <c r="C26" s="4" t="s">
        <v>835</v>
      </c>
      <c r="D26" s="4" t="s">
        <v>11042</v>
      </c>
      <c r="E26" s="13">
        <v>207</v>
      </c>
      <c r="F26" s="103">
        <v>2671.48</v>
      </c>
      <c r="G26" s="444"/>
      <c r="H26" s="444"/>
      <c r="J26" s="73"/>
      <c r="K26" s="74"/>
    </row>
    <row r="27" spans="1:11">
      <c r="A27" s="4">
        <v>41975</v>
      </c>
      <c r="B27" s="4"/>
      <c r="C27" s="4" t="s">
        <v>835</v>
      </c>
      <c r="D27" s="4" t="s">
        <v>11042</v>
      </c>
      <c r="E27" s="13">
        <v>208</v>
      </c>
      <c r="F27" s="103">
        <v>2671.48</v>
      </c>
      <c r="G27" s="444"/>
      <c r="H27" s="444"/>
      <c r="J27" s="73"/>
      <c r="K27" s="74"/>
    </row>
    <row r="29" spans="1:11">
      <c r="A29" s="731">
        <v>41975</v>
      </c>
      <c r="B29" s="731"/>
      <c r="C29" s="731" t="s">
        <v>835</v>
      </c>
      <c r="D29" s="731" t="s">
        <v>11067</v>
      </c>
      <c r="E29" s="13">
        <v>209</v>
      </c>
      <c r="F29" s="103">
        <v>1511.15</v>
      </c>
      <c r="G29" s="444"/>
      <c r="H29" s="1"/>
    </row>
    <row r="32" spans="1:11">
      <c r="A32" s="731">
        <v>42046</v>
      </c>
      <c r="B32" s="731"/>
      <c r="C32" s="731" t="s">
        <v>835</v>
      </c>
      <c r="D32" s="731" t="s">
        <v>11067</v>
      </c>
      <c r="E32" s="13">
        <v>210</v>
      </c>
      <c r="F32" s="103">
        <v>1511.15</v>
      </c>
    </row>
    <row r="34" spans="1:11">
      <c r="A34" s="4">
        <v>42068</v>
      </c>
      <c r="B34" s="4"/>
      <c r="C34" s="3" t="s">
        <v>4627</v>
      </c>
      <c r="D34" s="7" t="s">
        <v>12249</v>
      </c>
      <c r="E34" s="13">
        <v>211</v>
      </c>
      <c r="F34" s="103">
        <v>707.06</v>
      </c>
      <c r="G34" s="444"/>
      <c r="H34" s="444"/>
      <c r="J34" s="73"/>
      <c r="K34" s="74"/>
    </row>
    <row r="35" spans="1:11">
      <c r="A35" s="146">
        <v>42072</v>
      </c>
      <c r="F35" s="103"/>
      <c r="G35" s="444"/>
      <c r="H35" s="444"/>
    </row>
    <row r="36" spans="1:11" s="444" customFormat="1">
      <c r="A36" s="4">
        <v>41009</v>
      </c>
      <c r="B36" s="4"/>
      <c r="C36" s="3" t="s">
        <v>835</v>
      </c>
      <c r="D36" s="7" t="s">
        <v>755</v>
      </c>
      <c r="E36" s="13">
        <v>212</v>
      </c>
      <c r="F36" s="103">
        <v>777.64</v>
      </c>
      <c r="I36" s="24"/>
      <c r="J36" s="73"/>
      <c r="K36" s="74"/>
    </row>
    <row r="38" spans="1:11" s="444" customFormat="1">
      <c r="A38" s="146">
        <v>42088</v>
      </c>
      <c r="E38" s="822"/>
      <c r="I38" s="24"/>
      <c r="J38" s="2"/>
    </row>
    <row r="39" spans="1:11" s="444" customFormat="1">
      <c r="A39" s="4">
        <v>42088</v>
      </c>
      <c r="B39" s="4"/>
      <c r="C39" s="3" t="s">
        <v>835</v>
      </c>
      <c r="D39" s="7" t="s">
        <v>755</v>
      </c>
      <c r="E39" s="13">
        <v>215</v>
      </c>
      <c r="F39" s="103">
        <v>437.53</v>
      </c>
      <c r="I39" s="24"/>
      <c r="J39" s="73"/>
      <c r="K39" s="74"/>
    </row>
    <row r="42" spans="1:11">
      <c r="A42" s="146">
        <v>42090</v>
      </c>
      <c r="C42" s="444"/>
      <c r="D42" s="444"/>
      <c r="E42" s="828"/>
      <c r="F42" s="444"/>
    </row>
    <row r="43" spans="1:11">
      <c r="A43" s="4">
        <v>42090</v>
      </c>
      <c r="B43" s="4"/>
      <c r="C43" s="3" t="s">
        <v>835</v>
      </c>
      <c r="D43" s="7" t="s">
        <v>755</v>
      </c>
      <c r="E43" s="13">
        <v>214</v>
      </c>
      <c r="F43" s="103">
        <v>322.29000000000002</v>
      </c>
    </row>
  </sheetData>
  <mergeCells count="1">
    <mergeCell ref="J6:K6"/>
  </mergeCells>
  <hyperlinks>
    <hyperlink ref="C2" location="INICIO!A1" display="INICIO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4">
    <tabColor theme="3" tint="0.39997558519241921"/>
  </sheetPr>
  <dimension ref="A1:J127"/>
  <sheetViews>
    <sheetView showGridLines="0" workbookViewId="0">
      <selection activeCell="B2" sqref="B2"/>
    </sheetView>
  </sheetViews>
  <sheetFormatPr baseColWidth="10" defaultRowHeight="15"/>
  <cols>
    <col min="1" max="1" width="10.5703125" customWidth="1"/>
    <col min="2" max="2" width="23" bestFit="1" customWidth="1"/>
    <col min="3" max="3" width="49.85546875" customWidth="1"/>
    <col min="4" max="4" width="10.140625" style="12" bestFit="1" customWidth="1"/>
    <col min="5" max="5" width="13.140625" style="576" customWidth="1"/>
    <col min="6" max="6" width="14.7109375" customWidth="1"/>
    <col min="7" max="7" width="19.140625" customWidth="1"/>
    <col min="8" max="8" width="3.1406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  <c r="J3" s="444"/>
    </row>
    <row r="6" spans="1:10">
      <c r="I6" s="832"/>
      <c r="J6" s="832"/>
    </row>
    <row r="7" spans="1:10" s="5" customFormat="1" ht="26.25" customHeight="1">
      <c r="A7" s="6" t="s">
        <v>0</v>
      </c>
      <c r="B7" s="6" t="s">
        <v>2</v>
      </c>
      <c r="C7" s="6" t="s">
        <v>1</v>
      </c>
      <c r="D7" s="6" t="s">
        <v>4</v>
      </c>
      <c r="E7" s="577" t="s">
        <v>93</v>
      </c>
      <c r="F7" s="6" t="s">
        <v>3</v>
      </c>
      <c r="G7" s="20" t="s">
        <v>71</v>
      </c>
      <c r="H7" s="31"/>
      <c r="I7" s="303"/>
      <c r="J7" s="303"/>
    </row>
    <row r="8" spans="1:10" s="444" customFormat="1">
      <c r="A8" s="33"/>
      <c r="B8" s="33"/>
      <c r="C8" s="33"/>
      <c r="D8" s="628"/>
      <c r="E8" s="730"/>
      <c r="F8" s="745"/>
      <c r="G8" s="33"/>
      <c r="H8" s="24"/>
      <c r="I8" s="2"/>
    </row>
    <row r="9" spans="1:10" s="444" customFormat="1">
      <c r="A9" s="33"/>
      <c r="B9" s="33"/>
      <c r="C9" s="33"/>
      <c r="D9" s="628"/>
      <c r="E9" s="730"/>
      <c r="F9" s="745"/>
      <c r="G9" s="33"/>
      <c r="H9" s="24"/>
      <c r="I9" s="2"/>
    </row>
    <row r="10" spans="1:10" ht="15.75" thickBot="1">
      <c r="A10" s="312"/>
      <c r="C10" s="312"/>
      <c r="D10" s="2"/>
      <c r="E10" s="626">
        <f>SUM(E8:E9)</f>
        <v>0</v>
      </c>
      <c r="F10" s="626">
        <f>SUM(F8:F9)</f>
        <v>0</v>
      </c>
      <c r="G10" s="312"/>
    </row>
    <row r="11" spans="1:10" ht="15.75" thickTop="1"/>
    <row r="13" spans="1:10">
      <c r="A13" s="444" t="s">
        <v>70</v>
      </c>
      <c r="I13" s="304"/>
      <c r="J13" s="74"/>
    </row>
    <row r="14" spans="1:10">
      <c r="A14" s="60">
        <v>41817</v>
      </c>
      <c r="I14" s="304"/>
      <c r="J14" s="74"/>
    </row>
    <row r="15" spans="1:10">
      <c r="A15" s="616">
        <v>41817</v>
      </c>
      <c r="B15" s="617" t="s">
        <v>389</v>
      </c>
      <c r="C15" s="617" t="s">
        <v>8819</v>
      </c>
      <c r="D15" s="617">
        <v>7067</v>
      </c>
      <c r="E15" s="618">
        <v>300</v>
      </c>
      <c r="F15" s="444"/>
      <c r="G15" s="444"/>
      <c r="I15" s="687"/>
      <c r="J15" s="90"/>
    </row>
    <row r="16" spans="1:10" s="444" customFormat="1">
      <c r="A16" s="616">
        <v>41817</v>
      </c>
      <c r="B16" s="617" t="s">
        <v>3101</v>
      </c>
      <c r="C16" s="617" t="s">
        <v>8820</v>
      </c>
      <c r="D16" s="617">
        <v>7068</v>
      </c>
      <c r="E16" s="618">
        <v>282</v>
      </c>
      <c r="H16" s="24"/>
      <c r="I16" s="2"/>
    </row>
    <row r="17" spans="1:10">
      <c r="A17" s="616">
        <v>41817</v>
      </c>
      <c r="B17" s="617" t="s">
        <v>1727</v>
      </c>
      <c r="C17" s="617" t="s">
        <v>8821</v>
      </c>
      <c r="D17" s="617">
        <v>7069</v>
      </c>
      <c r="E17" s="618">
        <v>30</v>
      </c>
      <c r="F17" s="444"/>
      <c r="G17" s="444"/>
    </row>
    <row r="18" spans="1:10">
      <c r="A18" s="60">
        <v>41821</v>
      </c>
      <c r="B18" s="621"/>
      <c r="C18" s="621"/>
      <c r="D18" s="621"/>
      <c r="E18" s="622"/>
      <c r="F18" s="444"/>
      <c r="G18" s="309">
        <v>2296</v>
      </c>
    </row>
    <row r="19" spans="1:10" s="444" customFormat="1">
      <c r="A19" s="616">
        <v>41821</v>
      </c>
      <c r="B19" s="617" t="s">
        <v>9</v>
      </c>
      <c r="C19" s="617" t="s">
        <v>6859</v>
      </c>
      <c r="D19" s="617">
        <v>7071</v>
      </c>
      <c r="E19" s="618">
        <v>1706.02</v>
      </c>
      <c r="F19"/>
      <c r="G19" s="309">
        <f>+G18</f>
        <v>2296</v>
      </c>
      <c r="H19" s="24"/>
      <c r="I19" s="304"/>
      <c r="J19" s="74"/>
    </row>
    <row r="20" spans="1:10" s="444" customFormat="1">
      <c r="A20" s="60">
        <v>41823</v>
      </c>
      <c r="B20"/>
      <c r="C20"/>
      <c r="D20" s="12"/>
      <c r="E20" s="576"/>
      <c r="F20"/>
      <c r="G20" s="309">
        <f>+G19+505.12</f>
        <v>2801.12</v>
      </c>
      <c r="H20" s="24"/>
      <c r="I20" s="304"/>
      <c r="J20" s="74"/>
    </row>
    <row r="21" spans="1:10">
      <c r="A21" s="616">
        <v>41823</v>
      </c>
      <c r="B21" s="617" t="s">
        <v>2897</v>
      </c>
      <c r="C21" s="617" t="s">
        <v>2190</v>
      </c>
      <c r="D21" s="617">
        <v>7073</v>
      </c>
      <c r="E21" s="618">
        <v>3000</v>
      </c>
      <c r="F21" s="444"/>
      <c r="G21" s="309">
        <f>+G20-600</f>
        <v>2201.12</v>
      </c>
    </row>
    <row r="22" spans="1:10">
      <c r="A22" s="616">
        <v>41823</v>
      </c>
      <c r="B22" s="617" t="s">
        <v>3981</v>
      </c>
      <c r="C22" s="617" t="s">
        <v>8946</v>
      </c>
      <c r="D22" s="617">
        <v>7074</v>
      </c>
      <c r="E22" s="618">
        <v>1127.54</v>
      </c>
      <c r="F22" s="444"/>
      <c r="G22" s="444"/>
    </row>
    <row r="24" spans="1:10">
      <c r="A24" s="60">
        <v>41824</v>
      </c>
    </row>
    <row r="25" spans="1:10">
      <c r="A25" s="616">
        <v>41823</v>
      </c>
      <c r="B25" s="617" t="s">
        <v>226</v>
      </c>
      <c r="C25" s="617" t="s">
        <v>8948</v>
      </c>
      <c r="D25" s="617">
        <v>7075</v>
      </c>
      <c r="E25" s="618">
        <v>573.37</v>
      </c>
      <c r="F25" s="444"/>
      <c r="G25" s="444"/>
    </row>
    <row r="26" spans="1:10" s="444" customFormat="1">
      <c r="A26" s="616">
        <v>41824</v>
      </c>
      <c r="B26" s="617" t="s">
        <v>2897</v>
      </c>
      <c r="C26" s="617" t="s">
        <v>8955</v>
      </c>
      <c r="D26" s="617">
        <v>7083</v>
      </c>
      <c r="E26" s="618">
        <v>2500</v>
      </c>
      <c r="H26" s="24"/>
      <c r="I26" s="304"/>
      <c r="J26" s="74"/>
    </row>
    <row r="27" spans="1:10" s="444" customFormat="1">
      <c r="A27" s="616">
        <v>41824</v>
      </c>
      <c r="B27" s="617" t="s">
        <v>120</v>
      </c>
      <c r="C27" s="617" t="s">
        <v>8951</v>
      </c>
      <c r="D27" s="617">
        <v>7077</v>
      </c>
      <c r="E27" s="618">
        <v>2000</v>
      </c>
      <c r="H27" s="24"/>
      <c r="I27" s="304"/>
      <c r="J27" s="74"/>
    </row>
    <row r="28" spans="1:10" s="444" customFormat="1">
      <c r="A28" s="616">
        <v>41824</v>
      </c>
      <c r="B28" s="617" t="s">
        <v>100</v>
      </c>
      <c r="C28" s="617" t="s">
        <v>8954</v>
      </c>
      <c r="D28" s="617">
        <v>7081</v>
      </c>
      <c r="E28" s="618">
        <v>1000</v>
      </c>
      <c r="H28" s="24"/>
      <c r="I28" s="304"/>
      <c r="J28" s="74"/>
    </row>
    <row r="29" spans="1:10" s="444" customFormat="1">
      <c r="A29" s="616">
        <v>41824</v>
      </c>
      <c r="B29" s="617" t="s">
        <v>226</v>
      </c>
      <c r="C29" s="617" t="s">
        <v>8957</v>
      </c>
      <c r="D29" s="617">
        <v>7087</v>
      </c>
      <c r="E29" s="618">
        <v>300</v>
      </c>
      <c r="H29" s="24"/>
      <c r="I29" s="304"/>
      <c r="J29" s="74"/>
    </row>
    <row r="30" spans="1:10" s="444" customFormat="1">
      <c r="A30" s="616">
        <v>41824</v>
      </c>
      <c r="B30" s="617" t="s">
        <v>2346</v>
      </c>
      <c r="C30" s="617" t="s">
        <v>8959</v>
      </c>
      <c r="D30" s="617">
        <v>7090</v>
      </c>
      <c r="E30" s="618">
        <v>205</v>
      </c>
      <c r="H30" s="24"/>
      <c r="I30" s="304"/>
      <c r="J30" s="74"/>
    </row>
    <row r="31" spans="1:10" s="444" customFormat="1">
      <c r="A31" s="616">
        <v>41824</v>
      </c>
      <c r="B31" s="617" t="s">
        <v>145</v>
      </c>
      <c r="C31" s="617" t="s">
        <v>8962</v>
      </c>
      <c r="D31" s="617">
        <v>7093</v>
      </c>
      <c r="E31" s="618">
        <v>526</v>
      </c>
      <c r="H31" s="24"/>
      <c r="I31" s="304"/>
      <c r="J31" s="74"/>
    </row>
    <row r="32" spans="1:10" s="444" customFormat="1">
      <c r="A32" s="616">
        <v>41824</v>
      </c>
      <c r="B32" s="617" t="s">
        <v>389</v>
      </c>
      <c r="C32" s="617" t="s">
        <v>8961</v>
      </c>
      <c r="D32" s="617">
        <v>7092</v>
      </c>
      <c r="E32" s="618">
        <v>350</v>
      </c>
      <c r="H32" s="24"/>
      <c r="I32" s="304"/>
      <c r="J32" s="74"/>
    </row>
    <row r="33" spans="1:10" s="444" customFormat="1">
      <c r="A33" s="616">
        <v>41824</v>
      </c>
      <c r="B33" s="617" t="s">
        <v>389</v>
      </c>
      <c r="C33" s="617" t="s">
        <v>8960</v>
      </c>
      <c r="D33" s="617">
        <v>7091</v>
      </c>
      <c r="E33" s="618">
        <v>350</v>
      </c>
      <c r="H33" s="24"/>
      <c r="I33" s="304"/>
      <c r="J33" s="74"/>
    </row>
    <row r="34" spans="1:10">
      <c r="A34" s="616">
        <v>41824</v>
      </c>
      <c r="B34" s="617" t="s">
        <v>2482</v>
      </c>
      <c r="C34" s="617" t="s">
        <v>8956</v>
      </c>
      <c r="D34" s="617">
        <v>7084</v>
      </c>
      <c r="E34" s="618">
        <v>1500</v>
      </c>
      <c r="F34" s="444"/>
      <c r="G34" s="444"/>
    </row>
    <row r="35" spans="1:10">
      <c r="A35" s="616">
        <v>41824</v>
      </c>
      <c r="B35" s="617" t="s">
        <v>3157</v>
      </c>
      <c r="C35" s="617" t="s">
        <v>8953</v>
      </c>
      <c r="D35" s="617">
        <v>7079</v>
      </c>
      <c r="E35" s="618">
        <v>147.84</v>
      </c>
      <c r="F35" s="444"/>
      <c r="G35" s="444"/>
    </row>
    <row r="38" spans="1:10">
      <c r="A38" s="60">
        <v>41827</v>
      </c>
    </row>
    <row r="39" spans="1:10">
      <c r="A39" s="616">
        <v>41824</v>
      </c>
      <c r="B39" s="617" t="s">
        <v>8617</v>
      </c>
      <c r="C39" s="617" t="s">
        <v>8952</v>
      </c>
      <c r="D39" s="617">
        <v>7078</v>
      </c>
      <c r="E39" s="618">
        <v>1221</v>
      </c>
      <c r="F39" s="444"/>
      <c r="G39" s="444"/>
    </row>
    <row r="40" spans="1:10" s="444" customFormat="1">
      <c r="A40"/>
      <c r="B40"/>
      <c r="C40"/>
      <c r="D40" s="12"/>
      <c r="E40" s="576"/>
      <c r="F40"/>
      <c r="G40"/>
      <c r="H40" s="24"/>
      <c r="I40" s="304"/>
      <c r="J40" s="74"/>
    </row>
    <row r="41" spans="1:10" s="444" customFormat="1">
      <c r="A41" s="60">
        <v>41828</v>
      </c>
      <c r="B41"/>
      <c r="C41"/>
      <c r="D41" s="12"/>
      <c r="E41" s="576"/>
      <c r="F41"/>
      <c r="G41"/>
      <c r="H41" s="24"/>
      <c r="I41" s="304"/>
      <c r="J41" s="74"/>
    </row>
    <row r="42" spans="1:10" s="444" customFormat="1">
      <c r="A42" s="616">
        <v>41817</v>
      </c>
      <c r="B42" s="617" t="s">
        <v>130</v>
      </c>
      <c r="C42" s="617" t="s">
        <v>8822</v>
      </c>
      <c r="D42" s="617">
        <v>7070</v>
      </c>
      <c r="E42" s="618">
        <v>975</v>
      </c>
      <c r="H42" s="24"/>
      <c r="I42" s="304"/>
      <c r="J42" s="74"/>
    </row>
    <row r="43" spans="1:10">
      <c r="A43" s="616">
        <v>41824</v>
      </c>
      <c r="B43" s="617" t="s">
        <v>761</v>
      </c>
      <c r="C43" s="617" t="s">
        <v>8950</v>
      </c>
      <c r="D43" s="617">
        <v>7076</v>
      </c>
      <c r="E43" s="618">
        <v>1383.35</v>
      </c>
      <c r="F43" s="444"/>
      <c r="G43" s="444"/>
    </row>
    <row r="44" spans="1:10">
      <c r="A44" s="616">
        <v>41824</v>
      </c>
      <c r="B44" s="617" t="s">
        <v>8963</v>
      </c>
      <c r="C44" s="617" t="s">
        <v>8958</v>
      </c>
      <c r="D44" s="617">
        <v>7088</v>
      </c>
      <c r="E44" s="618">
        <v>13500</v>
      </c>
      <c r="F44" s="444"/>
      <c r="G44" s="444"/>
    </row>
    <row r="45" spans="1:10" s="444" customFormat="1">
      <c r="A45"/>
      <c r="B45"/>
      <c r="C45"/>
      <c r="D45" s="12"/>
      <c r="E45" s="576"/>
      <c r="F45"/>
      <c r="G45"/>
      <c r="H45" s="24"/>
      <c r="I45" s="304"/>
      <c r="J45" s="74"/>
    </row>
    <row r="46" spans="1:10" s="444" customFormat="1">
      <c r="A46" s="60">
        <v>41829</v>
      </c>
      <c r="B46"/>
      <c r="C46"/>
      <c r="D46" s="12"/>
      <c r="E46" s="576"/>
      <c r="F46"/>
      <c r="G46"/>
      <c r="H46" s="24"/>
      <c r="I46" s="304"/>
      <c r="J46" s="74"/>
    </row>
    <row r="47" spans="1:10" s="444" customFormat="1">
      <c r="A47" s="616">
        <v>41823</v>
      </c>
      <c r="B47" s="617" t="s">
        <v>8618</v>
      </c>
      <c r="C47" s="617" t="s">
        <v>8627</v>
      </c>
      <c r="D47" s="617">
        <v>7072</v>
      </c>
      <c r="E47" s="618">
        <v>1387.5</v>
      </c>
      <c r="H47" s="24"/>
      <c r="I47" s="304"/>
      <c r="J47" s="74"/>
    </row>
    <row r="48" spans="1:10" s="444" customFormat="1">
      <c r="A48" s="616">
        <v>41827</v>
      </c>
      <c r="B48" s="617" t="s">
        <v>9709</v>
      </c>
      <c r="C48" s="617" t="s">
        <v>8999</v>
      </c>
      <c r="D48" s="617">
        <v>7099</v>
      </c>
      <c r="E48" s="618">
        <v>1000</v>
      </c>
      <c r="H48" s="24"/>
      <c r="I48" s="304"/>
      <c r="J48" s="74"/>
    </row>
    <row r="49" spans="1:10" s="444" customFormat="1">
      <c r="A49" s="616">
        <v>41829</v>
      </c>
      <c r="B49" s="617" t="s">
        <v>2206</v>
      </c>
      <c r="C49" s="617" t="s">
        <v>9002</v>
      </c>
      <c r="D49" s="617">
        <v>7100</v>
      </c>
      <c r="E49" s="618">
        <v>250</v>
      </c>
      <c r="H49" s="24"/>
      <c r="I49" s="304"/>
      <c r="J49" s="74"/>
    </row>
    <row r="50" spans="1:10" s="444" customFormat="1">
      <c r="A50" s="616">
        <v>41829</v>
      </c>
      <c r="B50" s="617" t="s">
        <v>100</v>
      </c>
      <c r="C50" s="617" t="s">
        <v>9003</v>
      </c>
      <c r="D50" s="617">
        <v>7101</v>
      </c>
      <c r="E50" s="618">
        <v>100</v>
      </c>
      <c r="H50" s="24"/>
      <c r="I50" s="304"/>
      <c r="J50" s="74"/>
    </row>
    <row r="51" spans="1:10" s="444" customFormat="1">
      <c r="A51" s="616">
        <v>41829</v>
      </c>
      <c r="B51" s="617" t="s">
        <v>389</v>
      </c>
      <c r="C51" s="617" t="s">
        <v>9004</v>
      </c>
      <c r="D51" s="617">
        <v>7102</v>
      </c>
      <c r="E51" s="618">
        <v>100</v>
      </c>
      <c r="H51" s="24"/>
      <c r="I51" s="304"/>
      <c r="J51" s="74"/>
    </row>
    <row r="52" spans="1:10" s="444" customFormat="1">
      <c r="A52" s="616">
        <v>41829</v>
      </c>
      <c r="B52" s="617" t="s">
        <v>226</v>
      </c>
      <c r="C52" s="617" t="s">
        <v>9008</v>
      </c>
      <c r="D52" s="617">
        <v>7111</v>
      </c>
      <c r="E52" s="618">
        <v>600</v>
      </c>
      <c r="H52" s="24"/>
      <c r="I52" s="304"/>
      <c r="J52" s="74"/>
    </row>
    <row r="53" spans="1:10" s="444" customFormat="1">
      <c r="A53" s="616">
        <v>41829</v>
      </c>
      <c r="B53" s="617" t="s">
        <v>100</v>
      </c>
      <c r="C53" s="617" t="s">
        <v>9006</v>
      </c>
      <c r="D53" s="617">
        <v>7105</v>
      </c>
      <c r="E53" s="618">
        <v>463.2</v>
      </c>
      <c r="H53" s="24"/>
      <c r="I53" s="304"/>
      <c r="J53" s="74"/>
    </row>
    <row r="54" spans="1:10">
      <c r="A54" s="616">
        <v>41829</v>
      </c>
      <c r="B54" s="617" t="s">
        <v>226</v>
      </c>
      <c r="C54" s="617" t="s">
        <v>9007</v>
      </c>
      <c r="D54" s="617">
        <v>7109</v>
      </c>
      <c r="E54" s="618">
        <v>588.25</v>
      </c>
      <c r="F54" s="444"/>
      <c r="G54" s="444"/>
    </row>
    <row r="55" spans="1:10">
      <c r="A55" s="616">
        <v>41829</v>
      </c>
      <c r="B55" s="617" t="s">
        <v>9010</v>
      </c>
      <c r="C55" s="617" t="s">
        <v>9009</v>
      </c>
      <c r="D55" s="617">
        <v>7110</v>
      </c>
      <c r="E55" s="618">
        <v>675.55</v>
      </c>
      <c r="F55" s="444"/>
      <c r="G55" s="444"/>
    </row>
    <row r="57" spans="1:10">
      <c r="A57" s="60">
        <v>41842</v>
      </c>
      <c r="B57" s="444"/>
      <c r="C57" s="444"/>
      <c r="D57" s="624"/>
    </row>
    <row r="58" spans="1:10">
      <c r="A58" s="616">
        <v>41842</v>
      </c>
      <c r="B58" s="617" t="s">
        <v>9</v>
      </c>
      <c r="C58" s="617" t="s">
        <v>9209</v>
      </c>
      <c r="D58" s="617">
        <v>7113</v>
      </c>
      <c r="E58" s="618">
        <v>4428.75</v>
      </c>
    </row>
    <row r="59" spans="1:10" s="444" customFormat="1">
      <c r="A59"/>
      <c r="B59"/>
      <c r="C59"/>
      <c r="D59" s="12"/>
      <c r="E59" s="576"/>
      <c r="F59"/>
      <c r="G59"/>
      <c r="H59" s="24"/>
      <c r="I59" s="304"/>
      <c r="J59" s="74"/>
    </row>
    <row r="60" spans="1:10">
      <c r="A60" s="60">
        <v>41858</v>
      </c>
    </row>
    <row r="61" spans="1:10">
      <c r="A61" s="616">
        <v>41858</v>
      </c>
      <c r="B61" s="617" t="s">
        <v>9</v>
      </c>
      <c r="C61" s="617" t="s">
        <v>9209</v>
      </c>
      <c r="D61" s="617">
        <v>7114</v>
      </c>
      <c r="E61" s="618">
        <v>1037.0899999999999</v>
      </c>
      <c r="F61" s="444"/>
      <c r="G61" s="444"/>
    </row>
    <row r="63" spans="1:10">
      <c r="A63" s="60">
        <v>41862</v>
      </c>
    </row>
    <row r="64" spans="1:10">
      <c r="A64" s="616">
        <v>41862</v>
      </c>
      <c r="B64" s="617" t="s">
        <v>9</v>
      </c>
      <c r="C64" s="617" t="s">
        <v>9468</v>
      </c>
      <c r="D64" s="617">
        <v>7115</v>
      </c>
      <c r="E64" s="618">
        <v>5000</v>
      </c>
      <c r="F64" s="444"/>
      <c r="G64" s="444"/>
    </row>
    <row r="65" spans="1:10">
      <c r="A65" s="616">
        <v>41862</v>
      </c>
      <c r="B65" s="617" t="s">
        <v>9</v>
      </c>
      <c r="C65" s="617" t="s">
        <v>9468</v>
      </c>
      <c r="D65" s="617">
        <v>7116</v>
      </c>
      <c r="E65" s="618">
        <v>5000</v>
      </c>
      <c r="F65" s="444"/>
      <c r="G65" s="444"/>
    </row>
    <row r="66" spans="1:10">
      <c r="A66" s="616">
        <v>41862</v>
      </c>
      <c r="B66" s="617" t="s">
        <v>9</v>
      </c>
      <c r="C66" s="617" t="s">
        <v>9468</v>
      </c>
      <c r="D66" s="617">
        <v>7117</v>
      </c>
      <c r="E66" s="618">
        <v>6815.3</v>
      </c>
      <c r="F66" s="444"/>
      <c r="G66" s="444"/>
    </row>
    <row r="67" spans="1:10" s="444" customFormat="1">
      <c r="A67"/>
      <c r="B67"/>
      <c r="C67"/>
      <c r="D67" s="12"/>
      <c r="E67" s="576"/>
      <c r="F67"/>
      <c r="H67" s="24"/>
      <c r="I67" s="304"/>
      <c r="J67" s="74"/>
    </row>
    <row r="68" spans="1:10">
      <c r="A68" s="60">
        <v>41877</v>
      </c>
      <c r="G68" s="444"/>
    </row>
    <row r="69" spans="1:10">
      <c r="A69" s="616">
        <v>41872</v>
      </c>
      <c r="B69" s="617" t="s">
        <v>1461</v>
      </c>
      <c r="C69" s="617" t="s">
        <v>9653</v>
      </c>
      <c r="D69" s="617">
        <v>7120</v>
      </c>
      <c r="E69" s="618">
        <v>960</v>
      </c>
      <c r="F69" s="444"/>
      <c r="G69" s="444"/>
    </row>
    <row r="71" spans="1:10">
      <c r="A71" s="60">
        <v>41883</v>
      </c>
    </row>
    <row r="72" spans="1:10" s="444" customFormat="1">
      <c r="A72" s="616" t="s">
        <v>9710</v>
      </c>
      <c r="B72" s="617" t="s">
        <v>9</v>
      </c>
      <c r="C72" s="617" t="s">
        <v>9209</v>
      </c>
      <c r="D72" s="617">
        <v>7121</v>
      </c>
      <c r="E72" s="618">
        <v>1722.47</v>
      </c>
      <c r="H72" s="24"/>
      <c r="I72" s="304"/>
      <c r="J72" s="74"/>
    </row>
    <row r="73" spans="1:10">
      <c r="A73" s="60">
        <v>41884</v>
      </c>
    </row>
    <row r="74" spans="1:10">
      <c r="A74" s="616">
        <v>41872</v>
      </c>
      <c r="B74" s="617" t="s">
        <v>9654</v>
      </c>
      <c r="C74" s="617" t="s">
        <v>9652</v>
      </c>
      <c r="D74" s="617">
        <v>7118</v>
      </c>
      <c r="E74" s="618">
        <v>760</v>
      </c>
      <c r="F74" s="444"/>
      <c r="G74" s="444"/>
    </row>
    <row r="75" spans="1:10" s="444" customFormat="1">
      <c r="A75" s="60">
        <v>41885</v>
      </c>
      <c r="B75"/>
      <c r="C75"/>
      <c r="D75" s="12"/>
      <c r="E75" s="576"/>
      <c r="F75"/>
      <c r="G75"/>
      <c r="H75" s="24"/>
      <c r="I75" s="2"/>
    </row>
    <row r="76" spans="1:10" s="444" customFormat="1">
      <c r="A76" s="616">
        <v>41885</v>
      </c>
      <c r="B76" s="7" t="s">
        <v>2897</v>
      </c>
      <c r="C76" s="630" t="s">
        <v>9832</v>
      </c>
      <c r="D76" s="631">
        <v>7122</v>
      </c>
      <c r="E76" s="618">
        <v>2000</v>
      </c>
      <c r="H76" s="24"/>
      <c r="I76" s="2"/>
    </row>
    <row r="77" spans="1:10">
      <c r="A77" s="616">
        <v>41885</v>
      </c>
      <c r="B77" s="7" t="s">
        <v>835</v>
      </c>
      <c r="C77" s="630" t="s">
        <v>9833</v>
      </c>
      <c r="D77" s="631">
        <v>7123</v>
      </c>
      <c r="E77" s="618">
        <v>1000</v>
      </c>
      <c r="F77" s="444"/>
      <c r="G77" s="444"/>
    </row>
    <row r="78" spans="1:10">
      <c r="A78" s="653"/>
      <c r="B78" s="109"/>
      <c r="C78" s="654"/>
      <c r="D78" s="655"/>
      <c r="E78" s="622"/>
      <c r="F78" s="444"/>
      <c r="G78" s="444"/>
    </row>
    <row r="79" spans="1:10">
      <c r="A79" s="60">
        <v>41919</v>
      </c>
    </row>
    <row r="80" spans="1:10" s="444" customFormat="1">
      <c r="A80" s="210">
        <v>41918</v>
      </c>
      <c r="B80" s="67" t="s">
        <v>120</v>
      </c>
      <c r="C80" s="67" t="s">
        <v>10294</v>
      </c>
      <c r="D80" s="631">
        <v>7125</v>
      </c>
      <c r="E80" s="618">
        <v>2000</v>
      </c>
      <c r="H80" s="24"/>
      <c r="I80" s="2"/>
    </row>
    <row r="81" spans="1:9">
      <c r="A81" s="60">
        <v>41921</v>
      </c>
    </row>
    <row r="82" spans="1:9" s="444" customFormat="1">
      <c r="A82" s="210">
        <v>41919</v>
      </c>
      <c r="B82" s="638" t="s">
        <v>10306</v>
      </c>
      <c r="C82" s="638" t="s">
        <v>10303</v>
      </c>
      <c r="D82" s="631">
        <v>7124</v>
      </c>
      <c r="E82" s="618">
        <v>920</v>
      </c>
      <c r="F82" s="444" t="s">
        <v>10343</v>
      </c>
      <c r="H82" s="24"/>
      <c r="I82" s="2"/>
    </row>
    <row r="83" spans="1:9">
      <c r="A83" s="60" t="s">
        <v>10346</v>
      </c>
      <c r="F83" s="661" t="s">
        <v>10344</v>
      </c>
    </row>
    <row r="84" spans="1:9">
      <c r="A84" s="657">
        <v>41919</v>
      </c>
      <c r="B84" s="658" t="s">
        <v>4414</v>
      </c>
      <c r="C84" s="658" t="s">
        <v>10304</v>
      </c>
      <c r="D84" s="659">
        <v>7126</v>
      </c>
      <c r="E84" s="660">
        <v>570.4</v>
      </c>
      <c r="F84" s="444"/>
      <c r="G84" s="444"/>
    </row>
    <row r="85" spans="1:9">
      <c r="E85" s="444"/>
      <c r="F85" s="444"/>
      <c r="G85" s="444"/>
    </row>
    <row r="86" spans="1:9">
      <c r="A86" s="60">
        <v>41926</v>
      </c>
    </row>
    <row r="87" spans="1:9">
      <c r="A87" s="210">
        <v>41919</v>
      </c>
      <c r="B87" s="638" t="s">
        <v>1327</v>
      </c>
      <c r="C87" s="638" t="s">
        <v>10305</v>
      </c>
      <c r="D87" s="659">
        <v>7127</v>
      </c>
      <c r="E87" s="660">
        <v>1140</v>
      </c>
      <c r="F87" s="444"/>
      <c r="G87" s="444"/>
    </row>
    <row r="88" spans="1:9" s="444" customFormat="1">
      <c r="A88" s="60">
        <v>41927</v>
      </c>
      <c r="B88"/>
      <c r="C88"/>
      <c r="D88" s="12"/>
      <c r="E88" s="576"/>
      <c r="F88"/>
      <c r="G88"/>
      <c r="H88" s="24"/>
      <c r="I88" s="2"/>
    </row>
    <row r="89" spans="1:9">
      <c r="A89" s="195">
        <v>41927</v>
      </c>
      <c r="B89" s="666" t="s">
        <v>835</v>
      </c>
      <c r="C89" s="666" t="s">
        <v>10471</v>
      </c>
      <c r="D89" s="668">
        <v>7128</v>
      </c>
      <c r="E89" s="660">
        <v>2882.23</v>
      </c>
      <c r="F89" s="444"/>
      <c r="G89" s="444"/>
    </row>
    <row r="90" spans="1:9">
      <c r="A90" s="195">
        <v>41927</v>
      </c>
      <c r="B90" s="666" t="s">
        <v>468</v>
      </c>
      <c r="C90" s="666" t="s">
        <v>10473</v>
      </c>
      <c r="D90" s="668">
        <v>7130</v>
      </c>
      <c r="E90" s="660">
        <v>1274.74</v>
      </c>
      <c r="F90" s="444"/>
      <c r="G90" s="444"/>
    </row>
    <row r="91" spans="1:9" s="444" customFormat="1">
      <c r="A91"/>
      <c r="B91"/>
      <c r="C91"/>
      <c r="D91" s="12"/>
      <c r="E91" s="576"/>
      <c r="F91"/>
      <c r="G91"/>
      <c r="H91" s="24"/>
      <c r="I91" s="2"/>
    </row>
    <row r="92" spans="1:9">
      <c r="A92" s="60">
        <v>41930</v>
      </c>
    </row>
    <row r="93" spans="1:9">
      <c r="A93" s="195">
        <v>41927</v>
      </c>
      <c r="B93" s="666" t="s">
        <v>354</v>
      </c>
      <c r="C93" s="666" t="s">
        <v>10472</v>
      </c>
      <c r="D93" s="668">
        <v>7129</v>
      </c>
      <c r="E93" s="660">
        <v>1154.74</v>
      </c>
      <c r="F93" s="444"/>
      <c r="G93" s="444"/>
    </row>
    <row r="95" spans="1:9">
      <c r="A95" s="60">
        <v>41927</v>
      </c>
      <c r="B95" s="444"/>
      <c r="C95" s="444"/>
      <c r="D95" s="676"/>
    </row>
    <row r="96" spans="1:9">
      <c r="A96" s="195">
        <v>41943</v>
      </c>
      <c r="B96" s="666" t="s">
        <v>835</v>
      </c>
      <c r="C96" s="666" t="s">
        <v>10599</v>
      </c>
      <c r="D96" s="668">
        <v>7132</v>
      </c>
      <c r="E96" s="660">
        <v>6566.1</v>
      </c>
    </row>
    <row r="97" spans="1:9">
      <c r="A97" s="195">
        <v>41943</v>
      </c>
      <c r="B97" s="666" t="s">
        <v>835</v>
      </c>
      <c r="C97" s="666" t="s">
        <v>10599</v>
      </c>
      <c r="D97" s="668">
        <v>7133</v>
      </c>
      <c r="E97" s="660">
        <v>6566.11</v>
      </c>
    </row>
    <row r="98" spans="1:9">
      <c r="E98" s="444"/>
      <c r="F98" s="444"/>
      <c r="G98" s="444"/>
    </row>
    <row r="99" spans="1:9">
      <c r="A99" s="33">
        <v>41949</v>
      </c>
      <c r="B99" s="645" t="s">
        <v>389</v>
      </c>
      <c r="C99" s="645" t="s">
        <v>10752</v>
      </c>
      <c r="D99" s="645">
        <v>7133</v>
      </c>
      <c r="E99" s="660">
        <v>142</v>
      </c>
      <c r="F99" s="444"/>
      <c r="G99" s="444"/>
    </row>
    <row r="101" spans="1:9">
      <c r="A101" s="33">
        <v>41956</v>
      </c>
      <c r="B101" s="645" t="s">
        <v>835</v>
      </c>
      <c r="C101" s="645" t="s">
        <v>10815</v>
      </c>
      <c r="D101" s="645">
        <v>7134</v>
      </c>
      <c r="E101" s="660">
        <v>2273.42</v>
      </c>
      <c r="F101" s="444"/>
      <c r="G101" s="444"/>
    </row>
    <row r="102" spans="1:9" s="444" customFormat="1">
      <c r="A102"/>
      <c r="B102"/>
      <c r="C102"/>
      <c r="D102" s="12"/>
      <c r="E102" s="576"/>
      <c r="F102"/>
      <c r="G102"/>
      <c r="H102" s="24"/>
      <c r="I102" s="2"/>
    </row>
    <row r="103" spans="1:9" s="444" customFormat="1">
      <c r="A103" s="616" t="s">
        <v>10951</v>
      </c>
      <c r="B103" s="617" t="s">
        <v>835</v>
      </c>
      <c r="C103" s="617" t="s">
        <v>10952</v>
      </c>
      <c r="D103" s="617">
        <v>7135</v>
      </c>
      <c r="E103" s="726">
        <v>734.2</v>
      </c>
      <c r="F103"/>
      <c r="G103" s="617"/>
      <c r="H103" s="24"/>
      <c r="I103" s="2"/>
    </row>
    <row r="104" spans="1:9">
      <c r="A104" s="653"/>
      <c r="B104" s="621"/>
      <c r="C104" s="621"/>
      <c r="D104" s="621"/>
      <c r="E104" s="727"/>
      <c r="F104" s="444"/>
      <c r="G104" s="621"/>
    </row>
    <row r="105" spans="1:9">
      <c r="A105" s="653"/>
      <c r="B105" s="621"/>
      <c r="C105" s="621"/>
      <c r="D105" s="621"/>
      <c r="E105" s="727"/>
      <c r="F105" s="444"/>
      <c r="G105" s="621"/>
    </row>
    <row r="107" spans="1:9">
      <c r="A107" s="33">
        <v>41963</v>
      </c>
      <c r="B107" s="645" t="s">
        <v>835</v>
      </c>
      <c r="C107" s="645" t="s">
        <v>10977</v>
      </c>
      <c r="D107" s="645">
        <v>7136</v>
      </c>
      <c r="E107" s="660">
        <v>1150</v>
      </c>
    </row>
    <row r="108" spans="1:9">
      <c r="A108" s="33">
        <v>41963</v>
      </c>
      <c r="B108" s="645" t="s">
        <v>835</v>
      </c>
      <c r="C108" s="645" t="s">
        <v>10952</v>
      </c>
      <c r="D108" s="645">
        <v>7137</v>
      </c>
      <c r="E108" s="660">
        <v>3704.62</v>
      </c>
    </row>
    <row r="109" spans="1:9" s="444" customFormat="1">
      <c r="A109"/>
      <c r="B109"/>
      <c r="C109"/>
      <c r="D109" s="12"/>
      <c r="E109" s="576"/>
      <c r="F109"/>
      <c r="G109"/>
      <c r="H109" s="24"/>
      <c r="I109" s="2"/>
    </row>
    <row r="111" spans="1:9">
      <c r="A111" s="33"/>
      <c r="B111" s="645" t="s">
        <v>6628</v>
      </c>
      <c r="C111" s="645" t="s">
        <v>10999</v>
      </c>
      <c r="D111" s="645">
        <v>7138</v>
      </c>
      <c r="E111" s="660">
        <v>5000</v>
      </c>
      <c r="F111" s="444"/>
      <c r="G111" s="444"/>
    </row>
    <row r="113" spans="1:9">
      <c r="A113" s="33">
        <v>41969</v>
      </c>
      <c r="B113" s="618" t="s">
        <v>7994</v>
      </c>
      <c r="C113" s="618" t="s">
        <v>11001</v>
      </c>
      <c r="D113" s="618">
        <v>7139</v>
      </c>
      <c r="E113" s="660">
        <v>2299.9299999999998</v>
      </c>
      <c r="F113" s="444"/>
      <c r="G113" s="444"/>
    </row>
    <row r="114" spans="1:9">
      <c r="E114"/>
    </row>
    <row r="115" spans="1:9">
      <c r="A115" s="33">
        <v>41975</v>
      </c>
      <c r="B115" s="33" t="s">
        <v>835</v>
      </c>
      <c r="C115" s="33" t="s">
        <v>11042</v>
      </c>
      <c r="D115" s="618">
        <v>7140</v>
      </c>
      <c r="E115" s="660">
        <v>3918.1</v>
      </c>
      <c r="F115" s="444"/>
      <c r="G115" s="444"/>
    </row>
    <row r="116" spans="1:9">
      <c r="A116" s="33">
        <v>41975</v>
      </c>
      <c r="B116" s="33" t="s">
        <v>835</v>
      </c>
      <c r="C116" s="33" t="s">
        <v>11066</v>
      </c>
      <c r="D116" s="617">
        <v>7141</v>
      </c>
      <c r="E116" s="660">
        <v>1236.42</v>
      </c>
      <c r="F116" s="444"/>
      <c r="G116" s="444"/>
    </row>
    <row r="117" spans="1:9">
      <c r="A117" s="33">
        <v>41995</v>
      </c>
      <c r="B117" s="33" t="s">
        <v>835</v>
      </c>
      <c r="C117" s="33" t="s">
        <v>11254</v>
      </c>
      <c r="D117" s="617">
        <v>7142</v>
      </c>
      <c r="E117" s="660">
        <v>3943.77</v>
      </c>
      <c r="F117" s="444"/>
      <c r="G117" s="444"/>
    </row>
    <row r="118" spans="1:9">
      <c r="A118" s="33">
        <v>41995</v>
      </c>
      <c r="B118" s="33" t="s">
        <v>835</v>
      </c>
      <c r="C118" s="33" t="s">
        <v>11254</v>
      </c>
      <c r="D118" s="617">
        <v>7143</v>
      </c>
      <c r="E118" s="660">
        <v>3943.77</v>
      </c>
      <c r="F118" s="444"/>
      <c r="G118" s="444"/>
    </row>
    <row r="119" spans="1:9">
      <c r="A119" s="33">
        <v>41995</v>
      </c>
      <c r="B119" s="33" t="s">
        <v>2738</v>
      </c>
      <c r="C119" s="33" t="s">
        <v>11257</v>
      </c>
      <c r="D119" s="617">
        <v>7147</v>
      </c>
      <c r="E119" s="660">
        <v>2675</v>
      </c>
      <c r="F119" s="444"/>
      <c r="G119" s="444"/>
    </row>
    <row r="120" spans="1:9">
      <c r="A120" s="33">
        <v>41995</v>
      </c>
      <c r="B120" s="33" t="s">
        <v>1419</v>
      </c>
      <c r="C120" s="33" t="s">
        <v>11258</v>
      </c>
      <c r="D120" s="617">
        <v>7149</v>
      </c>
      <c r="E120" s="660">
        <v>159</v>
      </c>
      <c r="F120" s="444"/>
      <c r="G120" s="444"/>
    </row>
    <row r="121" spans="1:9">
      <c r="A121" s="33">
        <v>41995</v>
      </c>
      <c r="B121" s="33" t="s">
        <v>226</v>
      </c>
      <c r="C121" s="33" t="s">
        <v>11255</v>
      </c>
      <c r="D121" s="617">
        <v>7144</v>
      </c>
      <c r="E121" s="660">
        <v>200</v>
      </c>
      <c r="F121" s="444"/>
      <c r="G121" s="444"/>
    </row>
    <row r="122" spans="1:9">
      <c r="E122"/>
    </row>
    <row r="123" spans="1:9">
      <c r="E123"/>
    </row>
    <row r="124" spans="1:9">
      <c r="A124" s="33">
        <v>41995</v>
      </c>
      <c r="B124" s="33" t="s">
        <v>410</v>
      </c>
      <c r="C124" s="33" t="s">
        <v>11256</v>
      </c>
      <c r="D124" s="617">
        <v>7145</v>
      </c>
      <c r="E124" s="660">
        <v>900</v>
      </c>
      <c r="F124" s="444"/>
      <c r="G124" s="444"/>
    </row>
    <row r="126" spans="1:9">
      <c r="A126" s="60">
        <v>42058</v>
      </c>
    </row>
    <row r="127" spans="1:9" s="444" customFormat="1">
      <c r="A127" s="616">
        <v>41821</v>
      </c>
      <c r="B127" s="617" t="s">
        <v>9</v>
      </c>
      <c r="C127" s="617" t="s">
        <v>6859</v>
      </c>
      <c r="D127" s="617">
        <v>7150</v>
      </c>
      <c r="E127" s="660">
        <v>574.5</v>
      </c>
      <c r="H127" s="24"/>
      <c r="I127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orientation="portrait" verticalDpi="72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6">
    <tabColor theme="6" tint="0.59999389629810485"/>
  </sheetPr>
  <dimension ref="A1:M312"/>
  <sheetViews>
    <sheetView showGridLines="0" topLeftCell="A291" zoomScale="90" zoomScaleNormal="90" workbookViewId="0">
      <selection activeCell="G3" sqref="G3"/>
    </sheetView>
  </sheetViews>
  <sheetFormatPr baseColWidth="10" defaultRowHeight="15"/>
  <cols>
    <col min="1" max="1" width="13" customWidth="1"/>
    <col min="2" max="2" width="29.42578125" customWidth="1"/>
    <col min="3" max="3" width="61.28515625" bestFit="1" customWidth="1"/>
    <col min="4" max="4" width="10.140625" style="573" bestFit="1" customWidth="1"/>
    <col min="5" max="5" width="13" customWidth="1"/>
    <col min="6" max="6" width="11.140625" customWidth="1"/>
    <col min="7" max="7" width="34.5703125" customWidth="1"/>
    <col min="8" max="8" width="3.425781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</row>
    <row r="6" spans="1:10">
      <c r="I6" s="832"/>
      <c r="J6" s="832"/>
    </row>
    <row r="7" spans="1:10" s="5" customFormat="1" ht="34.5" customHeight="1">
      <c r="A7" s="6" t="s">
        <v>0</v>
      </c>
      <c r="B7" s="6" t="s">
        <v>2</v>
      </c>
      <c r="C7" s="6" t="s">
        <v>1</v>
      </c>
      <c r="D7" s="518" t="s">
        <v>4</v>
      </c>
      <c r="E7" s="30" t="s">
        <v>93</v>
      </c>
      <c r="F7" s="20" t="s">
        <v>1826</v>
      </c>
      <c r="G7" s="20" t="s">
        <v>71</v>
      </c>
      <c r="H7" s="31"/>
      <c r="I7" s="101"/>
      <c r="J7" s="101"/>
    </row>
    <row r="8" spans="1:10">
      <c r="A8" s="4">
        <v>41068</v>
      </c>
      <c r="B8" s="4" t="s">
        <v>100</v>
      </c>
      <c r="C8" s="7" t="s">
        <v>1256</v>
      </c>
      <c r="D8" s="574">
        <v>1122</v>
      </c>
      <c r="E8" s="308">
        <v>0</v>
      </c>
      <c r="F8" s="313"/>
      <c r="G8" s="49" t="s">
        <v>11881</v>
      </c>
    </row>
    <row r="9" spans="1:10" ht="15.75" customHeight="1">
      <c r="A9" s="4">
        <v>41138</v>
      </c>
      <c r="B9" s="4"/>
      <c r="C9" s="7" t="s">
        <v>1841</v>
      </c>
      <c r="D9" s="574">
        <v>1131</v>
      </c>
      <c r="E9" s="507"/>
      <c r="F9" s="490"/>
      <c r="G9" s="490">
        <v>404</v>
      </c>
    </row>
    <row r="10" spans="1:10" ht="15.75" thickBot="1">
      <c r="B10" s="600"/>
      <c r="E10" s="603">
        <f>SUM(E8:E9)</f>
        <v>0</v>
      </c>
      <c r="F10" s="603">
        <f>SUM(F8:F9)</f>
        <v>0</v>
      </c>
      <c r="G10" s="317"/>
    </row>
    <row r="11" spans="1:10" ht="15.75" thickTop="1"/>
    <row r="12" spans="1:10">
      <c r="F12" s="309"/>
      <c r="G12" s="114"/>
    </row>
    <row r="13" spans="1:10">
      <c r="A13" t="s">
        <v>70</v>
      </c>
      <c r="G13" s="46"/>
    </row>
    <row r="14" spans="1:10" ht="7.5" customHeight="1">
      <c r="G14" s="46"/>
    </row>
    <row r="15" spans="1:10">
      <c r="A15" s="60">
        <v>40976</v>
      </c>
      <c r="G15" s="46"/>
    </row>
    <row r="16" spans="1:10">
      <c r="A16" s="4">
        <v>40975</v>
      </c>
      <c r="B16" s="4" t="s">
        <v>183</v>
      </c>
      <c r="C16" s="7" t="s">
        <v>398</v>
      </c>
      <c r="D16" s="574">
        <v>1090</v>
      </c>
      <c r="E16" s="19">
        <v>162.18</v>
      </c>
      <c r="G16" s="108"/>
      <c r="I16" s="73"/>
      <c r="J16" s="74"/>
    </row>
    <row r="17" spans="1:10">
      <c r="A17" s="4">
        <v>40975</v>
      </c>
      <c r="B17" s="4" t="s">
        <v>396</v>
      </c>
      <c r="C17" s="7" t="s">
        <v>399</v>
      </c>
      <c r="D17" s="574">
        <v>1091</v>
      </c>
      <c r="E17" s="19">
        <v>49</v>
      </c>
      <c r="G17" s="108"/>
      <c r="I17" s="73"/>
      <c r="J17" s="74"/>
    </row>
    <row r="18" spans="1:10">
      <c r="A18" s="4">
        <v>40975</v>
      </c>
      <c r="B18" s="4" t="s">
        <v>396</v>
      </c>
      <c r="C18" s="7" t="s">
        <v>400</v>
      </c>
      <c r="D18" s="574">
        <v>1092</v>
      </c>
      <c r="E18" s="19">
        <v>231</v>
      </c>
      <c r="G18" s="108"/>
      <c r="I18" s="73"/>
      <c r="J18" s="90"/>
    </row>
    <row r="19" spans="1:10">
      <c r="A19" s="60">
        <v>40980</v>
      </c>
      <c r="G19" s="46"/>
    </row>
    <row r="20" spans="1:10">
      <c r="A20" s="4">
        <v>40980</v>
      </c>
      <c r="B20" s="4" t="s">
        <v>183</v>
      </c>
      <c r="C20" s="7" t="s">
        <v>458</v>
      </c>
      <c r="D20" s="574">
        <v>1093</v>
      </c>
      <c r="E20" s="19">
        <v>181.35</v>
      </c>
      <c r="G20" s="108"/>
    </row>
    <row r="21" spans="1:10">
      <c r="A21" s="60">
        <v>40984</v>
      </c>
      <c r="G21" s="46"/>
    </row>
    <row r="22" spans="1:10">
      <c r="A22" s="4">
        <v>40980</v>
      </c>
      <c r="B22" s="4" t="s">
        <v>461</v>
      </c>
      <c r="C22" s="7" t="s">
        <v>459</v>
      </c>
      <c r="D22" s="574">
        <v>1094</v>
      </c>
      <c r="E22" s="19">
        <v>118.8</v>
      </c>
      <c r="G22" s="108"/>
    </row>
    <row r="23" spans="1:10">
      <c r="A23" s="60">
        <v>40988</v>
      </c>
    </row>
    <row r="24" spans="1:10">
      <c r="A24" s="4">
        <v>40984</v>
      </c>
      <c r="B24" s="4" t="s">
        <v>508</v>
      </c>
      <c r="C24" s="7" t="s">
        <v>757</v>
      </c>
      <c r="D24" s="574">
        <v>1097</v>
      </c>
      <c r="E24" s="19">
        <v>128.25</v>
      </c>
    </row>
    <row r="25" spans="1:10">
      <c r="A25" s="4">
        <v>40981</v>
      </c>
      <c r="B25" s="4" t="s">
        <v>1082</v>
      </c>
      <c r="C25" s="7" t="s">
        <v>1081</v>
      </c>
      <c r="D25" s="574">
        <v>1096</v>
      </c>
      <c r="E25" s="19">
        <v>17.850000000000001</v>
      </c>
    </row>
    <row r="26" spans="1:10">
      <c r="A26" s="60">
        <v>40991</v>
      </c>
    </row>
    <row r="27" spans="1:10">
      <c r="A27" s="4">
        <v>40992</v>
      </c>
      <c r="B27" s="4" t="s">
        <v>173</v>
      </c>
      <c r="C27" s="7" t="s">
        <v>580</v>
      </c>
      <c r="D27" s="574">
        <v>1098</v>
      </c>
      <c r="E27" s="19">
        <v>110</v>
      </c>
    </row>
    <row r="28" spans="1:10">
      <c r="A28" s="4">
        <v>40992</v>
      </c>
      <c r="B28" s="4" t="s">
        <v>354</v>
      </c>
      <c r="C28" s="7" t="s">
        <v>581</v>
      </c>
      <c r="D28" s="574">
        <v>1099</v>
      </c>
      <c r="E28" s="19">
        <v>77.900000000000006</v>
      </c>
    </row>
    <row r="29" spans="1:10">
      <c r="A29" s="60">
        <v>41023</v>
      </c>
    </row>
    <row r="30" spans="1:10">
      <c r="A30" s="4">
        <v>40992</v>
      </c>
      <c r="B30" s="4" t="s">
        <v>583</v>
      </c>
      <c r="C30" s="7" t="s">
        <v>582</v>
      </c>
      <c r="D30" s="574">
        <v>1100</v>
      </c>
      <c r="E30" s="19">
        <v>40</v>
      </c>
      <c r="G30" s="46"/>
    </row>
    <row r="31" spans="1:10">
      <c r="A31" s="60">
        <v>41003</v>
      </c>
      <c r="H31"/>
      <c r="I31"/>
    </row>
    <row r="32" spans="1:10">
      <c r="A32" s="4">
        <v>41003</v>
      </c>
      <c r="B32" s="4" t="s">
        <v>747</v>
      </c>
      <c r="C32" s="7" t="s">
        <v>749</v>
      </c>
      <c r="D32" s="574">
        <v>1102</v>
      </c>
      <c r="E32" s="19">
        <v>180</v>
      </c>
      <c r="H32"/>
      <c r="I32"/>
    </row>
    <row r="33" spans="1:9">
      <c r="A33" s="60">
        <v>41008</v>
      </c>
      <c r="H33"/>
      <c r="I33"/>
    </row>
    <row r="34" spans="1:9">
      <c r="A34" s="4">
        <v>41003</v>
      </c>
      <c r="B34" s="4" t="s">
        <v>145</v>
      </c>
      <c r="C34" s="7" t="s">
        <v>748</v>
      </c>
      <c r="D34" s="574">
        <v>1103</v>
      </c>
      <c r="E34" s="19">
        <v>85</v>
      </c>
      <c r="H34"/>
      <c r="I34"/>
    </row>
    <row r="35" spans="1:9">
      <c r="A35" s="60">
        <v>41022</v>
      </c>
      <c r="H35"/>
      <c r="I35"/>
    </row>
    <row r="36" spans="1:9">
      <c r="A36" s="4">
        <v>41022</v>
      </c>
      <c r="B36" s="4" t="s">
        <v>660</v>
      </c>
      <c r="C36" s="7" t="s">
        <v>859</v>
      </c>
      <c r="D36" s="574">
        <v>1104</v>
      </c>
      <c r="E36" s="19">
        <v>300</v>
      </c>
      <c r="H36"/>
      <c r="I36"/>
    </row>
    <row r="37" spans="1:9">
      <c r="A37" s="60">
        <v>41031</v>
      </c>
      <c r="H37"/>
      <c r="I37"/>
    </row>
    <row r="38" spans="1:9">
      <c r="A38" s="4">
        <v>40980</v>
      </c>
      <c r="B38" s="4" t="s">
        <v>897</v>
      </c>
      <c r="C38" s="7" t="s">
        <v>460</v>
      </c>
      <c r="D38" s="574">
        <v>1095</v>
      </c>
      <c r="E38" s="19">
        <v>40.369999999999997</v>
      </c>
      <c r="H38"/>
      <c r="I38"/>
    </row>
    <row r="39" spans="1:9">
      <c r="A39" s="60">
        <v>41044</v>
      </c>
      <c r="H39"/>
      <c r="I39"/>
    </row>
    <row r="40" spans="1:9">
      <c r="A40" s="4">
        <v>41043</v>
      </c>
      <c r="B40" s="4" t="s">
        <v>389</v>
      </c>
      <c r="C40" s="7" t="s">
        <v>1015</v>
      </c>
      <c r="D40" s="574">
        <v>1106</v>
      </c>
      <c r="E40" s="19">
        <v>223</v>
      </c>
      <c r="F40" s="108"/>
      <c r="G40" s="46"/>
      <c r="H40"/>
      <c r="I40"/>
    </row>
    <row r="41" spans="1:9">
      <c r="A41" s="60">
        <v>41045</v>
      </c>
      <c r="H41"/>
      <c r="I41"/>
    </row>
    <row r="42" spans="1:9">
      <c r="A42" s="4">
        <v>41044</v>
      </c>
      <c r="B42" s="4" t="s">
        <v>874</v>
      </c>
      <c r="C42" s="7" t="s">
        <v>1028</v>
      </c>
      <c r="D42" s="574">
        <v>1109</v>
      </c>
      <c r="E42" s="19">
        <v>579.98</v>
      </c>
      <c r="H42"/>
      <c r="I42"/>
    </row>
    <row r="43" spans="1:9">
      <c r="A43" s="4">
        <v>41043</v>
      </c>
      <c r="B43" s="4" t="s">
        <v>1018</v>
      </c>
      <c r="C43" s="7" t="s">
        <v>1017</v>
      </c>
      <c r="D43" s="574">
        <v>1108</v>
      </c>
      <c r="E43" s="19">
        <v>232.07</v>
      </c>
      <c r="G43" s="229"/>
      <c r="H43"/>
      <c r="I43"/>
    </row>
    <row r="44" spans="1:9">
      <c r="A44" s="60">
        <v>41046</v>
      </c>
      <c r="H44"/>
      <c r="I44"/>
    </row>
    <row r="45" spans="1:9">
      <c r="A45" s="4">
        <v>41046</v>
      </c>
      <c r="B45" s="4" t="s">
        <v>761</v>
      </c>
      <c r="C45" s="7" t="s">
        <v>1034</v>
      </c>
      <c r="D45" s="574">
        <v>1110</v>
      </c>
      <c r="E45" s="19">
        <v>90</v>
      </c>
      <c r="F45" s="108"/>
      <c r="G45" s="108"/>
      <c r="H45"/>
      <c r="I45"/>
    </row>
    <row r="46" spans="1:9">
      <c r="A46" s="60">
        <v>41050</v>
      </c>
      <c r="H46"/>
      <c r="I46"/>
    </row>
    <row r="47" spans="1:9">
      <c r="A47" s="4">
        <v>41047</v>
      </c>
      <c r="B47" s="4" t="s">
        <v>1080</v>
      </c>
      <c r="C47" s="7" t="s">
        <v>1079</v>
      </c>
      <c r="D47" s="574">
        <v>1111</v>
      </c>
      <c r="E47" s="19">
        <v>60.96</v>
      </c>
    </row>
    <row r="48" spans="1:9">
      <c r="A48" s="60">
        <v>41053</v>
      </c>
    </row>
    <row r="49" spans="1:9">
      <c r="A49" s="4">
        <v>41050</v>
      </c>
      <c r="B49" s="4" t="s">
        <v>1132</v>
      </c>
      <c r="C49" s="7" t="s">
        <v>1133</v>
      </c>
      <c r="D49" s="574">
        <v>1112</v>
      </c>
      <c r="E49" s="19">
        <v>237.74</v>
      </c>
      <c r="G49" s="229"/>
    </row>
    <row r="50" spans="1:9">
      <c r="A50" s="4">
        <v>41053</v>
      </c>
      <c r="B50" s="4" t="s">
        <v>173</v>
      </c>
      <c r="C50" s="7" t="s">
        <v>1139</v>
      </c>
      <c r="D50" s="574">
        <v>1116</v>
      </c>
      <c r="E50" s="19">
        <v>165</v>
      </c>
    </row>
    <row r="51" spans="1:9">
      <c r="A51" s="60">
        <v>41058</v>
      </c>
    </row>
    <row r="52" spans="1:9">
      <c r="A52" s="4">
        <v>41058</v>
      </c>
      <c r="B52" s="4" t="s">
        <v>1141</v>
      </c>
      <c r="C52" s="7" t="s">
        <v>1142</v>
      </c>
      <c r="D52" s="574">
        <v>1117</v>
      </c>
      <c r="E52" s="19">
        <v>360</v>
      </c>
    </row>
    <row r="53" spans="1:9">
      <c r="A53" s="60">
        <v>41060</v>
      </c>
    </row>
    <row r="54" spans="1:9">
      <c r="A54" s="4">
        <v>41059</v>
      </c>
      <c r="B54" s="4" t="s">
        <v>1145</v>
      </c>
      <c r="C54" s="7" t="s">
        <v>1146</v>
      </c>
      <c r="D54" s="574">
        <v>1119</v>
      </c>
      <c r="E54" s="49">
        <v>350</v>
      </c>
      <c r="G54" s="240"/>
    </row>
    <row r="55" spans="1:9">
      <c r="A55" s="60">
        <v>41065</v>
      </c>
    </row>
    <row r="56" spans="1:9">
      <c r="A56" s="4">
        <v>41053</v>
      </c>
      <c r="B56" s="4" t="s">
        <v>164</v>
      </c>
      <c r="C56" s="7" t="s">
        <v>1137</v>
      </c>
      <c r="D56" s="575">
        <v>1115</v>
      </c>
      <c r="E56" s="49">
        <v>258</v>
      </c>
      <c r="G56" s="240"/>
      <c r="I56" s="47"/>
    </row>
    <row r="57" spans="1:9">
      <c r="A57" s="4"/>
      <c r="B57" s="4" t="s">
        <v>100</v>
      </c>
      <c r="C57" s="7"/>
      <c r="D57" s="575">
        <v>1121</v>
      </c>
      <c r="E57" s="49">
        <v>122</v>
      </c>
    </row>
    <row r="58" spans="1:9">
      <c r="A58" s="60">
        <v>41072</v>
      </c>
    </row>
    <row r="59" spans="1:9">
      <c r="A59" s="4">
        <v>41071</v>
      </c>
      <c r="B59" s="4" t="s">
        <v>1270</v>
      </c>
      <c r="C59" s="7" t="s">
        <v>1271</v>
      </c>
      <c r="D59" s="575">
        <v>1123</v>
      </c>
      <c r="E59" s="49">
        <v>45.92</v>
      </c>
    </row>
    <row r="60" spans="1:9">
      <c r="A60" s="60">
        <v>41074</v>
      </c>
    </row>
    <row r="61" spans="1:9">
      <c r="A61" s="4">
        <v>41061</v>
      </c>
      <c r="B61" s="4" t="s">
        <v>457</v>
      </c>
      <c r="C61" s="7" t="s">
        <v>1169</v>
      </c>
      <c r="D61" s="574">
        <v>1120</v>
      </c>
      <c r="E61" s="279">
        <v>60</v>
      </c>
      <c r="G61" s="240"/>
    </row>
    <row r="62" spans="1:9">
      <c r="A62" s="60">
        <v>41079</v>
      </c>
    </row>
    <row r="63" spans="1:9">
      <c r="A63" s="4">
        <v>41043</v>
      </c>
      <c r="B63" s="4" t="s">
        <v>810</v>
      </c>
      <c r="C63" s="7" t="s">
        <v>1016</v>
      </c>
      <c r="D63" s="574">
        <v>1107</v>
      </c>
      <c r="E63" s="278">
        <v>188</v>
      </c>
      <c r="F63" s="24" t="s">
        <v>1138</v>
      </c>
      <c r="G63" s="46"/>
      <c r="H63"/>
      <c r="I63"/>
    </row>
    <row r="64" spans="1:9">
      <c r="A64" s="60">
        <v>41109</v>
      </c>
      <c r="H64"/>
      <c r="I64"/>
    </row>
    <row r="65" spans="1:9">
      <c r="A65" s="4">
        <v>41103</v>
      </c>
      <c r="B65" s="4" t="s">
        <v>166</v>
      </c>
      <c r="C65" s="7" t="s">
        <v>1616</v>
      </c>
      <c r="D65" s="574">
        <v>1124</v>
      </c>
      <c r="E65" s="278">
        <v>316.99</v>
      </c>
      <c r="G65" s="46"/>
      <c r="H65"/>
      <c r="I65"/>
    </row>
    <row r="66" spans="1:9">
      <c r="A66" s="60">
        <v>41137</v>
      </c>
      <c r="G66" s="46"/>
      <c r="H66"/>
      <c r="I66"/>
    </row>
    <row r="67" spans="1:9">
      <c r="A67" s="4">
        <v>41136</v>
      </c>
      <c r="B67" s="4" t="s">
        <v>1823</v>
      </c>
      <c r="C67" s="7" t="s">
        <v>1824</v>
      </c>
      <c r="D67" s="574">
        <v>1127</v>
      </c>
      <c r="E67" s="310">
        <v>128.44999999999999</v>
      </c>
      <c r="G67" s="46"/>
      <c r="H67"/>
      <c r="I67"/>
    </row>
    <row r="68" spans="1:9">
      <c r="A68" s="4">
        <v>41136</v>
      </c>
      <c r="B68" s="4" t="s">
        <v>624</v>
      </c>
      <c r="C68" s="7" t="s">
        <v>1824</v>
      </c>
      <c r="D68" s="574">
        <v>1126</v>
      </c>
      <c r="E68" s="311">
        <v>940.17</v>
      </c>
      <c r="F68" s="312" t="s">
        <v>1825</v>
      </c>
      <c r="G68" s="46"/>
      <c r="H68"/>
      <c r="I68"/>
    </row>
    <row r="69" spans="1:9">
      <c r="A69" s="4">
        <v>41136</v>
      </c>
      <c r="B69" s="4" t="s">
        <v>33</v>
      </c>
      <c r="C69" s="7" t="s">
        <v>1824</v>
      </c>
      <c r="D69" s="574">
        <v>1125</v>
      </c>
      <c r="E69" s="310">
        <v>595.27</v>
      </c>
      <c r="G69" s="46"/>
      <c r="H69"/>
      <c r="I69"/>
    </row>
    <row r="70" spans="1:9">
      <c r="A70" s="60">
        <v>41108</v>
      </c>
      <c r="E70" s="86"/>
      <c r="G70" s="46"/>
      <c r="H70"/>
      <c r="I70"/>
    </row>
    <row r="71" spans="1:9">
      <c r="A71" s="4">
        <v>41138</v>
      </c>
      <c r="B71" s="4" t="s">
        <v>226</v>
      </c>
      <c r="C71" s="7" t="s">
        <v>1840</v>
      </c>
      <c r="D71" s="574">
        <v>1130</v>
      </c>
      <c r="E71" s="310">
        <v>488.53</v>
      </c>
      <c r="G71" s="24"/>
      <c r="H71"/>
      <c r="I71"/>
    </row>
    <row r="72" spans="1:9">
      <c r="A72" s="60">
        <v>41143</v>
      </c>
      <c r="H72"/>
      <c r="I72"/>
    </row>
    <row r="73" spans="1:9">
      <c r="A73" s="4">
        <v>41143</v>
      </c>
      <c r="B73" s="4" t="s">
        <v>835</v>
      </c>
      <c r="C73" s="7" t="s">
        <v>884</v>
      </c>
      <c r="D73" s="574">
        <v>1133</v>
      </c>
      <c r="E73" s="310">
        <v>450</v>
      </c>
      <c r="G73" s="318"/>
      <c r="H73"/>
      <c r="I73"/>
    </row>
    <row r="74" spans="1:9">
      <c r="A74" s="60">
        <v>41260</v>
      </c>
      <c r="H74"/>
      <c r="I74"/>
    </row>
    <row r="75" spans="1:9">
      <c r="A75" s="4">
        <v>41260</v>
      </c>
      <c r="B75" s="4" t="s">
        <v>545</v>
      </c>
      <c r="C75" s="7" t="s">
        <v>2749</v>
      </c>
      <c r="D75" s="574">
        <v>1139</v>
      </c>
      <c r="E75" s="310">
        <v>215</v>
      </c>
      <c r="G75" s="318"/>
      <c r="H75"/>
      <c r="I75"/>
    </row>
    <row r="76" spans="1:9">
      <c r="A76" s="60">
        <v>41306</v>
      </c>
      <c r="H76"/>
      <c r="I76"/>
    </row>
    <row r="77" spans="1:9">
      <c r="A77" s="4">
        <v>41306</v>
      </c>
      <c r="B77" s="4" t="s">
        <v>389</v>
      </c>
      <c r="C77" s="7" t="s">
        <v>3111</v>
      </c>
      <c r="D77" s="574">
        <v>1143</v>
      </c>
      <c r="E77" s="310">
        <v>120</v>
      </c>
      <c r="G77" s="444"/>
      <c r="H77"/>
      <c r="I77"/>
    </row>
    <row r="78" spans="1:9">
      <c r="A78" s="60">
        <v>41334</v>
      </c>
      <c r="H78"/>
      <c r="I78"/>
    </row>
    <row r="79" spans="1:9">
      <c r="A79" s="4">
        <v>41334</v>
      </c>
      <c r="B79" s="4" t="s">
        <v>145</v>
      </c>
      <c r="C79" s="7" t="s">
        <v>3111</v>
      </c>
      <c r="D79" s="574">
        <v>1146</v>
      </c>
      <c r="E79" s="310">
        <v>100</v>
      </c>
    </row>
    <row r="80" spans="1:9">
      <c r="A80" s="60">
        <v>41340</v>
      </c>
    </row>
    <row r="81" spans="1:9">
      <c r="A81" s="4">
        <v>41340</v>
      </c>
      <c r="B81" s="4" t="s">
        <v>226</v>
      </c>
      <c r="C81" s="7" t="s">
        <v>3406</v>
      </c>
      <c r="D81" s="574">
        <v>1149</v>
      </c>
      <c r="E81" s="310">
        <v>283.25</v>
      </c>
    </row>
    <row r="82" spans="1:9">
      <c r="A82" s="60">
        <v>41341</v>
      </c>
      <c r="B82" s="444"/>
      <c r="C82" s="444"/>
      <c r="E82" s="444"/>
    </row>
    <row r="83" spans="1:9">
      <c r="A83" s="4">
        <v>41341</v>
      </c>
      <c r="B83" s="4" t="s">
        <v>2288</v>
      </c>
      <c r="C83" s="7" t="s">
        <v>3473</v>
      </c>
      <c r="D83" s="574">
        <v>11500</v>
      </c>
      <c r="E83" s="310">
        <v>55</v>
      </c>
    </row>
    <row r="84" spans="1:9">
      <c r="A84" s="60">
        <v>41352</v>
      </c>
    </row>
    <row r="85" spans="1:9">
      <c r="A85" s="4">
        <v>41351</v>
      </c>
      <c r="B85" s="4" t="s">
        <v>226</v>
      </c>
      <c r="C85" s="7" t="s">
        <v>3549</v>
      </c>
      <c r="D85" s="574">
        <v>1151</v>
      </c>
      <c r="E85" s="310">
        <v>205.27</v>
      </c>
      <c r="F85" s="444"/>
      <c r="G85" s="444"/>
    </row>
    <row r="86" spans="1:9">
      <c r="A86" s="60">
        <v>41355</v>
      </c>
      <c r="E86" s="444"/>
      <c r="F86" s="444"/>
      <c r="G86" s="444"/>
    </row>
    <row r="87" spans="1:9">
      <c r="A87" s="4">
        <v>41355</v>
      </c>
      <c r="B87" s="4" t="s">
        <v>145</v>
      </c>
      <c r="C87" s="7" t="s">
        <v>3573</v>
      </c>
      <c r="D87" s="574">
        <v>1153</v>
      </c>
      <c r="E87" s="310">
        <v>140</v>
      </c>
      <c r="F87" s="444"/>
      <c r="G87" s="444"/>
    </row>
    <row r="88" spans="1:9">
      <c r="A88" s="60">
        <v>41369</v>
      </c>
      <c r="B88" s="444"/>
      <c r="C88" s="444"/>
      <c r="E88" s="444"/>
    </row>
    <row r="89" spans="1:9">
      <c r="A89" s="4">
        <v>41369</v>
      </c>
      <c r="B89" s="4" t="s">
        <v>145</v>
      </c>
      <c r="C89" s="7" t="s">
        <v>3573</v>
      </c>
      <c r="D89" s="574">
        <v>1154</v>
      </c>
      <c r="E89" s="310">
        <v>110</v>
      </c>
    </row>
    <row r="90" spans="1:9">
      <c r="A90" s="60">
        <v>41383</v>
      </c>
      <c r="B90" s="444"/>
      <c r="C90" s="444"/>
      <c r="E90" s="444"/>
    </row>
    <row r="91" spans="1:9">
      <c r="A91" s="4">
        <v>41383</v>
      </c>
      <c r="B91" s="4" t="s">
        <v>145</v>
      </c>
      <c r="C91" s="7" t="s">
        <v>3573</v>
      </c>
      <c r="D91" s="574">
        <v>1155</v>
      </c>
      <c r="E91" s="310">
        <v>235</v>
      </c>
    </row>
    <row r="92" spans="1:9" s="444" customFormat="1">
      <c r="A92" s="60">
        <v>41390</v>
      </c>
      <c r="D92" s="573"/>
      <c r="H92" s="24"/>
      <c r="I92" s="2"/>
    </row>
    <row r="93" spans="1:9" s="444" customFormat="1">
      <c r="A93" s="4">
        <v>41390</v>
      </c>
      <c r="B93" s="4" t="s">
        <v>145</v>
      </c>
      <c r="C93" s="7" t="s">
        <v>3573</v>
      </c>
      <c r="D93" s="574">
        <v>1160</v>
      </c>
      <c r="E93" s="310">
        <v>193.3</v>
      </c>
      <c r="H93" s="24"/>
      <c r="I93" s="2"/>
    </row>
    <row r="94" spans="1:9">
      <c r="A94" s="60">
        <v>41396</v>
      </c>
      <c r="B94" s="444"/>
      <c r="C94" s="444"/>
      <c r="E94" s="444"/>
    </row>
    <row r="95" spans="1:9">
      <c r="A95" s="4">
        <v>41310</v>
      </c>
      <c r="B95" s="4" t="s">
        <v>145</v>
      </c>
      <c r="C95" s="7" t="s">
        <v>3943</v>
      </c>
      <c r="D95" s="574">
        <v>1156</v>
      </c>
      <c r="E95" s="310">
        <v>510</v>
      </c>
    </row>
    <row r="96" spans="1:9" s="444" customFormat="1">
      <c r="A96" s="60">
        <v>41397</v>
      </c>
      <c r="D96" s="573"/>
      <c r="H96" s="24"/>
      <c r="I96" s="2"/>
    </row>
    <row r="97" spans="1:9" s="444" customFormat="1">
      <c r="A97" s="4">
        <v>41397</v>
      </c>
      <c r="B97" s="4" t="s">
        <v>145</v>
      </c>
      <c r="C97" s="7" t="s">
        <v>3943</v>
      </c>
      <c r="D97" s="574">
        <v>1157</v>
      </c>
      <c r="E97" s="310">
        <v>2000</v>
      </c>
      <c r="H97" s="24"/>
      <c r="I97" s="2"/>
    </row>
    <row r="98" spans="1:9" s="444" customFormat="1">
      <c r="A98" s="60">
        <v>41401</v>
      </c>
      <c r="D98" s="573"/>
      <c r="H98" s="24"/>
      <c r="I98" s="2"/>
    </row>
    <row r="99" spans="1:9" s="444" customFormat="1">
      <c r="A99" s="4">
        <v>41401</v>
      </c>
      <c r="B99" s="4" t="s">
        <v>145</v>
      </c>
      <c r="C99" s="7" t="s">
        <v>3943</v>
      </c>
      <c r="D99" s="574">
        <v>1159</v>
      </c>
      <c r="E99" s="310">
        <v>782.08</v>
      </c>
      <c r="H99" s="24"/>
      <c r="I99" s="2"/>
    </row>
    <row r="100" spans="1:9" s="444" customFormat="1">
      <c r="A100" s="60">
        <v>41429</v>
      </c>
      <c r="D100" s="573"/>
      <c r="H100" s="24"/>
      <c r="I100" s="2"/>
    </row>
    <row r="101" spans="1:9" s="444" customFormat="1">
      <c r="A101" s="4">
        <v>41429</v>
      </c>
      <c r="B101" s="4" t="s">
        <v>389</v>
      </c>
      <c r="C101" s="7" t="s">
        <v>3943</v>
      </c>
      <c r="D101" s="574">
        <v>1165</v>
      </c>
      <c r="E101" s="310">
        <v>1621.3</v>
      </c>
      <c r="H101" s="24"/>
      <c r="I101" s="2"/>
    </row>
    <row r="102" spans="1:9" s="444" customFormat="1">
      <c r="A102" s="60">
        <v>41438</v>
      </c>
      <c r="D102" s="573"/>
      <c r="H102" s="24"/>
      <c r="I102" s="2"/>
    </row>
    <row r="103" spans="1:9" s="444" customFormat="1">
      <c r="A103" s="4">
        <v>41438</v>
      </c>
      <c r="B103" s="4" t="s">
        <v>389</v>
      </c>
      <c r="C103" s="7" t="s">
        <v>3943</v>
      </c>
      <c r="D103" s="574">
        <v>1158</v>
      </c>
      <c r="E103" s="310">
        <v>1529.5</v>
      </c>
      <c r="H103" s="24"/>
      <c r="I103" s="2"/>
    </row>
    <row r="104" spans="1:9" s="444" customFormat="1">
      <c r="A104" s="60">
        <v>41449</v>
      </c>
      <c r="D104" s="573"/>
      <c r="H104" s="24"/>
      <c r="I104" s="2"/>
    </row>
    <row r="105" spans="1:9" s="444" customFormat="1">
      <c r="A105" s="4">
        <v>41449</v>
      </c>
      <c r="B105" s="4" t="s">
        <v>389</v>
      </c>
      <c r="C105" s="7" t="s">
        <v>3943</v>
      </c>
      <c r="D105" s="574">
        <v>1167</v>
      </c>
      <c r="E105" s="310">
        <v>1055.58</v>
      </c>
      <c r="H105" s="24"/>
      <c r="I105" s="2"/>
    </row>
    <row r="106" spans="1:9" s="444" customFormat="1">
      <c r="A106" s="60">
        <v>41456</v>
      </c>
      <c r="D106" s="573"/>
      <c r="H106" s="24"/>
      <c r="I106" s="2"/>
    </row>
    <row r="107" spans="1:9" s="444" customFormat="1">
      <c r="A107" s="4">
        <v>41456</v>
      </c>
      <c r="B107" s="4" t="s">
        <v>9</v>
      </c>
      <c r="C107" s="7" t="s">
        <v>3943</v>
      </c>
      <c r="D107" s="574">
        <v>1168</v>
      </c>
      <c r="E107" s="310">
        <v>649.70000000000005</v>
      </c>
      <c r="H107" s="24"/>
      <c r="I107" s="2"/>
    </row>
    <row r="108" spans="1:9">
      <c r="A108" s="60">
        <v>41473</v>
      </c>
    </row>
    <row r="109" spans="1:9">
      <c r="A109" s="4">
        <v>41473</v>
      </c>
      <c r="B109" s="4" t="s">
        <v>4627</v>
      </c>
      <c r="C109" s="7" t="s">
        <v>4626</v>
      </c>
      <c r="D109" s="574">
        <v>1169</v>
      </c>
      <c r="E109" s="310">
        <v>375</v>
      </c>
      <c r="F109" s="444"/>
      <c r="G109" s="444"/>
    </row>
    <row r="110" spans="1:9">
      <c r="A110" s="60">
        <v>41490</v>
      </c>
    </row>
    <row r="111" spans="1:9">
      <c r="A111" s="4">
        <v>41521</v>
      </c>
      <c r="B111" s="4" t="s">
        <v>9</v>
      </c>
      <c r="C111" s="7" t="s">
        <v>5213</v>
      </c>
      <c r="D111" s="574">
        <v>1173</v>
      </c>
      <c r="E111" s="310">
        <v>577.38</v>
      </c>
      <c r="F111" s="444"/>
      <c r="G111" s="444"/>
    </row>
    <row r="112" spans="1:9" s="444" customFormat="1">
      <c r="A112" s="60">
        <v>41550</v>
      </c>
      <c r="D112" s="573"/>
      <c r="H112" s="24"/>
      <c r="I112" s="2"/>
    </row>
    <row r="113" spans="1:9" s="444" customFormat="1">
      <c r="A113" s="4">
        <v>41550</v>
      </c>
      <c r="B113" s="4" t="s">
        <v>9</v>
      </c>
      <c r="C113" s="7" t="s">
        <v>5213</v>
      </c>
      <c r="D113" s="574">
        <v>1174</v>
      </c>
      <c r="E113" s="310">
        <v>749</v>
      </c>
      <c r="H113" s="24"/>
      <c r="I113" s="2"/>
    </row>
    <row r="114" spans="1:9">
      <c r="A114" s="60">
        <v>41597</v>
      </c>
    </row>
    <row r="115" spans="1:9" s="444" customFormat="1">
      <c r="A115" s="4">
        <v>41596</v>
      </c>
      <c r="B115" s="4" t="s">
        <v>9</v>
      </c>
      <c r="C115" s="7" t="s">
        <v>6071</v>
      </c>
      <c r="D115" s="574">
        <v>1178</v>
      </c>
      <c r="E115" s="310">
        <v>700</v>
      </c>
      <c r="H115" s="24"/>
      <c r="I115" s="2"/>
    </row>
    <row r="116" spans="1:9">
      <c r="A116" s="60">
        <v>41620</v>
      </c>
    </row>
    <row r="117" spans="1:9" s="444" customFormat="1">
      <c r="A117" s="4">
        <v>41613</v>
      </c>
      <c r="B117" s="4" t="s">
        <v>1252</v>
      </c>
      <c r="C117" s="7" t="s">
        <v>6230</v>
      </c>
      <c r="D117" s="574">
        <v>1181</v>
      </c>
      <c r="E117" s="310">
        <v>499.28</v>
      </c>
      <c r="H117" s="24"/>
      <c r="I117" s="2"/>
    </row>
    <row r="118" spans="1:9">
      <c r="A118" s="60">
        <v>41626</v>
      </c>
    </row>
    <row r="119" spans="1:9" s="444" customFormat="1">
      <c r="A119" s="4">
        <v>41626</v>
      </c>
      <c r="B119" s="4" t="s">
        <v>226</v>
      </c>
      <c r="C119" s="7" t="s">
        <v>6396</v>
      </c>
      <c r="D119" s="574">
        <v>1182</v>
      </c>
      <c r="E119" s="310">
        <v>512.73</v>
      </c>
      <c r="H119" s="24"/>
      <c r="I119" s="2"/>
    </row>
    <row r="120" spans="1:9">
      <c r="A120" s="60">
        <v>41638</v>
      </c>
    </row>
    <row r="121" spans="1:9">
      <c r="A121" s="4">
        <v>41631</v>
      </c>
      <c r="B121" s="4" t="s">
        <v>6494</v>
      </c>
      <c r="C121" s="7" t="s">
        <v>6495</v>
      </c>
      <c r="D121" s="574">
        <v>1183</v>
      </c>
      <c r="E121" s="310">
        <v>332.64</v>
      </c>
      <c r="F121" s="444"/>
      <c r="G121" s="444"/>
    </row>
    <row r="122" spans="1:9">
      <c r="A122" s="60">
        <v>41648</v>
      </c>
      <c r="E122" s="444"/>
      <c r="F122" s="444"/>
      <c r="G122" s="444"/>
    </row>
    <row r="123" spans="1:9">
      <c r="A123" s="4">
        <v>41646</v>
      </c>
      <c r="B123" s="4" t="s">
        <v>6619</v>
      </c>
      <c r="C123" s="7" t="s">
        <v>6620</v>
      </c>
      <c r="D123" s="574">
        <v>1184</v>
      </c>
      <c r="E123" s="310">
        <v>327.05</v>
      </c>
      <c r="F123" s="444"/>
      <c r="G123" s="444"/>
    </row>
    <row r="124" spans="1:9">
      <c r="A124" s="60">
        <v>41661</v>
      </c>
      <c r="E124" s="444"/>
      <c r="F124" s="444"/>
      <c r="G124" s="444"/>
    </row>
    <row r="125" spans="1:9">
      <c r="A125" s="4">
        <v>41661</v>
      </c>
      <c r="B125" s="4" t="s">
        <v>226</v>
      </c>
      <c r="C125" s="7" t="s">
        <v>6827</v>
      </c>
      <c r="D125" s="574">
        <v>1185</v>
      </c>
      <c r="E125" s="310">
        <v>550.70000000000005</v>
      </c>
      <c r="F125" s="444"/>
      <c r="G125" s="444"/>
    </row>
    <row r="126" spans="1:9">
      <c r="A126" s="60">
        <v>41661</v>
      </c>
      <c r="E126" s="444"/>
      <c r="F126" s="444"/>
      <c r="G126" s="444"/>
    </row>
    <row r="127" spans="1:9">
      <c r="A127" s="4">
        <v>41661</v>
      </c>
      <c r="B127" s="4" t="s">
        <v>6828</v>
      </c>
      <c r="C127" s="7" t="s">
        <v>6829</v>
      </c>
      <c r="D127" s="574">
        <v>1186</v>
      </c>
      <c r="E127" s="310">
        <v>589.15</v>
      </c>
      <c r="F127" s="444"/>
      <c r="G127" s="444"/>
    </row>
    <row r="128" spans="1:9">
      <c r="A128" s="60">
        <v>41694</v>
      </c>
      <c r="E128" s="444"/>
      <c r="F128" s="444"/>
      <c r="G128" s="444"/>
    </row>
    <row r="129" spans="1:9">
      <c r="A129" s="4">
        <v>41694</v>
      </c>
      <c r="B129" s="4" t="s">
        <v>389</v>
      </c>
      <c r="C129" s="7" t="s">
        <v>7221</v>
      </c>
      <c r="D129" s="574">
        <v>1187</v>
      </c>
      <c r="E129" s="310">
        <v>1470</v>
      </c>
      <c r="F129" s="444"/>
      <c r="G129" s="444"/>
    </row>
    <row r="130" spans="1:9" s="444" customFormat="1">
      <c r="A130" s="60">
        <v>41729</v>
      </c>
      <c r="B130" s="108"/>
      <c r="C130" s="109"/>
      <c r="D130" s="584"/>
      <c r="E130" s="318"/>
      <c r="H130" s="24"/>
      <c r="I130" s="2"/>
    </row>
    <row r="131" spans="1:9" s="444" customFormat="1">
      <c r="A131" s="4">
        <v>41364</v>
      </c>
      <c r="B131" s="4" t="s">
        <v>9</v>
      </c>
      <c r="C131" s="7" t="s">
        <v>7221</v>
      </c>
      <c r="D131" s="574">
        <v>1189</v>
      </c>
      <c r="E131" s="310">
        <v>2545.56</v>
      </c>
      <c r="H131" s="24"/>
      <c r="I131" s="2"/>
    </row>
    <row r="132" spans="1:9">
      <c r="A132" s="97">
        <v>41732</v>
      </c>
      <c r="E132" s="444"/>
      <c r="F132" s="444"/>
      <c r="G132" s="444"/>
    </row>
    <row r="133" spans="1:9" s="444" customFormat="1">
      <c r="A133" s="4">
        <v>41613</v>
      </c>
      <c r="B133" s="4" t="s">
        <v>6228</v>
      </c>
      <c r="C133" s="7" t="s">
        <v>6229</v>
      </c>
      <c r="D133" s="574">
        <v>1180</v>
      </c>
      <c r="E133" s="310">
        <v>220.8</v>
      </c>
      <c r="H133" s="24"/>
      <c r="I133" s="2"/>
    </row>
    <row r="134" spans="1:9">
      <c r="A134" s="97">
        <v>41743</v>
      </c>
    </row>
    <row r="135" spans="1:9" s="444" customFormat="1">
      <c r="A135" s="4">
        <v>41743</v>
      </c>
      <c r="B135" s="4" t="s">
        <v>810</v>
      </c>
      <c r="C135" s="7" t="s">
        <v>7967</v>
      </c>
      <c r="D135" s="574">
        <v>1190</v>
      </c>
      <c r="E135" s="310">
        <v>300</v>
      </c>
      <c r="H135" s="24"/>
      <c r="I135" s="2"/>
    </row>
    <row r="136" spans="1:9" s="444" customFormat="1">
      <c r="A136" s="4">
        <v>41746</v>
      </c>
      <c r="B136" s="4" t="s">
        <v>7972</v>
      </c>
      <c r="C136" s="7" t="s">
        <v>7968</v>
      </c>
      <c r="D136" s="574">
        <v>1191</v>
      </c>
      <c r="E136" s="310">
        <v>30</v>
      </c>
      <c r="H136" s="24"/>
      <c r="I136" s="2"/>
    </row>
    <row r="137" spans="1:9" s="444" customFormat="1">
      <c r="A137" s="4">
        <v>41746</v>
      </c>
      <c r="B137" s="4" t="s">
        <v>821</v>
      </c>
      <c r="C137" s="7" t="s">
        <v>7969</v>
      </c>
      <c r="D137" s="574">
        <v>1192</v>
      </c>
      <c r="E137" s="310">
        <v>51.4</v>
      </c>
      <c r="H137" s="24"/>
      <c r="I137" s="2"/>
    </row>
    <row r="138" spans="1:9">
      <c r="A138" s="97">
        <v>41757</v>
      </c>
    </row>
    <row r="139" spans="1:9" s="444" customFormat="1">
      <c r="A139" s="4">
        <v>41746</v>
      </c>
      <c r="B139" s="4" t="s">
        <v>7973</v>
      </c>
      <c r="C139" s="7" t="s">
        <v>7970</v>
      </c>
      <c r="D139" s="574">
        <v>1193</v>
      </c>
      <c r="E139" s="310">
        <v>400</v>
      </c>
      <c r="H139" s="24"/>
      <c r="I139" s="2"/>
    </row>
    <row r="140" spans="1:9">
      <c r="A140" s="97">
        <v>41758</v>
      </c>
    </row>
    <row r="141" spans="1:9" s="444" customFormat="1">
      <c r="A141" s="4">
        <v>41746</v>
      </c>
      <c r="B141" s="4" t="s">
        <v>7974</v>
      </c>
      <c r="C141" s="7" t="s">
        <v>7971</v>
      </c>
      <c r="D141" s="574">
        <v>1194</v>
      </c>
      <c r="E141" s="310">
        <v>400</v>
      </c>
      <c r="H141" s="24"/>
      <c r="I141" s="2"/>
    </row>
    <row r="143" spans="1:9">
      <c r="A143" s="97">
        <v>41778</v>
      </c>
    </row>
    <row r="144" spans="1:9" s="444" customFormat="1">
      <c r="A144" s="4">
        <v>41778</v>
      </c>
      <c r="B144" s="4" t="s">
        <v>8365</v>
      </c>
      <c r="C144" s="7" t="s">
        <v>8364</v>
      </c>
      <c r="D144" s="574">
        <v>1195</v>
      </c>
      <c r="E144" s="310">
        <v>932.2</v>
      </c>
      <c r="H144" s="24"/>
      <c r="I144" s="2"/>
    </row>
    <row r="146" spans="1:13" s="444" customFormat="1">
      <c r="A146" s="97">
        <v>41809</v>
      </c>
      <c r="D146" s="573"/>
      <c r="H146" s="24"/>
      <c r="I146" s="2"/>
    </row>
    <row r="147" spans="1:13" s="444" customFormat="1">
      <c r="A147" s="4">
        <v>41778</v>
      </c>
      <c r="B147" s="4" t="s">
        <v>9</v>
      </c>
      <c r="C147" s="7" t="s">
        <v>8364</v>
      </c>
      <c r="D147" s="574">
        <v>1198</v>
      </c>
      <c r="E147" s="310">
        <v>843.2</v>
      </c>
      <c r="H147" s="24"/>
      <c r="I147" s="2"/>
    </row>
    <row r="148" spans="1:13" s="444" customFormat="1">
      <c r="A148" s="108"/>
      <c r="B148" s="108"/>
      <c r="C148" s="109"/>
      <c r="D148" s="584"/>
      <c r="E148" s="318"/>
      <c r="H148" s="24"/>
      <c r="I148" s="2"/>
    </row>
    <row r="149" spans="1:13" s="444" customFormat="1">
      <c r="A149" s="108"/>
      <c r="B149" s="108"/>
      <c r="C149" s="109"/>
      <c r="D149" s="584"/>
      <c r="E149" s="318"/>
      <c r="H149" s="24"/>
      <c r="I149" s="2"/>
    </row>
    <row r="150" spans="1:13">
      <c r="A150" s="97">
        <v>41816</v>
      </c>
    </row>
    <row r="151" spans="1:13" s="444" customFormat="1" ht="15" customHeight="1">
      <c r="A151" s="4">
        <v>41816</v>
      </c>
      <c r="B151" s="4" t="s">
        <v>2897</v>
      </c>
      <c r="C151" s="7" t="s">
        <v>8793</v>
      </c>
      <c r="D151" s="574">
        <v>1205</v>
      </c>
      <c r="E151" s="310">
        <v>1800</v>
      </c>
      <c r="H151" s="125"/>
      <c r="J151" s="24"/>
      <c r="K151" s="73"/>
      <c r="L151" s="74"/>
      <c r="M151" s="24"/>
    </row>
    <row r="152" spans="1:13" s="444" customFormat="1" ht="15" customHeight="1">
      <c r="A152" s="4">
        <v>41815</v>
      </c>
      <c r="B152" s="4" t="s">
        <v>8810</v>
      </c>
      <c r="C152" s="7" t="s">
        <v>8817</v>
      </c>
      <c r="D152" s="574">
        <v>1203</v>
      </c>
      <c r="E152" s="310">
        <v>1037.9000000000001</v>
      </c>
      <c r="H152" s="31"/>
      <c r="J152" s="24"/>
      <c r="K152" s="73"/>
      <c r="L152" s="74"/>
      <c r="M152" s="24"/>
    </row>
    <row r="153" spans="1:13" s="444" customFormat="1" ht="15" customHeight="1">
      <c r="A153" s="4"/>
      <c r="B153" s="4" t="s">
        <v>8812</v>
      </c>
      <c r="C153" s="7" t="s">
        <v>8813</v>
      </c>
      <c r="D153" s="574">
        <v>1204</v>
      </c>
      <c r="E153" s="310">
        <v>30</v>
      </c>
      <c r="H153" s="125"/>
      <c r="J153" s="24"/>
      <c r="K153" s="73"/>
      <c r="L153" s="74"/>
      <c r="M153" s="24"/>
    </row>
    <row r="154" spans="1:13" s="444" customFormat="1" ht="15" customHeight="1">
      <c r="A154" s="108"/>
      <c r="B154" s="108"/>
      <c r="C154" s="109"/>
      <c r="D154" s="584"/>
      <c r="E154" s="318"/>
      <c r="H154" s="125"/>
      <c r="J154" s="24"/>
      <c r="K154" s="73"/>
      <c r="L154" s="74"/>
      <c r="M154" s="24"/>
    </row>
    <row r="155" spans="1:13" s="444" customFormat="1" ht="15" customHeight="1">
      <c r="A155" s="108"/>
      <c r="B155" s="108"/>
      <c r="C155" s="109"/>
      <c r="D155" s="584"/>
      <c r="E155" s="318"/>
      <c r="H155" s="125"/>
      <c r="J155" s="24"/>
      <c r="K155" s="73"/>
      <c r="L155" s="74"/>
      <c r="M155" s="24"/>
    </row>
    <row r="156" spans="1:13">
      <c r="A156" s="97">
        <v>41817</v>
      </c>
    </row>
    <row r="157" spans="1:13" s="444" customFormat="1" ht="15" customHeight="1">
      <c r="A157" s="4">
        <v>41806</v>
      </c>
      <c r="B157" s="4" t="s">
        <v>7849</v>
      </c>
      <c r="C157" s="7" t="s">
        <v>8815</v>
      </c>
      <c r="D157" s="574">
        <v>1200</v>
      </c>
      <c r="E157" s="310">
        <v>400</v>
      </c>
      <c r="H157" s="31"/>
      <c r="J157" s="24"/>
      <c r="K157" s="73"/>
      <c r="L157" s="74"/>
      <c r="M157" s="24"/>
    </row>
    <row r="158" spans="1:13" s="444" customFormat="1" ht="15" customHeight="1">
      <c r="A158" s="4">
        <v>41815</v>
      </c>
      <c r="B158" s="4" t="s">
        <v>8810</v>
      </c>
      <c r="C158" s="7" t="s">
        <v>8817</v>
      </c>
      <c r="D158" s="574">
        <v>1206</v>
      </c>
      <c r="E158" s="310">
        <v>1380</v>
      </c>
      <c r="H158" s="31"/>
      <c r="J158" s="24"/>
      <c r="K158" s="73"/>
      <c r="L158" s="74"/>
      <c r="M158" s="24"/>
    </row>
    <row r="159" spans="1:13" s="444" customFormat="1" ht="15" customHeight="1">
      <c r="A159" s="4">
        <v>41810</v>
      </c>
      <c r="B159" s="4" t="s">
        <v>388</v>
      </c>
      <c r="C159" s="7" t="s">
        <v>8818</v>
      </c>
      <c r="D159" s="574">
        <v>1201</v>
      </c>
      <c r="E159" s="310">
        <v>500</v>
      </c>
      <c r="H159" s="31"/>
      <c r="J159" s="24"/>
      <c r="K159" s="73"/>
      <c r="L159" s="74"/>
      <c r="M159" s="24"/>
    </row>
    <row r="161" spans="1:13">
      <c r="A161" s="97">
        <v>41821</v>
      </c>
    </row>
    <row r="162" spans="1:13">
      <c r="A162" s="4">
        <v>41821</v>
      </c>
      <c r="B162" s="4" t="s">
        <v>9</v>
      </c>
      <c r="C162" s="7" t="s">
        <v>8938</v>
      </c>
      <c r="D162" s="574">
        <v>1207</v>
      </c>
      <c r="E162" s="310">
        <v>2529.1</v>
      </c>
    </row>
    <row r="163" spans="1:13">
      <c r="A163" s="97">
        <v>41823</v>
      </c>
    </row>
    <row r="164" spans="1:13" s="444" customFormat="1" ht="15" customHeight="1">
      <c r="A164" s="4">
        <v>41806</v>
      </c>
      <c r="B164" s="4" t="s">
        <v>7850</v>
      </c>
      <c r="C164" s="7" t="s">
        <v>8816</v>
      </c>
      <c r="D164" s="574">
        <v>1199</v>
      </c>
      <c r="E164" s="310">
        <v>576</v>
      </c>
      <c r="H164" s="31"/>
      <c r="J164" s="24"/>
      <c r="K164" s="73"/>
      <c r="L164" s="74"/>
      <c r="M164" s="24"/>
    </row>
    <row r="166" spans="1:13">
      <c r="A166" s="97">
        <v>41824</v>
      </c>
    </row>
    <row r="167" spans="1:13">
      <c r="A167" s="4">
        <v>41810</v>
      </c>
      <c r="B167" s="4" t="s">
        <v>8788</v>
      </c>
      <c r="C167" s="7" t="s">
        <v>8814</v>
      </c>
      <c r="D167" s="574">
        <v>1202</v>
      </c>
      <c r="E167" s="310">
        <v>108</v>
      </c>
      <c r="F167" s="444"/>
      <c r="G167" s="444"/>
    </row>
    <row r="169" spans="1:13">
      <c r="A169" s="97">
        <v>41828</v>
      </c>
    </row>
    <row r="170" spans="1:13" s="444" customFormat="1" ht="15.75" customHeight="1">
      <c r="A170" s="4">
        <v>41827</v>
      </c>
      <c r="B170" s="4" t="s">
        <v>7999</v>
      </c>
      <c r="C170" s="7" t="s">
        <v>8997</v>
      </c>
      <c r="D170" s="574">
        <v>1213</v>
      </c>
      <c r="E170" s="310">
        <v>90</v>
      </c>
      <c r="H170" s="24"/>
      <c r="I170" s="2"/>
    </row>
    <row r="172" spans="1:13">
      <c r="A172" s="97">
        <v>41830</v>
      </c>
    </row>
    <row r="173" spans="1:13" s="444" customFormat="1" ht="15.75" customHeight="1">
      <c r="A173" s="4">
        <v>41827</v>
      </c>
      <c r="B173" s="4" t="s">
        <v>8990</v>
      </c>
      <c r="C173" s="7" t="s">
        <v>8994</v>
      </c>
      <c r="D173" s="574">
        <v>1210</v>
      </c>
      <c r="E173" s="310">
        <v>552</v>
      </c>
      <c r="H173" s="24"/>
      <c r="I173" s="2"/>
    </row>
    <row r="174" spans="1:13" s="444" customFormat="1" ht="15.75" customHeight="1">
      <c r="A174" s="4">
        <v>41827</v>
      </c>
      <c r="B174" s="4" t="s">
        <v>4958</v>
      </c>
      <c r="C174" s="7" t="s">
        <v>8992</v>
      </c>
      <c r="D174" s="574">
        <v>1208</v>
      </c>
      <c r="E174" s="310">
        <v>690</v>
      </c>
      <c r="H174" s="24"/>
      <c r="I174" s="2"/>
    </row>
    <row r="175" spans="1:13">
      <c r="E175" s="444"/>
      <c r="F175" s="444"/>
      <c r="G175" s="444"/>
    </row>
    <row r="176" spans="1:13">
      <c r="A176" s="97">
        <v>41831</v>
      </c>
    </row>
    <row r="177" spans="1:9">
      <c r="A177" s="4">
        <v>41827</v>
      </c>
      <c r="B177" s="4" t="s">
        <v>8991</v>
      </c>
      <c r="C177" s="7" t="s">
        <v>8998</v>
      </c>
      <c r="D177" s="574">
        <v>1214</v>
      </c>
      <c r="E177" s="310">
        <v>72.150000000000006</v>
      </c>
      <c r="F177" s="444"/>
      <c r="G177" s="444"/>
    </row>
    <row r="178" spans="1:9">
      <c r="A178" s="4">
        <v>41827</v>
      </c>
      <c r="B178" s="4" t="s">
        <v>2295</v>
      </c>
      <c r="C178" s="7" t="s">
        <v>8995</v>
      </c>
      <c r="D178" s="574">
        <v>1211</v>
      </c>
      <c r="E178" s="310">
        <v>552</v>
      </c>
      <c r="F178" s="444"/>
      <c r="G178" s="444"/>
    </row>
    <row r="179" spans="1:9" s="444" customFormat="1" ht="15.75" customHeight="1">
      <c r="A179" s="4">
        <v>41831</v>
      </c>
      <c r="B179" s="4" t="s">
        <v>9</v>
      </c>
      <c r="C179" s="7" t="s">
        <v>3943</v>
      </c>
      <c r="D179" s="574">
        <v>1215</v>
      </c>
      <c r="E179" s="310">
        <v>2506.6</v>
      </c>
      <c r="H179" s="24"/>
      <c r="I179" s="2"/>
    </row>
    <row r="181" spans="1:9">
      <c r="A181" s="97">
        <v>41834</v>
      </c>
    </row>
    <row r="182" spans="1:9" s="444" customFormat="1" ht="15.75" customHeight="1">
      <c r="A182" s="4">
        <v>41827</v>
      </c>
      <c r="B182" s="4" t="s">
        <v>7217</v>
      </c>
      <c r="C182" s="7" t="s">
        <v>8996</v>
      </c>
      <c r="D182" s="574">
        <v>1212</v>
      </c>
      <c r="E182" s="310">
        <v>294.39999999999998</v>
      </c>
      <c r="H182" s="24"/>
      <c r="I182" s="2"/>
    </row>
    <row r="183" spans="1:9">
      <c r="A183" s="97">
        <v>41835</v>
      </c>
    </row>
    <row r="184" spans="1:9" s="444" customFormat="1" ht="15.75" customHeight="1">
      <c r="A184" s="4">
        <v>41835</v>
      </c>
      <c r="B184" s="4" t="s">
        <v>9</v>
      </c>
      <c r="C184" s="7" t="s">
        <v>9156</v>
      </c>
      <c r="D184" s="574">
        <v>1216</v>
      </c>
      <c r="E184" s="310">
        <v>280</v>
      </c>
      <c r="H184" s="24"/>
      <c r="I184" s="2"/>
    </row>
    <row r="185" spans="1:9">
      <c r="A185" s="97">
        <v>41836</v>
      </c>
    </row>
    <row r="186" spans="1:9" s="444" customFormat="1" ht="15.75" customHeight="1">
      <c r="A186" s="4">
        <v>41827</v>
      </c>
      <c r="B186" s="4" t="s">
        <v>3997</v>
      </c>
      <c r="C186" s="7" t="s">
        <v>8993</v>
      </c>
      <c r="D186" s="574">
        <v>1209</v>
      </c>
      <c r="E186" s="310">
        <v>500</v>
      </c>
      <c r="H186" s="24"/>
      <c r="I186" s="2"/>
    </row>
    <row r="187" spans="1:9">
      <c r="A187" s="97">
        <v>41842</v>
      </c>
    </row>
    <row r="188" spans="1:9" s="444" customFormat="1" ht="15.75" customHeight="1">
      <c r="A188" s="4">
        <v>41842</v>
      </c>
      <c r="B188" s="4" t="s">
        <v>2897</v>
      </c>
      <c r="C188" s="7" t="s">
        <v>9210</v>
      </c>
      <c r="D188" s="574">
        <v>1217</v>
      </c>
      <c r="E188" s="310">
        <v>2500</v>
      </c>
      <c r="H188" s="24"/>
      <c r="I188" s="2"/>
    </row>
    <row r="190" spans="1:9">
      <c r="A190" s="97">
        <v>41843</v>
      </c>
    </row>
    <row r="191" spans="1:9" s="444" customFormat="1" ht="15.75" customHeight="1">
      <c r="A191" s="4">
        <v>41843</v>
      </c>
      <c r="B191" s="4" t="s">
        <v>9212</v>
      </c>
      <c r="C191" s="7" t="s">
        <v>9211</v>
      </c>
      <c r="D191" s="574">
        <v>1218</v>
      </c>
      <c r="E191" s="310">
        <v>7200</v>
      </c>
      <c r="H191" s="24"/>
      <c r="I191" s="2"/>
    </row>
    <row r="193" spans="1:9">
      <c r="A193" s="97">
        <v>41848</v>
      </c>
    </row>
    <row r="194" spans="1:9" s="444" customFormat="1" ht="15.75" customHeight="1">
      <c r="A194" s="4">
        <v>41848</v>
      </c>
      <c r="B194" s="4" t="s">
        <v>5391</v>
      </c>
      <c r="C194" s="7" t="s">
        <v>9230</v>
      </c>
      <c r="D194" s="574">
        <v>1225</v>
      </c>
      <c r="E194" s="310">
        <v>84.69</v>
      </c>
      <c r="H194" s="24"/>
      <c r="I194" s="2"/>
    </row>
    <row r="195" spans="1:9" s="444" customFormat="1" ht="15.75" customHeight="1">
      <c r="A195" s="108"/>
      <c r="B195" s="108"/>
      <c r="C195" s="109"/>
      <c r="D195" s="584"/>
      <c r="E195" s="318"/>
      <c r="H195" s="24"/>
      <c r="I195" s="2"/>
    </row>
    <row r="196" spans="1:9">
      <c r="A196" s="97">
        <v>41849</v>
      </c>
    </row>
    <row r="197" spans="1:9" s="444" customFormat="1" ht="15.75" customHeight="1">
      <c r="A197" s="4">
        <v>41848</v>
      </c>
      <c r="B197" s="4" t="s">
        <v>166</v>
      </c>
      <c r="C197" s="7" t="s">
        <v>9226</v>
      </c>
      <c r="D197" s="574">
        <v>1220</v>
      </c>
      <c r="E197" s="310">
        <v>621.79</v>
      </c>
      <c r="H197" s="24"/>
      <c r="I197" s="2"/>
    </row>
    <row r="198" spans="1:9">
      <c r="A198" s="97">
        <v>41850</v>
      </c>
    </row>
    <row r="199" spans="1:9">
      <c r="A199" s="4">
        <v>41848</v>
      </c>
      <c r="B199" s="4" t="s">
        <v>984</v>
      </c>
      <c r="C199" s="7" t="s">
        <v>9228</v>
      </c>
      <c r="D199" s="574">
        <v>1222</v>
      </c>
      <c r="E199" s="310">
        <v>1500</v>
      </c>
      <c r="F199" s="444"/>
      <c r="G199" s="444"/>
    </row>
    <row r="202" spans="1:9">
      <c r="A202" s="97">
        <v>41851</v>
      </c>
    </row>
    <row r="203" spans="1:9">
      <c r="A203" s="4">
        <v>41848</v>
      </c>
      <c r="B203" s="4" t="s">
        <v>9231</v>
      </c>
      <c r="C203" s="7" t="s">
        <v>9229</v>
      </c>
      <c r="D203" s="574">
        <v>1223</v>
      </c>
      <c r="E203" s="310">
        <v>750.72</v>
      </c>
      <c r="F203" s="444"/>
      <c r="G203" s="444"/>
    </row>
    <row r="205" spans="1:9">
      <c r="A205" s="97">
        <v>41852</v>
      </c>
    </row>
    <row r="206" spans="1:9" s="444" customFormat="1" ht="15.75" customHeight="1">
      <c r="A206" s="4">
        <v>41848</v>
      </c>
      <c r="B206" s="4" t="s">
        <v>130</v>
      </c>
      <c r="C206" s="7" t="s">
        <v>9227</v>
      </c>
      <c r="D206" s="574">
        <v>1221</v>
      </c>
      <c r="E206" s="310">
        <v>975</v>
      </c>
      <c r="H206" s="24"/>
      <c r="I206" s="2"/>
    </row>
    <row r="209" spans="1:10">
      <c r="A209" s="97">
        <v>41856</v>
      </c>
    </row>
    <row r="210" spans="1:10">
      <c r="A210" s="4">
        <v>41848</v>
      </c>
      <c r="B210" s="4" t="s">
        <v>1871</v>
      </c>
      <c r="C210" s="7" t="s">
        <v>9225</v>
      </c>
      <c r="D210" s="574">
        <v>1219</v>
      </c>
      <c r="E210" s="310">
        <v>162.56</v>
      </c>
      <c r="F210" s="444"/>
      <c r="G210" s="444"/>
    </row>
    <row r="211" spans="1:10" s="444" customFormat="1" ht="15.75" customHeight="1">
      <c r="A211" s="4">
        <v>41856</v>
      </c>
      <c r="B211" s="4" t="s">
        <v>9383</v>
      </c>
      <c r="C211" s="7" t="s">
        <v>5937</v>
      </c>
      <c r="D211" s="574">
        <v>1226</v>
      </c>
      <c r="E211" s="310">
        <v>2500</v>
      </c>
      <c r="H211" s="24"/>
      <c r="I211" s="2"/>
    </row>
    <row r="213" spans="1:10">
      <c r="A213" s="97">
        <v>41858</v>
      </c>
    </row>
    <row r="214" spans="1:10" s="444" customFormat="1" ht="15.75" customHeight="1">
      <c r="A214" s="4">
        <v>41858</v>
      </c>
      <c r="B214" s="4" t="s">
        <v>2897</v>
      </c>
      <c r="C214" s="7" t="s">
        <v>8603</v>
      </c>
      <c r="D214" s="574">
        <v>1227</v>
      </c>
      <c r="E214" s="310">
        <v>3000</v>
      </c>
      <c r="H214" s="24"/>
      <c r="I214" s="2"/>
    </row>
    <row r="215" spans="1:10">
      <c r="A215" s="97">
        <v>41859</v>
      </c>
    </row>
    <row r="216" spans="1:10" s="444" customFormat="1">
      <c r="A216" s="4">
        <v>41859</v>
      </c>
      <c r="B216" s="7" t="s">
        <v>3157</v>
      </c>
      <c r="C216" s="574" t="s">
        <v>9423</v>
      </c>
      <c r="D216" s="574">
        <v>1228</v>
      </c>
      <c r="E216" s="310">
        <v>4332.3</v>
      </c>
      <c r="H216" s="24"/>
      <c r="I216" s="24"/>
      <c r="J216" s="2"/>
    </row>
    <row r="218" spans="1:10" s="444" customFormat="1" ht="15.75" customHeight="1">
      <c r="A218" s="4">
        <v>41863</v>
      </c>
      <c r="B218" s="4" t="s">
        <v>1224</v>
      </c>
      <c r="C218" s="7" t="s">
        <v>9481</v>
      </c>
      <c r="D218" s="574">
        <v>1229</v>
      </c>
      <c r="E218" s="310">
        <v>1200</v>
      </c>
      <c r="H218" s="24"/>
      <c r="I218" s="2"/>
    </row>
    <row r="219" spans="1:10" s="444" customFormat="1" ht="15.75" customHeight="1">
      <c r="A219" s="4">
        <v>41863</v>
      </c>
      <c r="B219" s="4" t="s">
        <v>468</v>
      </c>
      <c r="C219" s="7" t="s">
        <v>9482</v>
      </c>
      <c r="D219" s="574">
        <v>1230</v>
      </c>
      <c r="E219" s="310">
        <v>1463.52</v>
      </c>
      <c r="H219" s="24"/>
      <c r="I219" s="2"/>
    </row>
    <row r="222" spans="1:10" s="444" customFormat="1" ht="15.75" customHeight="1">
      <c r="A222" s="4">
        <v>41863</v>
      </c>
      <c r="B222" s="4" t="s">
        <v>5225</v>
      </c>
      <c r="C222" s="7" t="s">
        <v>9483</v>
      </c>
      <c r="D222" s="574">
        <v>1231</v>
      </c>
      <c r="E222" s="310">
        <v>1998</v>
      </c>
      <c r="H222" s="24"/>
      <c r="I222" s="2"/>
    </row>
    <row r="223" spans="1:10" s="444" customFormat="1" ht="15.75" customHeight="1">
      <c r="A223" s="4">
        <v>41864</v>
      </c>
      <c r="B223" s="4" t="s">
        <v>9</v>
      </c>
      <c r="C223" s="7" t="s">
        <v>3943</v>
      </c>
      <c r="D223" s="574">
        <v>1232</v>
      </c>
      <c r="E223" s="310">
        <v>4384.7299999999996</v>
      </c>
      <c r="H223" s="24"/>
      <c r="I223" s="2"/>
    </row>
    <row r="224" spans="1:10">
      <c r="A224" s="97">
        <v>41871</v>
      </c>
    </row>
    <row r="225" spans="1:9" s="444" customFormat="1" ht="15.75" customHeight="1">
      <c r="A225" s="4">
        <v>41871</v>
      </c>
      <c r="B225" s="4" t="s">
        <v>2205</v>
      </c>
      <c r="C225" s="7" t="s">
        <v>9649</v>
      </c>
      <c r="D225" s="574">
        <v>1233</v>
      </c>
      <c r="E225" s="310">
        <v>330</v>
      </c>
      <c r="H225" s="24"/>
      <c r="I225" s="2"/>
    </row>
    <row r="227" spans="1:9">
      <c r="A227" s="97">
        <v>41872</v>
      </c>
    </row>
    <row r="228" spans="1:9" s="444" customFormat="1" ht="15.75" customHeight="1">
      <c r="A228" s="4">
        <v>41873</v>
      </c>
      <c r="B228" s="4" t="s">
        <v>835</v>
      </c>
      <c r="C228" s="7" t="s">
        <v>9675</v>
      </c>
      <c r="D228" s="574">
        <v>1236</v>
      </c>
      <c r="E228" s="310">
        <v>563.54999999999995</v>
      </c>
      <c r="H228" s="24"/>
      <c r="I228" s="2"/>
    </row>
    <row r="230" spans="1:9">
      <c r="A230" s="97">
        <v>41877</v>
      </c>
      <c r="E230" s="444"/>
      <c r="F230" s="444"/>
      <c r="G230" s="444"/>
    </row>
    <row r="231" spans="1:9" s="444" customFormat="1" ht="15.75" customHeight="1">
      <c r="A231" s="4">
        <v>41872</v>
      </c>
      <c r="B231" s="4" t="s">
        <v>1871</v>
      </c>
      <c r="C231" s="7" t="s">
        <v>9655</v>
      </c>
      <c r="D231" s="574">
        <v>1234</v>
      </c>
      <c r="E231" s="310">
        <v>233.68</v>
      </c>
      <c r="H231" s="24"/>
      <c r="I231" s="2"/>
    </row>
    <row r="232" spans="1:9" s="444" customFormat="1" ht="15.75" customHeight="1">
      <c r="A232" s="108"/>
      <c r="B232" s="108"/>
      <c r="C232" s="109"/>
      <c r="D232" s="584"/>
      <c r="E232" s="318"/>
      <c r="H232" s="24"/>
      <c r="I232" s="2"/>
    </row>
    <row r="233" spans="1:9">
      <c r="A233" s="97">
        <v>41879</v>
      </c>
    </row>
    <row r="234" spans="1:9" s="444" customFormat="1" ht="15.75" customHeight="1">
      <c r="A234" s="4">
        <v>41872</v>
      </c>
      <c r="B234" s="4" t="s">
        <v>6496</v>
      </c>
      <c r="C234" s="7" t="s">
        <v>9656</v>
      </c>
      <c r="D234" s="574">
        <v>1235</v>
      </c>
      <c r="E234" s="310">
        <v>555</v>
      </c>
      <c r="H234" s="24"/>
      <c r="I234" s="2"/>
    </row>
    <row r="236" spans="1:9">
      <c r="A236" s="97">
        <v>41887</v>
      </c>
    </row>
    <row r="237" spans="1:9" s="444" customFormat="1" ht="15.75" customHeight="1">
      <c r="A237" s="4">
        <v>41887</v>
      </c>
      <c r="B237" s="4" t="s">
        <v>9</v>
      </c>
      <c r="C237" s="7" t="s">
        <v>3943</v>
      </c>
      <c r="D237" s="574">
        <v>1237</v>
      </c>
      <c r="E237" s="310">
        <v>863.59</v>
      </c>
      <c r="H237" s="24"/>
      <c r="I237" s="2"/>
    </row>
    <row r="239" spans="1:9">
      <c r="A239" s="97">
        <v>41892</v>
      </c>
    </row>
    <row r="240" spans="1:9" s="444" customFormat="1" ht="15.75" customHeight="1">
      <c r="A240" s="4">
        <v>41892</v>
      </c>
      <c r="B240" s="4" t="s">
        <v>835</v>
      </c>
      <c r="C240" s="7" t="s">
        <v>9886</v>
      </c>
      <c r="D240" s="574">
        <v>1240</v>
      </c>
      <c r="E240" s="310">
        <v>120</v>
      </c>
      <c r="H240" s="24"/>
      <c r="I240" s="2"/>
    </row>
    <row r="242" spans="1:9" s="444" customFormat="1" ht="15.75" customHeight="1">
      <c r="H242" s="24"/>
      <c r="I242" s="2"/>
    </row>
    <row r="243" spans="1:9">
      <c r="A243" s="4">
        <v>41906</v>
      </c>
      <c r="B243" s="4" t="s">
        <v>835</v>
      </c>
      <c r="C243" s="7" t="s">
        <v>10091</v>
      </c>
      <c r="D243" s="574">
        <v>1241</v>
      </c>
      <c r="E243" s="310">
        <v>816.86</v>
      </c>
      <c r="F243" s="444"/>
      <c r="G243" s="444"/>
    </row>
    <row r="245" spans="1:9" s="444" customFormat="1">
      <c r="D245" s="573"/>
      <c r="H245" s="24"/>
      <c r="I245" s="2"/>
    </row>
    <row r="246" spans="1:9" s="444" customFormat="1">
      <c r="A246" s="4">
        <v>41929</v>
      </c>
      <c r="B246" s="4" t="s">
        <v>835</v>
      </c>
      <c r="C246" s="7" t="s">
        <v>10091</v>
      </c>
      <c r="D246" s="574">
        <v>1243</v>
      </c>
      <c r="E246" s="310">
        <v>1119.5</v>
      </c>
      <c r="H246" s="24"/>
      <c r="I246" s="2"/>
    </row>
    <row r="248" spans="1:9">
      <c r="A248" s="380" t="s">
        <v>10027</v>
      </c>
      <c r="B248" s="4" t="s">
        <v>10028</v>
      </c>
      <c r="C248" s="7" t="s">
        <v>10029</v>
      </c>
      <c r="D248" s="574">
        <v>1238</v>
      </c>
      <c r="E248" s="310">
        <v>290</v>
      </c>
      <c r="F248" s="444"/>
      <c r="G248" s="444"/>
    </row>
    <row r="249" spans="1:9">
      <c r="A249" s="4">
        <v>41943</v>
      </c>
      <c r="B249" s="4" t="s">
        <v>8365</v>
      </c>
      <c r="C249" s="7" t="s">
        <v>10600</v>
      </c>
      <c r="D249" s="574">
        <v>1245</v>
      </c>
      <c r="E249" s="310">
        <v>290</v>
      </c>
      <c r="F249" s="444"/>
      <c r="G249" s="444"/>
    </row>
    <row r="252" spans="1:9" s="444" customFormat="1" ht="15.75" customHeight="1">
      <c r="A252" s="4">
        <v>41956</v>
      </c>
      <c r="B252" s="4" t="s">
        <v>835</v>
      </c>
      <c r="C252" s="7" t="s">
        <v>10816</v>
      </c>
      <c r="D252" s="574">
        <v>1246</v>
      </c>
      <c r="E252" s="310">
        <v>872</v>
      </c>
      <c r="H252" s="24"/>
      <c r="I252" s="2"/>
    </row>
    <row r="255" spans="1:9">
      <c r="A255" s="4">
        <v>41957</v>
      </c>
      <c r="B255" s="4" t="s">
        <v>835</v>
      </c>
      <c r="C255" s="7" t="s">
        <v>10816</v>
      </c>
      <c r="D255" s="574">
        <v>1247</v>
      </c>
      <c r="E255" s="310">
        <v>636.51</v>
      </c>
      <c r="F255" s="444"/>
      <c r="G255" s="444"/>
    </row>
    <row r="258" spans="1:13" s="444" customFormat="1" ht="15.75" customHeight="1">
      <c r="A258" s="33">
        <v>41969</v>
      </c>
      <c r="B258" s="618" t="s">
        <v>7994</v>
      </c>
      <c r="C258" s="618" t="s">
        <v>11001</v>
      </c>
      <c r="D258" s="618">
        <v>1248</v>
      </c>
      <c r="E258" s="310">
        <v>351.5</v>
      </c>
      <c r="H258" s="24"/>
      <c r="I258" s="2"/>
    </row>
    <row r="259" spans="1:13">
      <c r="M259" s="444"/>
    </row>
    <row r="260" spans="1:13">
      <c r="A260" s="97">
        <v>41974</v>
      </c>
    </row>
    <row r="261" spans="1:13">
      <c r="A261" s="4">
        <v>41957</v>
      </c>
      <c r="B261" s="4" t="s">
        <v>835</v>
      </c>
      <c r="C261" s="7" t="s">
        <v>10816</v>
      </c>
      <c r="D261" s="574">
        <v>1249</v>
      </c>
      <c r="E261" s="310">
        <v>894.34</v>
      </c>
    </row>
    <row r="263" spans="1:13">
      <c r="A263" s="97">
        <v>41982</v>
      </c>
      <c r="B263" s="444"/>
      <c r="C263" s="444"/>
      <c r="E263" s="444"/>
    </row>
    <row r="264" spans="1:13">
      <c r="A264" s="4">
        <v>41957</v>
      </c>
      <c r="B264" s="4" t="s">
        <v>835</v>
      </c>
      <c r="C264" s="7" t="s">
        <v>10816</v>
      </c>
      <c r="D264" s="574">
        <v>1250</v>
      </c>
      <c r="E264" s="310">
        <v>760.13</v>
      </c>
    </row>
    <row r="265" spans="1:13">
      <c r="A265" s="97">
        <v>41996</v>
      </c>
    </row>
    <row r="266" spans="1:13" s="444" customFormat="1" ht="15.75" customHeight="1">
      <c r="A266" s="4"/>
      <c r="B266" s="4" t="s">
        <v>388</v>
      </c>
      <c r="C266" s="7" t="s">
        <v>11260</v>
      </c>
      <c r="D266" s="574">
        <v>1252</v>
      </c>
      <c r="E266" s="310">
        <v>500</v>
      </c>
      <c r="H266" s="24"/>
      <c r="I266" s="2"/>
    </row>
    <row r="267" spans="1:13">
      <c r="A267" s="97">
        <v>41997</v>
      </c>
    </row>
    <row r="268" spans="1:13" s="444" customFormat="1" ht="15.75" customHeight="1">
      <c r="A268" s="4"/>
      <c r="B268" s="4" t="s">
        <v>10970</v>
      </c>
      <c r="C268" s="7" t="s">
        <v>11259</v>
      </c>
      <c r="D268" s="574">
        <v>1251</v>
      </c>
      <c r="E268" s="310">
        <v>560</v>
      </c>
      <c r="H268" s="24"/>
      <c r="I268" s="2"/>
    </row>
    <row r="269" spans="1:13">
      <c r="A269" s="97">
        <v>42009</v>
      </c>
    </row>
    <row r="270" spans="1:13">
      <c r="A270" s="4">
        <v>42009</v>
      </c>
      <c r="B270" s="7" t="s">
        <v>835</v>
      </c>
      <c r="C270" s="7" t="s">
        <v>3943</v>
      </c>
      <c r="D270" s="574">
        <v>1255</v>
      </c>
      <c r="E270" s="310">
        <v>230</v>
      </c>
      <c r="F270" s="444"/>
      <c r="G270" s="444"/>
    </row>
    <row r="271" spans="1:13">
      <c r="A271" s="97">
        <v>42011</v>
      </c>
      <c r="B271" s="444"/>
      <c r="C271" s="444"/>
      <c r="E271" s="444"/>
    </row>
    <row r="272" spans="1:13">
      <c r="A272" s="4">
        <v>42011</v>
      </c>
      <c r="B272" s="7" t="s">
        <v>835</v>
      </c>
      <c r="C272" s="7" t="s">
        <v>3943</v>
      </c>
      <c r="D272" s="574">
        <v>1256</v>
      </c>
      <c r="E272" s="310">
        <v>635</v>
      </c>
    </row>
    <row r="275" spans="1:9">
      <c r="A275" s="97">
        <v>42012</v>
      </c>
    </row>
    <row r="276" spans="1:9">
      <c r="A276" s="4">
        <v>42012</v>
      </c>
      <c r="B276" s="7" t="s">
        <v>835</v>
      </c>
      <c r="C276" s="7" t="s">
        <v>3943</v>
      </c>
      <c r="D276" s="574">
        <v>1257</v>
      </c>
      <c r="E276" s="310">
        <v>333.76</v>
      </c>
    </row>
    <row r="278" spans="1:9">
      <c r="A278" s="97">
        <v>42017</v>
      </c>
    </row>
    <row r="279" spans="1:9">
      <c r="A279" s="4">
        <v>42017</v>
      </c>
      <c r="B279" s="4" t="s">
        <v>9</v>
      </c>
      <c r="C279" s="7" t="s">
        <v>3943</v>
      </c>
      <c r="D279" s="574">
        <v>1258</v>
      </c>
      <c r="E279" s="310">
        <v>302</v>
      </c>
      <c r="F279" s="444"/>
      <c r="G279" s="444"/>
    </row>
    <row r="280" spans="1:9">
      <c r="A280" s="97">
        <v>42024</v>
      </c>
      <c r="E280" s="444"/>
      <c r="F280" s="444"/>
      <c r="G280" s="444"/>
    </row>
    <row r="281" spans="1:9">
      <c r="A281" s="4">
        <v>42024</v>
      </c>
      <c r="B281" s="4" t="s">
        <v>11626</v>
      </c>
      <c r="C281" s="7" t="s">
        <v>11633</v>
      </c>
      <c r="D281" s="574">
        <v>1259</v>
      </c>
      <c r="E281" s="310">
        <v>5260</v>
      </c>
      <c r="F281" s="444"/>
      <c r="G281" s="444"/>
    </row>
    <row r="282" spans="1:9">
      <c r="A282" s="97">
        <v>42034</v>
      </c>
    </row>
    <row r="283" spans="1:9" s="444" customFormat="1" ht="15.75" customHeight="1">
      <c r="A283" s="4">
        <v>42034</v>
      </c>
      <c r="B283" s="4" t="s">
        <v>9</v>
      </c>
      <c r="C283" s="7" t="s">
        <v>11755</v>
      </c>
      <c r="D283" s="574">
        <v>1260</v>
      </c>
      <c r="E283" s="310">
        <v>583.05999999999995</v>
      </c>
      <c r="H283" s="24"/>
      <c r="I283" s="2"/>
    </row>
    <row r="284" spans="1:9">
      <c r="A284" s="97">
        <v>42039</v>
      </c>
    </row>
    <row r="285" spans="1:9" s="444" customFormat="1" ht="15.75" customHeight="1">
      <c r="A285" s="4">
        <v>42039</v>
      </c>
      <c r="B285" s="4" t="s">
        <v>4627</v>
      </c>
      <c r="C285" s="7" t="s">
        <v>11894</v>
      </c>
      <c r="D285" s="574">
        <v>1262</v>
      </c>
      <c r="E285" s="310">
        <v>3790</v>
      </c>
      <c r="H285" s="24"/>
      <c r="I285" s="2"/>
    </row>
    <row r="286" spans="1:9" s="444" customFormat="1" ht="15.75" customHeight="1">
      <c r="A286" s="4">
        <v>42039</v>
      </c>
      <c r="B286" s="4" t="s">
        <v>4627</v>
      </c>
      <c r="C286" s="7" t="s">
        <v>11894</v>
      </c>
      <c r="D286" s="574">
        <v>1263</v>
      </c>
      <c r="E286" s="310">
        <v>3790</v>
      </c>
      <c r="H286" s="24"/>
      <c r="I286" s="2"/>
    </row>
    <row r="287" spans="1:9" ht="14.25" customHeight="1"/>
    <row r="289" spans="1:9">
      <c r="A289" s="97">
        <v>42040</v>
      </c>
      <c r="B289" s="444"/>
      <c r="C289" s="444"/>
      <c r="E289" s="444"/>
    </row>
    <row r="290" spans="1:9">
      <c r="A290" s="4">
        <v>42040</v>
      </c>
      <c r="B290" s="4" t="s">
        <v>4627</v>
      </c>
      <c r="C290" s="7" t="s">
        <v>11894</v>
      </c>
      <c r="D290" s="574">
        <v>1264</v>
      </c>
      <c r="E290" s="310">
        <v>557.05999999999995</v>
      </c>
    </row>
    <row r="291" spans="1:9" s="444" customFormat="1">
      <c r="A291" s="108"/>
      <c r="B291" s="108"/>
      <c r="C291" s="109"/>
      <c r="D291" s="584"/>
      <c r="E291" s="318"/>
      <c r="H291" s="24"/>
      <c r="I291" s="2"/>
    </row>
    <row r="292" spans="1:9">
      <c r="A292" s="97">
        <v>42044</v>
      </c>
    </row>
    <row r="293" spans="1:9" s="444" customFormat="1" ht="15.75" customHeight="1">
      <c r="A293" s="4">
        <v>42044</v>
      </c>
      <c r="B293" s="4" t="s">
        <v>4627</v>
      </c>
      <c r="C293" s="7" t="s">
        <v>11894</v>
      </c>
      <c r="D293" s="574">
        <v>1265</v>
      </c>
      <c r="E293" s="310">
        <v>2156.67</v>
      </c>
      <c r="H293" s="24"/>
      <c r="I293" s="2"/>
    </row>
    <row r="294" spans="1:9" s="444" customFormat="1" ht="15.75" customHeight="1">
      <c r="A294" s="4">
        <v>42044</v>
      </c>
      <c r="B294" s="4" t="s">
        <v>4627</v>
      </c>
      <c r="C294" s="7" t="s">
        <v>11894</v>
      </c>
      <c r="D294" s="574">
        <v>1267</v>
      </c>
      <c r="E294" s="310">
        <v>2156.66</v>
      </c>
      <c r="H294" s="24"/>
      <c r="I294" s="2"/>
    </row>
    <row r="295" spans="1:9" s="444" customFormat="1" ht="15.75" customHeight="1">
      <c r="A295" s="4">
        <v>42044</v>
      </c>
      <c r="B295" s="4" t="s">
        <v>4627</v>
      </c>
      <c r="C295" s="7" t="s">
        <v>11894</v>
      </c>
      <c r="D295" s="574">
        <v>1266</v>
      </c>
      <c r="E295" s="310">
        <v>2156.67</v>
      </c>
      <c r="H295" s="24"/>
      <c r="I295" s="2"/>
    </row>
    <row r="297" spans="1:9">
      <c r="A297" s="97">
        <v>42060</v>
      </c>
      <c r="B297" s="444"/>
      <c r="C297" s="444"/>
      <c r="E297" s="444"/>
    </row>
    <row r="298" spans="1:9">
      <c r="A298" s="4">
        <v>42060</v>
      </c>
      <c r="B298" s="4" t="s">
        <v>4627</v>
      </c>
      <c r="C298" s="7" t="s">
        <v>11894</v>
      </c>
      <c r="D298" s="574">
        <v>1269</v>
      </c>
      <c r="E298" s="310">
        <v>2983.06</v>
      </c>
    </row>
    <row r="300" spans="1:9">
      <c r="A300" s="97">
        <v>42061</v>
      </c>
      <c r="B300" s="444"/>
      <c r="C300" s="444"/>
      <c r="E300" s="444"/>
    </row>
    <row r="301" spans="1:9">
      <c r="A301" s="4">
        <v>42061</v>
      </c>
      <c r="B301" s="4" t="s">
        <v>4627</v>
      </c>
      <c r="C301" s="7" t="s">
        <v>11894</v>
      </c>
      <c r="D301" s="574">
        <v>1270</v>
      </c>
      <c r="E301" s="310">
        <v>3555</v>
      </c>
    </row>
    <row r="303" spans="1:9" s="444" customFormat="1" ht="15.75" customHeight="1">
      <c r="A303" s="4">
        <v>42066</v>
      </c>
      <c r="B303" s="4" t="s">
        <v>4627</v>
      </c>
      <c r="C303" s="7" t="s">
        <v>11894</v>
      </c>
      <c r="D303" s="574">
        <v>1272</v>
      </c>
      <c r="E303" s="310">
        <v>505</v>
      </c>
      <c r="H303" s="4"/>
      <c r="I303" s="2"/>
    </row>
    <row r="305" spans="1:9">
      <c r="A305" s="97">
        <v>42072</v>
      </c>
      <c r="B305" s="444"/>
      <c r="C305" s="444"/>
      <c r="E305" s="444"/>
    </row>
    <row r="306" spans="1:9">
      <c r="A306" s="4">
        <v>42072</v>
      </c>
      <c r="B306" s="4" t="s">
        <v>4627</v>
      </c>
      <c r="C306" s="7" t="s">
        <v>11894</v>
      </c>
      <c r="D306" s="574">
        <v>1273</v>
      </c>
      <c r="E306" s="310">
        <v>3200</v>
      </c>
    </row>
    <row r="307" spans="1:9">
      <c r="A307" s="4">
        <v>42072</v>
      </c>
      <c r="B307" s="4" t="s">
        <v>4627</v>
      </c>
      <c r="C307" s="7" t="s">
        <v>11894</v>
      </c>
      <c r="D307" s="574">
        <v>1274</v>
      </c>
      <c r="E307" s="310">
        <v>3200</v>
      </c>
    </row>
    <row r="308" spans="1:9">
      <c r="A308" s="97">
        <v>42080</v>
      </c>
    </row>
    <row r="309" spans="1:9" s="444" customFormat="1" ht="15.75" customHeight="1">
      <c r="A309" s="4">
        <v>42080</v>
      </c>
      <c r="B309" s="4" t="s">
        <v>4627</v>
      </c>
      <c r="C309" s="7" t="s">
        <v>11894</v>
      </c>
      <c r="D309" s="574">
        <v>1275</v>
      </c>
      <c r="E309" s="310">
        <v>2952</v>
      </c>
      <c r="H309" s="24"/>
      <c r="I309" s="2"/>
    </row>
    <row r="311" spans="1:9">
      <c r="A311" s="97">
        <v>42087</v>
      </c>
    </row>
    <row r="312" spans="1:9" s="444" customFormat="1" ht="15.75" customHeight="1">
      <c r="A312" s="4">
        <v>42087</v>
      </c>
      <c r="B312" s="4" t="s">
        <v>4627</v>
      </c>
      <c r="C312" s="7" t="s">
        <v>11894</v>
      </c>
      <c r="D312" s="574">
        <v>1276</v>
      </c>
      <c r="E312" s="310">
        <v>235</v>
      </c>
      <c r="H312" s="24"/>
      <c r="I312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7">
    <tabColor theme="7" tint="-0.249977111117893"/>
  </sheetPr>
  <dimension ref="B2:K21"/>
  <sheetViews>
    <sheetView showGridLines="0" workbookViewId="0">
      <selection activeCell="C11" sqref="C11"/>
    </sheetView>
  </sheetViews>
  <sheetFormatPr baseColWidth="10" defaultRowHeight="15"/>
  <cols>
    <col min="1" max="1" width="9.42578125" bestFit="1" customWidth="1"/>
    <col min="2" max="2" width="23" bestFit="1" customWidth="1"/>
    <col min="3" max="3" width="31.28515625" style="12" customWidth="1"/>
    <col min="4" max="4" width="8.85546875" style="12" bestFit="1" customWidth="1"/>
    <col min="5" max="5" width="8.42578125" customWidth="1"/>
    <col min="6" max="6" width="11.28515625" bestFit="1" customWidth="1"/>
    <col min="7" max="7" width="10.85546875" style="2" bestFit="1" customWidth="1"/>
    <col min="8" max="8" width="4.28515625" customWidth="1"/>
    <col min="9" max="9" width="11.140625" style="2" customWidth="1"/>
    <col min="10" max="10" width="9.85546875" bestFit="1" customWidth="1"/>
  </cols>
  <sheetData>
    <row r="2" spans="2:11" ht="15.75" thickBot="1">
      <c r="F2" s="46"/>
      <c r="G2" s="47"/>
      <c r="H2" s="46"/>
      <c r="I2" s="47"/>
      <c r="J2" s="46"/>
      <c r="K2" s="46"/>
    </row>
    <row r="3" spans="2:11" ht="21.75" thickBot="1">
      <c r="B3" s="18" t="s">
        <v>16</v>
      </c>
      <c r="F3" s="23"/>
      <c r="G3" s="23"/>
      <c r="H3" s="46"/>
      <c r="I3" s="47"/>
      <c r="J3" s="46"/>
      <c r="K3" s="46"/>
    </row>
    <row r="4" spans="2:11">
      <c r="F4" s="10"/>
      <c r="G4" s="11"/>
      <c r="H4" s="46"/>
      <c r="I4" s="47"/>
      <c r="J4" s="46"/>
      <c r="K4" s="46"/>
    </row>
    <row r="5" spans="2:11">
      <c r="F5" s="46"/>
      <c r="G5" s="47"/>
      <c r="H5" s="46"/>
      <c r="I5" s="47"/>
      <c r="J5" s="46"/>
      <c r="K5" s="46"/>
    </row>
    <row r="6" spans="2:11" ht="15.75" thickBot="1">
      <c r="F6" s="46"/>
      <c r="G6" s="47"/>
      <c r="H6" s="46"/>
      <c r="I6" s="47"/>
      <c r="J6" s="46"/>
      <c r="K6" s="46"/>
    </row>
    <row r="7" spans="2:11" ht="24" thickBot="1">
      <c r="B7" s="44" t="s">
        <v>94</v>
      </c>
      <c r="C7" s="45">
        <f ca="1">NOW()</f>
        <v>42090.744349652778</v>
      </c>
      <c r="F7" s="46"/>
      <c r="G7" s="47"/>
      <c r="H7" s="46"/>
      <c r="I7" s="47"/>
      <c r="J7" s="46"/>
      <c r="K7" s="46"/>
    </row>
    <row r="8" spans="2:11">
      <c r="B8" s="34"/>
      <c r="C8" s="43"/>
      <c r="F8" s="46"/>
      <c r="G8" s="47"/>
      <c r="H8" s="46"/>
      <c r="I8" s="47"/>
      <c r="J8" s="46"/>
      <c r="K8" s="46"/>
    </row>
    <row r="9" spans="2:11" ht="15.75">
      <c r="B9" s="35" t="s">
        <v>95</v>
      </c>
      <c r="C9" s="50">
        <v>10</v>
      </c>
      <c r="F9" s="46"/>
      <c r="G9" s="47"/>
      <c r="H9" s="46"/>
      <c r="I9" s="47"/>
      <c r="J9" s="46"/>
      <c r="K9" s="46"/>
    </row>
    <row r="10" spans="2:11" ht="15.75">
      <c r="B10" s="41" t="s">
        <v>96</v>
      </c>
      <c r="C10" s="50">
        <v>10</v>
      </c>
      <c r="F10" s="46"/>
      <c r="G10" s="47"/>
      <c r="H10" s="46"/>
      <c r="I10" s="47"/>
      <c r="J10" s="46"/>
      <c r="K10" s="46"/>
    </row>
    <row r="11" spans="2:11" ht="16.5" thickBot="1">
      <c r="B11" s="36"/>
      <c r="C11" s="50"/>
      <c r="F11" s="46"/>
      <c r="G11" s="47"/>
      <c r="H11" s="46"/>
      <c r="I11" s="47"/>
      <c r="J11" s="46"/>
      <c r="K11" s="46"/>
    </row>
    <row r="12" spans="2:11" ht="15.75" thickBot="1">
      <c r="B12" s="42" t="s">
        <v>97</v>
      </c>
      <c r="C12" s="42"/>
      <c r="F12" s="46"/>
      <c r="G12" s="47"/>
      <c r="H12" s="46"/>
      <c r="I12" s="47"/>
      <c r="J12" s="46"/>
      <c r="K12" s="46"/>
    </row>
    <row r="13" spans="2:11">
      <c r="B13" s="37"/>
      <c r="C13" s="285"/>
      <c r="F13" s="46"/>
      <c r="G13" s="47"/>
      <c r="H13" s="46"/>
      <c r="I13" s="47"/>
      <c r="J13" s="46"/>
      <c r="K13" s="46"/>
    </row>
    <row r="14" spans="2:11">
      <c r="B14" s="37"/>
      <c r="C14" s="50"/>
      <c r="F14" s="46"/>
      <c r="G14" s="47"/>
      <c r="H14" s="46"/>
      <c r="I14" s="47"/>
      <c r="J14" s="46"/>
      <c r="K14" s="46"/>
    </row>
    <row r="15" spans="2:11">
      <c r="B15" s="37"/>
      <c r="C15" s="286"/>
    </row>
    <row r="16" spans="2:11">
      <c r="B16" s="37"/>
      <c r="C16" s="50"/>
      <c r="G16" s="601"/>
    </row>
    <row r="17" spans="2:10">
      <c r="B17" s="37"/>
      <c r="C17" s="50"/>
      <c r="J17" s="486"/>
    </row>
    <row r="18" spans="2:10">
      <c r="B18" s="37"/>
      <c r="C18" s="50"/>
      <c r="J18" s="486"/>
    </row>
    <row r="19" spans="2:10" ht="15.75" thickBot="1">
      <c r="B19" s="38"/>
      <c r="C19" s="51"/>
    </row>
    <row r="20" spans="2:10" ht="15.75" thickBot="1">
      <c r="B20" s="39" t="s">
        <v>95</v>
      </c>
      <c r="C20" s="52">
        <f>C9</f>
        <v>10</v>
      </c>
    </row>
    <row r="21" spans="2:10" ht="15.75" thickBot="1">
      <c r="B21" s="40" t="s">
        <v>96</v>
      </c>
      <c r="C21" s="53">
        <f>C10</f>
        <v>10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K803"/>
  <sheetViews>
    <sheetView showGridLines="0" zoomScale="90" zoomScaleNormal="90" workbookViewId="0">
      <selection activeCell="B3" sqref="B3"/>
    </sheetView>
  </sheetViews>
  <sheetFormatPr baseColWidth="10" defaultRowHeight="15"/>
  <cols>
    <col min="1" max="1" width="11.5703125" style="444" bestFit="1" customWidth="1"/>
    <col min="2" max="2" width="26.140625" style="444" customWidth="1"/>
    <col min="3" max="3" width="54.42578125" style="629" customWidth="1"/>
    <col min="4" max="4" width="10.42578125" style="662" bestFit="1" customWidth="1"/>
    <col min="5" max="5" width="16.85546875" style="444" customWidth="1"/>
    <col min="6" max="6" width="14" style="444" bestFit="1" customWidth="1"/>
    <col min="7" max="7" width="16.140625" style="684" customWidth="1"/>
    <col min="8" max="8" width="6.5703125" style="444" customWidth="1"/>
    <col min="9" max="9" width="11.140625" style="2" customWidth="1"/>
    <col min="10" max="10" width="10" style="444" bestFit="1" customWidth="1"/>
    <col min="11" max="16384" width="11.42578125" style="444"/>
  </cols>
  <sheetData>
    <row r="1" spans="1:11">
      <c r="A1" s="1"/>
    </row>
    <row r="2" spans="1:11" ht="15.75" thickBot="1">
      <c r="F2" s="46"/>
      <c r="G2" s="721"/>
      <c r="H2" s="46"/>
      <c r="I2" s="47"/>
      <c r="J2" s="46"/>
      <c r="K2" s="46"/>
    </row>
    <row r="3" spans="1:11" ht="21.75" thickBot="1">
      <c r="B3" s="18" t="s">
        <v>16</v>
      </c>
      <c r="F3" s="23"/>
      <c r="G3" s="722"/>
      <c r="H3" s="46"/>
      <c r="I3" s="47"/>
      <c r="J3" s="46"/>
      <c r="K3" s="46"/>
    </row>
    <row r="4" spans="1:11">
      <c r="F4" s="10"/>
      <c r="G4" s="723"/>
      <c r="H4" s="46"/>
      <c r="I4" s="47"/>
      <c r="J4" s="46"/>
      <c r="K4" s="46"/>
    </row>
    <row r="5" spans="1:11">
      <c r="F5" s="46"/>
      <c r="G5" s="721"/>
      <c r="H5" s="46"/>
      <c r="I5" s="47"/>
      <c r="J5" s="46"/>
      <c r="K5" s="46"/>
    </row>
    <row r="6" spans="1:11" ht="15.75" thickBot="1">
      <c r="F6" s="46"/>
      <c r="G6" s="721"/>
      <c r="H6" s="46"/>
      <c r="I6" s="47"/>
      <c r="J6" s="46"/>
      <c r="K6" s="46"/>
    </row>
    <row r="7" spans="1:11" ht="24" thickBot="1">
      <c r="B7" s="44" t="s">
        <v>94</v>
      </c>
      <c r="C7" s="45">
        <f ca="1">NOW()</f>
        <v>42090.744349652778</v>
      </c>
      <c r="F7" s="46"/>
      <c r="G7" s="721"/>
      <c r="H7" s="46"/>
      <c r="I7" s="47"/>
      <c r="J7" s="46"/>
      <c r="K7" s="46"/>
    </row>
    <row r="8" spans="1:11">
      <c r="B8" s="34"/>
      <c r="C8" s="43"/>
      <c r="F8" s="46"/>
      <c r="G8" s="721"/>
      <c r="H8" s="46"/>
      <c r="I8" s="47"/>
      <c r="J8" s="46"/>
      <c r="K8" s="46"/>
    </row>
    <row r="9" spans="1:11" ht="15.75">
      <c r="B9" s="35" t="s">
        <v>95</v>
      </c>
      <c r="C9" s="50">
        <v>574.5</v>
      </c>
      <c r="F9" s="46"/>
      <c r="G9" s="721"/>
      <c r="H9" s="46"/>
      <c r="I9" s="47"/>
      <c r="J9" s="46"/>
      <c r="K9" s="46"/>
    </row>
    <row r="10" spans="1:11" ht="15.75">
      <c r="B10" s="41" t="s">
        <v>96</v>
      </c>
      <c r="C10" s="50">
        <v>574.5</v>
      </c>
      <c r="F10" s="46"/>
      <c r="G10" s="721"/>
      <c r="H10" s="46"/>
      <c r="I10" s="47"/>
      <c r="J10" s="46"/>
      <c r="K10" s="46"/>
    </row>
    <row r="11" spans="1:11" ht="16.5" thickBot="1">
      <c r="B11" s="36"/>
      <c r="C11" s="50"/>
      <c r="F11" s="46"/>
      <c r="G11" s="721"/>
      <c r="H11" s="46"/>
      <c r="I11" s="47"/>
      <c r="J11" s="46"/>
      <c r="K11" s="46"/>
    </row>
    <row r="12" spans="1:11" ht="15.75" thickBot="1">
      <c r="B12" s="42" t="s">
        <v>97</v>
      </c>
      <c r="C12" s="639">
        <f>F27</f>
        <v>0</v>
      </c>
      <c r="F12" s="46"/>
      <c r="G12" s="721"/>
      <c r="H12" s="46"/>
      <c r="I12" s="47"/>
      <c r="J12" s="46"/>
      <c r="K12" s="46"/>
    </row>
    <row r="13" spans="1:11">
      <c r="B13" s="37"/>
      <c r="C13" s="285"/>
      <c r="F13" s="46"/>
      <c r="G13" s="721"/>
      <c r="H13" s="46"/>
      <c r="I13" s="47"/>
      <c r="J13" s="398"/>
    </row>
    <row r="14" spans="1:11">
      <c r="B14" s="37"/>
      <c r="C14" s="640"/>
      <c r="F14" s="46"/>
      <c r="G14" s="721"/>
      <c r="H14" s="46"/>
      <c r="I14" s="47"/>
      <c r="J14" s="398"/>
      <c r="K14" s="398"/>
    </row>
    <row r="15" spans="1:11">
      <c r="B15" s="37"/>
      <c r="C15" s="640"/>
      <c r="J15" s="309"/>
      <c r="K15" s="309"/>
    </row>
    <row r="16" spans="1:11">
      <c r="B16" s="37"/>
      <c r="C16" s="640"/>
      <c r="G16" s="724"/>
      <c r="J16" s="398"/>
      <c r="K16" s="309"/>
    </row>
    <row r="17" spans="1:11">
      <c r="B17" s="37"/>
      <c r="C17" s="50"/>
      <c r="J17" s="309"/>
      <c r="K17" s="309"/>
    </row>
    <row r="18" spans="1:11">
      <c r="B18" s="37"/>
      <c r="C18" s="50"/>
      <c r="J18" s="309"/>
      <c r="K18" s="309"/>
    </row>
    <row r="19" spans="1:11" ht="15.75" thickBot="1">
      <c r="B19" s="38"/>
      <c r="C19" s="50"/>
      <c r="J19" s="309"/>
      <c r="K19" s="309"/>
    </row>
    <row r="20" spans="1:11" ht="15.75" thickBot="1">
      <c r="B20" s="39" t="s">
        <v>95</v>
      </c>
      <c r="C20" s="642">
        <f>+C9-C13</f>
        <v>574.5</v>
      </c>
      <c r="J20" s="309"/>
      <c r="K20" s="309"/>
    </row>
    <row r="21" spans="1:11" ht="15.75" thickBot="1">
      <c r="B21" s="40" t="s">
        <v>96</v>
      </c>
      <c r="C21" s="641">
        <f>+C10-C13</f>
        <v>574.5</v>
      </c>
      <c r="J21" s="309"/>
      <c r="K21" s="309"/>
    </row>
    <row r="22" spans="1:11">
      <c r="J22" s="309"/>
      <c r="K22" s="309"/>
    </row>
    <row r="24" spans="1:11">
      <c r="C24" s="444"/>
      <c r="D24" s="573"/>
      <c r="G24" s="309"/>
    </row>
    <row r="25" spans="1:11" ht="24">
      <c r="A25" s="6" t="s">
        <v>0</v>
      </c>
      <c r="B25" s="6" t="s">
        <v>2</v>
      </c>
      <c r="C25" s="6" t="s">
        <v>1</v>
      </c>
      <c r="D25" s="518" t="s">
        <v>4</v>
      </c>
      <c r="E25" s="30" t="s">
        <v>93</v>
      </c>
      <c r="F25" s="20" t="s">
        <v>1826</v>
      </c>
      <c r="G25" s="688" t="s">
        <v>71</v>
      </c>
    </row>
    <row r="26" spans="1:11">
      <c r="A26" s="33"/>
      <c r="B26" s="645"/>
      <c r="C26" s="645"/>
      <c r="D26" s="645"/>
      <c r="E26" s="675"/>
      <c r="F26" s="729"/>
      <c r="G26" s="725"/>
    </row>
    <row r="27" spans="1:11" ht="15.75" thickBot="1">
      <c r="C27" s="444"/>
      <c r="E27" s="674">
        <f>SUM(E26:E26)</f>
        <v>0</v>
      </c>
      <c r="F27" s="674">
        <f>SUM(F26:F26)</f>
        <v>0</v>
      </c>
      <c r="G27" s="669"/>
    </row>
    <row r="28" spans="1:11" ht="15.75" thickTop="1">
      <c r="C28" s="444"/>
    </row>
    <row r="29" spans="1:11">
      <c r="C29" s="444"/>
    </row>
    <row r="32" spans="1:11">
      <c r="A32" s="444" t="s">
        <v>10030</v>
      </c>
    </row>
    <row r="33" spans="1:7">
      <c r="A33" s="643">
        <v>41898</v>
      </c>
      <c r="C33" s="637"/>
    </row>
    <row r="34" spans="1:7">
      <c r="A34" s="210">
        <v>41898</v>
      </c>
      <c r="B34" s="638" t="s">
        <v>1419</v>
      </c>
      <c r="C34" s="638" t="s">
        <v>10022</v>
      </c>
      <c r="D34" s="663">
        <v>1</v>
      </c>
      <c r="E34" s="638">
        <v>14939.54</v>
      </c>
    </row>
    <row r="35" spans="1:7">
      <c r="A35" s="210">
        <v>41898</v>
      </c>
      <c r="B35" s="638" t="s">
        <v>1419</v>
      </c>
      <c r="C35" s="638" t="s">
        <v>10023</v>
      </c>
      <c r="D35" s="663">
        <v>2</v>
      </c>
      <c r="E35" s="638">
        <v>163.36000000000001</v>
      </c>
    </row>
    <row r="36" spans="1:7">
      <c r="A36" s="210">
        <v>41898</v>
      </c>
      <c r="B36" s="638" t="s">
        <v>1419</v>
      </c>
      <c r="C36" s="638" t="s">
        <v>10024</v>
      </c>
      <c r="D36" s="663">
        <v>3</v>
      </c>
      <c r="E36" s="638">
        <v>253.11</v>
      </c>
    </row>
    <row r="38" spans="1:7">
      <c r="A38" s="644">
        <v>41899</v>
      </c>
    </row>
    <row r="39" spans="1:7">
      <c r="A39" s="210">
        <v>41899</v>
      </c>
      <c r="B39" s="638" t="s">
        <v>835</v>
      </c>
      <c r="C39" s="638" t="s">
        <v>7991</v>
      </c>
      <c r="D39" s="663">
        <v>7</v>
      </c>
      <c r="E39" s="638">
        <v>400</v>
      </c>
    </row>
    <row r="40" spans="1:7">
      <c r="A40" s="210">
        <v>41901</v>
      </c>
      <c r="B40" s="638" t="s">
        <v>145</v>
      </c>
      <c r="C40" s="638" t="s">
        <v>10060</v>
      </c>
      <c r="D40" s="663">
        <v>15</v>
      </c>
      <c r="E40" s="638">
        <v>60</v>
      </c>
    </row>
    <row r="41" spans="1:7">
      <c r="A41" s="210">
        <v>41901</v>
      </c>
      <c r="B41" s="638" t="s">
        <v>389</v>
      </c>
      <c r="C41" s="638" t="s">
        <v>10059</v>
      </c>
      <c r="D41" s="663">
        <v>14</v>
      </c>
      <c r="E41" s="638">
        <v>400</v>
      </c>
    </row>
    <row r="42" spans="1:7">
      <c r="A42" s="210">
        <v>41901</v>
      </c>
      <c r="B42" s="638" t="s">
        <v>166</v>
      </c>
      <c r="C42" s="638" t="s">
        <v>10061</v>
      </c>
      <c r="D42" s="663">
        <v>17</v>
      </c>
      <c r="E42" s="638">
        <v>658.37</v>
      </c>
    </row>
    <row r="43" spans="1:7">
      <c r="A43" s="210">
        <v>41900</v>
      </c>
      <c r="B43" s="638" t="s">
        <v>8598</v>
      </c>
      <c r="C43" s="638" t="s">
        <v>10039</v>
      </c>
      <c r="D43" s="663">
        <v>8</v>
      </c>
      <c r="E43" s="638">
        <v>2011.68</v>
      </c>
    </row>
    <row r="45" spans="1:7">
      <c r="C45" s="444"/>
      <c r="G45" s="309"/>
    </row>
    <row r="46" spans="1:7">
      <c r="A46" s="644">
        <v>41904</v>
      </c>
    </row>
    <row r="47" spans="1:7">
      <c r="A47" s="210" t="s">
        <v>10045</v>
      </c>
      <c r="B47" s="638" t="s">
        <v>7183</v>
      </c>
      <c r="C47" s="638" t="s">
        <v>10042</v>
      </c>
      <c r="D47" s="663">
        <v>12</v>
      </c>
      <c r="E47" s="638">
        <v>800.4</v>
      </c>
    </row>
    <row r="49" spans="1:5">
      <c r="A49" s="210">
        <v>41901</v>
      </c>
      <c r="B49" s="638" t="s">
        <v>767</v>
      </c>
      <c r="C49" s="638" t="s">
        <v>10063</v>
      </c>
      <c r="D49" s="663">
        <v>19</v>
      </c>
      <c r="E49" s="638">
        <v>550.54999999999995</v>
      </c>
    </row>
    <row r="50" spans="1:5">
      <c r="A50" s="210" t="s">
        <v>10045</v>
      </c>
      <c r="B50" s="638" t="s">
        <v>2295</v>
      </c>
      <c r="C50" s="638" t="s">
        <v>10040</v>
      </c>
      <c r="D50" s="663">
        <v>9</v>
      </c>
      <c r="E50" s="638">
        <v>1000</v>
      </c>
    </row>
    <row r="51" spans="1:5">
      <c r="C51" s="444"/>
    </row>
    <row r="52" spans="1:5">
      <c r="C52" s="444"/>
    </row>
    <row r="53" spans="1:5">
      <c r="A53" s="210">
        <v>41901</v>
      </c>
      <c r="B53" s="638" t="s">
        <v>1871</v>
      </c>
      <c r="C53" s="638" t="s">
        <v>10062</v>
      </c>
      <c r="D53" s="663">
        <v>18</v>
      </c>
      <c r="E53" s="638">
        <v>221.48</v>
      </c>
    </row>
    <row r="54" spans="1:5">
      <c r="A54" s="210">
        <v>41905</v>
      </c>
      <c r="B54" s="638" t="s">
        <v>4500</v>
      </c>
      <c r="C54" s="638" t="s">
        <v>3871</v>
      </c>
      <c r="D54" s="663">
        <v>24</v>
      </c>
      <c r="E54" s="638">
        <v>690</v>
      </c>
    </row>
    <row r="55" spans="1:5">
      <c r="A55" s="210">
        <v>41905</v>
      </c>
      <c r="B55" s="638" t="s">
        <v>226</v>
      </c>
      <c r="C55" s="638" t="s">
        <v>10077</v>
      </c>
      <c r="D55" s="663">
        <v>22</v>
      </c>
      <c r="E55" s="638">
        <v>900</v>
      </c>
    </row>
    <row r="56" spans="1:5">
      <c r="A56" s="210">
        <v>41905</v>
      </c>
      <c r="B56" s="638" t="s">
        <v>3157</v>
      </c>
      <c r="C56" s="638" t="s">
        <v>10076</v>
      </c>
      <c r="D56" s="663">
        <v>25</v>
      </c>
      <c r="E56" s="638">
        <v>2596</v>
      </c>
    </row>
    <row r="57" spans="1:5">
      <c r="A57" s="210">
        <v>41905</v>
      </c>
      <c r="B57" s="638" t="s">
        <v>2897</v>
      </c>
      <c r="C57" s="638" t="s">
        <v>2190</v>
      </c>
      <c r="D57" s="663">
        <v>23</v>
      </c>
      <c r="E57" s="638">
        <v>2500</v>
      </c>
    </row>
    <row r="58" spans="1:5">
      <c r="A58" s="646">
        <v>41904</v>
      </c>
      <c r="B58" s="645" t="s">
        <v>10071</v>
      </c>
      <c r="C58" s="645" t="s">
        <v>10070</v>
      </c>
      <c r="D58" s="664">
        <v>20</v>
      </c>
      <c r="E58" s="638">
        <v>15004</v>
      </c>
    </row>
    <row r="59" spans="1:5">
      <c r="A59" s="645" t="s">
        <v>10045</v>
      </c>
      <c r="B59" s="645" t="s">
        <v>10043</v>
      </c>
      <c r="C59" s="645" t="s">
        <v>2602</v>
      </c>
      <c r="D59" s="664">
        <v>10</v>
      </c>
      <c r="E59" s="638">
        <v>487.6</v>
      </c>
    </row>
    <row r="60" spans="1:5">
      <c r="E60" s="2"/>
    </row>
    <row r="62" spans="1:5">
      <c r="A62" s="646">
        <v>41906</v>
      </c>
      <c r="B62" s="645" t="s">
        <v>10098</v>
      </c>
      <c r="C62" s="645" t="s">
        <v>10099</v>
      </c>
      <c r="D62" s="664">
        <v>27</v>
      </c>
      <c r="E62" s="638">
        <v>1240</v>
      </c>
    </row>
    <row r="64" spans="1:5">
      <c r="A64" s="644">
        <v>41912</v>
      </c>
    </row>
    <row r="65" spans="1:5">
      <c r="A65" s="647">
        <v>41911</v>
      </c>
      <c r="B65" s="49" t="s">
        <v>7994</v>
      </c>
      <c r="C65" s="628" t="s">
        <v>10127</v>
      </c>
      <c r="D65" s="664">
        <v>29</v>
      </c>
      <c r="E65" s="638">
        <v>1522</v>
      </c>
    </row>
    <row r="66" spans="1:5">
      <c r="A66" s="647">
        <v>41912</v>
      </c>
      <c r="B66" s="645" t="s">
        <v>2206</v>
      </c>
      <c r="C66" s="645" t="s">
        <v>10129</v>
      </c>
      <c r="D66" s="664">
        <v>30</v>
      </c>
      <c r="E66" s="638">
        <v>250</v>
      </c>
    </row>
    <row r="67" spans="1:5">
      <c r="A67" s="647">
        <v>41912</v>
      </c>
      <c r="B67" s="645" t="s">
        <v>2206</v>
      </c>
      <c r="C67" s="645" t="s">
        <v>10131</v>
      </c>
      <c r="D67" s="664">
        <v>32</v>
      </c>
      <c r="E67" s="638">
        <v>250</v>
      </c>
    </row>
    <row r="68" spans="1:5">
      <c r="A68" s="647">
        <v>41912</v>
      </c>
      <c r="B68" s="645" t="s">
        <v>1224</v>
      </c>
      <c r="C68" s="645" t="s">
        <v>10130</v>
      </c>
      <c r="D68" s="664">
        <v>31</v>
      </c>
      <c r="E68" s="638">
        <v>350</v>
      </c>
    </row>
    <row r="69" spans="1:5">
      <c r="A69" s="647">
        <v>41912</v>
      </c>
      <c r="B69" s="645" t="s">
        <v>4331</v>
      </c>
      <c r="C69" s="645" t="s">
        <v>10134</v>
      </c>
      <c r="D69" s="664">
        <v>35</v>
      </c>
      <c r="E69" s="638">
        <v>100</v>
      </c>
    </row>
    <row r="70" spans="1:5">
      <c r="A70" s="647">
        <v>41912</v>
      </c>
      <c r="B70" s="645" t="s">
        <v>2206</v>
      </c>
      <c r="C70" s="645" t="s">
        <v>10132</v>
      </c>
      <c r="D70" s="664">
        <v>33</v>
      </c>
      <c r="E70" s="638">
        <v>250</v>
      </c>
    </row>
    <row r="71" spans="1:5">
      <c r="A71" s="647">
        <v>41912</v>
      </c>
      <c r="B71" s="645" t="s">
        <v>761</v>
      </c>
      <c r="C71" s="645" t="s">
        <v>10133</v>
      </c>
      <c r="D71" s="664">
        <v>34</v>
      </c>
      <c r="E71" s="638">
        <v>360</v>
      </c>
    </row>
    <row r="72" spans="1:5">
      <c r="A72" s="647">
        <v>41912</v>
      </c>
      <c r="B72" s="645" t="s">
        <v>4220</v>
      </c>
      <c r="C72" s="645" t="s">
        <v>10135</v>
      </c>
      <c r="D72" s="664">
        <v>36</v>
      </c>
      <c r="E72" s="638">
        <v>70</v>
      </c>
    </row>
    <row r="73" spans="1:5">
      <c r="A73" s="647">
        <v>41912</v>
      </c>
      <c r="B73" s="645" t="s">
        <v>10128</v>
      </c>
      <c r="C73" s="645" t="s">
        <v>10136</v>
      </c>
      <c r="D73" s="664">
        <v>37</v>
      </c>
      <c r="E73" s="638">
        <v>70</v>
      </c>
    </row>
    <row r="74" spans="1:5">
      <c r="A74" s="648"/>
      <c r="B74" s="650"/>
      <c r="C74" s="650"/>
      <c r="D74" s="665"/>
      <c r="E74" s="651"/>
    </row>
    <row r="75" spans="1:5">
      <c r="A75" s="644">
        <v>41913</v>
      </c>
    </row>
    <row r="76" spans="1:5">
      <c r="A76" s="647">
        <v>41913</v>
      </c>
      <c r="B76" s="49" t="s">
        <v>9</v>
      </c>
      <c r="C76" s="649" t="s">
        <v>2430</v>
      </c>
      <c r="D76" s="664">
        <v>39</v>
      </c>
      <c r="E76" s="638">
        <v>3274.41</v>
      </c>
    </row>
    <row r="77" spans="1:5">
      <c r="A77" s="647">
        <v>41911</v>
      </c>
      <c r="B77" s="33" t="s">
        <v>9894</v>
      </c>
      <c r="C77" s="628" t="s">
        <v>10126</v>
      </c>
      <c r="D77" s="664">
        <v>26</v>
      </c>
      <c r="E77" s="638">
        <v>400</v>
      </c>
    </row>
    <row r="79" spans="1:5">
      <c r="A79" s="652">
        <v>41914</v>
      </c>
    </row>
    <row r="80" spans="1:5">
      <c r="A80" s="647">
        <v>41914</v>
      </c>
      <c r="B80" s="33" t="s">
        <v>9</v>
      </c>
      <c r="C80" s="628" t="s">
        <v>10268</v>
      </c>
      <c r="D80" s="664">
        <v>40</v>
      </c>
      <c r="E80" s="638">
        <v>1791.2</v>
      </c>
    </row>
    <row r="85" spans="1:5">
      <c r="A85" s="652">
        <v>41918</v>
      </c>
    </row>
    <row r="86" spans="1:5">
      <c r="A86" s="647" t="s">
        <v>10045</v>
      </c>
      <c r="B86" s="33" t="s">
        <v>10044</v>
      </c>
      <c r="C86" s="628" t="s">
        <v>10041</v>
      </c>
      <c r="D86" s="664">
        <v>11</v>
      </c>
      <c r="E86" s="638">
        <v>294.39999999999998</v>
      </c>
    </row>
    <row r="89" spans="1:5">
      <c r="A89" s="652">
        <v>41919</v>
      </c>
    </row>
    <row r="90" spans="1:5">
      <c r="A90" s="647">
        <v>41918</v>
      </c>
      <c r="B90" s="33" t="s">
        <v>10292</v>
      </c>
      <c r="C90" s="628" t="s">
        <v>10293</v>
      </c>
      <c r="D90" s="664">
        <v>41</v>
      </c>
      <c r="E90" s="638">
        <v>1500</v>
      </c>
    </row>
    <row r="91" spans="1:5">
      <c r="A91" s="647">
        <v>41919</v>
      </c>
      <c r="B91" s="33" t="s">
        <v>2897</v>
      </c>
      <c r="C91" s="628" t="s">
        <v>2190</v>
      </c>
      <c r="D91" s="664">
        <v>43</v>
      </c>
      <c r="E91" s="638">
        <v>2500</v>
      </c>
    </row>
    <row r="92" spans="1:5">
      <c r="A92" s="648"/>
      <c r="B92" s="46"/>
      <c r="C92" s="307"/>
      <c r="D92" s="665"/>
      <c r="E92" s="651"/>
    </row>
    <row r="93" spans="1:5">
      <c r="A93" s="648"/>
      <c r="B93" s="46"/>
      <c r="C93" s="307"/>
      <c r="D93" s="665"/>
      <c r="E93" s="651"/>
    </row>
    <row r="94" spans="1:5">
      <c r="A94" s="652">
        <v>41920</v>
      </c>
    </row>
    <row r="95" spans="1:5">
      <c r="A95" s="33">
        <v>41918</v>
      </c>
      <c r="B95" s="33" t="s">
        <v>100</v>
      </c>
      <c r="C95" s="33" t="s">
        <v>10293</v>
      </c>
      <c r="D95" s="664">
        <v>42</v>
      </c>
      <c r="E95" s="638">
        <v>1000</v>
      </c>
    </row>
    <row r="98" spans="1:5">
      <c r="A98" s="33">
        <v>41919</v>
      </c>
      <c r="B98" s="33" t="s">
        <v>10308</v>
      </c>
      <c r="C98" s="33" t="s">
        <v>10307</v>
      </c>
      <c r="D98" s="664">
        <v>44</v>
      </c>
      <c r="E98" s="638">
        <v>1000</v>
      </c>
    </row>
    <row r="99" spans="1:5">
      <c r="A99" s="33">
        <v>41920</v>
      </c>
      <c r="B99" s="33" t="s">
        <v>10308</v>
      </c>
      <c r="C99" s="33" t="s">
        <v>10307</v>
      </c>
      <c r="D99" s="664">
        <v>46</v>
      </c>
      <c r="E99" s="638">
        <v>340</v>
      </c>
    </row>
    <row r="102" spans="1:5">
      <c r="A102" s="652">
        <v>41928</v>
      </c>
    </row>
    <row r="103" spans="1:5">
      <c r="A103" s="33">
        <v>41927</v>
      </c>
      <c r="B103" s="33" t="s">
        <v>636</v>
      </c>
      <c r="C103" s="33" t="s">
        <v>10386</v>
      </c>
      <c r="D103" s="664">
        <v>73</v>
      </c>
      <c r="E103" s="638">
        <v>140.97</v>
      </c>
    </row>
    <row r="104" spans="1:5">
      <c r="A104" s="33">
        <v>41927</v>
      </c>
      <c r="B104" s="33" t="s">
        <v>790</v>
      </c>
      <c r="C104" s="33" t="s">
        <v>10388</v>
      </c>
      <c r="D104" s="664">
        <v>75</v>
      </c>
      <c r="E104" s="638">
        <v>182.51</v>
      </c>
    </row>
    <row r="105" spans="1:5">
      <c r="A105" s="33">
        <v>41927</v>
      </c>
      <c r="B105" s="33" t="s">
        <v>635</v>
      </c>
      <c r="C105" s="33" t="s">
        <v>10385</v>
      </c>
      <c r="D105" s="664">
        <v>72</v>
      </c>
      <c r="E105" s="638">
        <v>140.97</v>
      </c>
    </row>
    <row r="106" spans="1:5">
      <c r="A106" s="33">
        <v>41927</v>
      </c>
      <c r="B106" s="33" t="s">
        <v>192</v>
      </c>
      <c r="C106" s="33" t="s">
        <v>10375</v>
      </c>
      <c r="D106" s="664">
        <v>62</v>
      </c>
      <c r="E106" s="638">
        <v>165.2</v>
      </c>
    </row>
    <row r="107" spans="1:5">
      <c r="A107" s="33">
        <v>41927</v>
      </c>
      <c r="B107" s="33" t="s">
        <v>9365</v>
      </c>
      <c r="C107" s="33" t="s">
        <v>10393</v>
      </c>
      <c r="D107" s="664">
        <v>80</v>
      </c>
      <c r="E107" s="638">
        <v>136</v>
      </c>
    </row>
    <row r="108" spans="1:5">
      <c r="A108" s="33">
        <v>41927</v>
      </c>
      <c r="B108" s="33" t="s">
        <v>529</v>
      </c>
      <c r="C108" s="33" t="s">
        <v>10413</v>
      </c>
      <c r="D108" s="664">
        <v>100</v>
      </c>
      <c r="E108" s="638">
        <v>218</v>
      </c>
    </row>
    <row r="109" spans="1:5">
      <c r="A109" s="33">
        <v>41927</v>
      </c>
      <c r="B109" s="33" t="s">
        <v>558</v>
      </c>
      <c r="C109" s="33" t="s">
        <v>10465</v>
      </c>
      <c r="D109" s="664">
        <v>152</v>
      </c>
      <c r="E109" s="638">
        <v>352</v>
      </c>
    </row>
    <row r="110" spans="1:5">
      <c r="A110" s="33">
        <v>41927</v>
      </c>
      <c r="B110" s="33" t="s">
        <v>558</v>
      </c>
      <c r="C110" s="33" t="s">
        <v>10367</v>
      </c>
      <c r="D110" s="664">
        <v>54</v>
      </c>
      <c r="E110" s="638">
        <v>554.74</v>
      </c>
    </row>
    <row r="111" spans="1:5">
      <c r="A111" s="33">
        <v>41927</v>
      </c>
      <c r="B111" s="33" t="s">
        <v>519</v>
      </c>
      <c r="C111" s="33" t="s">
        <v>10396</v>
      </c>
      <c r="D111" s="664">
        <v>83</v>
      </c>
      <c r="E111" s="638">
        <v>392</v>
      </c>
    </row>
    <row r="112" spans="1:5">
      <c r="A112" s="33">
        <v>41927</v>
      </c>
      <c r="B112" s="33" t="s">
        <v>3529</v>
      </c>
      <c r="C112" s="33" t="s">
        <v>10440</v>
      </c>
      <c r="D112" s="664">
        <v>127</v>
      </c>
      <c r="E112" s="638">
        <v>400</v>
      </c>
    </row>
    <row r="113" spans="1:5">
      <c r="A113" s="33">
        <v>41927</v>
      </c>
      <c r="B113" s="33" t="s">
        <v>10366</v>
      </c>
      <c r="C113" s="33" t="s">
        <v>10460</v>
      </c>
      <c r="D113" s="664">
        <v>147</v>
      </c>
      <c r="E113" s="638">
        <v>136</v>
      </c>
    </row>
    <row r="114" spans="1:5">
      <c r="A114" s="33">
        <v>41927</v>
      </c>
      <c r="B114" s="33" t="s">
        <v>492</v>
      </c>
      <c r="C114" s="33" t="s">
        <v>10372</v>
      </c>
      <c r="D114" s="664">
        <v>59</v>
      </c>
      <c r="E114" s="638">
        <v>195.4</v>
      </c>
    </row>
    <row r="115" spans="1:5">
      <c r="A115" s="33">
        <v>41927</v>
      </c>
      <c r="B115" s="33" t="s">
        <v>528</v>
      </c>
      <c r="C115" s="33" t="s">
        <v>10409</v>
      </c>
      <c r="D115" s="664">
        <v>96</v>
      </c>
      <c r="E115" s="638">
        <v>220</v>
      </c>
    </row>
    <row r="116" spans="1:5">
      <c r="A116" s="33">
        <v>41927</v>
      </c>
      <c r="B116" s="33" t="s">
        <v>5113</v>
      </c>
      <c r="C116" s="33" t="s">
        <v>10400</v>
      </c>
      <c r="D116" s="664">
        <v>87</v>
      </c>
      <c r="E116" s="638">
        <v>140</v>
      </c>
    </row>
    <row r="117" spans="1:5">
      <c r="A117" s="33">
        <v>41927</v>
      </c>
      <c r="B117" s="33" t="s">
        <v>173</v>
      </c>
      <c r="C117" s="33" t="s">
        <v>10384</v>
      </c>
      <c r="D117" s="664">
        <v>71</v>
      </c>
      <c r="E117" s="638">
        <v>247.46</v>
      </c>
    </row>
    <row r="118" spans="1:5">
      <c r="A118" s="33">
        <v>41927</v>
      </c>
      <c r="B118" s="33" t="s">
        <v>8529</v>
      </c>
      <c r="C118" s="33" t="s">
        <v>10387</v>
      </c>
      <c r="D118" s="664">
        <v>74</v>
      </c>
      <c r="E118" s="638">
        <v>137.84</v>
      </c>
    </row>
    <row r="119" spans="1:5">
      <c r="A119" s="33">
        <v>41927</v>
      </c>
      <c r="B119" s="33" t="s">
        <v>7534</v>
      </c>
      <c r="C119" s="33" t="s">
        <v>10453</v>
      </c>
      <c r="D119" s="664">
        <v>140</v>
      </c>
      <c r="E119" s="638">
        <v>136</v>
      </c>
    </row>
    <row r="120" spans="1:5">
      <c r="A120" s="33">
        <v>41927</v>
      </c>
      <c r="B120" s="33" t="s">
        <v>497</v>
      </c>
      <c r="C120" s="33" t="s">
        <v>10376</v>
      </c>
      <c r="D120" s="664">
        <v>63</v>
      </c>
      <c r="E120" s="638">
        <v>137.84</v>
      </c>
    </row>
    <row r="121" spans="1:5">
      <c r="A121" s="33">
        <v>41927</v>
      </c>
      <c r="B121" s="33" t="s">
        <v>9366</v>
      </c>
      <c r="C121" s="33" t="s">
        <v>10394</v>
      </c>
      <c r="D121" s="664">
        <v>81</v>
      </c>
      <c r="E121" s="638">
        <v>136</v>
      </c>
    </row>
    <row r="122" spans="1:5">
      <c r="A122" s="33">
        <v>41927</v>
      </c>
      <c r="B122" s="33" t="s">
        <v>456</v>
      </c>
      <c r="C122" s="33" t="s">
        <v>10469</v>
      </c>
      <c r="D122" s="664">
        <v>156</v>
      </c>
      <c r="E122" s="638">
        <v>80</v>
      </c>
    </row>
    <row r="123" spans="1:5">
      <c r="A123" s="33">
        <v>41927</v>
      </c>
      <c r="B123" s="33" t="s">
        <v>561</v>
      </c>
      <c r="C123" s="33" t="s">
        <v>10408</v>
      </c>
      <c r="D123" s="664">
        <v>95</v>
      </c>
      <c r="E123" s="638">
        <v>161</v>
      </c>
    </row>
    <row r="124" spans="1:5">
      <c r="A124" s="33">
        <v>41927</v>
      </c>
      <c r="B124" s="33" t="s">
        <v>233</v>
      </c>
      <c r="C124" s="33" t="s">
        <v>10422</v>
      </c>
      <c r="D124" s="664">
        <v>109</v>
      </c>
      <c r="E124" s="638">
        <v>298.8</v>
      </c>
    </row>
    <row r="125" spans="1:5">
      <c r="A125" s="33">
        <v>41927</v>
      </c>
      <c r="B125" s="33" t="s">
        <v>1483</v>
      </c>
      <c r="C125" s="33" t="s">
        <v>10464</v>
      </c>
      <c r="D125" s="664">
        <v>151</v>
      </c>
      <c r="E125" s="638">
        <v>120</v>
      </c>
    </row>
    <row r="126" spans="1:5">
      <c r="A126" s="33">
        <v>41927</v>
      </c>
      <c r="B126" s="33" t="s">
        <v>1703</v>
      </c>
      <c r="C126" s="33" t="s">
        <v>10397</v>
      </c>
      <c r="D126" s="664">
        <v>84</v>
      </c>
      <c r="E126" s="638">
        <v>280</v>
      </c>
    </row>
    <row r="127" spans="1:5">
      <c r="A127" s="33">
        <v>41927</v>
      </c>
      <c r="B127" s="33" t="s">
        <v>3924</v>
      </c>
      <c r="C127" s="33" t="s">
        <v>10399</v>
      </c>
      <c r="D127" s="664">
        <v>86</v>
      </c>
      <c r="E127" s="638">
        <v>220</v>
      </c>
    </row>
    <row r="128" spans="1:5">
      <c r="A128" s="33">
        <v>41927</v>
      </c>
      <c r="B128" s="33" t="s">
        <v>8926</v>
      </c>
      <c r="C128" s="33" t="s">
        <v>10404</v>
      </c>
      <c r="D128" s="664">
        <v>91</v>
      </c>
      <c r="E128" s="638">
        <v>160</v>
      </c>
    </row>
    <row r="129" spans="1:5">
      <c r="A129" s="33">
        <v>41927</v>
      </c>
      <c r="B129" s="33" t="s">
        <v>731</v>
      </c>
      <c r="C129" s="33" t="s">
        <v>10417</v>
      </c>
      <c r="D129" s="664">
        <v>104</v>
      </c>
      <c r="E129" s="638">
        <v>422.4</v>
      </c>
    </row>
    <row r="130" spans="1:5">
      <c r="A130" s="33">
        <v>41927</v>
      </c>
      <c r="B130" s="33" t="s">
        <v>1730</v>
      </c>
      <c r="C130" s="33" t="s">
        <v>10418</v>
      </c>
      <c r="D130" s="664">
        <v>105</v>
      </c>
      <c r="E130" s="638">
        <v>122.74</v>
      </c>
    </row>
    <row r="131" spans="1:5">
      <c r="A131" s="33">
        <v>41927</v>
      </c>
      <c r="B131" s="33" t="s">
        <v>3775</v>
      </c>
      <c r="C131" s="33" t="s">
        <v>10382</v>
      </c>
      <c r="D131" s="664">
        <v>69</v>
      </c>
      <c r="E131" s="638">
        <v>137.84</v>
      </c>
    </row>
    <row r="132" spans="1:5">
      <c r="A132" s="33">
        <v>41927</v>
      </c>
      <c r="B132" s="33" t="s">
        <v>2397</v>
      </c>
      <c r="C132" s="33" t="s">
        <v>10380</v>
      </c>
      <c r="D132" s="664">
        <v>67</v>
      </c>
      <c r="E132" s="638">
        <v>137.84</v>
      </c>
    </row>
    <row r="133" spans="1:5">
      <c r="A133" s="33">
        <v>41927</v>
      </c>
      <c r="B133" s="33" t="s">
        <v>10142</v>
      </c>
      <c r="C133" s="33" t="s">
        <v>10390</v>
      </c>
      <c r="D133" s="664">
        <v>77</v>
      </c>
      <c r="E133" s="638">
        <v>136</v>
      </c>
    </row>
    <row r="134" spans="1:5">
      <c r="A134" s="33">
        <v>41927</v>
      </c>
      <c r="B134" s="33" t="s">
        <v>9495</v>
      </c>
      <c r="C134" s="33" t="s">
        <v>10391</v>
      </c>
      <c r="D134" s="664">
        <v>78</v>
      </c>
      <c r="E134" s="638">
        <v>136</v>
      </c>
    </row>
    <row r="135" spans="1:5">
      <c r="A135" s="33">
        <v>41927</v>
      </c>
      <c r="B135" s="33" t="s">
        <v>200</v>
      </c>
      <c r="C135" s="33" t="s">
        <v>10379</v>
      </c>
      <c r="D135" s="664">
        <v>66</v>
      </c>
      <c r="E135" s="638">
        <v>165.2</v>
      </c>
    </row>
    <row r="136" spans="1:5">
      <c r="A136" s="33">
        <v>41927</v>
      </c>
      <c r="B136" s="33" t="s">
        <v>1734</v>
      </c>
      <c r="C136" s="33" t="s">
        <v>10406</v>
      </c>
      <c r="D136" s="664">
        <v>93</v>
      </c>
      <c r="E136" s="638">
        <v>184</v>
      </c>
    </row>
    <row r="137" spans="1:5">
      <c r="A137" s="210">
        <v>41927</v>
      </c>
      <c r="B137" s="638" t="s">
        <v>1727</v>
      </c>
      <c r="C137" s="638" t="s">
        <v>10410</v>
      </c>
      <c r="D137" s="663">
        <v>97</v>
      </c>
      <c r="E137" s="638">
        <v>154</v>
      </c>
    </row>
    <row r="138" spans="1:5">
      <c r="C138" s="444"/>
      <c r="D138" s="444"/>
    </row>
    <row r="139" spans="1:5">
      <c r="C139" s="444"/>
      <c r="D139" s="444"/>
    </row>
    <row r="140" spans="1:5">
      <c r="A140" s="652">
        <v>41929</v>
      </c>
      <c r="C140" s="444"/>
      <c r="D140" s="444"/>
    </row>
    <row r="141" spans="1:5">
      <c r="A141" s="210">
        <v>41927</v>
      </c>
      <c r="B141" s="638" t="s">
        <v>9897</v>
      </c>
      <c r="C141" s="638" t="s">
        <v>10457</v>
      </c>
      <c r="D141" s="663">
        <v>144</v>
      </c>
      <c r="E141" s="638">
        <v>160</v>
      </c>
    </row>
    <row r="142" spans="1:5">
      <c r="A142" s="210">
        <v>41927</v>
      </c>
      <c r="B142" s="638" t="s">
        <v>9895</v>
      </c>
      <c r="C142" s="638" t="s">
        <v>10448</v>
      </c>
      <c r="D142" s="663">
        <v>135</v>
      </c>
      <c r="E142" s="638">
        <v>240</v>
      </c>
    </row>
    <row r="143" spans="1:5">
      <c r="A143" s="210">
        <v>41927</v>
      </c>
      <c r="B143" s="638" t="s">
        <v>9503</v>
      </c>
      <c r="C143" s="638" t="s">
        <v>10392</v>
      </c>
      <c r="D143" s="663">
        <v>79</v>
      </c>
      <c r="E143" s="638">
        <v>136</v>
      </c>
    </row>
    <row r="144" spans="1:5">
      <c r="A144" s="210">
        <v>41927</v>
      </c>
      <c r="B144" s="638" t="s">
        <v>265</v>
      </c>
      <c r="C144" s="638" t="s">
        <v>10412</v>
      </c>
      <c r="D144" s="663">
        <v>99</v>
      </c>
      <c r="E144" s="638">
        <v>154</v>
      </c>
    </row>
    <row r="145" spans="1:5">
      <c r="A145" s="210">
        <v>41927</v>
      </c>
      <c r="B145" s="638" t="s">
        <v>2147</v>
      </c>
      <c r="C145" s="638" t="s">
        <v>10403</v>
      </c>
      <c r="D145" s="663">
        <v>90</v>
      </c>
      <c r="E145" s="638">
        <v>176</v>
      </c>
    </row>
    <row r="146" spans="1:5">
      <c r="A146" s="210">
        <v>41927</v>
      </c>
      <c r="B146" s="638" t="s">
        <v>2013</v>
      </c>
      <c r="C146" s="638" t="s">
        <v>10421</v>
      </c>
      <c r="D146" s="663">
        <v>108</v>
      </c>
      <c r="E146" s="638">
        <v>460</v>
      </c>
    </row>
    <row r="147" spans="1:5">
      <c r="A147" s="210">
        <v>41927</v>
      </c>
      <c r="B147" s="638" t="s">
        <v>562</v>
      </c>
      <c r="C147" s="638" t="s">
        <v>10411</v>
      </c>
      <c r="D147" s="663">
        <v>98</v>
      </c>
      <c r="E147" s="638">
        <v>174</v>
      </c>
    </row>
    <row r="148" spans="1:5">
      <c r="A148" s="210">
        <v>41927</v>
      </c>
      <c r="B148" s="638" t="s">
        <v>559</v>
      </c>
      <c r="C148" s="638" t="s">
        <v>10401</v>
      </c>
      <c r="D148" s="663">
        <v>88</v>
      </c>
      <c r="E148" s="638">
        <v>184</v>
      </c>
    </row>
    <row r="149" spans="1:5">
      <c r="A149" s="210">
        <v>41927</v>
      </c>
      <c r="B149" s="638" t="s">
        <v>523</v>
      </c>
      <c r="C149" s="638" t="s">
        <v>10402</v>
      </c>
      <c r="D149" s="663">
        <v>89</v>
      </c>
      <c r="E149" s="638">
        <v>392</v>
      </c>
    </row>
    <row r="150" spans="1:5">
      <c r="A150" s="210">
        <v>41927</v>
      </c>
      <c r="B150" s="638" t="s">
        <v>5944</v>
      </c>
      <c r="C150" s="638" t="s">
        <v>10445</v>
      </c>
      <c r="D150" s="663">
        <v>132</v>
      </c>
      <c r="E150" s="638">
        <v>960</v>
      </c>
    </row>
    <row r="151" spans="1:5">
      <c r="A151" s="210">
        <v>41927</v>
      </c>
      <c r="B151" s="638" t="s">
        <v>10363</v>
      </c>
      <c r="C151" s="638" t="s">
        <v>10455</v>
      </c>
      <c r="D151" s="663">
        <v>142</v>
      </c>
      <c r="E151" s="638">
        <v>144</v>
      </c>
    </row>
    <row r="152" spans="1:5">
      <c r="A152" s="210">
        <v>41927</v>
      </c>
      <c r="B152" s="638" t="s">
        <v>530</v>
      </c>
      <c r="C152" s="638" t="s">
        <v>10415</v>
      </c>
      <c r="D152" s="663">
        <v>102</v>
      </c>
      <c r="E152" s="638">
        <v>460</v>
      </c>
    </row>
    <row r="153" spans="1:5">
      <c r="A153" s="210">
        <v>41927</v>
      </c>
      <c r="B153" s="638" t="s">
        <v>5613</v>
      </c>
      <c r="C153" s="638" t="s">
        <v>10424</v>
      </c>
      <c r="D153" s="663">
        <v>111</v>
      </c>
      <c r="E153" s="638">
        <v>960</v>
      </c>
    </row>
    <row r="154" spans="1:5">
      <c r="A154" s="210">
        <v>41927</v>
      </c>
      <c r="B154" s="638" t="s">
        <v>10146</v>
      </c>
      <c r="C154" s="638" t="s">
        <v>10452</v>
      </c>
      <c r="D154" s="663">
        <v>139</v>
      </c>
      <c r="E154" s="638">
        <v>160</v>
      </c>
    </row>
    <row r="155" spans="1:5">
      <c r="A155" s="210">
        <v>41927</v>
      </c>
      <c r="B155" s="638" t="s">
        <v>9052</v>
      </c>
      <c r="C155" s="638" t="s">
        <v>10458</v>
      </c>
      <c r="D155" s="663">
        <v>145</v>
      </c>
      <c r="E155" s="638">
        <v>136</v>
      </c>
    </row>
    <row r="156" spans="1:5">
      <c r="A156" s="210">
        <v>41927</v>
      </c>
      <c r="B156" s="638" t="s">
        <v>3778</v>
      </c>
      <c r="C156" s="638" t="s">
        <v>10405</v>
      </c>
      <c r="D156" s="663">
        <v>92</v>
      </c>
      <c r="E156" s="638">
        <v>160</v>
      </c>
    </row>
    <row r="157" spans="1:5">
      <c r="A157" s="210">
        <v>41927</v>
      </c>
      <c r="B157" s="638" t="s">
        <v>10358</v>
      </c>
      <c r="C157" s="638" t="s">
        <v>10383</v>
      </c>
      <c r="D157" s="663">
        <v>70</v>
      </c>
      <c r="E157" s="638">
        <v>151.80000000000001</v>
      </c>
    </row>
    <row r="158" spans="1:5">
      <c r="A158" s="210">
        <v>41927</v>
      </c>
      <c r="B158" s="638" t="s">
        <v>9054</v>
      </c>
      <c r="C158" s="638" t="s">
        <v>10461</v>
      </c>
      <c r="D158" s="663">
        <v>148</v>
      </c>
      <c r="E158" s="638">
        <v>160</v>
      </c>
    </row>
    <row r="159" spans="1:5">
      <c r="A159" s="210">
        <v>41927</v>
      </c>
      <c r="B159" s="638" t="s">
        <v>632</v>
      </c>
      <c r="C159" s="638" t="s">
        <v>10381</v>
      </c>
      <c r="D159" s="663">
        <v>68</v>
      </c>
      <c r="E159" s="638">
        <v>140.97</v>
      </c>
    </row>
    <row r="160" spans="1:5">
      <c r="A160" s="210">
        <v>41927</v>
      </c>
      <c r="B160" s="638" t="s">
        <v>6986</v>
      </c>
      <c r="C160" s="638" t="s">
        <v>10425</v>
      </c>
      <c r="D160" s="663">
        <v>51</v>
      </c>
      <c r="E160" s="638">
        <v>1000</v>
      </c>
    </row>
    <row r="161" spans="1:5">
      <c r="A161" s="210">
        <v>41927</v>
      </c>
      <c r="B161" s="638" t="s">
        <v>457</v>
      </c>
      <c r="C161" s="638" t="s">
        <v>10370</v>
      </c>
      <c r="D161" s="663">
        <v>57</v>
      </c>
      <c r="E161" s="638">
        <v>800</v>
      </c>
    </row>
    <row r="162" spans="1:5">
      <c r="A162" s="210">
        <v>41927</v>
      </c>
      <c r="B162" s="638" t="s">
        <v>457</v>
      </c>
      <c r="C162" s="638" t="s">
        <v>10462</v>
      </c>
      <c r="D162" s="663">
        <v>149</v>
      </c>
      <c r="E162" s="638">
        <v>460</v>
      </c>
    </row>
    <row r="163" spans="1:5">
      <c r="A163" s="210">
        <v>41927</v>
      </c>
      <c r="B163" s="638" t="s">
        <v>6377</v>
      </c>
      <c r="C163" s="638" t="s">
        <v>10428</v>
      </c>
      <c r="D163" s="663">
        <v>115</v>
      </c>
      <c r="E163" s="638">
        <v>320</v>
      </c>
    </row>
    <row r="164" spans="1:5">
      <c r="A164" s="210">
        <v>41927</v>
      </c>
      <c r="B164" s="638" t="s">
        <v>369</v>
      </c>
      <c r="C164" s="638" t="s">
        <v>10369</v>
      </c>
      <c r="D164" s="663">
        <v>56</v>
      </c>
      <c r="E164" s="638">
        <v>498.74</v>
      </c>
    </row>
    <row r="165" spans="1:5">
      <c r="A165" s="210">
        <v>41927</v>
      </c>
      <c r="B165" s="638" t="s">
        <v>369</v>
      </c>
      <c r="C165" s="638" t="s">
        <v>10467</v>
      </c>
      <c r="D165" s="663">
        <v>154</v>
      </c>
      <c r="E165" s="638">
        <v>120</v>
      </c>
    </row>
    <row r="166" spans="1:5">
      <c r="A166" s="210">
        <v>41927</v>
      </c>
      <c r="B166" s="638" t="s">
        <v>6521</v>
      </c>
      <c r="C166" s="638" t="s">
        <v>10374</v>
      </c>
      <c r="D166" s="663">
        <v>61</v>
      </c>
      <c r="E166" s="638">
        <v>138</v>
      </c>
    </row>
    <row r="167" spans="1:5">
      <c r="A167" s="210">
        <v>41927</v>
      </c>
      <c r="B167" s="638" t="s">
        <v>801</v>
      </c>
      <c r="C167" s="638" t="s">
        <v>10416</v>
      </c>
      <c r="D167" s="663">
        <v>103</v>
      </c>
      <c r="E167" s="638">
        <v>480</v>
      </c>
    </row>
    <row r="168" spans="1:5">
      <c r="A168" s="210">
        <v>41929</v>
      </c>
      <c r="B168" s="638" t="s">
        <v>2206</v>
      </c>
      <c r="C168" s="638" t="s">
        <v>10479</v>
      </c>
      <c r="D168" s="663">
        <v>161</v>
      </c>
      <c r="E168" s="638">
        <v>500</v>
      </c>
    </row>
    <row r="169" spans="1:5">
      <c r="A169" s="210">
        <v>41929</v>
      </c>
      <c r="B169" s="638" t="s">
        <v>2206</v>
      </c>
      <c r="C169" s="638" t="s">
        <v>10478</v>
      </c>
      <c r="D169" s="663">
        <v>160</v>
      </c>
      <c r="E169" s="638">
        <v>800</v>
      </c>
    </row>
    <row r="170" spans="1:5">
      <c r="A170" s="210">
        <v>41927</v>
      </c>
      <c r="B170" s="638" t="s">
        <v>456</v>
      </c>
      <c r="C170" s="638" t="s">
        <v>10435</v>
      </c>
      <c r="D170" s="663">
        <v>122</v>
      </c>
      <c r="E170" s="638">
        <v>388</v>
      </c>
    </row>
    <row r="171" spans="1:5">
      <c r="A171" s="210">
        <v>41927</v>
      </c>
      <c r="B171" s="638" t="s">
        <v>525</v>
      </c>
      <c r="C171" s="638" t="s">
        <v>10407</v>
      </c>
      <c r="D171" s="663">
        <v>94</v>
      </c>
      <c r="E171" s="638">
        <v>220</v>
      </c>
    </row>
    <row r="172" spans="1:5">
      <c r="A172" s="210">
        <v>41927</v>
      </c>
      <c r="B172" s="638" t="s">
        <v>563</v>
      </c>
      <c r="C172" s="638" t="s">
        <v>10444</v>
      </c>
      <c r="D172" s="663">
        <v>131</v>
      </c>
      <c r="E172" s="638">
        <v>480</v>
      </c>
    </row>
    <row r="173" spans="1:5">
      <c r="A173" s="210">
        <v>41927</v>
      </c>
      <c r="B173" s="638" t="s">
        <v>10361</v>
      </c>
      <c r="C173" s="638" t="s">
        <v>10437</v>
      </c>
      <c r="D173" s="663">
        <v>124</v>
      </c>
      <c r="E173" s="638">
        <v>480</v>
      </c>
    </row>
    <row r="174" spans="1:5">
      <c r="A174" s="210">
        <v>41927</v>
      </c>
      <c r="B174" s="638" t="s">
        <v>8027</v>
      </c>
      <c r="C174" s="638" t="s">
        <v>10371</v>
      </c>
      <c r="D174" s="663">
        <v>58</v>
      </c>
      <c r="E174" s="638">
        <v>480</v>
      </c>
    </row>
    <row r="175" spans="1:5">
      <c r="A175" s="210">
        <v>41927</v>
      </c>
      <c r="B175" s="638" t="s">
        <v>10365</v>
      </c>
      <c r="C175" s="638" t="s">
        <v>10459</v>
      </c>
      <c r="D175" s="663">
        <v>146</v>
      </c>
      <c r="E175" s="638">
        <v>144</v>
      </c>
    </row>
    <row r="176" spans="1:5">
      <c r="A176" s="210">
        <v>41927</v>
      </c>
      <c r="B176" s="638" t="s">
        <v>5296</v>
      </c>
      <c r="C176" s="638" t="s">
        <v>10398</v>
      </c>
      <c r="D176" s="663">
        <v>85</v>
      </c>
      <c r="E176" s="638">
        <v>140</v>
      </c>
    </row>
    <row r="177" spans="1:5">
      <c r="A177" s="210">
        <v>41927</v>
      </c>
      <c r="B177" s="638" t="s">
        <v>8661</v>
      </c>
      <c r="C177" s="638" t="s">
        <v>10420</v>
      </c>
      <c r="D177" s="663">
        <v>107</v>
      </c>
      <c r="E177" s="638">
        <v>1000</v>
      </c>
    </row>
    <row r="178" spans="1:5">
      <c r="A178" s="210">
        <v>41927</v>
      </c>
      <c r="B178" s="638" t="s">
        <v>8662</v>
      </c>
      <c r="C178" s="638" t="s">
        <v>10434</v>
      </c>
      <c r="D178" s="663">
        <v>121</v>
      </c>
      <c r="E178" s="638">
        <v>1000</v>
      </c>
    </row>
    <row r="179" spans="1:5">
      <c r="A179" s="210">
        <v>41927</v>
      </c>
      <c r="B179" s="638" t="s">
        <v>10144</v>
      </c>
      <c r="C179" s="638" t="s">
        <v>10429</v>
      </c>
      <c r="D179" s="663">
        <v>116</v>
      </c>
      <c r="E179" s="638">
        <v>1000</v>
      </c>
    </row>
    <row r="180" spans="1:5">
      <c r="A180" s="210">
        <v>41927</v>
      </c>
      <c r="B180" s="638" t="s">
        <v>1485</v>
      </c>
      <c r="C180" s="638" t="s">
        <v>10470</v>
      </c>
      <c r="D180" s="663">
        <v>157</v>
      </c>
      <c r="E180" s="638">
        <v>120</v>
      </c>
    </row>
    <row r="181" spans="1:5">
      <c r="A181" s="210">
        <v>41927</v>
      </c>
      <c r="B181" s="638" t="s">
        <v>1485</v>
      </c>
      <c r="C181" s="638" t="s">
        <v>10436</v>
      </c>
      <c r="D181" s="663">
        <v>123</v>
      </c>
      <c r="E181" s="638">
        <v>170.74</v>
      </c>
    </row>
    <row r="182" spans="1:5">
      <c r="A182" s="210">
        <v>41927</v>
      </c>
      <c r="B182" s="638" t="s">
        <v>2670</v>
      </c>
      <c r="C182" s="638" t="s">
        <v>10432</v>
      </c>
      <c r="D182" s="663">
        <v>119</v>
      </c>
      <c r="E182" s="638">
        <v>122.74</v>
      </c>
    </row>
    <row r="183" spans="1:5">
      <c r="A183" s="210">
        <v>41927</v>
      </c>
      <c r="B183" s="638" t="s">
        <v>1633</v>
      </c>
      <c r="C183" s="638" t="s">
        <v>10468</v>
      </c>
      <c r="D183" s="663">
        <v>155</v>
      </c>
      <c r="E183" s="638">
        <v>120</v>
      </c>
    </row>
    <row r="184" spans="1:5">
      <c r="A184" s="210">
        <v>41929</v>
      </c>
      <c r="B184" s="638" t="s">
        <v>3502</v>
      </c>
      <c r="C184" s="638" t="s">
        <v>10483</v>
      </c>
      <c r="D184" s="663">
        <v>165</v>
      </c>
      <c r="E184" s="638">
        <v>400</v>
      </c>
    </row>
    <row r="185" spans="1:5">
      <c r="A185" s="210">
        <v>41927</v>
      </c>
      <c r="B185" s="638" t="s">
        <v>10362</v>
      </c>
      <c r="C185" s="638" t="s">
        <v>10447</v>
      </c>
      <c r="D185" s="663">
        <v>134</v>
      </c>
      <c r="E185" s="638">
        <v>400</v>
      </c>
    </row>
    <row r="186" spans="1:5">
      <c r="A186" s="210">
        <v>41929</v>
      </c>
      <c r="B186" s="638" t="s">
        <v>226</v>
      </c>
      <c r="C186" s="638" t="s">
        <v>10485</v>
      </c>
      <c r="D186" s="663">
        <v>167</v>
      </c>
      <c r="E186" s="638">
        <v>300</v>
      </c>
    </row>
    <row r="187" spans="1:5">
      <c r="A187" s="210">
        <v>41929</v>
      </c>
      <c r="B187" s="638" t="s">
        <v>389</v>
      </c>
      <c r="C187" s="638" t="s">
        <v>10487</v>
      </c>
      <c r="D187" s="663">
        <v>169</v>
      </c>
      <c r="E187" s="638">
        <v>600</v>
      </c>
    </row>
    <row r="188" spans="1:5">
      <c r="A188" s="210">
        <v>41929</v>
      </c>
      <c r="B188" s="638" t="s">
        <v>3101</v>
      </c>
      <c r="C188" s="638" t="s">
        <v>10486</v>
      </c>
      <c r="D188" s="663">
        <v>168</v>
      </c>
      <c r="E188" s="638">
        <v>368</v>
      </c>
    </row>
    <row r="189" spans="1:5">
      <c r="A189" s="210">
        <v>41927</v>
      </c>
      <c r="B189" s="638" t="s">
        <v>8242</v>
      </c>
      <c r="C189" s="638" t="s">
        <v>10446</v>
      </c>
      <c r="D189" s="663">
        <v>133</v>
      </c>
      <c r="E189" s="638">
        <v>600</v>
      </c>
    </row>
    <row r="190" spans="1:5">
      <c r="A190" s="210">
        <v>41927</v>
      </c>
      <c r="B190" s="638" t="s">
        <v>10359</v>
      </c>
      <c r="C190" s="638" t="s">
        <v>10414</v>
      </c>
      <c r="D190" s="663">
        <v>101</v>
      </c>
      <c r="E190" s="638">
        <v>440</v>
      </c>
    </row>
    <row r="191" spans="1:5">
      <c r="A191" s="210">
        <v>41927</v>
      </c>
      <c r="B191" s="638" t="s">
        <v>518</v>
      </c>
      <c r="C191" s="638" t="s">
        <v>10395</v>
      </c>
      <c r="D191" s="663">
        <v>82</v>
      </c>
      <c r="E191" s="638">
        <v>240</v>
      </c>
    </row>
    <row r="192" spans="1:5">
      <c r="A192" s="210">
        <v>41927</v>
      </c>
      <c r="B192" s="638" t="s">
        <v>354</v>
      </c>
      <c r="C192" s="638" t="s">
        <v>10466</v>
      </c>
      <c r="D192" s="663">
        <v>153</v>
      </c>
      <c r="E192" s="638">
        <v>520</v>
      </c>
    </row>
    <row r="193" spans="1:5">
      <c r="A193" s="210">
        <v>41927</v>
      </c>
      <c r="B193" s="638" t="s">
        <v>367</v>
      </c>
      <c r="C193" s="638" t="s">
        <v>10368</v>
      </c>
      <c r="D193" s="663">
        <v>55</v>
      </c>
      <c r="E193" s="638">
        <v>554.74</v>
      </c>
    </row>
    <row r="194" spans="1:5">
      <c r="A194" s="210">
        <v>41927</v>
      </c>
      <c r="B194" s="638" t="s">
        <v>367</v>
      </c>
      <c r="C194" s="638" t="s">
        <v>10463</v>
      </c>
      <c r="D194" s="663">
        <v>150</v>
      </c>
      <c r="E194" s="638">
        <v>312</v>
      </c>
    </row>
    <row r="196" spans="1:5">
      <c r="A196" s="652">
        <v>41932</v>
      </c>
    </row>
    <row r="197" spans="1:5">
      <c r="A197" s="210">
        <v>41927</v>
      </c>
      <c r="B197" s="638" t="s">
        <v>538</v>
      </c>
      <c r="C197" s="638" t="s">
        <v>10430</v>
      </c>
      <c r="D197" s="663">
        <v>117</v>
      </c>
      <c r="E197" s="638">
        <v>403.2</v>
      </c>
    </row>
    <row r="198" spans="1:5">
      <c r="A198" s="210">
        <v>41927</v>
      </c>
      <c r="B198" s="638" t="s">
        <v>626</v>
      </c>
      <c r="C198" s="638" t="s">
        <v>10377</v>
      </c>
      <c r="D198" s="663">
        <v>64</v>
      </c>
      <c r="E198" s="638">
        <v>140.97</v>
      </c>
    </row>
    <row r="199" spans="1:5">
      <c r="A199" s="210">
        <v>41927</v>
      </c>
      <c r="B199" s="638" t="s">
        <v>7169</v>
      </c>
      <c r="C199" s="638" t="s">
        <v>10450</v>
      </c>
      <c r="D199" s="663">
        <v>137</v>
      </c>
      <c r="E199" s="638">
        <v>220</v>
      </c>
    </row>
    <row r="200" spans="1:5">
      <c r="A200" s="210">
        <v>41927</v>
      </c>
      <c r="B200" s="638" t="s">
        <v>7850</v>
      </c>
      <c r="C200" s="638" t="s">
        <v>10431</v>
      </c>
      <c r="D200" s="663">
        <v>118</v>
      </c>
      <c r="E200" s="638">
        <v>576</v>
      </c>
    </row>
    <row r="201" spans="1:5">
      <c r="A201" s="210">
        <v>41927</v>
      </c>
      <c r="B201" s="638" t="s">
        <v>8245</v>
      </c>
      <c r="C201" s="638" t="s">
        <v>10454</v>
      </c>
      <c r="D201" s="663">
        <v>141</v>
      </c>
      <c r="E201" s="638">
        <v>140</v>
      </c>
    </row>
    <row r="202" spans="1:5">
      <c r="A202" s="210">
        <v>41929</v>
      </c>
      <c r="B202" s="638" t="s">
        <v>10089</v>
      </c>
      <c r="C202" s="638" t="s">
        <v>10484</v>
      </c>
      <c r="D202" s="663">
        <v>166</v>
      </c>
      <c r="E202" s="638">
        <v>350</v>
      </c>
    </row>
    <row r="203" spans="1:5">
      <c r="A203" s="210">
        <v>41927</v>
      </c>
      <c r="B203" s="638" t="s">
        <v>10364</v>
      </c>
      <c r="C203" s="638" t="s">
        <v>10456</v>
      </c>
      <c r="D203" s="663">
        <v>143</v>
      </c>
      <c r="E203" s="638">
        <v>136</v>
      </c>
    </row>
    <row r="204" spans="1:5">
      <c r="A204" s="210">
        <v>41927</v>
      </c>
      <c r="B204" s="638" t="s">
        <v>681</v>
      </c>
      <c r="C204" s="638" t="s">
        <v>10378</v>
      </c>
      <c r="D204" s="663">
        <v>65</v>
      </c>
      <c r="E204" s="638">
        <v>191.8</v>
      </c>
    </row>
    <row r="205" spans="1:5">
      <c r="A205" s="210">
        <v>41927</v>
      </c>
      <c r="B205" s="638" t="s">
        <v>5788</v>
      </c>
      <c r="C205" s="638" t="s">
        <v>10451</v>
      </c>
      <c r="D205" s="663">
        <v>138</v>
      </c>
      <c r="E205" s="638">
        <v>240</v>
      </c>
    </row>
    <row r="206" spans="1:5">
      <c r="A206" s="210">
        <v>41932</v>
      </c>
      <c r="B206" s="638" t="s">
        <v>3157</v>
      </c>
      <c r="C206" s="638" t="s">
        <v>10514</v>
      </c>
      <c r="D206" s="663">
        <v>173</v>
      </c>
      <c r="E206" s="638">
        <v>5000</v>
      </c>
    </row>
    <row r="207" spans="1:5">
      <c r="A207" s="210">
        <v>41927</v>
      </c>
      <c r="B207" s="638" t="s">
        <v>1992</v>
      </c>
      <c r="C207" s="638" t="s">
        <v>10373</v>
      </c>
      <c r="D207" s="663">
        <v>60</v>
      </c>
      <c r="E207" s="638">
        <v>199.4</v>
      </c>
    </row>
    <row r="208" spans="1:5">
      <c r="A208" s="210">
        <v>41927</v>
      </c>
      <c r="B208" s="638" t="s">
        <v>5945</v>
      </c>
      <c r="C208" s="638" t="s">
        <v>10442</v>
      </c>
      <c r="D208" s="663">
        <v>129</v>
      </c>
      <c r="E208" s="638">
        <v>400</v>
      </c>
    </row>
    <row r="209" spans="1:5">
      <c r="A209" s="210">
        <v>41929</v>
      </c>
      <c r="B209" s="638" t="s">
        <v>226</v>
      </c>
      <c r="C209" s="638" t="s">
        <v>10480</v>
      </c>
      <c r="D209" s="663">
        <v>162</v>
      </c>
      <c r="E209" s="638">
        <v>124</v>
      </c>
    </row>
    <row r="210" spans="1:5">
      <c r="A210" s="643"/>
      <c r="B210" s="651"/>
      <c r="C210" s="651"/>
      <c r="D210" s="670"/>
      <c r="E210" s="651"/>
    </row>
    <row r="211" spans="1:5">
      <c r="A211" s="643"/>
      <c r="B211" s="651"/>
      <c r="C211" s="651"/>
      <c r="D211" s="670"/>
      <c r="E211" s="651"/>
    </row>
    <row r="212" spans="1:5">
      <c r="A212" s="652">
        <v>41933</v>
      </c>
    </row>
    <row r="213" spans="1:5">
      <c r="A213" s="210">
        <v>41927</v>
      </c>
      <c r="B213" s="638" t="s">
        <v>8678</v>
      </c>
      <c r="C213" s="638" t="s">
        <v>10443</v>
      </c>
      <c r="D213" s="663">
        <v>130</v>
      </c>
      <c r="E213" s="638">
        <v>480</v>
      </c>
    </row>
    <row r="214" spans="1:5">
      <c r="A214" s="210">
        <v>41927</v>
      </c>
      <c r="B214" s="638" t="s">
        <v>6376</v>
      </c>
      <c r="C214" s="638" t="s">
        <v>10427</v>
      </c>
      <c r="D214" s="663">
        <v>114</v>
      </c>
      <c r="E214" s="638">
        <v>194.74</v>
      </c>
    </row>
    <row r="215" spans="1:5">
      <c r="A215" s="210">
        <v>41927</v>
      </c>
      <c r="B215" s="638" t="s">
        <v>9368</v>
      </c>
      <c r="C215" s="638" t="s">
        <v>10439</v>
      </c>
      <c r="D215" s="663">
        <v>126</v>
      </c>
      <c r="E215" s="638">
        <v>750.97</v>
      </c>
    </row>
    <row r="216" spans="1:5">
      <c r="A216" s="210">
        <v>41929</v>
      </c>
      <c r="B216" s="638" t="s">
        <v>941</v>
      </c>
      <c r="C216" s="638" t="s">
        <v>10488</v>
      </c>
      <c r="D216" s="663">
        <v>170</v>
      </c>
      <c r="E216" s="638">
        <v>2504</v>
      </c>
    </row>
    <row r="217" spans="1:5">
      <c r="A217" s="210">
        <v>41927</v>
      </c>
      <c r="B217" s="638" t="s">
        <v>10150</v>
      </c>
      <c r="C217" s="638" t="s">
        <v>10433</v>
      </c>
      <c r="D217" s="663">
        <v>120</v>
      </c>
      <c r="E217" s="638">
        <v>800</v>
      </c>
    </row>
    <row r="218" spans="1:5">
      <c r="A218" s="210">
        <v>41927</v>
      </c>
      <c r="B218" s="638" t="s">
        <v>10150</v>
      </c>
      <c r="C218" s="638" t="s">
        <v>10449</v>
      </c>
      <c r="D218" s="663">
        <v>136</v>
      </c>
      <c r="E218" s="638">
        <v>120</v>
      </c>
    </row>
    <row r="219" spans="1:5">
      <c r="A219" s="210">
        <v>41929</v>
      </c>
      <c r="B219" s="638" t="s">
        <v>130</v>
      </c>
      <c r="C219" s="638" t="s">
        <v>10481</v>
      </c>
      <c r="D219" s="663">
        <v>163</v>
      </c>
      <c r="E219" s="638">
        <v>6500</v>
      </c>
    </row>
    <row r="220" spans="1:5">
      <c r="A220" s="210">
        <v>41929</v>
      </c>
      <c r="B220" s="638" t="s">
        <v>130</v>
      </c>
      <c r="C220" s="638" t="s">
        <v>10482</v>
      </c>
      <c r="D220" s="663">
        <v>164</v>
      </c>
      <c r="E220" s="638">
        <v>6500</v>
      </c>
    </row>
    <row r="221" spans="1:5">
      <c r="A221" s="210">
        <v>41927</v>
      </c>
      <c r="B221" s="638" t="s">
        <v>10360</v>
      </c>
      <c r="C221" s="638" t="s">
        <v>10419</v>
      </c>
      <c r="D221" s="663">
        <v>106</v>
      </c>
      <c r="E221" s="638">
        <v>400</v>
      </c>
    </row>
    <row r="222" spans="1:5">
      <c r="A222" s="210">
        <v>41933</v>
      </c>
      <c r="B222" s="638" t="s">
        <v>3157</v>
      </c>
      <c r="C222" s="638" t="s">
        <v>10519</v>
      </c>
      <c r="D222" s="663">
        <v>182</v>
      </c>
      <c r="E222" s="638">
        <v>5242.2299999999996</v>
      </c>
    </row>
    <row r="223" spans="1:5">
      <c r="A223" s="210">
        <v>41927</v>
      </c>
      <c r="B223" s="638" t="s">
        <v>9370</v>
      </c>
      <c r="C223" s="638" t="s">
        <v>10389</v>
      </c>
      <c r="D223" s="663">
        <v>76</v>
      </c>
      <c r="E223" s="638">
        <v>136</v>
      </c>
    </row>
    <row r="224" spans="1:5">
      <c r="A224" s="210">
        <v>41933</v>
      </c>
      <c r="B224" s="638" t="s">
        <v>10525</v>
      </c>
      <c r="C224" s="638" t="s">
        <v>10522</v>
      </c>
      <c r="D224" s="663">
        <v>185</v>
      </c>
      <c r="E224" s="638">
        <v>9302.0400000000009</v>
      </c>
    </row>
    <row r="225" spans="1:5">
      <c r="A225" s="210">
        <v>41933</v>
      </c>
      <c r="B225" s="638" t="s">
        <v>389</v>
      </c>
      <c r="C225" s="638" t="s">
        <v>10532</v>
      </c>
      <c r="D225" s="663">
        <v>179</v>
      </c>
      <c r="E225" s="638">
        <v>142</v>
      </c>
    </row>
    <row r="226" spans="1:5">
      <c r="A226" s="210">
        <v>41933</v>
      </c>
      <c r="B226" s="638" t="s">
        <v>1727</v>
      </c>
      <c r="C226" s="638" t="s">
        <v>10533</v>
      </c>
      <c r="D226" s="663">
        <v>187</v>
      </c>
      <c r="E226" s="638">
        <v>60</v>
      </c>
    </row>
    <row r="227" spans="1:5">
      <c r="A227" s="210">
        <v>41927</v>
      </c>
      <c r="B227" s="638" t="s">
        <v>9715</v>
      </c>
      <c r="C227" s="638" t="s">
        <v>10423</v>
      </c>
      <c r="D227" s="663">
        <v>110</v>
      </c>
      <c r="E227" s="638">
        <v>400</v>
      </c>
    </row>
    <row r="228" spans="1:5">
      <c r="A228" s="210">
        <v>41932</v>
      </c>
      <c r="B228" s="638" t="s">
        <v>388</v>
      </c>
      <c r="C228" s="638" t="s">
        <v>10513</v>
      </c>
      <c r="D228" s="663">
        <v>172</v>
      </c>
      <c r="E228" s="638">
        <v>500</v>
      </c>
    </row>
    <row r="230" spans="1:5">
      <c r="A230" s="652">
        <v>41934</v>
      </c>
    </row>
    <row r="231" spans="1:5">
      <c r="A231" s="210">
        <v>41932</v>
      </c>
      <c r="B231" s="638" t="s">
        <v>10511</v>
      </c>
      <c r="C231" s="638" t="s">
        <v>3865</v>
      </c>
      <c r="D231" s="663">
        <v>177</v>
      </c>
      <c r="E231" s="638">
        <v>662.4</v>
      </c>
    </row>
    <row r="232" spans="1:5">
      <c r="A232" s="210">
        <v>41932</v>
      </c>
      <c r="B232" s="638" t="s">
        <v>410</v>
      </c>
      <c r="C232" s="638" t="s">
        <v>10512</v>
      </c>
      <c r="D232" s="663">
        <v>171</v>
      </c>
      <c r="E232" s="638">
        <v>900</v>
      </c>
    </row>
    <row r="233" spans="1:5">
      <c r="A233" s="210">
        <v>41933</v>
      </c>
      <c r="B233" s="638" t="s">
        <v>10523</v>
      </c>
      <c r="C233" s="638" t="s">
        <v>10520</v>
      </c>
      <c r="D233" s="663">
        <v>183</v>
      </c>
      <c r="E233" s="638">
        <v>1088.71</v>
      </c>
    </row>
    <row r="234" spans="1:5">
      <c r="A234" s="210">
        <v>41932</v>
      </c>
      <c r="B234" s="638" t="s">
        <v>10510</v>
      </c>
      <c r="C234" s="638" t="s">
        <v>10516</v>
      </c>
      <c r="D234" s="663">
        <v>175</v>
      </c>
      <c r="E234" s="638">
        <v>1104</v>
      </c>
    </row>
    <row r="235" spans="1:5">
      <c r="A235" s="210">
        <v>41933</v>
      </c>
      <c r="B235" s="638" t="s">
        <v>10534</v>
      </c>
      <c r="C235" s="638" t="s">
        <v>10531</v>
      </c>
      <c r="D235" s="663">
        <v>178</v>
      </c>
      <c r="E235" s="638">
        <v>200</v>
      </c>
    </row>
    <row r="236" spans="1:5">
      <c r="A236" s="643"/>
      <c r="B236" s="651"/>
      <c r="C236" s="651"/>
      <c r="D236" s="670"/>
      <c r="E236" s="651"/>
    </row>
    <row r="237" spans="1:5">
      <c r="A237" s="652">
        <v>41935</v>
      </c>
    </row>
    <row r="238" spans="1:5">
      <c r="A238" s="210">
        <v>41929</v>
      </c>
      <c r="B238" s="638" t="s">
        <v>1982</v>
      </c>
      <c r="C238" s="638" t="s">
        <v>10476</v>
      </c>
      <c r="D238" s="663">
        <v>52</v>
      </c>
      <c r="E238" s="638">
        <v>240</v>
      </c>
    </row>
    <row r="239" spans="1:5">
      <c r="A239" s="210">
        <v>41929</v>
      </c>
      <c r="B239" s="638" t="s">
        <v>1982</v>
      </c>
      <c r="C239" s="638" t="s">
        <v>10477</v>
      </c>
      <c r="D239" s="663">
        <v>159</v>
      </c>
      <c r="E239" s="638">
        <v>800</v>
      </c>
    </row>
    <row r="240" spans="1:5">
      <c r="A240" s="210">
        <v>41933</v>
      </c>
      <c r="B240" s="638" t="s">
        <v>2298</v>
      </c>
      <c r="C240" s="638" t="s">
        <v>10529</v>
      </c>
      <c r="D240" s="663">
        <v>189</v>
      </c>
      <c r="E240" s="638">
        <v>1000</v>
      </c>
    </row>
    <row r="241" spans="1:5">
      <c r="A241" s="210">
        <v>41929</v>
      </c>
      <c r="B241" s="638" t="s">
        <v>1982</v>
      </c>
      <c r="C241" s="638" t="s">
        <v>10475</v>
      </c>
      <c r="D241" s="663">
        <v>49</v>
      </c>
      <c r="E241" s="638">
        <v>6000</v>
      </c>
    </row>
    <row r="242" spans="1:5">
      <c r="A242" s="210">
        <v>41932</v>
      </c>
      <c r="B242" s="638" t="s">
        <v>5005</v>
      </c>
      <c r="C242" s="638" t="s">
        <v>10517</v>
      </c>
      <c r="D242" s="663">
        <v>176</v>
      </c>
      <c r="E242" s="638">
        <v>837.2</v>
      </c>
    </row>
    <row r="243" spans="1:5">
      <c r="A243" s="210">
        <v>41927</v>
      </c>
      <c r="B243" s="638" t="s">
        <v>1707</v>
      </c>
      <c r="C243" s="638" t="s">
        <v>10426</v>
      </c>
      <c r="D243" s="663">
        <v>113</v>
      </c>
      <c r="E243" s="638">
        <v>300</v>
      </c>
    </row>
    <row r="244" spans="1:5">
      <c r="A244" s="210">
        <v>41933</v>
      </c>
      <c r="B244" s="638" t="s">
        <v>4365</v>
      </c>
      <c r="C244" s="638" t="s">
        <v>10528</v>
      </c>
      <c r="D244" s="663">
        <v>188</v>
      </c>
      <c r="E244" s="638">
        <v>828</v>
      </c>
    </row>
    <row r="245" spans="1:5">
      <c r="A245" s="210">
        <v>41933</v>
      </c>
      <c r="B245" s="638" t="s">
        <v>10524</v>
      </c>
      <c r="C245" s="638" t="s">
        <v>10521</v>
      </c>
      <c r="D245" s="663">
        <v>184</v>
      </c>
      <c r="E245" s="638">
        <v>945.5</v>
      </c>
    </row>
    <row r="247" spans="1:5">
      <c r="A247" s="652">
        <v>41936</v>
      </c>
    </row>
    <row r="248" spans="1:5">
      <c r="A248" s="210">
        <v>41933</v>
      </c>
      <c r="B248" s="638" t="s">
        <v>4628</v>
      </c>
      <c r="C248" s="638" t="s">
        <v>10530</v>
      </c>
      <c r="D248" s="663">
        <v>190</v>
      </c>
      <c r="E248" s="638">
        <v>1000</v>
      </c>
    </row>
    <row r="250" spans="1:5">
      <c r="A250" s="652">
        <v>41940</v>
      </c>
    </row>
    <row r="251" spans="1:5">
      <c r="A251" s="210">
        <v>41927</v>
      </c>
      <c r="B251" s="638" t="s">
        <v>9499</v>
      </c>
      <c r="C251" s="638" t="s">
        <v>10438</v>
      </c>
      <c r="D251" s="663">
        <v>125</v>
      </c>
      <c r="E251" s="638">
        <v>746.67</v>
      </c>
    </row>
    <row r="254" spans="1:5">
      <c r="A254" s="652">
        <v>41941</v>
      </c>
    </row>
    <row r="255" spans="1:5">
      <c r="A255" s="210">
        <v>41932</v>
      </c>
      <c r="B255" s="638" t="s">
        <v>583</v>
      </c>
      <c r="C255" s="638" t="s">
        <v>10515</v>
      </c>
      <c r="D255" s="663">
        <v>174</v>
      </c>
      <c r="E255" s="658">
        <v>112</v>
      </c>
    </row>
    <row r="256" spans="1:5">
      <c r="A256" s="210">
        <v>41927</v>
      </c>
      <c r="B256" s="638" t="s">
        <v>5614</v>
      </c>
      <c r="C256" s="638" t="s">
        <v>10441</v>
      </c>
      <c r="D256" s="663">
        <v>128</v>
      </c>
      <c r="E256" s="658">
        <v>194.74</v>
      </c>
    </row>
    <row r="259" spans="1:5">
      <c r="A259" s="652">
        <v>41943</v>
      </c>
    </row>
    <row r="260" spans="1:5">
      <c r="A260" s="33">
        <v>41943</v>
      </c>
      <c r="B260" s="618" t="s">
        <v>2268</v>
      </c>
      <c r="C260" s="618" t="s">
        <v>10706</v>
      </c>
      <c r="D260" s="618">
        <v>292</v>
      </c>
      <c r="E260" s="660">
        <v>676</v>
      </c>
    </row>
    <row r="261" spans="1:5">
      <c r="A261" s="33">
        <v>41943</v>
      </c>
      <c r="B261" s="618" t="s">
        <v>456</v>
      </c>
      <c r="C261" s="618" t="s">
        <v>10679</v>
      </c>
      <c r="D261" s="618">
        <v>265</v>
      </c>
      <c r="E261" s="660">
        <v>798.17</v>
      </c>
    </row>
    <row r="262" spans="1:5">
      <c r="A262" s="33">
        <v>41943</v>
      </c>
      <c r="B262" s="618" t="s">
        <v>3697</v>
      </c>
      <c r="C262" s="618" t="s">
        <v>10713</v>
      </c>
      <c r="D262" s="618">
        <v>299</v>
      </c>
      <c r="E262" s="660">
        <v>250</v>
      </c>
    </row>
    <row r="263" spans="1:5">
      <c r="A263" s="33">
        <v>41943</v>
      </c>
      <c r="B263" s="618" t="s">
        <v>389</v>
      </c>
      <c r="C263" s="618" t="s">
        <v>10711</v>
      </c>
      <c r="D263" s="618">
        <v>297</v>
      </c>
      <c r="E263" s="660">
        <v>600</v>
      </c>
    </row>
    <row r="264" spans="1:5">
      <c r="A264" s="33">
        <v>41943</v>
      </c>
      <c r="B264" s="618" t="s">
        <v>226</v>
      </c>
      <c r="C264" s="618" t="s">
        <v>10712</v>
      </c>
      <c r="D264" s="618">
        <v>298</v>
      </c>
      <c r="E264" s="660">
        <v>350</v>
      </c>
    </row>
    <row r="265" spans="1:5">
      <c r="A265" s="33">
        <v>41943</v>
      </c>
      <c r="B265" s="618" t="s">
        <v>192</v>
      </c>
      <c r="C265" s="618" t="s">
        <v>10615</v>
      </c>
      <c r="D265" s="618">
        <v>201</v>
      </c>
      <c r="E265" s="660">
        <v>255.43</v>
      </c>
    </row>
    <row r="266" spans="1:5">
      <c r="A266" s="33">
        <v>41943</v>
      </c>
      <c r="B266" s="618" t="s">
        <v>635</v>
      </c>
      <c r="C266" s="618" t="s">
        <v>10625</v>
      </c>
      <c r="D266" s="618">
        <v>211</v>
      </c>
      <c r="E266" s="660">
        <v>167.96</v>
      </c>
    </row>
    <row r="267" spans="1:5">
      <c r="A267" s="33">
        <v>41943</v>
      </c>
      <c r="B267" s="618" t="s">
        <v>636</v>
      </c>
      <c r="C267" s="618" t="s">
        <v>10626</v>
      </c>
      <c r="D267" s="618">
        <v>212</v>
      </c>
      <c r="E267" s="660">
        <v>189.94</v>
      </c>
    </row>
    <row r="268" spans="1:5">
      <c r="A268" s="33">
        <v>41943</v>
      </c>
      <c r="B268" s="618" t="s">
        <v>561</v>
      </c>
      <c r="C268" s="618" t="s">
        <v>10648</v>
      </c>
      <c r="D268" s="618">
        <v>234</v>
      </c>
      <c r="E268" s="660">
        <v>248.94</v>
      </c>
    </row>
    <row r="269" spans="1:5">
      <c r="A269" s="33">
        <v>41943</v>
      </c>
      <c r="B269" s="618" t="s">
        <v>3775</v>
      </c>
      <c r="C269" s="618" t="s">
        <v>10622</v>
      </c>
      <c r="D269" s="618">
        <v>208</v>
      </c>
      <c r="E269" s="660">
        <v>257.68</v>
      </c>
    </row>
    <row r="270" spans="1:5">
      <c r="A270" s="33">
        <v>41943</v>
      </c>
      <c r="B270" s="618" t="s">
        <v>632</v>
      </c>
      <c r="C270" s="618" t="s">
        <v>10621</v>
      </c>
      <c r="D270" s="618">
        <v>207</v>
      </c>
      <c r="E270" s="660">
        <v>204.55</v>
      </c>
    </row>
    <row r="271" spans="1:5">
      <c r="A271" s="33">
        <v>41943</v>
      </c>
      <c r="B271" s="618" t="s">
        <v>1483</v>
      </c>
      <c r="C271" s="618" t="s">
        <v>10660</v>
      </c>
      <c r="D271" s="618">
        <v>246</v>
      </c>
      <c r="E271" s="660">
        <v>900.72</v>
      </c>
    </row>
    <row r="272" spans="1:5">
      <c r="A272" s="33">
        <v>41943</v>
      </c>
      <c r="B272" s="618" t="s">
        <v>9501</v>
      </c>
      <c r="C272" s="618" t="s">
        <v>10672</v>
      </c>
      <c r="D272" s="618">
        <v>258</v>
      </c>
      <c r="E272" s="660">
        <v>303.3</v>
      </c>
    </row>
    <row r="273" spans="1:5">
      <c r="A273" s="33">
        <v>41943</v>
      </c>
      <c r="B273" s="618" t="s">
        <v>233</v>
      </c>
      <c r="C273" s="618" t="s">
        <v>10664</v>
      </c>
      <c r="D273" s="618">
        <v>250</v>
      </c>
      <c r="E273" s="660">
        <v>690</v>
      </c>
    </row>
    <row r="274" spans="1:5">
      <c r="A274" s="33">
        <v>41943</v>
      </c>
      <c r="B274" s="618" t="s">
        <v>1703</v>
      </c>
      <c r="C274" s="618" t="s">
        <v>10637</v>
      </c>
      <c r="D274" s="618">
        <v>223</v>
      </c>
      <c r="E274" s="660">
        <v>432.92</v>
      </c>
    </row>
    <row r="275" spans="1:5">
      <c r="A275" s="33">
        <v>41943</v>
      </c>
      <c r="B275" s="618" t="s">
        <v>2397</v>
      </c>
      <c r="C275" s="618" t="s">
        <v>10620</v>
      </c>
      <c r="D275" s="618">
        <v>206</v>
      </c>
      <c r="E275" s="660">
        <v>225.9</v>
      </c>
    </row>
    <row r="276" spans="1:5">
      <c r="A276" s="33">
        <v>41943</v>
      </c>
      <c r="B276" s="618" t="s">
        <v>8926</v>
      </c>
      <c r="C276" s="618" t="s">
        <v>10644</v>
      </c>
      <c r="D276" s="618">
        <v>230</v>
      </c>
      <c r="E276" s="660">
        <v>202.2</v>
      </c>
    </row>
    <row r="277" spans="1:5">
      <c r="A277" s="33">
        <v>41943</v>
      </c>
      <c r="B277" s="618" t="s">
        <v>1734</v>
      </c>
      <c r="C277" s="618" t="s">
        <v>10646</v>
      </c>
      <c r="D277" s="618">
        <v>232</v>
      </c>
      <c r="E277" s="660">
        <v>309.27999999999997</v>
      </c>
    </row>
    <row r="278" spans="1:5">
      <c r="A278" s="33">
        <v>41943</v>
      </c>
      <c r="B278" s="618" t="s">
        <v>2147</v>
      </c>
      <c r="C278" s="618" t="s">
        <v>10643</v>
      </c>
      <c r="D278" s="618">
        <v>229</v>
      </c>
      <c r="E278" s="660">
        <v>417.28</v>
      </c>
    </row>
    <row r="279" spans="1:5">
      <c r="A279" s="33">
        <v>41943</v>
      </c>
      <c r="B279" s="618" t="s">
        <v>9054</v>
      </c>
      <c r="C279" s="618" t="s">
        <v>10650</v>
      </c>
      <c r="D279" s="618">
        <v>236</v>
      </c>
      <c r="E279" s="660">
        <v>247.48</v>
      </c>
    </row>
    <row r="280" spans="1:5">
      <c r="A280" s="33">
        <v>41943</v>
      </c>
      <c r="B280" s="618" t="s">
        <v>9052</v>
      </c>
      <c r="C280" s="618" t="s">
        <v>10699</v>
      </c>
      <c r="D280" s="618">
        <v>285</v>
      </c>
      <c r="E280" s="660">
        <v>197.2</v>
      </c>
    </row>
    <row r="281" spans="1:5">
      <c r="A281" s="33">
        <v>41943</v>
      </c>
      <c r="B281" s="618" t="s">
        <v>5113</v>
      </c>
      <c r="C281" s="618" t="s">
        <v>10640</v>
      </c>
      <c r="D281" s="618">
        <v>226</v>
      </c>
      <c r="E281" s="660">
        <v>176.93</v>
      </c>
    </row>
    <row r="282" spans="1:5">
      <c r="A282" s="33">
        <v>41943</v>
      </c>
      <c r="B282" s="618" t="s">
        <v>678</v>
      </c>
      <c r="C282" s="618" t="s">
        <v>10613</v>
      </c>
      <c r="D282" s="618">
        <v>199</v>
      </c>
      <c r="E282" s="660">
        <v>374.1</v>
      </c>
    </row>
    <row r="283" spans="1:5">
      <c r="A283" s="33">
        <v>41943</v>
      </c>
      <c r="B283" s="618" t="s">
        <v>10603</v>
      </c>
      <c r="C283" s="618" t="s">
        <v>10623</v>
      </c>
      <c r="D283" s="618">
        <v>209</v>
      </c>
      <c r="E283" s="660">
        <v>293.16000000000003</v>
      </c>
    </row>
    <row r="284" spans="1:5">
      <c r="A284" s="33">
        <v>41943</v>
      </c>
      <c r="B284" s="618" t="s">
        <v>10365</v>
      </c>
      <c r="C284" s="618" t="s">
        <v>10700</v>
      </c>
      <c r="D284" s="618">
        <v>286</v>
      </c>
      <c r="E284" s="660">
        <v>208.8</v>
      </c>
    </row>
    <row r="285" spans="1:5">
      <c r="A285" s="33">
        <v>41943</v>
      </c>
      <c r="B285" s="618" t="s">
        <v>10605</v>
      </c>
      <c r="C285" s="618" t="s">
        <v>10696</v>
      </c>
      <c r="D285" s="618">
        <v>282</v>
      </c>
      <c r="E285" s="660">
        <v>208.8</v>
      </c>
    </row>
    <row r="286" spans="1:5">
      <c r="A286" s="33">
        <v>41943</v>
      </c>
      <c r="B286" s="618" t="s">
        <v>497</v>
      </c>
      <c r="C286" s="618" t="s">
        <v>10616</v>
      </c>
      <c r="D286" s="618">
        <v>202</v>
      </c>
      <c r="E286" s="660">
        <v>257.68</v>
      </c>
    </row>
    <row r="287" spans="1:5">
      <c r="A287" s="33">
        <v>41943</v>
      </c>
      <c r="B287" s="618" t="s">
        <v>200</v>
      </c>
      <c r="C287" s="618" t="s">
        <v>10619</v>
      </c>
      <c r="D287" s="618">
        <v>205</v>
      </c>
      <c r="E287" s="660">
        <v>255.43</v>
      </c>
    </row>
    <row r="288" spans="1:5">
      <c r="A288" s="33">
        <v>41943</v>
      </c>
      <c r="B288" s="618" t="s">
        <v>9370</v>
      </c>
      <c r="C288" s="618" t="s">
        <v>10630</v>
      </c>
      <c r="D288" s="618">
        <v>216</v>
      </c>
      <c r="E288" s="660">
        <v>197.2</v>
      </c>
    </row>
    <row r="289" spans="1:5">
      <c r="A289" s="33">
        <v>41943</v>
      </c>
      <c r="B289" s="618" t="s">
        <v>6866</v>
      </c>
      <c r="C289" s="618" t="s">
        <v>10627</v>
      </c>
      <c r="D289" s="618">
        <v>213</v>
      </c>
      <c r="E289" s="660">
        <v>207.9</v>
      </c>
    </row>
    <row r="290" spans="1:5">
      <c r="A290" s="33">
        <v>41943</v>
      </c>
      <c r="B290" s="618" t="s">
        <v>3529</v>
      </c>
      <c r="C290" s="618" t="s">
        <v>10684</v>
      </c>
      <c r="D290" s="618">
        <v>270</v>
      </c>
      <c r="E290" s="660">
        <v>685.73</v>
      </c>
    </row>
    <row r="291" spans="1:5">
      <c r="A291" s="33">
        <v>41943</v>
      </c>
      <c r="B291" s="618" t="s">
        <v>9366</v>
      </c>
      <c r="C291" s="618" t="s">
        <v>10634</v>
      </c>
      <c r="D291" s="618">
        <v>220</v>
      </c>
      <c r="E291" s="660">
        <v>197.2</v>
      </c>
    </row>
    <row r="292" spans="1:5">
      <c r="A292" s="33">
        <v>41943</v>
      </c>
      <c r="B292" s="618" t="s">
        <v>10366</v>
      </c>
      <c r="C292" s="618" t="s">
        <v>10701</v>
      </c>
      <c r="D292" s="618">
        <v>287</v>
      </c>
      <c r="E292" s="660">
        <v>197.2</v>
      </c>
    </row>
    <row r="293" spans="1:5">
      <c r="A293" s="33">
        <v>41943</v>
      </c>
      <c r="B293" s="618" t="s">
        <v>3924</v>
      </c>
      <c r="C293" s="618" t="s">
        <v>10639</v>
      </c>
      <c r="D293" s="618">
        <v>225</v>
      </c>
      <c r="E293" s="660">
        <v>278.02999999999997</v>
      </c>
    </row>
    <row r="294" spans="1:5">
      <c r="A294" s="33">
        <v>41943</v>
      </c>
      <c r="B294" s="618" t="s">
        <v>492</v>
      </c>
      <c r="C294" s="618" t="s">
        <v>10612</v>
      </c>
      <c r="D294" s="618">
        <v>198</v>
      </c>
      <c r="E294" s="660">
        <v>260.2</v>
      </c>
    </row>
    <row r="295" spans="1:5">
      <c r="A295" s="33">
        <v>41943</v>
      </c>
      <c r="B295" s="618" t="s">
        <v>10142</v>
      </c>
      <c r="C295" s="618" t="s">
        <v>10631</v>
      </c>
      <c r="D295" s="618">
        <v>217</v>
      </c>
      <c r="E295" s="660">
        <v>197.2</v>
      </c>
    </row>
    <row r="296" spans="1:5">
      <c r="A296" s="33">
        <v>41943</v>
      </c>
      <c r="B296" s="618" t="s">
        <v>629</v>
      </c>
      <c r="C296" s="618" t="s">
        <v>10614</v>
      </c>
      <c r="D296" s="618">
        <v>200</v>
      </c>
      <c r="E296" s="660">
        <v>174.4</v>
      </c>
    </row>
    <row r="297" spans="1:5">
      <c r="A297" s="33">
        <v>41943</v>
      </c>
      <c r="B297" s="618" t="s">
        <v>2013</v>
      </c>
      <c r="C297" s="618" t="s">
        <v>10663</v>
      </c>
      <c r="D297" s="618">
        <v>249</v>
      </c>
      <c r="E297" s="660">
        <v>581.33000000000004</v>
      </c>
    </row>
    <row r="298" spans="1:5">
      <c r="A298" s="33">
        <v>41943</v>
      </c>
      <c r="B298" s="618" t="s">
        <v>529</v>
      </c>
      <c r="C298" s="618" t="s">
        <v>10654</v>
      </c>
      <c r="D298" s="618">
        <v>240</v>
      </c>
      <c r="E298" s="660">
        <v>297.83999999999997</v>
      </c>
    </row>
    <row r="299" spans="1:5">
      <c r="A299" s="33">
        <v>41943</v>
      </c>
      <c r="B299" s="618" t="s">
        <v>562</v>
      </c>
      <c r="C299" s="618" t="s">
        <v>10652</v>
      </c>
      <c r="D299" s="618">
        <v>238</v>
      </c>
      <c r="E299" s="660">
        <v>277.63</v>
      </c>
    </row>
    <row r="300" spans="1:5">
      <c r="A300" s="33">
        <v>41943</v>
      </c>
      <c r="B300" s="618" t="s">
        <v>7534</v>
      </c>
      <c r="C300" s="618" t="s">
        <v>10694</v>
      </c>
      <c r="D300" s="618">
        <v>280</v>
      </c>
      <c r="E300" s="660">
        <v>197.2</v>
      </c>
    </row>
    <row r="301" spans="1:5">
      <c r="A301" s="33">
        <v>41943</v>
      </c>
      <c r="B301" s="618" t="s">
        <v>5788</v>
      </c>
      <c r="C301" s="618" t="s">
        <v>10692</v>
      </c>
      <c r="D301" s="618">
        <v>278</v>
      </c>
      <c r="E301" s="660">
        <v>312</v>
      </c>
    </row>
    <row r="302" spans="1:5">
      <c r="A302" s="33">
        <v>41943</v>
      </c>
      <c r="B302" s="618" t="s">
        <v>9897</v>
      </c>
      <c r="C302" s="618" t="s">
        <v>10698</v>
      </c>
      <c r="D302" s="618">
        <v>284</v>
      </c>
      <c r="E302" s="660">
        <v>232</v>
      </c>
    </row>
    <row r="303" spans="1:5">
      <c r="A303" s="33">
        <v>41943</v>
      </c>
      <c r="B303" s="618" t="s">
        <v>8662</v>
      </c>
      <c r="C303" s="618" t="s">
        <v>10678</v>
      </c>
      <c r="D303" s="618">
        <v>264</v>
      </c>
      <c r="E303" s="660">
        <v>1373.09</v>
      </c>
    </row>
    <row r="304" spans="1:5">
      <c r="A304" s="33">
        <v>41943</v>
      </c>
      <c r="B304" s="618" t="s">
        <v>10144</v>
      </c>
      <c r="C304" s="618" t="s">
        <v>10673</v>
      </c>
      <c r="D304" s="618">
        <v>259</v>
      </c>
      <c r="E304" s="660">
        <v>1433.11</v>
      </c>
    </row>
    <row r="305" spans="1:5">
      <c r="A305" s="33">
        <v>41943</v>
      </c>
      <c r="B305" s="618" t="s">
        <v>173</v>
      </c>
      <c r="C305" s="618" t="s">
        <v>10624</v>
      </c>
      <c r="D305" s="618">
        <v>210</v>
      </c>
      <c r="E305" s="660">
        <v>415.04</v>
      </c>
    </row>
    <row r="307" spans="1:5">
      <c r="A307" s="652">
        <v>41947</v>
      </c>
    </row>
    <row r="308" spans="1:5">
      <c r="A308" s="33">
        <v>41943</v>
      </c>
      <c r="B308" s="618" t="s">
        <v>1727</v>
      </c>
      <c r="C308" s="618" t="s">
        <v>10651</v>
      </c>
      <c r="D308" s="618">
        <v>237</v>
      </c>
      <c r="E308" s="660">
        <v>245.72</v>
      </c>
    </row>
    <row r="309" spans="1:5">
      <c r="A309" s="33">
        <v>41943</v>
      </c>
      <c r="B309" s="618" t="s">
        <v>10364</v>
      </c>
      <c r="C309" s="618" t="s">
        <v>10697</v>
      </c>
      <c r="D309" s="618">
        <v>283</v>
      </c>
      <c r="E309" s="660">
        <v>197.2</v>
      </c>
    </row>
    <row r="310" spans="1:5">
      <c r="A310" s="33">
        <v>41943</v>
      </c>
      <c r="B310" s="618" t="s">
        <v>528</v>
      </c>
      <c r="C310" s="618" t="s">
        <v>10649</v>
      </c>
      <c r="D310" s="618">
        <v>235</v>
      </c>
      <c r="E310" s="660">
        <v>351.03</v>
      </c>
    </row>
    <row r="311" spans="1:5">
      <c r="A311" s="33">
        <v>41943</v>
      </c>
      <c r="B311" s="618" t="s">
        <v>10362</v>
      </c>
      <c r="C311" s="618" t="s">
        <v>10689</v>
      </c>
      <c r="D311" s="618">
        <v>275</v>
      </c>
      <c r="E311" s="660">
        <v>520</v>
      </c>
    </row>
    <row r="312" spans="1:5">
      <c r="A312" s="33">
        <v>41943</v>
      </c>
      <c r="B312" s="618" t="s">
        <v>538</v>
      </c>
      <c r="C312" s="618" t="s">
        <v>10674</v>
      </c>
      <c r="D312" s="618">
        <v>260</v>
      </c>
      <c r="E312" s="660">
        <v>593.51</v>
      </c>
    </row>
    <row r="313" spans="1:5">
      <c r="A313" s="33">
        <v>41943</v>
      </c>
      <c r="B313" s="618" t="s">
        <v>9503</v>
      </c>
      <c r="C313" s="618" t="s">
        <v>10632</v>
      </c>
      <c r="D313" s="618">
        <v>218</v>
      </c>
      <c r="E313" s="660">
        <v>197.2</v>
      </c>
    </row>
    <row r="314" spans="1:5">
      <c r="A314" s="33">
        <v>41943</v>
      </c>
      <c r="B314" s="618" t="s">
        <v>558</v>
      </c>
      <c r="C314" s="618" t="s">
        <v>10607</v>
      </c>
      <c r="D314" s="618">
        <v>193</v>
      </c>
      <c r="E314" s="660">
        <v>972.88</v>
      </c>
    </row>
    <row r="315" spans="1:5">
      <c r="A315" s="33">
        <v>41943</v>
      </c>
      <c r="B315" s="618" t="s">
        <v>10146</v>
      </c>
      <c r="C315" s="618" t="s">
        <v>10693</v>
      </c>
      <c r="D315" s="618">
        <v>279</v>
      </c>
      <c r="E315" s="660">
        <v>232</v>
      </c>
    </row>
    <row r="316" spans="1:5">
      <c r="A316" s="33">
        <v>41943</v>
      </c>
      <c r="B316" s="618" t="s">
        <v>367</v>
      </c>
      <c r="C316" s="618" t="s">
        <v>10608</v>
      </c>
      <c r="D316" s="618">
        <v>194</v>
      </c>
      <c r="E316" s="660">
        <v>972.88</v>
      </c>
    </row>
    <row r="317" spans="1:5">
      <c r="A317" s="33">
        <v>41943</v>
      </c>
      <c r="B317" s="618" t="s">
        <v>1994</v>
      </c>
      <c r="C317" s="618" t="s">
        <v>10628</v>
      </c>
      <c r="D317" s="618">
        <v>214</v>
      </c>
      <c r="E317" s="660">
        <v>230.65</v>
      </c>
    </row>
    <row r="318" spans="1:5">
      <c r="A318" s="33">
        <v>41943</v>
      </c>
      <c r="B318" s="618" t="s">
        <v>519</v>
      </c>
      <c r="C318" s="618" t="s">
        <v>10636</v>
      </c>
      <c r="D318" s="618">
        <v>222</v>
      </c>
      <c r="E318" s="660">
        <v>306.08999999999997</v>
      </c>
    </row>
    <row r="319" spans="1:5">
      <c r="A319" s="33">
        <v>41943</v>
      </c>
      <c r="B319" s="618" t="s">
        <v>531</v>
      </c>
      <c r="C319" s="618" t="s">
        <v>10657</v>
      </c>
      <c r="D319" s="618">
        <v>243</v>
      </c>
      <c r="E319" s="660">
        <v>893.2</v>
      </c>
    </row>
    <row r="320" spans="1:5">
      <c r="A320" s="33">
        <v>41943</v>
      </c>
      <c r="B320" s="618" t="s">
        <v>8245</v>
      </c>
      <c r="C320" s="618" t="s">
        <v>10695</v>
      </c>
      <c r="D320" s="618">
        <v>281</v>
      </c>
      <c r="E320" s="660">
        <v>203</v>
      </c>
    </row>
    <row r="321" spans="1:5">
      <c r="A321" s="33">
        <v>41943</v>
      </c>
      <c r="B321" s="618" t="s">
        <v>6986</v>
      </c>
      <c r="C321" s="618" t="s">
        <v>10668</v>
      </c>
      <c r="D321" s="618">
        <v>254</v>
      </c>
      <c r="E321" s="660">
        <v>1380.27</v>
      </c>
    </row>
    <row r="322" spans="1:5">
      <c r="A322" s="33">
        <v>41943</v>
      </c>
      <c r="B322" s="618" t="s">
        <v>9365</v>
      </c>
      <c r="C322" s="618" t="s">
        <v>10633</v>
      </c>
      <c r="D322" s="618">
        <v>219</v>
      </c>
      <c r="E322" s="660">
        <v>204</v>
      </c>
    </row>
    <row r="323" spans="1:5">
      <c r="A323" s="33">
        <v>41943</v>
      </c>
      <c r="B323" s="618" t="s">
        <v>10360</v>
      </c>
      <c r="C323" s="618" t="s">
        <v>10661</v>
      </c>
      <c r="D323" s="618">
        <v>247</v>
      </c>
      <c r="E323" s="660">
        <v>505.5</v>
      </c>
    </row>
    <row r="324" spans="1:5">
      <c r="A324" s="33">
        <v>41943</v>
      </c>
      <c r="B324" s="618" t="s">
        <v>369</v>
      </c>
      <c r="C324" s="618" t="s">
        <v>10609</v>
      </c>
      <c r="D324" s="618">
        <v>195</v>
      </c>
      <c r="E324" s="660">
        <v>1581.3</v>
      </c>
    </row>
    <row r="325" spans="1:5">
      <c r="A325" s="33">
        <v>41943</v>
      </c>
      <c r="B325" s="618" t="s">
        <v>560</v>
      </c>
      <c r="C325" s="618" t="s">
        <v>10647</v>
      </c>
      <c r="D325" s="618">
        <v>233</v>
      </c>
      <c r="E325" s="660">
        <v>422.72</v>
      </c>
    </row>
    <row r="326" spans="1:5">
      <c r="A326" s="33">
        <v>41943</v>
      </c>
      <c r="B326" s="618" t="s">
        <v>9367</v>
      </c>
      <c r="C326" s="618" t="s">
        <v>10655</v>
      </c>
      <c r="D326" s="618">
        <v>241</v>
      </c>
      <c r="E326" s="660">
        <v>556.04999999999995</v>
      </c>
    </row>
    <row r="327" spans="1:5">
      <c r="A327" s="33">
        <v>41943</v>
      </c>
      <c r="B327" s="618" t="s">
        <v>518</v>
      </c>
      <c r="C327" s="618" t="s">
        <v>10635</v>
      </c>
      <c r="D327" s="618">
        <v>221</v>
      </c>
      <c r="E327" s="660">
        <v>271.08</v>
      </c>
    </row>
    <row r="328" spans="1:5">
      <c r="A328" s="33">
        <v>41943</v>
      </c>
      <c r="B328" s="618" t="s">
        <v>530</v>
      </c>
      <c r="C328" s="618" t="s">
        <v>10656</v>
      </c>
      <c r="D328" s="618">
        <v>242</v>
      </c>
      <c r="E328" s="660">
        <v>677.12</v>
      </c>
    </row>
    <row r="329" spans="1:5">
      <c r="A329" s="33">
        <v>41943</v>
      </c>
      <c r="B329" s="618" t="s">
        <v>1633</v>
      </c>
      <c r="C329" s="618" t="s">
        <v>10676</v>
      </c>
      <c r="D329" s="618">
        <v>262</v>
      </c>
      <c r="E329" s="660">
        <v>825.27</v>
      </c>
    </row>
    <row r="330" spans="1:5">
      <c r="A330" s="33">
        <v>41943</v>
      </c>
      <c r="B330" s="618" t="s">
        <v>32</v>
      </c>
      <c r="C330" s="618" t="s">
        <v>10658</v>
      </c>
      <c r="D330" s="618">
        <v>244</v>
      </c>
      <c r="E330" s="660">
        <v>617.28</v>
      </c>
    </row>
    <row r="331" spans="1:5">
      <c r="A331" s="33">
        <v>41943</v>
      </c>
      <c r="B331" s="618" t="s">
        <v>5944</v>
      </c>
      <c r="C331" s="618" t="s">
        <v>10659</v>
      </c>
      <c r="D331" s="618">
        <v>245</v>
      </c>
      <c r="E331" s="660">
        <v>1484.85</v>
      </c>
    </row>
    <row r="332" spans="1:5">
      <c r="A332" s="33">
        <v>41943</v>
      </c>
      <c r="B332" s="618" t="s">
        <v>265</v>
      </c>
      <c r="C332" s="618" t="s">
        <v>10653</v>
      </c>
      <c r="D332" s="618">
        <v>239</v>
      </c>
      <c r="E332" s="660">
        <v>290.95999999999998</v>
      </c>
    </row>
    <row r="333" spans="1:5">
      <c r="A333" s="33">
        <v>41943</v>
      </c>
      <c r="B333" s="618" t="s">
        <v>563</v>
      </c>
      <c r="C333" s="618" t="s">
        <v>10688</v>
      </c>
      <c r="D333" s="618">
        <v>274</v>
      </c>
      <c r="E333" s="660">
        <v>904.32</v>
      </c>
    </row>
    <row r="334" spans="1:5">
      <c r="A334" s="33">
        <v>41943</v>
      </c>
      <c r="B334" s="618" t="s">
        <v>8027</v>
      </c>
      <c r="C334" s="618" t="s">
        <v>10611</v>
      </c>
      <c r="D334" s="618">
        <v>197</v>
      </c>
      <c r="E334" s="660">
        <v>565.35</v>
      </c>
    </row>
    <row r="335" spans="1:5">
      <c r="A335" s="33">
        <v>41943</v>
      </c>
      <c r="B335" s="618" t="s">
        <v>8661</v>
      </c>
      <c r="C335" s="618" t="s">
        <v>10662</v>
      </c>
      <c r="D335" s="618">
        <v>248</v>
      </c>
      <c r="E335" s="660">
        <v>1373.09</v>
      </c>
    </row>
    <row r="336" spans="1:5">
      <c r="A336" s="33">
        <v>41943</v>
      </c>
      <c r="B336" s="618" t="s">
        <v>7169</v>
      </c>
      <c r="C336" s="618" t="s">
        <v>10691</v>
      </c>
      <c r="D336" s="618">
        <v>277</v>
      </c>
      <c r="E336" s="660">
        <v>332</v>
      </c>
    </row>
    <row r="337" spans="1:5">
      <c r="A337" s="33">
        <v>41943</v>
      </c>
      <c r="B337" s="618" t="s">
        <v>795</v>
      </c>
      <c r="C337" s="618" t="s">
        <v>10641</v>
      </c>
      <c r="D337" s="618">
        <v>227</v>
      </c>
      <c r="E337" s="660">
        <v>314.02999999999997</v>
      </c>
    </row>
    <row r="338" spans="1:5">
      <c r="A338" s="33">
        <v>41943</v>
      </c>
      <c r="B338" s="618" t="s">
        <v>626</v>
      </c>
      <c r="C338" s="618" t="s">
        <v>10617</v>
      </c>
      <c r="D338" s="618">
        <v>203</v>
      </c>
      <c r="E338" s="660">
        <v>217.96</v>
      </c>
    </row>
    <row r="339" spans="1:5">
      <c r="A339" s="49">
        <v>41947</v>
      </c>
      <c r="B339" s="660" t="s">
        <v>7994</v>
      </c>
      <c r="C339" s="660" t="s">
        <v>10724</v>
      </c>
      <c r="D339" s="660">
        <v>181</v>
      </c>
      <c r="E339" s="660">
        <v>4120</v>
      </c>
    </row>
    <row r="340" spans="1:5">
      <c r="A340" s="33">
        <v>41943</v>
      </c>
      <c r="B340" s="618" t="s">
        <v>354</v>
      </c>
      <c r="C340" s="618" t="s">
        <v>10725</v>
      </c>
      <c r="D340" s="618">
        <v>180</v>
      </c>
      <c r="E340" s="660">
        <v>2300.0700000000002</v>
      </c>
    </row>
    <row r="341" spans="1:5">
      <c r="A341" s="49">
        <v>41943</v>
      </c>
      <c r="B341" s="660" t="s">
        <v>835</v>
      </c>
      <c r="C341" s="660" t="s">
        <v>10714</v>
      </c>
      <c r="D341" s="660">
        <v>300</v>
      </c>
      <c r="E341" s="660">
        <v>1223.3399999999999</v>
      </c>
    </row>
    <row r="342" spans="1:5">
      <c r="A342" s="49">
        <v>41943</v>
      </c>
      <c r="B342" s="660" t="s">
        <v>10150</v>
      </c>
      <c r="C342" s="660" t="s">
        <v>10677</v>
      </c>
      <c r="D342" s="660">
        <v>263</v>
      </c>
      <c r="E342" s="660">
        <v>1011</v>
      </c>
    </row>
    <row r="343" spans="1:5">
      <c r="A343" s="33">
        <v>41943</v>
      </c>
      <c r="B343" s="618" t="s">
        <v>10604</v>
      </c>
      <c r="C343" s="618" t="s">
        <v>10690</v>
      </c>
      <c r="D343" s="618">
        <v>276</v>
      </c>
      <c r="E343" s="660">
        <v>156</v>
      </c>
    </row>
    <row r="344" spans="1:5">
      <c r="A344" s="33">
        <v>41943</v>
      </c>
      <c r="B344" s="618" t="s">
        <v>457</v>
      </c>
      <c r="C344" s="618" t="s">
        <v>10610</v>
      </c>
      <c r="D344" s="618">
        <v>196</v>
      </c>
      <c r="E344" s="660">
        <v>1638.7</v>
      </c>
    </row>
    <row r="345" spans="1:5">
      <c r="A345" s="33">
        <v>41947</v>
      </c>
      <c r="B345" s="618" t="s">
        <v>2407</v>
      </c>
      <c r="C345" s="618" t="s">
        <v>10731</v>
      </c>
      <c r="D345" s="618">
        <v>302</v>
      </c>
      <c r="E345" s="660">
        <v>2000</v>
      </c>
    </row>
    <row r="346" spans="1:5">
      <c r="A346" s="33">
        <v>41943</v>
      </c>
      <c r="B346" s="618" t="s">
        <v>3778</v>
      </c>
      <c r="C346" s="618" t="s">
        <v>10645</v>
      </c>
      <c r="D346" s="618">
        <v>231</v>
      </c>
      <c r="E346" s="660">
        <v>247.39</v>
      </c>
    </row>
    <row r="347" spans="1:5">
      <c r="A347" s="33">
        <v>41943</v>
      </c>
      <c r="B347" s="618" t="s">
        <v>9495</v>
      </c>
      <c r="C347" s="618" t="s">
        <v>10629</v>
      </c>
      <c r="D347" s="618">
        <v>215</v>
      </c>
      <c r="E347" s="660">
        <v>197.2</v>
      </c>
    </row>
    <row r="349" spans="1:5">
      <c r="A349" s="652">
        <v>41948</v>
      </c>
    </row>
    <row r="350" spans="1:5">
      <c r="A350" s="33">
        <v>41943</v>
      </c>
      <c r="B350" s="618" t="s">
        <v>523</v>
      </c>
      <c r="C350" s="618" t="s">
        <v>10642</v>
      </c>
      <c r="D350" s="618">
        <v>228</v>
      </c>
      <c r="E350" s="660">
        <v>625.48</v>
      </c>
    </row>
    <row r="351" spans="1:5">
      <c r="A351" s="33">
        <v>41943</v>
      </c>
      <c r="B351" s="618" t="s">
        <v>5613</v>
      </c>
      <c r="C351" s="618" t="s">
        <v>10667</v>
      </c>
      <c r="D351" s="618">
        <v>253</v>
      </c>
      <c r="E351" s="660">
        <v>1604.14</v>
      </c>
    </row>
    <row r="352" spans="1:5">
      <c r="A352" s="33">
        <v>41943</v>
      </c>
      <c r="B352" s="618" t="s">
        <v>8678</v>
      </c>
      <c r="C352" s="618" t="s">
        <v>10687</v>
      </c>
      <c r="D352" s="618">
        <v>273</v>
      </c>
      <c r="E352" s="660">
        <v>606.6</v>
      </c>
    </row>
    <row r="353" spans="1:5">
      <c r="A353" s="33">
        <v>41943</v>
      </c>
      <c r="B353" s="618" t="s">
        <v>681</v>
      </c>
      <c r="C353" s="618" t="s">
        <v>10618</v>
      </c>
      <c r="D353" s="618">
        <v>204</v>
      </c>
      <c r="E353" s="660">
        <v>381.7</v>
      </c>
    </row>
    <row r="354" spans="1:5">
      <c r="A354" s="33">
        <v>41943</v>
      </c>
      <c r="B354" s="618" t="s">
        <v>9498</v>
      </c>
      <c r="C354" s="618" t="s">
        <v>10681</v>
      </c>
      <c r="D354" s="618">
        <v>267</v>
      </c>
      <c r="E354" s="660">
        <v>352.28</v>
      </c>
    </row>
    <row r="355" spans="1:5">
      <c r="A355" s="33">
        <v>41943</v>
      </c>
      <c r="B355" s="618" t="s">
        <v>5298</v>
      </c>
      <c r="C355" s="618" t="s">
        <v>10707</v>
      </c>
      <c r="D355" s="618">
        <v>293</v>
      </c>
      <c r="E355" s="660">
        <v>156</v>
      </c>
    </row>
    <row r="356" spans="1:5">
      <c r="A356" s="33">
        <v>41943</v>
      </c>
      <c r="B356" s="618" t="s">
        <v>9499</v>
      </c>
      <c r="C356" s="618" t="s">
        <v>10682</v>
      </c>
      <c r="D356" s="618">
        <v>268</v>
      </c>
      <c r="E356" s="660">
        <v>241.46</v>
      </c>
    </row>
    <row r="357" spans="1:5" ht="14.25" customHeight="1">
      <c r="A357" s="33">
        <v>41943</v>
      </c>
      <c r="B357" s="618" t="s">
        <v>1483</v>
      </c>
      <c r="C357" s="618" t="s">
        <v>10704</v>
      </c>
      <c r="D357" s="618">
        <v>290</v>
      </c>
      <c r="E357" s="660">
        <v>156</v>
      </c>
    </row>
    <row r="358" spans="1:5">
      <c r="A358" s="33">
        <v>41943</v>
      </c>
      <c r="B358" s="618" t="s">
        <v>4696</v>
      </c>
      <c r="C358" s="618" t="s">
        <v>10686</v>
      </c>
      <c r="D358" s="618">
        <v>272</v>
      </c>
      <c r="E358" s="660">
        <v>596.04999999999995</v>
      </c>
    </row>
    <row r="359" spans="1:5">
      <c r="A359" s="33">
        <v>41943</v>
      </c>
      <c r="B359" s="618" t="s">
        <v>1640</v>
      </c>
      <c r="C359" s="618" t="s">
        <v>10708</v>
      </c>
      <c r="D359" s="618">
        <v>294</v>
      </c>
      <c r="E359" s="660">
        <v>156</v>
      </c>
    </row>
    <row r="360" spans="1:5">
      <c r="A360" s="33">
        <v>41943</v>
      </c>
      <c r="B360" s="618" t="s">
        <v>1485</v>
      </c>
      <c r="C360" s="618" t="s">
        <v>10680</v>
      </c>
      <c r="D360" s="618">
        <v>266</v>
      </c>
      <c r="E360" s="660">
        <v>925.16</v>
      </c>
    </row>
    <row r="361" spans="1:5">
      <c r="A361" s="33">
        <v>41943</v>
      </c>
      <c r="B361" s="618" t="s">
        <v>75</v>
      </c>
      <c r="C361" s="618" t="s">
        <v>10710</v>
      </c>
      <c r="D361" s="618">
        <v>296</v>
      </c>
      <c r="E361" s="660">
        <v>156</v>
      </c>
    </row>
    <row r="362" spans="1:5">
      <c r="A362" s="33">
        <v>41943</v>
      </c>
      <c r="B362" s="618" t="s">
        <v>8237</v>
      </c>
      <c r="C362" s="618" t="s">
        <v>10638</v>
      </c>
      <c r="D362" s="618">
        <v>224</v>
      </c>
      <c r="E362" s="660">
        <v>176.93</v>
      </c>
    </row>
    <row r="363" spans="1:5">
      <c r="A363" s="46"/>
      <c r="B363" s="622"/>
      <c r="C363" s="622"/>
      <c r="D363" s="622"/>
      <c r="E363" s="686"/>
    </row>
    <row r="364" spans="1:5">
      <c r="A364" s="652">
        <v>41949</v>
      </c>
    </row>
    <row r="365" spans="1:5">
      <c r="A365" s="33">
        <v>41943</v>
      </c>
      <c r="B365" s="618" t="s">
        <v>367</v>
      </c>
      <c r="C365" s="618" t="s">
        <v>10703</v>
      </c>
      <c r="D365" s="618">
        <v>289</v>
      </c>
      <c r="E365" s="660">
        <v>405.6</v>
      </c>
    </row>
    <row r="366" spans="1:5">
      <c r="A366" s="33">
        <v>41943</v>
      </c>
      <c r="B366" s="618" t="s">
        <v>457</v>
      </c>
      <c r="C366" s="618" t="s">
        <v>10702</v>
      </c>
      <c r="D366" s="618">
        <v>288</v>
      </c>
      <c r="E366" s="660">
        <v>460</v>
      </c>
    </row>
    <row r="367" spans="1:5">
      <c r="A367" s="33">
        <v>41943</v>
      </c>
      <c r="B367" s="618" t="s">
        <v>1043</v>
      </c>
      <c r="C367" s="618" t="s">
        <v>10709</v>
      </c>
      <c r="D367" s="618">
        <v>295</v>
      </c>
      <c r="E367" s="660">
        <v>104</v>
      </c>
    </row>
    <row r="368" spans="1:5">
      <c r="A368" s="33">
        <v>41943</v>
      </c>
      <c r="B368" s="618" t="s">
        <v>9715</v>
      </c>
      <c r="C368" s="618" t="s">
        <v>10665</v>
      </c>
      <c r="D368" s="618">
        <v>251</v>
      </c>
      <c r="E368" s="660">
        <v>505.5</v>
      </c>
    </row>
    <row r="369" spans="1:5">
      <c r="A369" s="33">
        <v>41943</v>
      </c>
      <c r="B369" s="618" t="s">
        <v>6377</v>
      </c>
      <c r="C369" s="618" t="s">
        <v>10671</v>
      </c>
      <c r="D369" s="618">
        <v>257</v>
      </c>
      <c r="E369" s="660">
        <v>404.4</v>
      </c>
    </row>
    <row r="370" spans="1:5">
      <c r="A370" s="46"/>
      <c r="B370" s="622"/>
      <c r="C370" s="622"/>
      <c r="D370" s="622"/>
      <c r="E370" s="686"/>
    </row>
    <row r="371" spans="1:5">
      <c r="A371" s="652">
        <v>41950</v>
      </c>
    </row>
    <row r="372" spans="1:5">
      <c r="A372" s="33">
        <v>41943</v>
      </c>
      <c r="B372" s="618" t="s">
        <v>558</v>
      </c>
      <c r="C372" s="618" t="s">
        <v>10705</v>
      </c>
      <c r="D372" s="618">
        <v>291</v>
      </c>
      <c r="E372" s="660">
        <v>457.6</v>
      </c>
    </row>
    <row r="373" spans="1:5">
      <c r="A373" s="33">
        <v>41943</v>
      </c>
      <c r="B373" s="618" t="s">
        <v>9368</v>
      </c>
      <c r="C373" s="618" t="s">
        <v>10683</v>
      </c>
      <c r="D373" s="618">
        <v>269</v>
      </c>
      <c r="E373" s="660">
        <v>949.03</v>
      </c>
    </row>
    <row r="375" spans="1:5">
      <c r="A375" s="33">
        <v>41923</v>
      </c>
      <c r="B375" s="33" t="s">
        <v>761</v>
      </c>
      <c r="C375" s="628" t="s">
        <v>10770</v>
      </c>
      <c r="D375" s="618">
        <v>304</v>
      </c>
      <c r="E375" s="660">
        <v>527.75</v>
      </c>
    </row>
    <row r="376" spans="1:5">
      <c r="A376" s="33">
        <v>41943</v>
      </c>
      <c r="B376" s="618" t="s">
        <v>7850</v>
      </c>
      <c r="C376" s="618" t="s">
        <v>10675</v>
      </c>
      <c r="D376" s="618">
        <v>261</v>
      </c>
      <c r="E376" s="660">
        <v>727.92</v>
      </c>
    </row>
    <row r="377" spans="1:5">
      <c r="A377" s="33">
        <v>41943</v>
      </c>
      <c r="B377" s="618" t="s">
        <v>468</v>
      </c>
      <c r="C377" s="618" t="s">
        <v>10606</v>
      </c>
      <c r="D377" s="618">
        <v>191</v>
      </c>
      <c r="E377" s="660">
        <v>926.25</v>
      </c>
    </row>
    <row r="379" spans="1:5">
      <c r="A379" s="652">
        <v>41955</v>
      </c>
    </row>
    <row r="380" spans="1:5">
      <c r="A380" s="33"/>
      <c r="B380" s="618" t="s">
        <v>2897</v>
      </c>
      <c r="C380" s="618" t="s">
        <v>8603</v>
      </c>
      <c r="D380" s="618">
        <v>306</v>
      </c>
      <c r="E380" s="660">
        <v>2000</v>
      </c>
    </row>
    <row r="381" spans="1:5">
      <c r="A381" s="33">
        <v>41955</v>
      </c>
      <c r="B381" s="618" t="s">
        <v>761</v>
      </c>
      <c r="C381" s="618" t="s">
        <v>10785</v>
      </c>
      <c r="D381" s="618">
        <v>303</v>
      </c>
      <c r="E381" s="660">
        <v>1500</v>
      </c>
    </row>
    <row r="382" spans="1:5">
      <c r="A382" s="33"/>
      <c r="B382" s="618" t="s">
        <v>2897</v>
      </c>
      <c r="C382" s="618" t="s">
        <v>10787</v>
      </c>
      <c r="D382" s="618">
        <v>307</v>
      </c>
      <c r="E382" s="660">
        <v>2000</v>
      </c>
    </row>
    <row r="383" spans="1:5">
      <c r="A383" s="33">
        <v>41943</v>
      </c>
      <c r="B383" s="618" t="s">
        <v>5614</v>
      </c>
      <c r="C383" s="618" t="s">
        <v>10685</v>
      </c>
      <c r="D383" s="618">
        <v>271</v>
      </c>
      <c r="E383" s="660">
        <v>589.91999999999996</v>
      </c>
    </row>
    <row r="386" spans="1:5">
      <c r="A386" s="33">
        <v>41955</v>
      </c>
      <c r="B386" s="618" t="s">
        <v>226</v>
      </c>
      <c r="C386" s="618" t="s">
        <v>10786</v>
      </c>
      <c r="D386" s="618">
        <v>305</v>
      </c>
      <c r="E386" s="660">
        <v>110</v>
      </c>
    </row>
    <row r="387" spans="1:5">
      <c r="A387" s="33">
        <v>41956</v>
      </c>
      <c r="B387" s="618" t="s">
        <v>3157</v>
      </c>
      <c r="C387" s="618" t="s">
        <v>10818</v>
      </c>
      <c r="D387" s="618">
        <v>309</v>
      </c>
      <c r="E387" s="660">
        <v>5620.3</v>
      </c>
    </row>
    <row r="388" spans="1:5">
      <c r="A388" s="33">
        <v>41956</v>
      </c>
      <c r="B388" s="618" t="s">
        <v>761</v>
      </c>
      <c r="C388" s="618" t="s">
        <v>10817</v>
      </c>
      <c r="D388" s="618">
        <v>308</v>
      </c>
      <c r="E388" s="660">
        <v>1200</v>
      </c>
    </row>
    <row r="392" spans="1:5">
      <c r="A392" s="33">
        <v>41957</v>
      </c>
      <c r="B392" s="618" t="s">
        <v>389</v>
      </c>
      <c r="C392" s="618" t="s">
        <v>10943</v>
      </c>
      <c r="D392" s="618">
        <v>426</v>
      </c>
      <c r="E392" s="660">
        <v>160</v>
      </c>
    </row>
    <row r="393" spans="1:5">
      <c r="A393" s="33">
        <v>41957</v>
      </c>
      <c r="B393" s="618" t="s">
        <v>226</v>
      </c>
      <c r="C393" s="618" t="s">
        <v>10948</v>
      </c>
      <c r="D393" s="618">
        <v>431</v>
      </c>
      <c r="E393" s="660">
        <v>250</v>
      </c>
    </row>
    <row r="394" spans="1:5">
      <c r="A394" s="33">
        <v>41957</v>
      </c>
      <c r="B394" s="618" t="s">
        <v>389</v>
      </c>
      <c r="C394" s="618" t="s">
        <v>10940</v>
      </c>
      <c r="D394" s="618">
        <v>423</v>
      </c>
      <c r="E394" s="660">
        <v>245</v>
      </c>
    </row>
    <row r="395" spans="1:5">
      <c r="A395" s="33">
        <v>41957</v>
      </c>
      <c r="B395" s="618" t="s">
        <v>389</v>
      </c>
      <c r="C395" s="618" t="s">
        <v>10941</v>
      </c>
      <c r="D395" s="618">
        <v>424</v>
      </c>
      <c r="E395" s="660">
        <v>500</v>
      </c>
    </row>
    <row r="396" spans="1:5">
      <c r="A396" s="33">
        <v>41957</v>
      </c>
      <c r="B396" s="618" t="s">
        <v>10959</v>
      </c>
      <c r="C396" s="618" t="s">
        <v>10960</v>
      </c>
      <c r="D396" s="618">
        <v>432</v>
      </c>
      <c r="E396" s="660">
        <v>88</v>
      </c>
    </row>
    <row r="397" spans="1:5">
      <c r="A397" s="33">
        <v>41957</v>
      </c>
      <c r="B397" s="618" t="s">
        <v>226</v>
      </c>
      <c r="C397" s="618" t="s">
        <v>10961</v>
      </c>
      <c r="D397" s="618">
        <v>433</v>
      </c>
      <c r="E397" s="660">
        <v>485.89</v>
      </c>
    </row>
    <row r="398" spans="1:5">
      <c r="A398" s="33">
        <v>41957</v>
      </c>
      <c r="B398" s="618" t="s">
        <v>2397</v>
      </c>
      <c r="C398" s="618" t="s">
        <v>10846</v>
      </c>
      <c r="D398" s="618">
        <v>325</v>
      </c>
      <c r="E398" s="660">
        <v>148</v>
      </c>
    </row>
    <row r="399" spans="1:5">
      <c r="A399" s="33">
        <v>41957</v>
      </c>
      <c r="B399" s="618" t="s">
        <v>192</v>
      </c>
      <c r="C399" s="618" t="s">
        <v>10841</v>
      </c>
      <c r="D399" s="618">
        <v>320</v>
      </c>
      <c r="E399" s="660">
        <v>170.16</v>
      </c>
    </row>
    <row r="400" spans="1:5">
      <c r="A400" s="33">
        <v>41957</v>
      </c>
      <c r="B400" s="618" t="s">
        <v>632</v>
      </c>
      <c r="C400" s="618" t="s">
        <v>10847</v>
      </c>
      <c r="D400" s="618">
        <v>326</v>
      </c>
      <c r="E400" s="660">
        <v>160</v>
      </c>
    </row>
    <row r="401" spans="1:5">
      <c r="A401" s="33">
        <v>41957</v>
      </c>
      <c r="B401" s="618" t="s">
        <v>3775</v>
      </c>
      <c r="C401" s="618" t="s">
        <v>10848</v>
      </c>
      <c r="D401" s="618">
        <v>327</v>
      </c>
      <c r="E401" s="660">
        <v>160</v>
      </c>
    </row>
    <row r="402" spans="1:5">
      <c r="A402" s="33">
        <v>41957</v>
      </c>
      <c r="B402" s="618" t="s">
        <v>200</v>
      </c>
      <c r="C402" s="618" t="s">
        <v>10845</v>
      </c>
      <c r="D402" s="618">
        <v>324</v>
      </c>
      <c r="E402" s="660">
        <v>170.16</v>
      </c>
    </row>
    <row r="403" spans="1:5">
      <c r="A403" s="33">
        <v>41957</v>
      </c>
      <c r="B403" s="618" t="s">
        <v>635</v>
      </c>
      <c r="C403" s="618" t="s">
        <v>10851</v>
      </c>
      <c r="D403" s="618">
        <v>330</v>
      </c>
      <c r="E403" s="660">
        <v>145.19999999999999</v>
      </c>
    </row>
    <row r="404" spans="1:5">
      <c r="A404" s="33">
        <v>41957</v>
      </c>
      <c r="B404" s="618" t="s">
        <v>10142</v>
      </c>
      <c r="C404" s="618" t="s">
        <v>10856</v>
      </c>
      <c r="D404" s="618">
        <v>335</v>
      </c>
      <c r="E404" s="660">
        <v>136</v>
      </c>
    </row>
    <row r="405" spans="1:5">
      <c r="A405" s="33">
        <v>41957</v>
      </c>
      <c r="B405" s="618" t="s">
        <v>5944</v>
      </c>
      <c r="C405" s="618" t="s">
        <v>10885</v>
      </c>
      <c r="D405" s="618">
        <v>365</v>
      </c>
      <c r="E405" s="660">
        <v>1080</v>
      </c>
    </row>
    <row r="407" spans="1:5">
      <c r="A407" s="239">
        <v>41960</v>
      </c>
    </row>
    <row r="408" spans="1:5">
      <c r="A408" s="33">
        <v>41957</v>
      </c>
      <c r="B408" s="618" t="s">
        <v>9238</v>
      </c>
      <c r="C408" s="618" t="s">
        <v>10944</v>
      </c>
      <c r="D408" s="618">
        <v>427</v>
      </c>
      <c r="E408" s="660">
        <v>400</v>
      </c>
    </row>
    <row r="409" spans="1:5">
      <c r="A409" s="33">
        <v>41957</v>
      </c>
      <c r="B409" s="618" t="s">
        <v>166</v>
      </c>
      <c r="C409" s="618" t="s">
        <v>10938</v>
      </c>
      <c r="D409" s="618">
        <v>421</v>
      </c>
      <c r="E409" s="660">
        <v>694.94</v>
      </c>
    </row>
    <row r="410" spans="1:5">
      <c r="A410" s="33">
        <v>41957</v>
      </c>
      <c r="B410" s="618" t="s">
        <v>519</v>
      </c>
      <c r="C410" s="618" t="s">
        <v>10862</v>
      </c>
      <c r="D410" s="618">
        <v>341</v>
      </c>
      <c r="E410" s="660">
        <v>403.76</v>
      </c>
    </row>
    <row r="411" spans="1:5">
      <c r="A411" s="33">
        <v>41957</v>
      </c>
      <c r="B411" s="618" t="s">
        <v>10146</v>
      </c>
      <c r="C411" s="618" t="s">
        <v>10934</v>
      </c>
      <c r="D411" s="618">
        <v>417</v>
      </c>
      <c r="E411" s="660">
        <v>160</v>
      </c>
    </row>
    <row r="412" spans="1:5">
      <c r="A412" s="33">
        <v>41957</v>
      </c>
      <c r="B412" s="618" t="s">
        <v>10144</v>
      </c>
      <c r="C412" s="618" t="s">
        <v>10897</v>
      </c>
      <c r="D412" s="618">
        <v>378</v>
      </c>
      <c r="E412" s="660">
        <v>1000</v>
      </c>
    </row>
    <row r="413" spans="1:5">
      <c r="A413" s="33">
        <v>41957</v>
      </c>
      <c r="B413" s="618" t="s">
        <v>8245</v>
      </c>
      <c r="C413" s="618" t="s">
        <v>10917</v>
      </c>
      <c r="D413" s="618">
        <v>400</v>
      </c>
      <c r="E413" s="660">
        <v>140</v>
      </c>
    </row>
    <row r="414" spans="1:5">
      <c r="A414" s="33">
        <v>41957</v>
      </c>
      <c r="B414" s="618" t="s">
        <v>9054</v>
      </c>
      <c r="C414" s="618" t="s">
        <v>10876</v>
      </c>
      <c r="D414" s="618">
        <v>356</v>
      </c>
      <c r="E414" s="660">
        <v>180</v>
      </c>
    </row>
    <row r="415" spans="1:5">
      <c r="A415" s="33">
        <v>41957</v>
      </c>
      <c r="B415" s="618" t="s">
        <v>530</v>
      </c>
      <c r="C415" s="618" t="s">
        <v>10882</v>
      </c>
      <c r="D415" s="618">
        <v>362</v>
      </c>
      <c r="E415" s="660">
        <v>360</v>
      </c>
    </row>
    <row r="416" spans="1:5">
      <c r="A416" s="33">
        <v>41957</v>
      </c>
      <c r="B416" s="618" t="s">
        <v>7534</v>
      </c>
      <c r="C416" s="618" t="s">
        <v>10855</v>
      </c>
      <c r="D416" s="618">
        <v>334</v>
      </c>
      <c r="E416" s="660">
        <v>136</v>
      </c>
    </row>
    <row r="417" spans="1:5">
      <c r="A417" s="33">
        <v>41957</v>
      </c>
      <c r="B417" s="618" t="s">
        <v>1483</v>
      </c>
      <c r="C417" s="618" t="s">
        <v>10926</v>
      </c>
      <c r="D417" s="618">
        <v>409</v>
      </c>
      <c r="E417" s="660">
        <v>120</v>
      </c>
    </row>
    <row r="418" spans="1:5">
      <c r="A418" s="33">
        <v>41957</v>
      </c>
      <c r="B418" s="618" t="s">
        <v>561</v>
      </c>
      <c r="C418" s="618" t="s">
        <v>10874</v>
      </c>
      <c r="D418" s="618">
        <v>354</v>
      </c>
      <c r="E418" s="660">
        <v>165.83</v>
      </c>
    </row>
    <row r="419" spans="1:5">
      <c r="A419" s="33">
        <v>41957</v>
      </c>
      <c r="B419" s="618" t="s">
        <v>1703</v>
      </c>
      <c r="C419" s="618" t="s">
        <v>10863</v>
      </c>
      <c r="D419" s="618">
        <v>342</v>
      </c>
      <c r="E419" s="660">
        <v>288.39999999999998</v>
      </c>
    </row>
    <row r="420" spans="1:5">
      <c r="A420" s="33">
        <v>41957</v>
      </c>
      <c r="B420" s="618" t="s">
        <v>1483</v>
      </c>
      <c r="C420" s="618" t="s">
        <v>10887</v>
      </c>
      <c r="D420" s="618">
        <v>367</v>
      </c>
      <c r="E420" s="660">
        <v>400</v>
      </c>
    </row>
    <row r="421" spans="1:5">
      <c r="A421" s="33">
        <v>41957</v>
      </c>
      <c r="B421" s="618" t="s">
        <v>6521</v>
      </c>
      <c r="C421" s="618" t="s">
        <v>10840</v>
      </c>
      <c r="D421" s="618">
        <v>319</v>
      </c>
      <c r="E421" s="660">
        <v>138</v>
      </c>
    </row>
    <row r="422" spans="1:5">
      <c r="A422" s="33">
        <v>41957</v>
      </c>
      <c r="B422" s="618" t="s">
        <v>1032</v>
      </c>
      <c r="C422" s="618" t="s">
        <v>10854</v>
      </c>
      <c r="D422" s="618">
        <v>333</v>
      </c>
      <c r="E422" s="660">
        <v>182.51</v>
      </c>
    </row>
    <row r="423" spans="1:5">
      <c r="A423" s="33">
        <v>41957</v>
      </c>
      <c r="B423" s="618" t="s">
        <v>2147</v>
      </c>
      <c r="C423" s="618" t="s">
        <v>10869</v>
      </c>
      <c r="D423" s="618">
        <v>348</v>
      </c>
      <c r="E423" s="660">
        <v>240</v>
      </c>
    </row>
    <row r="424" spans="1:5">
      <c r="A424" s="33">
        <v>41957</v>
      </c>
      <c r="B424" s="618" t="s">
        <v>518</v>
      </c>
      <c r="C424" s="618" t="s">
        <v>10861</v>
      </c>
      <c r="D424" s="618">
        <v>340</v>
      </c>
      <c r="E424" s="660">
        <v>247.2</v>
      </c>
    </row>
    <row r="425" spans="1:5">
      <c r="A425" s="33">
        <v>41957</v>
      </c>
      <c r="B425" s="618" t="s">
        <v>10364</v>
      </c>
      <c r="C425" s="618" t="s">
        <v>10919</v>
      </c>
      <c r="D425" s="618">
        <v>402</v>
      </c>
      <c r="E425" s="660">
        <v>136</v>
      </c>
    </row>
    <row r="426" spans="1:5">
      <c r="A426" s="33">
        <v>41957</v>
      </c>
      <c r="B426" s="618" t="s">
        <v>497</v>
      </c>
      <c r="C426" s="618" t="s">
        <v>10842</v>
      </c>
      <c r="D426" s="618">
        <v>321</v>
      </c>
      <c r="E426" s="660">
        <v>160</v>
      </c>
    </row>
    <row r="427" spans="1:5">
      <c r="A427" s="33">
        <v>41957</v>
      </c>
      <c r="B427" s="618" t="s">
        <v>6866</v>
      </c>
      <c r="C427" s="618" t="s">
        <v>10853</v>
      </c>
      <c r="D427" s="618">
        <v>332</v>
      </c>
      <c r="E427" s="660">
        <v>152</v>
      </c>
    </row>
    <row r="428" spans="1:5">
      <c r="A428" s="33">
        <v>41957</v>
      </c>
      <c r="B428" s="618" t="s">
        <v>265</v>
      </c>
      <c r="C428" s="618" t="s">
        <v>10879</v>
      </c>
      <c r="D428" s="618">
        <v>359</v>
      </c>
      <c r="E428" s="660">
        <v>180</v>
      </c>
    </row>
    <row r="429" spans="1:5">
      <c r="A429" s="33">
        <v>41957</v>
      </c>
      <c r="B429" s="618" t="s">
        <v>3621</v>
      </c>
      <c r="C429" s="618" t="s">
        <v>10871</v>
      </c>
      <c r="D429" s="618">
        <v>351</v>
      </c>
      <c r="E429" s="660">
        <v>240</v>
      </c>
    </row>
    <row r="430" spans="1:5">
      <c r="A430" s="33">
        <v>41957</v>
      </c>
      <c r="B430" s="618" t="s">
        <v>10823</v>
      </c>
      <c r="C430" s="618" t="s">
        <v>10873</v>
      </c>
      <c r="D430" s="618">
        <v>353</v>
      </c>
      <c r="E430" s="660">
        <v>180</v>
      </c>
    </row>
    <row r="431" spans="1:5">
      <c r="A431" s="33">
        <v>41957</v>
      </c>
      <c r="B431" s="618" t="s">
        <v>10358</v>
      </c>
      <c r="C431" s="618" t="s">
        <v>10849</v>
      </c>
      <c r="D431" s="618">
        <v>328</v>
      </c>
      <c r="E431" s="660">
        <v>180</v>
      </c>
    </row>
    <row r="432" spans="1:5">
      <c r="A432" s="33">
        <v>41957</v>
      </c>
      <c r="B432" s="618" t="s">
        <v>10143</v>
      </c>
      <c r="C432" s="618" t="s">
        <v>10886</v>
      </c>
      <c r="D432" s="618">
        <v>366</v>
      </c>
      <c r="E432" s="660">
        <v>460</v>
      </c>
    </row>
    <row r="433" spans="1:5">
      <c r="A433" s="33">
        <v>41957</v>
      </c>
      <c r="B433" s="618" t="s">
        <v>559</v>
      </c>
      <c r="C433" s="618" t="s">
        <v>10867</v>
      </c>
      <c r="D433" s="618">
        <v>346</v>
      </c>
      <c r="E433" s="660">
        <v>220</v>
      </c>
    </row>
    <row r="434" spans="1:5">
      <c r="A434" s="33">
        <v>41957</v>
      </c>
      <c r="B434" s="618" t="s">
        <v>678</v>
      </c>
      <c r="C434" s="618" t="s">
        <v>10839</v>
      </c>
      <c r="D434" s="618">
        <v>318</v>
      </c>
      <c r="E434" s="660">
        <v>232</v>
      </c>
    </row>
    <row r="435" spans="1:5">
      <c r="A435" s="33">
        <v>41957</v>
      </c>
      <c r="B435" s="618" t="s">
        <v>9366</v>
      </c>
      <c r="C435" s="618" t="s">
        <v>10860</v>
      </c>
      <c r="D435" s="618">
        <v>339</v>
      </c>
      <c r="E435" s="660">
        <v>136</v>
      </c>
    </row>
    <row r="436" spans="1:5">
      <c r="A436" s="33">
        <v>41957</v>
      </c>
      <c r="B436" s="618" t="s">
        <v>8027</v>
      </c>
      <c r="C436" s="618" t="s">
        <v>10837</v>
      </c>
      <c r="D436" s="618">
        <v>316</v>
      </c>
      <c r="E436" s="660">
        <v>480</v>
      </c>
    </row>
    <row r="437" spans="1:5">
      <c r="A437" s="33">
        <v>41957</v>
      </c>
      <c r="B437" s="618" t="s">
        <v>10828</v>
      </c>
      <c r="C437" s="618" t="s">
        <v>10920</v>
      </c>
      <c r="D437" s="618">
        <v>403</v>
      </c>
      <c r="E437" s="660">
        <v>160</v>
      </c>
    </row>
    <row r="438" spans="1:5">
      <c r="A438" s="33">
        <v>41957</v>
      </c>
      <c r="B438" s="618" t="s">
        <v>10829</v>
      </c>
      <c r="C438" s="618" t="s">
        <v>10923</v>
      </c>
      <c r="D438" s="618">
        <v>406</v>
      </c>
      <c r="E438" s="660">
        <v>136</v>
      </c>
    </row>
    <row r="439" spans="1:5">
      <c r="A439" s="33">
        <v>41957</v>
      </c>
      <c r="B439" s="618" t="s">
        <v>7169</v>
      </c>
      <c r="C439" s="618" t="s">
        <v>10914</v>
      </c>
      <c r="D439" s="618">
        <v>396</v>
      </c>
      <c r="E439" s="660">
        <v>240</v>
      </c>
    </row>
    <row r="440" spans="1:5">
      <c r="A440" s="33">
        <v>41957</v>
      </c>
      <c r="B440" s="618" t="s">
        <v>10365</v>
      </c>
      <c r="C440" s="618" t="s">
        <v>10922</v>
      </c>
      <c r="D440" s="618">
        <v>405</v>
      </c>
      <c r="E440" s="660">
        <v>144</v>
      </c>
    </row>
    <row r="441" spans="1:5">
      <c r="A441" s="33">
        <v>41957</v>
      </c>
      <c r="B441" s="618" t="s">
        <v>681</v>
      </c>
      <c r="C441" s="618" t="s">
        <v>10844</v>
      </c>
      <c r="D441" s="618">
        <v>323</v>
      </c>
      <c r="E441" s="660">
        <v>232</v>
      </c>
    </row>
    <row r="442" spans="1:5">
      <c r="A442" s="33">
        <v>41957</v>
      </c>
      <c r="B442" s="618" t="s">
        <v>3778</v>
      </c>
      <c r="C442" s="618" t="s">
        <v>10958</v>
      </c>
      <c r="D442" s="618">
        <v>350</v>
      </c>
      <c r="E442" s="660">
        <v>164.8</v>
      </c>
    </row>
    <row r="443" spans="1:5">
      <c r="A443" s="33">
        <v>41957</v>
      </c>
      <c r="B443" s="618" t="s">
        <v>9052</v>
      </c>
      <c r="C443" s="618" t="s">
        <v>10921</v>
      </c>
      <c r="D443" s="618">
        <v>404</v>
      </c>
      <c r="E443" s="660">
        <v>136</v>
      </c>
    </row>
    <row r="444" spans="1:5">
      <c r="A444" s="33">
        <v>41957</v>
      </c>
      <c r="B444" s="618" t="s">
        <v>8662</v>
      </c>
      <c r="C444" s="618" t="s">
        <v>10901</v>
      </c>
      <c r="D444" s="618">
        <v>383</v>
      </c>
      <c r="E444" s="660">
        <v>1000</v>
      </c>
    </row>
    <row r="445" spans="1:5">
      <c r="A445" s="33">
        <v>41957</v>
      </c>
      <c r="B445" s="618" t="s">
        <v>5296</v>
      </c>
      <c r="C445" s="618" t="s">
        <v>10864</v>
      </c>
      <c r="D445" s="618">
        <v>343</v>
      </c>
      <c r="E445" s="660">
        <v>200</v>
      </c>
    </row>
    <row r="446" spans="1:5">
      <c r="A446" s="33">
        <v>41957</v>
      </c>
      <c r="B446" s="618" t="s">
        <v>558</v>
      </c>
      <c r="C446" s="618" t="s">
        <v>10833</v>
      </c>
      <c r="D446" s="618">
        <v>312</v>
      </c>
      <c r="E446" s="660">
        <v>708</v>
      </c>
    </row>
    <row r="447" spans="1:5">
      <c r="A447" s="33">
        <v>41957</v>
      </c>
      <c r="B447" s="618" t="s">
        <v>558</v>
      </c>
      <c r="C447" s="618" t="s">
        <v>10927</v>
      </c>
      <c r="D447" s="618">
        <v>410</v>
      </c>
      <c r="E447" s="660">
        <v>352</v>
      </c>
    </row>
    <row r="448" spans="1:5">
      <c r="A448" s="33">
        <v>41957</v>
      </c>
      <c r="B448" s="618" t="s">
        <v>9501</v>
      </c>
      <c r="C448" s="618" t="s">
        <v>10936</v>
      </c>
      <c r="D448" s="618">
        <v>419</v>
      </c>
      <c r="E448" s="660">
        <v>240</v>
      </c>
    </row>
    <row r="449" spans="1:5">
      <c r="A449" s="33">
        <v>41957</v>
      </c>
      <c r="B449" s="618" t="s">
        <v>369</v>
      </c>
      <c r="C449" s="618" t="s">
        <v>10835</v>
      </c>
      <c r="D449" s="618">
        <v>314</v>
      </c>
      <c r="E449" s="660">
        <v>780</v>
      </c>
    </row>
    <row r="450" spans="1:5">
      <c r="A450" s="33">
        <v>41957</v>
      </c>
      <c r="B450" s="618" t="s">
        <v>5298</v>
      </c>
      <c r="C450" s="618" t="s">
        <v>10929</v>
      </c>
      <c r="D450" s="618">
        <v>412</v>
      </c>
      <c r="E450" s="660">
        <v>120</v>
      </c>
    </row>
    <row r="451" spans="1:5">
      <c r="A451" s="33">
        <v>41957</v>
      </c>
      <c r="B451" s="618" t="s">
        <v>9503</v>
      </c>
      <c r="C451" s="618" t="s">
        <v>10858</v>
      </c>
      <c r="D451" s="618">
        <v>337</v>
      </c>
      <c r="E451" s="660">
        <v>136</v>
      </c>
    </row>
    <row r="452" spans="1:5">
      <c r="A452" s="33">
        <v>41957</v>
      </c>
      <c r="B452" s="618" t="s">
        <v>5613</v>
      </c>
      <c r="C452" s="618" t="s">
        <v>10890</v>
      </c>
      <c r="D452" s="618">
        <v>370</v>
      </c>
      <c r="E452" s="660">
        <v>1080</v>
      </c>
    </row>
    <row r="453" spans="1:5">
      <c r="A453" s="33">
        <v>41957</v>
      </c>
      <c r="B453" s="618" t="s">
        <v>3529</v>
      </c>
      <c r="C453" s="618" t="s">
        <v>10907</v>
      </c>
      <c r="D453" s="618">
        <v>389</v>
      </c>
      <c r="E453" s="660">
        <v>440</v>
      </c>
    </row>
    <row r="454" spans="1:5">
      <c r="A454" s="33">
        <v>41957</v>
      </c>
      <c r="B454" s="618" t="s">
        <v>10827</v>
      </c>
      <c r="C454" s="618" t="s">
        <v>10918</v>
      </c>
      <c r="D454" s="618">
        <v>401</v>
      </c>
      <c r="E454" s="660">
        <v>144</v>
      </c>
    </row>
    <row r="455" spans="1:5">
      <c r="A455" s="33">
        <v>41957</v>
      </c>
      <c r="B455" s="618" t="s">
        <v>626</v>
      </c>
      <c r="C455" s="618" t="s">
        <v>10843</v>
      </c>
      <c r="D455" s="618">
        <v>322</v>
      </c>
      <c r="E455" s="660">
        <v>145.19999999999999</v>
      </c>
    </row>
    <row r="456" spans="1:5">
      <c r="A456" s="33">
        <v>41957</v>
      </c>
      <c r="B456" s="618" t="s">
        <v>9894</v>
      </c>
      <c r="C456" s="618" t="s">
        <v>10895</v>
      </c>
      <c r="D456" s="618">
        <v>375</v>
      </c>
      <c r="E456" s="660">
        <v>480</v>
      </c>
    </row>
    <row r="457" spans="1:5">
      <c r="A457" s="33">
        <v>41957</v>
      </c>
      <c r="B457" s="618" t="s">
        <v>173</v>
      </c>
      <c r="C457" s="618" t="s">
        <v>10850</v>
      </c>
      <c r="D457" s="618">
        <v>329</v>
      </c>
      <c r="E457" s="660">
        <v>268</v>
      </c>
    </row>
    <row r="458" spans="1:5">
      <c r="A458" s="33">
        <v>41957</v>
      </c>
      <c r="B458" s="618" t="s">
        <v>636</v>
      </c>
      <c r="C458" s="618" t="s">
        <v>10852</v>
      </c>
      <c r="D458" s="618">
        <v>331</v>
      </c>
      <c r="E458" s="660">
        <v>148.02000000000001</v>
      </c>
    </row>
    <row r="459" spans="1:5">
      <c r="A459" s="33">
        <v>41957</v>
      </c>
      <c r="B459" s="618" t="s">
        <v>8926</v>
      </c>
      <c r="C459" s="618" t="s">
        <v>10870</v>
      </c>
      <c r="D459" s="618">
        <v>349</v>
      </c>
      <c r="E459" s="660">
        <v>160</v>
      </c>
    </row>
    <row r="460" spans="1:5">
      <c r="A460" s="33">
        <v>41957</v>
      </c>
      <c r="B460" s="618" t="s">
        <v>531</v>
      </c>
      <c r="C460" s="618" t="s">
        <v>10883</v>
      </c>
      <c r="D460" s="618">
        <v>363</v>
      </c>
      <c r="E460" s="660">
        <v>560</v>
      </c>
    </row>
    <row r="461" spans="1:5">
      <c r="A461" s="33">
        <v>41957</v>
      </c>
      <c r="B461" s="618" t="s">
        <v>562</v>
      </c>
      <c r="C461" s="618" t="s">
        <v>10878</v>
      </c>
      <c r="D461" s="618">
        <v>358</v>
      </c>
      <c r="E461" s="660">
        <v>182.7</v>
      </c>
    </row>
    <row r="462" spans="1:5">
      <c r="A462" s="33">
        <v>41957</v>
      </c>
      <c r="B462" s="618" t="s">
        <v>8242</v>
      </c>
      <c r="C462" s="618" t="s">
        <v>10889</v>
      </c>
      <c r="D462" s="618">
        <v>369</v>
      </c>
      <c r="E462" s="660">
        <v>600</v>
      </c>
    </row>
    <row r="463" spans="1:5">
      <c r="A463" s="33">
        <v>41957</v>
      </c>
      <c r="B463" s="618" t="s">
        <v>9370</v>
      </c>
      <c r="C463" s="618" t="s">
        <v>10916</v>
      </c>
      <c r="D463" s="618">
        <v>399</v>
      </c>
      <c r="E463" s="660">
        <v>136</v>
      </c>
    </row>
    <row r="464" spans="1:5">
      <c r="A464" s="33">
        <v>41957</v>
      </c>
      <c r="B464" s="618" t="s">
        <v>6986</v>
      </c>
      <c r="C464" s="618" t="s">
        <v>10891</v>
      </c>
      <c r="D464" s="618">
        <v>371</v>
      </c>
      <c r="E464" s="660">
        <v>1000</v>
      </c>
    </row>
    <row r="465" spans="1:5">
      <c r="A465" s="33">
        <v>41957</v>
      </c>
      <c r="B465" s="618" t="s">
        <v>10826</v>
      </c>
      <c r="C465" s="618" t="s">
        <v>10904</v>
      </c>
      <c r="D465" s="618">
        <v>386</v>
      </c>
      <c r="E465" s="660">
        <v>900</v>
      </c>
    </row>
    <row r="466" spans="1:5">
      <c r="A466" s="33">
        <v>41957</v>
      </c>
      <c r="B466" s="618" t="s">
        <v>538</v>
      </c>
      <c r="C466" s="618" t="s">
        <v>10898</v>
      </c>
      <c r="D466" s="618">
        <v>379</v>
      </c>
      <c r="E466" s="660">
        <v>403.2</v>
      </c>
    </row>
    <row r="467" spans="1:5">
      <c r="A467" s="33">
        <v>41957</v>
      </c>
      <c r="B467" s="618" t="s">
        <v>1727</v>
      </c>
      <c r="C467" s="618" t="s">
        <v>10877</v>
      </c>
      <c r="D467" s="618">
        <v>357</v>
      </c>
      <c r="E467" s="660">
        <v>161.69999999999999</v>
      </c>
    </row>
    <row r="468" spans="1:5">
      <c r="A468" s="33">
        <v>41957</v>
      </c>
      <c r="B468" s="618" t="s">
        <v>10825</v>
      </c>
      <c r="C468" s="618" t="s">
        <v>10900</v>
      </c>
      <c r="D468" s="618">
        <v>382</v>
      </c>
      <c r="E468" s="660">
        <v>800</v>
      </c>
    </row>
    <row r="469" spans="1:5">
      <c r="A469" s="33">
        <v>41957</v>
      </c>
      <c r="B469" s="618" t="s">
        <v>10604</v>
      </c>
      <c r="C469" s="618" t="s">
        <v>10912</v>
      </c>
      <c r="D469" s="618">
        <v>394</v>
      </c>
      <c r="E469" s="660">
        <v>120</v>
      </c>
    </row>
    <row r="470" spans="1:5">
      <c r="A470" s="33">
        <v>41957</v>
      </c>
      <c r="B470" s="618" t="s">
        <v>529</v>
      </c>
      <c r="C470" s="618" t="s">
        <v>10880</v>
      </c>
      <c r="D470" s="618">
        <v>360</v>
      </c>
      <c r="E470" s="660">
        <v>228.9</v>
      </c>
    </row>
    <row r="471" spans="1:5">
      <c r="A471" s="33">
        <v>41957</v>
      </c>
      <c r="B471" s="618" t="s">
        <v>9365</v>
      </c>
      <c r="C471" s="618" t="s">
        <v>10859</v>
      </c>
      <c r="D471" s="618">
        <v>338</v>
      </c>
      <c r="E471" s="660">
        <v>136</v>
      </c>
    </row>
    <row r="472" spans="1:5">
      <c r="A472" s="33">
        <v>41957</v>
      </c>
      <c r="B472" s="618" t="s">
        <v>492</v>
      </c>
      <c r="C472" s="618" t="s">
        <v>10838</v>
      </c>
      <c r="D472" s="618">
        <v>317</v>
      </c>
      <c r="E472" s="660">
        <v>201.26</v>
      </c>
    </row>
    <row r="473" spans="1:5">
      <c r="A473" s="33">
        <v>41957</v>
      </c>
      <c r="B473" s="618" t="s">
        <v>32</v>
      </c>
      <c r="C473" s="618" t="s">
        <v>10884</v>
      </c>
      <c r="D473" s="618">
        <v>364</v>
      </c>
      <c r="E473" s="660">
        <v>422.4</v>
      </c>
    </row>
    <row r="474" spans="1:5">
      <c r="A474" s="33">
        <v>41957</v>
      </c>
      <c r="B474" s="618" t="s">
        <v>523</v>
      </c>
      <c r="C474" s="618" t="s">
        <v>10868</v>
      </c>
      <c r="D474" s="618">
        <v>347</v>
      </c>
      <c r="E474" s="660">
        <v>441.6</v>
      </c>
    </row>
    <row r="475" spans="1:5">
      <c r="A475" s="33">
        <v>41957</v>
      </c>
      <c r="B475" s="618" t="s">
        <v>10824</v>
      </c>
      <c r="C475" s="618" t="s">
        <v>10892</v>
      </c>
      <c r="D475" s="618">
        <v>372</v>
      </c>
      <c r="E475" s="660">
        <v>433.33</v>
      </c>
    </row>
    <row r="476" spans="1:5">
      <c r="A476" s="33">
        <v>41957</v>
      </c>
      <c r="B476" s="618" t="s">
        <v>1409</v>
      </c>
      <c r="C476" s="618" t="s">
        <v>10945</v>
      </c>
      <c r="D476" s="618">
        <v>428</v>
      </c>
      <c r="E476" s="660">
        <v>300</v>
      </c>
    </row>
    <row r="477" spans="1:5">
      <c r="A477" s="33">
        <v>41957</v>
      </c>
      <c r="B477" s="618" t="s">
        <v>457</v>
      </c>
      <c r="C477" s="618" t="s">
        <v>10924</v>
      </c>
      <c r="D477" s="618">
        <v>407</v>
      </c>
      <c r="E477" s="660">
        <v>460</v>
      </c>
    </row>
    <row r="478" spans="1:5">
      <c r="A478" s="33">
        <v>41957</v>
      </c>
      <c r="B478" s="618" t="s">
        <v>8678</v>
      </c>
      <c r="C478" s="618" t="s">
        <v>10910</v>
      </c>
      <c r="D478" s="618">
        <v>392</v>
      </c>
      <c r="E478" s="660">
        <v>480</v>
      </c>
    </row>
    <row r="479" spans="1:5">
      <c r="A479" s="33">
        <v>41957</v>
      </c>
      <c r="B479" s="618" t="s">
        <v>457</v>
      </c>
      <c r="C479" s="618" t="s">
        <v>10836</v>
      </c>
      <c r="D479" s="618">
        <v>315</v>
      </c>
      <c r="E479" s="660">
        <v>1000</v>
      </c>
    </row>
    <row r="481" spans="1:5">
      <c r="A481" s="239">
        <v>41961</v>
      </c>
    </row>
    <row r="482" spans="1:5" ht="15.75" customHeight="1">
      <c r="A482" s="33">
        <v>41957</v>
      </c>
      <c r="B482" s="618" t="s">
        <v>5617</v>
      </c>
      <c r="C482" s="618" t="s">
        <v>10925</v>
      </c>
      <c r="D482" s="618">
        <v>408</v>
      </c>
      <c r="E482" s="660">
        <v>312</v>
      </c>
    </row>
    <row r="483" spans="1:5" ht="15.75" customHeight="1">
      <c r="A483" s="33">
        <v>41957</v>
      </c>
      <c r="B483" s="618" t="s">
        <v>7531</v>
      </c>
      <c r="C483" s="618" t="s">
        <v>10834</v>
      </c>
      <c r="D483" s="618">
        <v>313</v>
      </c>
      <c r="E483" s="660">
        <v>708</v>
      </c>
    </row>
    <row r="484" spans="1:5">
      <c r="A484" s="33">
        <v>41957</v>
      </c>
      <c r="B484" s="618" t="s">
        <v>9368</v>
      </c>
      <c r="C484" s="618" t="s">
        <v>10906</v>
      </c>
      <c r="D484" s="618">
        <v>388</v>
      </c>
      <c r="E484" s="660">
        <v>750.97</v>
      </c>
    </row>
    <row r="485" spans="1:5">
      <c r="A485" s="33">
        <v>41957</v>
      </c>
      <c r="B485" s="618" t="s">
        <v>6376</v>
      </c>
      <c r="C485" s="618" t="s">
        <v>10894</v>
      </c>
      <c r="D485" s="618">
        <v>374</v>
      </c>
      <c r="E485" s="660">
        <v>1000</v>
      </c>
    </row>
    <row r="486" spans="1:5">
      <c r="A486" s="33">
        <v>41943</v>
      </c>
      <c r="B486" s="618" t="s">
        <v>6376</v>
      </c>
      <c r="C486" s="618" t="s">
        <v>10670</v>
      </c>
      <c r="D486" s="618">
        <v>256</v>
      </c>
      <c r="E486" s="660">
        <v>1118.6199999999999</v>
      </c>
    </row>
    <row r="487" spans="1:5">
      <c r="A487" s="33">
        <v>41957</v>
      </c>
      <c r="B487" s="618" t="s">
        <v>9499</v>
      </c>
      <c r="C487" s="618" t="s">
        <v>10905</v>
      </c>
      <c r="D487" s="618">
        <v>387</v>
      </c>
      <c r="E487" s="660">
        <v>800</v>
      </c>
    </row>
    <row r="488" spans="1:5">
      <c r="A488" s="33">
        <v>41957</v>
      </c>
      <c r="B488" s="618" t="s">
        <v>9049</v>
      </c>
      <c r="C488" s="618" t="s">
        <v>10913</v>
      </c>
      <c r="D488" s="618">
        <v>395</v>
      </c>
      <c r="E488" s="660">
        <v>120</v>
      </c>
    </row>
    <row r="489" spans="1:5">
      <c r="A489" s="33">
        <v>41957</v>
      </c>
      <c r="B489" s="618" t="s">
        <v>354</v>
      </c>
      <c r="C489" s="618" t="s">
        <v>10832</v>
      </c>
      <c r="D489" s="618">
        <v>311</v>
      </c>
      <c r="E489" s="660">
        <v>1364</v>
      </c>
    </row>
    <row r="490" spans="1:5">
      <c r="A490" s="33">
        <v>41957</v>
      </c>
      <c r="B490" s="618" t="s">
        <v>354</v>
      </c>
      <c r="C490" s="618" t="s">
        <v>10928</v>
      </c>
      <c r="D490" s="618">
        <v>411</v>
      </c>
      <c r="E490" s="660">
        <v>520</v>
      </c>
    </row>
    <row r="491" spans="1:5">
      <c r="A491" s="33">
        <v>41961</v>
      </c>
      <c r="B491" s="618" t="s">
        <v>1419</v>
      </c>
      <c r="C491" s="618" t="s">
        <v>10964</v>
      </c>
      <c r="D491" s="618">
        <v>436</v>
      </c>
      <c r="E491" s="660">
        <v>4686.16</v>
      </c>
    </row>
    <row r="492" spans="1:5">
      <c r="A492" s="33">
        <v>41961</v>
      </c>
      <c r="B492" s="618" t="s">
        <v>1419</v>
      </c>
      <c r="C492" s="618" t="s">
        <v>10963</v>
      </c>
      <c r="D492" s="618">
        <v>435</v>
      </c>
      <c r="E492" s="660">
        <v>16214.5</v>
      </c>
    </row>
    <row r="493" spans="1:5">
      <c r="A493" s="33">
        <v>41957</v>
      </c>
      <c r="B493" s="618" t="s">
        <v>1640</v>
      </c>
      <c r="C493" s="618" t="s">
        <v>10930</v>
      </c>
      <c r="D493" s="618">
        <v>413</v>
      </c>
      <c r="E493" s="660">
        <v>120</v>
      </c>
    </row>
    <row r="494" spans="1:5">
      <c r="A494" s="33">
        <v>41957</v>
      </c>
      <c r="B494" s="618" t="s">
        <v>2670</v>
      </c>
      <c r="C494" s="618" t="s">
        <v>10935</v>
      </c>
      <c r="D494" s="618">
        <v>418</v>
      </c>
      <c r="E494" s="660">
        <v>247.44</v>
      </c>
    </row>
    <row r="495" spans="1:5">
      <c r="A495" s="33">
        <v>41957</v>
      </c>
      <c r="B495" s="618" t="s">
        <v>7850</v>
      </c>
      <c r="C495" s="618" t="s">
        <v>10899</v>
      </c>
      <c r="D495" s="618">
        <v>380</v>
      </c>
      <c r="E495" s="660">
        <v>576</v>
      </c>
    </row>
    <row r="496" spans="1:5">
      <c r="A496" s="33">
        <v>41957</v>
      </c>
      <c r="B496" s="618" t="s">
        <v>5788</v>
      </c>
      <c r="C496" s="618" t="s">
        <v>10915</v>
      </c>
      <c r="D496" s="618">
        <v>397</v>
      </c>
      <c r="E496" s="660">
        <v>240</v>
      </c>
    </row>
    <row r="497" spans="1:5">
      <c r="A497" s="33">
        <v>41957</v>
      </c>
      <c r="B497" s="618" t="s">
        <v>528</v>
      </c>
      <c r="C497" s="618" t="s">
        <v>10875</v>
      </c>
      <c r="D497" s="618">
        <v>355</v>
      </c>
      <c r="E497" s="660">
        <v>231</v>
      </c>
    </row>
    <row r="498" spans="1:5">
      <c r="A498" s="33">
        <v>41961</v>
      </c>
      <c r="B498" s="618" t="s">
        <v>761</v>
      </c>
      <c r="C498" s="618" t="s">
        <v>10965</v>
      </c>
      <c r="D498" s="618">
        <v>440</v>
      </c>
      <c r="E498" s="660">
        <v>91.65</v>
      </c>
    </row>
    <row r="499" spans="1:5">
      <c r="A499" s="33">
        <v>41961</v>
      </c>
      <c r="B499" s="618" t="s">
        <v>10962</v>
      </c>
      <c r="C499" s="618" t="s">
        <v>10967</v>
      </c>
      <c r="D499" s="618">
        <v>439</v>
      </c>
      <c r="E499" s="660">
        <v>120</v>
      </c>
    </row>
    <row r="500" spans="1:5">
      <c r="A500" s="33">
        <v>41961</v>
      </c>
      <c r="B500" s="618" t="s">
        <v>10969</v>
      </c>
      <c r="C500" s="618" t="s">
        <v>10968</v>
      </c>
      <c r="D500" s="618">
        <v>441</v>
      </c>
      <c r="E500" s="660">
        <v>186.41</v>
      </c>
    </row>
    <row r="502" spans="1:5">
      <c r="A502" s="239">
        <v>41962</v>
      </c>
    </row>
    <row r="503" spans="1:5">
      <c r="A503" s="33">
        <v>41957</v>
      </c>
      <c r="B503" s="618" t="s">
        <v>10258</v>
      </c>
      <c r="C503" s="618" t="s">
        <v>10947</v>
      </c>
      <c r="D503" s="618">
        <v>430</v>
      </c>
      <c r="E503" s="660">
        <v>115.62</v>
      </c>
    </row>
    <row r="504" spans="1:5">
      <c r="A504" s="33">
        <v>41957</v>
      </c>
      <c r="B504" s="618" t="s">
        <v>10830</v>
      </c>
      <c r="C504" s="618" t="s">
        <v>10942</v>
      </c>
      <c r="D504" s="618">
        <v>425</v>
      </c>
      <c r="E504" s="660">
        <v>191.1</v>
      </c>
    </row>
    <row r="505" spans="1:5">
      <c r="A505" s="33">
        <v>41957</v>
      </c>
      <c r="B505" s="618" t="s">
        <v>456</v>
      </c>
      <c r="C505" s="618" t="s">
        <v>10902</v>
      </c>
      <c r="D505" s="618">
        <v>384</v>
      </c>
      <c r="E505" s="660">
        <v>480</v>
      </c>
    </row>
    <row r="506" spans="1:5">
      <c r="A506" s="33">
        <v>41957</v>
      </c>
      <c r="B506" s="618" t="s">
        <v>1043</v>
      </c>
      <c r="C506" s="618" t="s">
        <v>10931</v>
      </c>
      <c r="D506" s="618">
        <v>414</v>
      </c>
      <c r="E506" s="660">
        <v>80</v>
      </c>
    </row>
    <row r="507" spans="1:5">
      <c r="A507" s="33">
        <v>41957</v>
      </c>
      <c r="B507" s="618" t="s">
        <v>6377</v>
      </c>
      <c r="C507" s="618" t="s">
        <v>10896</v>
      </c>
      <c r="D507" s="618">
        <v>376</v>
      </c>
      <c r="E507" s="660">
        <v>320</v>
      </c>
    </row>
    <row r="508" spans="1:5">
      <c r="A508" s="33">
        <v>41957</v>
      </c>
      <c r="B508" s="618" t="s">
        <v>835</v>
      </c>
      <c r="C508" s="618" t="s">
        <v>10933</v>
      </c>
      <c r="D508" s="618">
        <v>416</v>
      </c>
      <c r="E508" s="660">
        <v>1682.23</v>
      </c>
    </row>
    <row r="509" spans="1:5">
      <c r="A509" s="33">
        <v>41957</v>
      </c>
      <c r="B509" s="618" t="s">
        <v>3924</v>
      </c>
      <c r="C509" s="618" t="s">
        <v>10865</v>
      </c>
      <c r="D509" s="618">
        <v>344</v>
      </c>
      <c r="E509" s="660">
        <v>220</v>
      </c>
    </row>
    <row r="510" spans="1:5">
      <c r="A510" s="33">
        <v>41957</v>
      </c>
      <c r="B510" s="618" t="s">
        <v>75</v>
      </c>
      <c r="C510" s="618" t="s">
        <v>10932</v>
      </c>
      <c r="D510" s="618">
        <v>415</v>
      </c>
      <c r="E510" s="660">
        <v>120</v>
      </c>
    </row>
    <row r="511" spans="1:5">
      <c r="A511" s="33">
        <v>41957</v>
      </c>
      <c r="B511" s="618" t="s">
        <v>563</v>
      </c>
      <c r="C511" s="618" t="s">
        <v>10911</v>
      </c>
      <c r="D511" s="618">
        <v>393</v>
      </c>
      <c r="E511" s="660">
        <v>560</v>
      </c>
    </row>
    <row r="512" spans="1:5">
      <c r="A512" s="33">
        <v>41957</v>
      </c>
      <c r="B512" s="618" t="s">
        <v>1485</v>
      </c>
      <c r="C512" s="618" t="s">
        <v>10903</v>
      </c>
      <c r="D512" s="618">
        <v>385</v>
      </c>
      <c r="E512" s="660">
        <v>310.8</v>
      </c>
    </row>
    <row r="513" spans="1:5">
      <c r="A513" s="33">
        <v>41957</v>
      </c>
      <c r="B513" s="618" t="s">
        <v>525</v>
      </c>
      <c r="C513" s="618" t="s">
        <v>10872</v>
      </c>
      <c r="D513" s="618">
        <v>352</v>
      </c>
      <c r="E513" s="660">
        <v>260</v>
      </c>
    </row>
    <row r="514" spans="1:5">
      <c r="A514" s="33">
        <v>41957</v>
      </c>
      <c r="B514" s="618" t="s">
        <v>4696</v>
      </c>
      <c r="C514" s="618" t="s">
        <v>10909</v>
      </c>
      <c r="D514" s="618">
        <v>391</v>
      </c>
      <c r="E514" s="660">
        <v>440</v>
      </c>
    </row>
    <row r="515" spans="1:5">
      <c r="A515" s="33">
        <v>41962</v>
      </c>
      <c r="B515" s="618" t="s">
        <v>941</v>
      </c>
      <c r="C515" s="618" t="s">
        <v>10972</v>
      </c>
      <c r="D515" s="618">
        <v>444</v>
      </c>
      <c r="E515" s="660">
        <v>4502</v>
      </c>
    </row>
    <row r="516" spans="1:5">
      <c r="A516" s="239">
        <v>41974</v>
      </c>
    </row>
    <row r="517" spans="1:5">
      <c r="A517" s="33">
        <v>41957</v>
      </c>
      <c r="B517" s="618" t="s">
        <v>10831</v>
      </c>
      <c r="C517" s="618" t="s">
        <v>10946</v>
      </c>
      <c r="D517" s="618">
        <v>429</v>
      </c>
      <c r="E517" s="660">
        <v>107.7</v>
      </c>
    </row>
    <row r="518" spans="1:5">
      <c r="A518" s="33">
        <v>41962</v>
      </c>
      <c r="B518" s="618" t="s">
        <v>5950</v>
      </c>
      <c r="C518" s="618" t="s">
        <v>10973</v>
      </c>
      <c r="D518" s="618">
        <v>445</v>
      </c>
      <c r="E518" s="660">
        <v>646.42999999999995</v>
      </c>
    </row>
    <row r="519" spans="1:5">
      <c r="A519" s="33">
        <v>41961</v>
      </c>
      <c r="B519" s="618" t="s">
        <v>6086</v>
      </c>
      <c r="C519" s="618" t="s">
        <v>10966</v>
      </c>
      <c r="D519" s="618">
        <v>438</v>
      </c>
      <c r="E519" s="660">
        <v>1056.6400000000001</v>
      </c>
    </row>
    <row r="520" spans="1:5">
      <c r="A520" s="33">
        <v>41957</v>
      </c>
      <c r="B520" s="618" t="s">
        <v>615</v>
      </c>
      <c r="C520" s="618" t="s">
        <v>10939</v>
      </c>
      <c r="D520" s="618">
        <v>422</v>
      </c>
      <c r="E520" s="660">
        <v>1500</v>
      </c>
    </row>
    <row r="521" spans="1:5">
      <c r="A521" s="33">
        <v>41957</v>
      </c>
      <c r="B521" s="618" t="s">
        <v>1707</v>
      </c>
      <c r="C521" s="618" t="s">
        <v>10893</v>
      </c>
      <c r="D521" s="618">
        <v>373</v>
      </c>
      <c r="E521" s="660">
        <v>315</v>
      </c>
    </row>
    <row r="522" spans="1:5">
      <c r="A522" s="33">
        <v>41957</v>
      </c>
      <c r="B522" s="618" t="s">
        <v>10822</v>
      </c>
      <c r="C522" s="618" t="s">
        <v>10857</v>
      </c>
      <c r="D522" s="618">
        <v>336</v>
      </c>
      <c r="E522" s="660">
        <v>136</v>
      </c>
    </row>
    <row r="523" spans="1:5">
      <c r="A523" s="33">
        <v>41962</v>
      </c>
      <c r="B523" s="618" t="s">
        <v>10970</v>
      </c>
      <c r="C523" s="618" t="s">
        <v>10971</v>
      </c>
      <c r="D523" s="618">
        <v>442</v>
      </c>
      <c r="E523" s="660">
        <v>200</v>
      </c>
    </row>
    <row r="524" spans="1:5">
      <c r="A524" s="33">
        <v>41957</v>
      </c>
      <c r="B524" s="618" t="s">
        <v>5614</v>
      </c>
      <c r="C524" s="618" t="s">
        <v>10908</v>
      </c>
      <c r="D524" s="618">
        <v>390</v>
      </c>
      <c r="E524" s="660">
        <v>360</v>
      </c>
    </row>
    <row r="525" spans="1:5">
      <c r="A525" s="33">
        <v>41957</v>
      </c>
      <c r="B525" s="618" t="s">
        <v>1871</v>
      </c>
      <c r="C525" s="618" t="s">
        <v>10937</v>
      </c>
      <c r="D525" s="618">
        <v>420</v>
      </c>
      <c r="E525" s="660">
        <v>182.88</v>
      </c>
    </row>
    <row r="526" spans="1:5">
      <c r="A526" s="33">
        <v>41957</v>
      </c>
      <c r="B526" s="618" t="s">
        <v>9715</v>
      </c>
      <c r="C526" s="618" t="s">
        <v>10888</v>
      </c>
      <c r="D526" s="618">
        <v>368</v>
      </c>
      <c r="E526" s="660">
        <v>400</v>
      </c>
    </row>
    <row r="527" spans="1:5">
      <c r="A527" s="33">
        <v>41968</v>
      </c>
      <c r="B527" s="618" t="s">
        <v>8830</v>
      </c>
      <c r="C527" s="618" t="s">
        <v>10998</v>
      </c>
      <c r="D527" s="618">
        <v>446</v>
      </c>
      <c r="E527" s="660">
        <v>4000</v>
      </c>
    </row>
    <row r="528" spans="1:5">
      <c r="A528" s="33">
        <v>41969</v>
      </c>
      <c r="B528" s="618" t="s">
        <v>7994</v>
      </c>
      <c r="C528" s="618" t="s">
        <v>11001</v>
      </c>
      <c r="D528" s="618">
        <v>447</v>
      </c>
      <c r="E528" s="660">
        <v>3979.29</v>
      </c>
    </row>
    <row r="529" spans="1:5">
      <c r="A529" s="33">
        <v>41957</v>
      </c>
      <c r="B529" s="618" t="s">
        <v>5113</v>
      </c>
      <c r="C529" s="618" t="s">
        <v>10866</v>
      </c>
      <c r="D529" s="618">
        <v>345</v>
      </c>
      <c r="E529" s="660">
        <v>140</v>
      </c>
    </row>
    <row r="530" spans="1:5">
      <c r="A530" s="33">
        <v>41971</v>
      </c>
      <c r="B530" s="618" t="s">
        <v>145</v>
      </c>
      <c r="C530" s="618" t="s">
        <v>11013</v>
      </c>
      <c r="D530" s="618">
        <v>448</v>
      </c>
      <c r="E530" s="660">
        <v>201</v>
      </c>
    </row>
    <row r="531" spans="1:5">
      <c r="A531" s="33">
        <v>41974</v>
      </c>
      <c r="B531" s="645" t="s">
        <v>3775</v>
      </c>
      <c r="C531" s="645" t="s">
        <v>11026</v>
      </c>
      <c r="D531" s="645">
        <v>460</v>
      </c>
      <c r="E531" s="660">
        <v>235.52</v>
      </c>
    </row>
    <row r="533" spans="1:5">
      <c r="A533" s="239">
        <v>41975</v>
      </c>
    </row>
    <row r="534" spans="1:5">
      <c r="A534" s="33">
        <v>41974</v>
      </c>
      <c r="B534" s="645" t="s">
        <v>9503</v>
      </c>
      <c r="C534" s="645" t="s">
        <v>11036</v>
      </c>
      <c r="D534" s="645">
        <v>470</v>
      </c>
      <c r="E534" s="660">
        <v>197.2</v>
      </c>
    </row>
    <row r="535" spans="1:5">
      <c r="A535" s="33">
        <v>41974</v>
      </c>
      <c r="B535" s="645" t="s">
        <v>8529</v>
      </c>
      <c r="C535" s="645" t="s">
        <v>11031</v>
      </c>
      <c r="D535" s="645">
        <v>465</v>
      </c>
      <c r="E535" s="660">
        <v>193.74</v>
      </c>
    </row>
    <row r="536" spans="1:5">
      <c r="A536" s="33">
        <v>41974</v>
      </c>
      <c r="B536" s="645" t="s">
        <v>635</v>
      </c>
      <c r="C536" s="645" t="s">
        <v>11029</v>
      </c>
      <c r="D536" s="645">
        <v>463</v>
      </c>
      <c r="E536" s="660">
        <v>163.72999999999999</v>
      </c>
    </row>
    <row r="537" spans="1:5">
      <c r="A537" s="33">
        <v>41974</v>
      </c>
      <c r="B537" s="645" t="s">
        <v>7534</v>
      </c>
      <c r="C537" s="645" t="s">
        <v>11039</v>
      </c>
      <c r="D537" s="645">
        <v>474</v>
      </c>
      <c r="E537" s="660">
        <v>197.2</v>
      </c>
    </row>
    <row r="538" spans="1:5">
      <c r="A538" s="33">
        <v>41975</v>
      </c>
      <c r="B538" s="645" t="s">
        <v>5048</v>
      </c>
      <c r="C538" s="645" t="s">
        <v>11065</v>
      </c>
      <c r="D538" s="645">
        <v>498</v>
      </c>
      <c r="E538" s="660">
        <v>2360</v>
      </c>
    </row>
    <row r="539" spans="1:5">
      <c r="A539" s="33">
        <v>41974</v>
      </c>
      <c r="B539" s="645" t="s">
        <v>8673</v>
      </c>
      <c r="C539" s="645" t="s">
        <v>11018</v>
      </c>
      <c r="D539" s="645">
        <v>451</v>
      </c>
      <c r="E539" s="660">
        <v>341.5</v>
      </c>
    </row>
    <row r="540" spans="1:5">
      <c r="A540" s="33">
        <v>41974</v>
      </c>
      <c r="B540" s="645" t="s">
        <v>1032</v>
      </c>
      <c r="C540" s="645" t="s">
        <v>11032</v>
      </c>
      <c r="D540" s="645">
        <v>466</v>
      </c>
      <c r="E540" s="660">
        <v>230.65</v>
      </c>
    </row>
    <row r="541" spans="1:5">
      <c r="A541" s="33">
        <v>41974</v>
      </c>
      <c r="B541" s="645" t="s">
        <v>2397</v>
      </c>
      <c r="C541" s="645" t="s">
        <v>11024</v>
      </c>
      <c r="D541" s="645">
        <v>458</v>
      </c>
      <c r="E541" s="660">
        <v>217.86</v>
      </c>
    </row>
    <row r="542" spans="1:5">
      <c r="A542" s="33">
        <v>41974</v>
      </c>
      <c r="B542" s="645" t="s">
        <v>10142</v>
      </c>
      <c r="C542" s="645" t="s">
        <v>11034</v>
      </c>
      <c r="D542" s="645">
        <v>468</v>
      </c>
      <c r="E542" s="660">
        <v>197.2</v>
      </c>
    </row>
    <row r="543" spans="1:5">
      <c r="A543" s="33">
        <v>41974</v>
      </c>
      <c r="B543" s="645" t="s">
        <v>492</v>
      </c>
      <c r="C543" s="645" t="s">
        <v>11017</v>
      </c>
      <c r="D543" s="645">
        <v>450</v>
      </c>
      <c r="E543" s="660">
        <v>254.34</v>
      </c>
    </row>
    <row r="544" spans="1:5">
      <c r="A544" s="33">
        <v>41974</v>
      </c>
      <c r="B544" s="645" t="s">
        <v>636</v>
      </c>
      <c r="C544" s="645" t="s">
        <v>11030</v>
      </c>
      <c r="D544" s="645">
        <v>464</v>
      </c>
      <c r="E544" s="660">
        <v>217.89</v>
      </c>
    </row>
    <row r="545" spans="1:8">
      <c r="A545" s="33">
        <v>41974</v>
      </c>
      <c r="B545" s="645" t="s">
        <v>173</v>
      </c>
      <c r="C545" s="645" t="s">
        <v>11028</v>
      </c>
      <c r="D545" s="645">
        <v>462</v>
      </c>
      <c r="E545" s="660">
        <v>394.5</v>
      </c>
    </row>
    <row r="546" spans="1:8">
      <c r="A546" s="33">
        <v>41974</v>
      </c>
      <c r="B546" s="645" t="s">
        <v>200</v>
      </c>
      <c r="C546" s="645" t="s">
        <v>11023</v>
      </c>
      <c r="D546" s="645">
        <v>457</v>
      </c>
      <c r="E546" s="660">
        <v>250.47</v>
      </c>
    </row>
    <row r="547" spans="1:8">
      <c r="A547" s="33">
        <v>41974</v>
      </c>
      <c r="B547" s="645" t="s">
        <v>192</v>
      </c>
      <c r="C547" s="645" t="s">
        <v>11020</v>
      </c>
      <c r="D547" s="645">
        <v>453</v>
      </c>
      <c r="E547" s="660">
        <v>250.47</v>
      </c>
    </row>
    <row r="548" spans="1:8">
      <c r="A548" s="33">
        <v>41974</v>
      </c>
      <c r="B548" s="645" t="s">
        <v>9367</v>
      </c>
      <c r="C548" s="645" t="s">
        <v>10881</v>
      </c>
      <c r="D548" s="645">
        <v>473</v>
      </c>
      <c r="E548" s="660">
        <v>440</v>
      </c>
    </row>
    <row r="549" spans="1:8">
      <c r="A549" s="33">
        <v>41975</v>
      </c>
      <c r="B549" s="645" t="s">
        <v>9367</v>
      </c>
      <c r="C549" s="645" t="s">
        <v>11064</v>
      </c>
      <c r="D549" s="645">
        <v>497</v>
      </c>
      <c r="E549" s="660">
        <v>556.04999999999995</v>
      </c>
    </row>
    <row r="550" spans="1:8">
      <c r="A550" s="33">
        <v>41974</v>
      </c>
      <c r="B550" s="645" t="s">
        <v>632</v>
      </c>
      <c r="C550" s="645" t="s">
        <v>11025</v>
      </c>
      <c r="D550" s="645">
        <v>459</v>
      </c>
      <c r="E550" s="660">
        <v>185.52</v>
      </c>
    </row>
    <row r="551" spans="1:8">
      <c r="A551" s="33">
        <v>41975</v>
      </c>
      <c r="B551" s="645" t="s">
        <v>9054</v>
      </c>
      <c r="C551" s="645" t="s">
        <v>11059</v>
      </c>
      <c r="D551" s="645">
        <v>492</v>
      </c>
      <c r="E551" s="660">
        <v>227.48</v>
      </c>
    </row>
    <row r="552" spans="1:8">
      <c r="A552" s="33">
        <v>41975</v>
      </c>
      <c r="B552" s="645" t="s">
        <v>2147</v>
      </c>
      <c r="C552" s="645" t="s">
        <v>11051</v>
      </c>
      <c r="D552" s="645">
        <v>484</v>
      </c>
      <c r="E552" s="660">
        <v>353.28</v>
      </c>
    </row>
    <row r="553" spans="1:8">
      <c r="A553" s="33">
        <v>41975</v>
      </c>
      <c r="B553" s="645" t="s">
        <v>1734</v>
      </c>
      <c r="C553" s="645" t="s">
        <v>11054</v>
      </c>
      <c r="D553" s="645">
        <v>487</v>
      </c>
      <c r="E553" s="660">
        <v>253.28</v>
      </c>
      <c r="G553" s="684">
        <v>255</v>
      </c>
      <c r="H553" s="309">
        <f>+E553-G553</f>
        <v>-1.7199999999999989</v>
      </c>
    </row>
    <row r="554" spans="1:8">
      <c r="A554" s="33">
        <v>41975</v>
      </c>
      <c r="B554" s="645" t="s">
        <v>519</v>
      </c>
      <c r="C554" s="645" t="s">
        <v>11044</v>
      </c>
      <c r="D554" s="645">
        <v>477</v>
      </c>
      <c r="E554" s="660">
        <v>594.33000000000004</v>
      </c>
    </row>
    <row r="555" spans="1:8">
      <c r="A555" s="33">
        <v>41975</v>
      </c>
      <c r="B555" s="645" t="s">
        <v>1727</v>
      </c>
      <c r="C555" s="645" t="s">
        <v>11060</v>
      </c>
      <c r="D555" s="645">
        <v>493</v>
      </c>
      <c r="E555" s="660">
        <v>238.02</v>
      </c>
    </row>
    <row r="556" spans="1:8">
      <c r="A556" s="33">
        <v>41975</v>
      </c>
      <c r="B556" s="645" t="s">
        <v>528</v>
      </c>
      <c r="C556" s="645" t="s">
        <v>11058</v>
      </c>
      <c r="D556" s="645">
        <v>491</v>
      </c>
      <c r="E556" s="660">
        <v>340.03</v>
      </c>
    </row>
    <row r="557" spans="1:8">
      <c r="A557" s="33">
        <v>41975</v>
      </c>
      <c r="B557" s="645" t="s">
        <v>5113</v>
      </c>
      <c r="C557" s="645" t="s">
        <v>11048</v>
      </c>
      <c r="D557" s="645">
        <v>481</v>
      </c>
      <c r="E557" s="660">
        <v>176.93</v>
      </c>
    </row>
    <row r="558" spans="1:8">
      <c r="A558" s="33">
        <v>41974</v>
      </c>
      <c r="B558" s="645" t="s">
        <v>11016</v>
      </c>
      <c r="C558" s="645" t="s">
        <v>11035</v>
      </c>
      <c r="D558" s="645">
        <v>469</v>
      </c>
      <c r="E558" s="660">
        <v>197.2</v>
      </c>
    </row>
    <row r="559" spans="1:8">
      <c r="A559" s="33">
        <v>41974</v>
      </c>
      <c r="B559" s="645" t="s">
        <v>10358</v>
      </c>
      <c r="C559" s="645" t="s">
        <v>11027</v>
      </c>
      <c r="D559" s="645">
        <v>461</v>
      </c>
      <c r="E559" s="660">
        <v>264.95999999999998</v>
      </c>
    </row>
    <row r="560" spans="1:8">
      <c r="A560" s="33">
        <v>41975</v>
      </c>
      <c r="B560" s="645" t="s">
        <v>10823</v>
      </c>
      <c r="C560" s="645" t="s">
        <v>11056</v>
      </c>
      <c r="D560" s="645">
        <v>489</v>
      </c>
      <c r="E560" s="660">
        <v>203.63</v>
      </c>
    </row>
    <row r="561" spans="1:5">
      <c r="A561" s="33">
        <v>41974</v>
      </c>
      <c r="B561" s="645" t="s">
        <v>9365</v>
      </c>
      <c r="C561" s="645" t="s">
        <v>11037</v>
      </c>
      <c r="D561" s="645">
        <v>471</v>
      </c>
      <c r="E561" s="660">
        <v>204</v>
      </c>
    </row>
    <row r="562" spans="1:5">
      <c r="A562" s="33">
        <v>41974</v>
      </c>
      <c r="B562" s="645" t="s">
        <v>10829</v>
      </c>
      <c r="C562" s="645" t="s">
        <v>11040</v>
      </c>
      <c r="D562" s="645">
        <v>475</v>
      </c>
      <c r="E562" s="660">
        <v>197.2</v>
      </c>
    </row>
    <row r="563" spans="1:5">
      <c r="A563" s="33">
        <v>41975</v>
      </c>
      <c r="B563" s="645" t="s">
        <v>529</v>
      </c>
      <c r="C563" s="645" t="s">
        <v>11063</v>
      </c>
      <c r="D563" s="645">
        <v>496</v>
      </c>
      <c r="E563" s="660">
        <v>286.94</v>
      </c>
    </row>
    <row r="564" spans="1:5">
      <c r="A564" s="33">
        <v>41975</v>
      </c>
      <c r="B564" s="645" t="s">
        <v>562</v>
      </c>
      <c r="C564" s="645" t="s">
        <v>11061</v>
      </c>
      <c r="D564" s="645">
        <v>494</v>
      </c>
      <c r="E564" s="660">
        <v>268.93</v>
      </c>
    </row>
    <row r="565" spans="1:5">
      <c r="A565" s="33">
        <v>41975</v>
      </c>
      <c r="B565" s="645" t="s">
        <v>1703</v>
      </c>
      <c r="C565" s="645" t="s">
        <v>11045</v>
      </c>
      <c r="D565" s="645">
        <v>478</v>
      </c>
      <c r="E565" s="660">
        <v>424.52</v>
      </c>
    </row>
    <row r="566" spans="1:5">
      <c r="A566" s="33">
        <v>41975</v>
      </c>
      <c r="B566" s="645" t="s">
        <v>8926</v>
      </c>
      <c r="C566" s="645" t="s">
        <v>11052</v>
      </c>
      <c r="D566" s="645">
        <v>485</v>
      </c>
      <c r="E566" s="660">
        <v>181.12</v>
      </c>
    </row>
    <row r="567" spans="1:5">
      <c r="A567" s="33">
        <v>41975</v>
      </c>
      <c r="B567" s="645" t="s">
        <v>265</v>
      </c>
      <c r="C567" s="645" t="s">
        <v>11062</v>
      </c>
      <c r="D567" s="645">
        <v>495</v>
      </c>
      <c r="E567" s="660">
        <v>243.6</v>
      </c>
    </row>
    <row r="568" spans="1:5">
      <c r="A568" s="33">
        <v>41975</v>
      </c>
      <c r="B568" s="645" t="s">
        <v>523</v>
      </c>
      <c r="C568" s="645" t="s">
        <v>11050</v>
      </c>
      <c r="D568" s="645">
        <v>483</v>
      </c>
      <c r="E568" s="660">
        <v>605.88</v>
      </c>
    </row>
    <row r="570" spans="1:5">
      <c r="A570" s="239">
        <v>41976</v>
      </c>
    </row>
    <row r="571" spans="1:5">
      <c r="A571" s="33">
        <v>41975</v>
      </c>
      <c r="B571" s="645" t="s">
        <v>5944</v>
      </c>
      <c r="C571" s="645" t="s">
        <v>11071</v>
      </c>
      <c r="D571" s="645">
        <v>502</v>
      </c>
      <c r="E571" s="660">
        <v>1324.85</v>
      </c>
    </row>
    <row r="572" spans="1:5">
      <c r="A572" s="33">
        <v>41975</v>
      </c>
      <c r="B572" s="645" t="s">
        <v>531</v>
      </c>
      <c r="C572" s="645" t="s">
        <v>11070</v>
      </c>
      <c r="D572" s="645">
        <v>500</v>
      </c>
      <c r="E572" s="660">
        <v>793.96</v>
      </c>
    </row>
    <row r="573" spans="1:5">
      <c r="A573" s="33">
        <v>41974</v>
      </c>
      <c r="B573" s="645" t="s">
        <v>11122</v>
      </c>
      <c r="C573" s="645" t="s">
        <v>11123</v>
      </c>
      <c r="D573" s="645">
        <v>455</v>
      </c>
      <c r="E573" s="660">
        <v>235.52</v>
      </c>
    </row>
    <row r="574" spans="1:5">
      <c r="A574" s="33">
        <v>41975</v>
      </c>
      <c r="B574" s="645" t="s">
        <v>559</v>
      </c>
      <c r="C574" s="645" t="s">
        <v>11049</v>
      </c>
      <c r="D574" s="645">
        <v>482</v>
      </c>
      <c r="E574" s="660">
        <v>278.02999999999997</v>
      </c>
    </row>
    <row r="575" spans="1:5">
      <c r="A575" s="33">
        <v>41975</v>
      </c>
      <c r="B575" s="645" t="s">
        <v>800</v>
      </c>
      <c r="C575" s="645" t="s">
        <v>11069</v>
      </c>
      <c r="D575" s="645">
        <v>499</v>
      </c>
      <c r="E575" s="660">
        <v>1189.8399999999999</v>
      </c>
    </row>
    <row r="576" spans="1:5">
      <c r="A576" s="33">
        <v>41975</v>
      </c>
      <c r="B576" s="645" t="s">
        <v>6986</v>
      </c>
      <c r="C576" s="645" t="s">
        <v>11078</v>
      </c>
      <c r="D576" s="645">
        <v>509</v>
      </c>
      <c r="E576" s="660">
        <v>1340.46</v>
      </c>
    </row>
    <row r="577" spans="1:5">
      <c r="A577" s="33">
        <v>41975</v>
      </c>
      <c r="B577" s="645" t="s">
        <v>10826</v>
      </c>
      <c r="C577" s="645" t="s">
        <v>11092</v>
      </c>
      <c r="D577" s="645">
        <v>524</v>
      </c>
      <c r="E577" s="660">
        <v>1350.38</v>
      </c>
    </row>
    <row r="578" spans="1:5">
      <c r="A578" s="33">
        <v>41975</v>
      </c>
      <c r="B578" s="645" t="s">
        <v>1633</v>
      </c>
      <c r="C578" s="645" t="s">
        <v>11087</v>
      </c>
      <c r="D578" s="645">
        <v>519</v>
      </c>
      <c r="E578" s="660">
        <v>781.55</v>
      </c>
    </row>
    <row r="579" spans="1:5">
      <c r="A579" s="33">
        <v>41975</v>
      </c>
      <c r="B579" s="645" t="s">
        <v>2268</v>
      </c>
      <c r="C579" s="645" t="s">
        <v>11120</v>
      </c>
      <c r="D579" s="645">
        <v>559</v>
      </c>
      <c r="E579" s="660">
        <v>676</v>
      </c>
    </row>
    <row r="580" spans="1:5">
      <c r="A580" s="33">
        <v>41975</v>
      </c>
      <c r="B580" s="645" t="s">
        <v>3017</v>
      </c>
      <c r="C580" s="645" t="s">
        <v>11116</v>
      </c>
      <c r="D580" s="645">
        <v>554</v>
      </c>
      <c r="E580" s="660">
        <v>2155.4899999999998</v>
      </c>
    </row>
    <row r="581" spans="1:5">
      <c r="A581" s="33">
        <v>41975</v>
      </c>
      <c r="B581" s="645" t="s">
        <v>9499</v>
      </c>
      <c r="C581" s="645" t="s">
        <v>11093</v>
      </c>
      <c r="D581" s="645">
        <v>525</v>
      </c>
      <c r="E581" s="660">
        <v>32.44</v>
      </c>
    </row>
    <row r="582" spans="1:5">
      <c r="A582" s="33">
        <v>41974</v>
      </c>
      <c r="B582" s="645" t="s">
        <v>629</v>
      </c>
      <c r="C582" s="645" t="s">
        <v>11019</v>
      </c>
      <c r="D582" s="645">
        <v>452</v>
      </c>
      <c r="E582" s="660">
        <v>151.4</v>
      </c>
    </row>
    <row r="583" spans="1:5">
      <c r="A583" s="33">
        <v>41975</v>
      </c>
      <c r="B583" s="645" t="s">
        <v>10360</v>
      </c>
      <c r="C583" s="645" t="s">
        <v>11072</v>
      </c>
      <c r="D583" s="645">
        <v>503</v>
      </c>
      <c r="E583" s="660">
        <v>505.5</v>
      </c>
    </row>
    <row r="584" spans="1:5">
      <c r="A584" s="33">
        <v>41975</v>
      </c>
      <c r="B584" s="645" t="s">
        <v>10365</v>
      </c>
      <c r="C584" s="645" t="s">
        <v>11108</v>
      </c>
      <c r="D584" s="645">
        <v>541</v>
      </c>
      <c r="E584" s="660">
        <v>208.8</v>
      </c>
    </row>
    <row r="585" spans="1:5">
      <c r="A585" s="33">
        <v>41975</v>
      </c>
      <c r="B585" s="645" t="s">
        <v>10364</v>
      </c>
      <c r="C585" s="645" t="s">
        <v>11105</v>
      </c>
      <c r="D585" s="645">
        <v>538</v>
      </c>
      <c r="E585" s="660">
        <v>197.2</v>
      </c>
    </row>
    <row r="586" spans="1:5">
      <c r="A586" s="33">
        <v>41975</v>
      </c>
      <c r="B586" s="645" t="s">
        <v>1485</v>
      </c>
      <c r="C586" s="645" t="s">
        <v>11091</v>
      </c>
      <c r="D586" s="645">
        <v>523</v>
      </c>
      <c r="E586" s="660">
        <v>890.3</v>
      </c>
    </row>
    <row r="587" spans="1:5">
      <c r="A587" s="33">
        <v>41975</v>
      </c>
      <c r="B587" s="645" t="s">
        <v>8661</v>
      </c>
      <c r="C587" s="645" t="s">
        <v>11073</v>
      </c>
      <c r="D587" s="645">
        <v>504</v>
      </c>
      <c r="E587" s="660">
        <v>1333.09</v>
      </c>
    </row>
    <row r="588" spans="1:5">
      <c r="A588" s="33">
        <v>41975</v>
      </c>
      <c r="B588" s="645" t="s">
        <v>8662</v>
      </c>
      <c r="C588" s="645" t="s">
        <v>11089</v>
      </c>
      <c r="D588" s="645">
        <v>521</v>
      </c>
      <c r="E588" s="660">
        <v>1333.09</v>
      </c>
    </row>
    <row r="589" spans="1:5">
      <c r="A589" s="33">
        <v>41975</v>
      </c>
      <c r="B589" s="645" t="s">
        <v>10144</v>
      </c>
      <c r="C589" s="645" t="s">
        <v>11084</v>
      </c>
      <c r="D589" s="645">
        <v>516</v>
      </c>
      <c r="E589" s="660">
        <v>1393.11</v>
      </c>
    </row>
    <row r="590" spans="1:5">
      <c r="A590" s="33">
        <v>41975</v>
      </c>
      <c r="B590" s="645" t="s">
        <v>9052</v>
      </c>
      <c r="C590" s="645" t="s">
        <v>11107</v>
      </c>
      <c r="D590" s="645">
        <v>540</v>
      </c>
      <c r="E590" s="660">
        <v>197.2</v>
      </c>
    </row>
    <row r="591" spans="1:5">
      <c r="A591" s="33">
        <v>41975</v>
      </c>
      <c r="B591" s="645" t="s">
        <v>7852</v>
      </c>
      <c r="C591" s="645" t="s">
        <v>11102</v>
      </c>
      <c r="D591" s="645">
        <v>535</v>
      </c>
      <c r="E591" s="660">
        <v>203</v>
      </c>
    </row>
    <row r="592" spans="1:5">
      <c r="A592" s="33">
        <v>41975</v>
      </c>
      <c r="B592" s="645" t="s">
        <v>10146</v>
      </c>
      <c r="C592" s="645" t="s">
        <v>11103</v>
      </c>
      <c r="D592" s="645">
        <v>536</v>
      </c>
      <c r="E592" s="660">
        <v>232</v>
      </c>
    </row>
    <row r="593" spans="1:5">
      <c r="A593" s="33">
        <v>41975</v>
      </c>
      <c r="B593" s="645" t="s">
        <v>32</v>
      </c>
      <c r="C593" s="645" t="s">
        <v>11097</v>
      </c>
      <c r="D593" s="645">
        <v>543</v>
      </c>
      <c r="E593" s="660">
        <v>912.76</v>
      </c>
    </row>
    <row r="594" spans="1:5">
      <c r="A594" s="33">
        <v>41975</v>
      </c>
      <c r="B594" s="645" t="s">
        <v>11126</v>
      </c>
      <c r="C594" s="645" t="s">
        <v>11125</v>
      </c>
      <c r="D594" s="645">
        <v>526</v>
      </c>
      <c r="E594" s="660">
        <v>617.67999999999995</v>
      </c>
    </row>
    <row r="595" spans="1:5">
      <c r="A595" s="33">
        <v>41975</v>
      </c>
      <c r="B595" s="645" t="s">
        <v>5296</v>
      </c>
      <c r="C595" s="645" t="s">
        <v>11046</v>
      </c>
      <c r="D595" s="645">
        <v>479</v>
      </c>
      <c r="E595" s="660">
        <v>252.75</v>
      </c>
    </row>
    <row r="596" spans="1:5">
      <c r="A596" s="33">
        <v>41975</v>
      </c>
      <c r="B596" s="645" t="s">
        <v>525</v>
      </c>
      <c r="C596" s="645" t="s">
        <v>11055</v>
      </c>
      <c r="D596" s="645">
        <v>488</v>
      </c>
      <c r="E596" s="660">
        <v>382.72</v>
      </c>
    </row>
    <row r="597" spans="1:5">
      <c r="A597" s="33">
        <v>41975</v>
      </c>
      <c r="B597" s="645" t="s">
        <v>6376</v>
      </c>
      <c r="C597" s="645" t="s">
        <v>11080</v>
      </c>
      <c r="D597" s="645">
        <v>512</v>
      </c>
      <c r="E597" s="660">
        <v>169.41</v>
      </c>
    </row>
    <row r="599" spans="1:5">
      <c r="A599" s="239">
        <v>41977</v>
      </c>
    </row>
    <row r="600" spans="1:5">
      <c r="A600" s="33">
        <v>41975</v>
      </c>
      <c r="B600" s="645" t="s">
        <v>233</v>
      </c>
      <c r="C600" s="645" t="s">
        <v>11074</v>
      </c>
      <c r="D600" s="645">
        <v>505</v>
      </c>
      <c r="E600" s="660">
        <v>588.79999999999995</v>
      </c>
    </row>
    <row r="601" spans="1:5">
      <c r="A601" s="33">
        <v>41975</v>
      </c>
      <c r="B601" s="645" t="s">
        <v>9894</v>
      </c>
      <c r="C601" s="645" t="s">
        <v>11081</v>
      </c>
      <c r="D601" s="645">
        <v>513</v>
      </c>
      <c r="E601" s="660">
        <v>606.6</v>
      </c>
    </row>
    <row r="602" spans="1:5">
      <c r="A602" s="33">
        <v>41975</v>
      </c>
      <c r="B602" s="645" t="s">
        <v>538</v>
      </c>
      <c r="C602" s="645" t="s">
        <v>11085</v>
      </c>
      <c r="D602" s="645">
        <v>517</v>
      </c>
      <c r="E602" s="660">
        <v>1178.8800000000001</v>
      </c>
    </row>
    <row r="603" spans="1:5">
      <c r="A603" s="33">
        <v>41974</v>
      </c>
      <c r="B603" s="645" t="s">
        <v>681</v>
      </c>
      <c r="C603" s="645" t="s">
        <v>11022</v>
      </c>
      <c r="D603" s="645">
        <v>456</v>
      </c>
      <c r="E603" s="660">
        <v>341.5</v>
      </c>
    </row>
    <row r="604" spans="1:5">
      <c r="A604" s="33">
        <v>41974</v>
      </c>
      <c r="B604" s="645" t="s">
        <v>626</v>
      </c>
      <c r="C604" s="645" t="s">
        <v>11021</v>
      </c>
      <c r="D604" s="645">
        <v>454</v>
      </c>
      <c r="E604" s="660">
        <v>213.73</v>
      </c>
    </row>
    <row r="605" spans="1:5">
      <c r="A605" s="33">
        <v>41975</v>
      </c>
      <c r="B605" s="645" t="s">
        <v>10827</v>
      </c>
      <c r="C605" s="645" t="s">
        <v>11104</v>
      </c>
      <c r="D605" s="645">
        <v>537</v>
      </c>
      <c r="E605" s="660">
        <v>208.8</v>
      </c>
    </row>
    <row r="606" spans="1:5">
      <c r="A606" s="33">
        <v>41975</v>
      </c>
      <c r="B606" s="645" t="s">
        <v>9715</v>
      </c>
      <c r="C606" s="645" t="s">
        <v>11075</v>
      </c>
      <c r="D606" s="645">
        <v>506</v>
      </c>
      <c r="E606" s="660">
        <v>410.19</v>
      </c>
    </row>
    <row r="607" spans="1:5">
      <c r="A607" s="33">
        <v>41975</v>
      </c>
      <c r="B607" s="645" t="s">
        <v>561</v>
      </c>
      <c r="C607" s="645" t="s">
        <v>11057</v>
      </c>
      <c r="D607" s="645">
        <v>490</v>
      </c>
      <c r="E607" s="660">
        <v>189.45</v>
      </c>
    </row>
    <row r="608" spans="1:5">
      <c r="A608" s="817">
        <v>41977</v>
      </c>
      <c r="B608" s="818" t="s">
        <v>100</v>
      </c>
      <c r="C608" s="818" t="s">
        <v>11127</v>
      </c>
      <c r="D608" s="818">
        <v>561</v>
      </c>
      <c r="E608" s="819">
        <v>1000</v>
      </c>
    </row>
    <row r="609" spans="1:5">
      <c r="A609" s="33">
        <v>41975</v>
      </c>
      <c r="B609" s="645" t="s">
        <v>456</v>
      </c>
      <c r="C609" s="645" t="s">
        <v>11090</v>
      </c>
      <c r="D609" s="645">
        <v>522</v>
      </c>
      <c r="E609" s="660">
        <v>666.12</v>
      </c>
    </row>
    <row r="610" spans="1:5">
      <c r="A610" s="33">
        <v>41975</v>
      </c>
      <c r="B610" s="645" t="s">
        <v>518</v>
      </c>
      <c r="C610" s="645" t="s">
        <v>11043</v>
      </c>
      <c r="D610" s="645">
        <v>476</v>
      </c>
      <c r="E610" s="660">
        <v>263.88</v>
      </c>
    </row>
    <row r="611" spans="1:5">
      <c r="A611" s="33">
        <v>41975</v>
      </c>
      <c r="B611" s="645" t="s">
        <v>468</v>
      </c>
      <c r="C611" s="645" t="s">
        <v>11115</v>
      </c>
      <c r="D611" s="645">
        <v>553</v>
      </c>
      <c r="E611" s="660">
        <v>804.61</v>
      </c>
    </row>
    <row r="612" spans="1:5">
      <c r="A612" s="33">
        <v>41977</v>
      </c>
      <c r="B612" s="645" t="s">
        <v>835</v>
      </c>
      <c r="C612" s="645" t="s">
        <v>11127</v>
      </c>
      <c r="D612" s="645">
        <v>562</v>
      </c>
      <c r="E612" s="660">
        <v>900</v>
      </c>
    </row>
    <row r="613" spans="1:5">
      <c r="A613" s="33">
        <v>41975</v>
      </c>
      <c r="B613" s="645" t="s">
        <v>6378</v>
      </c>
      <c r="C613" s="645" t="s">
        <v>11094</v>
      </c>
      <c r="D613" s="645">
        <v>528</v>
      </c>
      <c r="E613" s="660">
        <v>556.04999999999995</v>
      </c>
    </row>
    <row r="614" spans="1:5">
      <c r="A614" s="33">
        <v>41975</v>
      </c>
      <c r="B614" s="645" t="s">
        <v>10150</v>
      </c>
      <c r="C614" s="645" t="s">
        <v>11088</v>
      </c>
      <c r="D614" s="645">
        <v>520</v>
      </c>
      <c r="E614" s="660">
        <v>981</v>
      </c>
    </row>
    <row r="615" spans="1:5">
      <c r="A615" s="33">
        <v>41975</v>
      </c>
      <c r="B615" s="645" t="s">
        <v>3778</v>
      </c>
      <c r="C615" s="645" t="s">
        <v>11053</v>
      </c>
      <c r="D615" s="645">
        <v>486</v>
      </c>
      <c r="E615" s="660">
        <v>242.59</v>
      </c>
    </row>
    <row r="616" spans="1:5">
      <c r="A616" s="33">
        <v>41977</v>
      </c>
      <c r="B616" s="645" t="s">
        <v>1357</v>
      </c>
      <c r="C616" s="645" t="s">
        <v>11128</v>
      </c>
      <c r="D616" s="645">
        <v>563</v>
      </c>
      <c r="E616" s="660">
        <v>5205.67</v>
      </c>
    </row>
    <row r="617" spans="1:5">
      <c r="A617" s="33">
        <v>41975</v>
      </c>
      <c r="B617" s="645" t="s">
        <v>563</v>
      </c>
      <c r="C617" s="645" t="s">
        <v>11096</v>
      </c>
      <c r="D617" s="645">
        <v>530</v>
      </c>
      <c r="E617" s="660">
        <v>824.32</v>
      </c>
    </row>
    <row r="618" spans="1:5">
      <c r="A618" s="33">
        <v>41975</v>
      </c>
      <c r="B618" s="645" t="s">
        <v>8242</v>
      </c>
      <c r="C618" s="645" t="s">
        <v>11076</v>
      </c>
      <c r="D618" s="645">
        <v>507</v>
      </c>
      <c r="E618" s="660">
        <v>728.25</v>
      </c>
    </row>
    <row r="619" spans="1:5">
      <c r="A619" s="33">
        <v>41975</v>
      </c>
      <c r="B619" s="645" t="s">
        <v>5613</v>
      </c>
      <c r="C619" s="645" t="s">
        <v>11077</v>
      </c>
      <c r="D619" s="645">
        <v>508</v>
      </c>
      <c r="E619" s="660">
        <v>1444.04</v>
      </c>
    </row>
    <row r="620" spans="1:5">
      <c r="A620" s="33">
        <v>41975</v>
      </c>
      <c r="B620" s="645" t="s">
        <v>7169</v>
      </c>
      <c r="C620" s="645" t="s">
        <v>11101</v>
      </c>
      <c r="D620" s="645">
        <v>534</v>
      </c>
      <c r="E620" s="660">
        <v>312</v>
      </c>
    </row>
    <row r="621" spans="1:5">
      <c r="A621" s="33">
        <v>41977</v>
      </c>
      <c r="B621" s="645" t="s">
        <v>835</v>
      </c>
      <c r="C621" s="645" t="s">
        <v>7991</v>
      </c>
      <c r="D621" s="645">
        <v>564</v>
      </c>
      <c r="E621" s="660">
        <v>500</v>
      </c>
    </row>
    <row r="622" spans="1:5">
      <c r="A622" s="33">
        <v>41975</v>
      </c>
      <c r="B622" s="645" t="s">
        <v>369</v>
      </c>
      <c r="C622" s="645" t="s">
        <v>11118</v>
      </c>
      <c r="D622" s="645">
        <v>557</v>
      </c>
      <c r="E622" s="660">
        <v>1364.96</v>
      </c>
    </row>
    <row r="623" spans="1:5">
      <c r="A623" s="33">
        <v>41975</v>
      </c>
      <c r="B623" s="645" t="s">
        <v>5298</v>
      </c>
      <c r="C623" s="645" t="s">
        <v>11111</v>
      </c>
      <c r="D623" s="645">
        <v>549</v>
      </c>
      <c r="E623" s="660">
        <v>156</v>
      </c>
    </row>
    <row r="624" spans="1:5">
      <c r="A624" s="33">
        <v>41975</v>
      </c>
      <c r="B624" s="645" t="s">
        <v>10828</v>
      </c>
      <c r="C624" s="645" t="s">
        <v>11106</v>
      </c>
      <c r="D624" s="645">
        <v>539</v>
      </c>
      <c r="E624" s="660">
        <v>232</v>
      </c>
    </row>
    <row r="625" spans="1:5">
      <c r="A625" s="33">
        <v>41975</v>
      </c>
      <c r="B625" s="645" t="s">
        <v>367</v>
      </c>
      <c r="C625" s="645" t="s">
        <v>11117</v>
      </c>
      <c r="D625" s="645">
        <v>556</v>
      </c>
      <c r="E625" s="660">
        <v>884.51</v>
      </c>
    </row>
    <row r="626" spans="1:5">
      <c r="A626" s="33">
        <v>41975</v>
      </c>
      <c r="B626" s="645" t="s">
        <v>1640</v>
      </c>
      <c r="C626" s="645" t="s">
        <v>11112</v>
      </c>
      <c r="D626" s="645">
        <v>550</v>
      </c>
      <c r="E626" s="660">
        <v>156</v>
      </c>
    </row>
    <row r="627" spans="1:5">
      <c r="A627" s="33">
        <v>41975</v>
      </c>
      <c r="B627" s="645" t="s">
        <v>457</v>
      </c>
      <c r="C627" s="645" t="s">
        <v>11119</v>
      </c>
      <c r="D627" s="645">
        <v>558</v>
      </c>
      <c r="E627" s="660">
        <v>1379.38</v>
      </c>
    </row>
    <row r="628" spans="1:5">
      <c r="A628" s="33">
        <v>41975</v>
      </c>
      <c r="B628" s="645" t="s">
        <v>75</v>
      </c>
      <c r="C628" s="645" t="s">
        <v>11114</v>
      </c>
      <c r="D628" s="645">
        <v>552</v>
      </c>
      <c r="E628" s="660">
        <v>156</v>
      </c>
    </row>
    <row r="629" spans="1:5">
      <c r="A629" s="33">
        <v>41975</v>
      </c>
      <c r="B629" s="645" t="s">
        <v>9499</v>
      </c>
      <c r="C629" s="645" t="s">
        <v>11099</v>
      </c>
      <c r="D629" s="645">
        <v>532</v>
      </c>
      <c r="E629" s="660">
        <v>156</v>
      </c>
    </row>
    <row r="630" spans="1:5">
      <c r="A630" s="33">
        <v>41978</v>
      </c>
      <c r="B630" s="645" t="s">
        <v>835</v>
      </c>
      <c r="C630" s="645" t="s">
        <v>11130</v>
      </c>
      <c r="D630" s="645">
        <v>565</v>
      </c>
      <c r="E630" s="660">
        <v>800</v>
      </c>
    </row>
    <row r="631" spans="1:5">
      <c r="A631" s="33">
        <v>41978</v>
      </c>
      <c r="B631" s="645" t="s">
        <v>835</v>
      </c>
      <c r="C631" s="645" t="s">
        <v>11130</v>
      </c>
      <c r="D631" s="645">
        <v>566</v>
      </c>
      <c r="E631" s="660">
        <v>1500</v>
      </c>
    </row>
    <row r="632" spans="1:5">
      <c r="A632" s="734">
        <v>41975</v>
      </c>
      <c r="B632" s="733" t="s">
        <v>558</v>
      </c>
      <c r="C632" s="645" t="s">
        <v>11153</v>
      </c>
      <c r="D632" s="645">
        <v>547</v>
      </c>
      <c r="E632" s="660">
        <v>263.57</v>
      </c>
    </row>
    <row r="633" spans="1:5">
      <c r="A633" s="33">
        <v>41975</v>
      </c>
      <c r="B633" s="645" t="s">
        <v>6377</v>
      </c>
      <c r="C633" s="645" t="s">
        <v>11082</v>
      </c>
      <c r="D633" s="645">
        <v>514</v>
      </c>
      <c r="E633" s="660">
        <v>404.4</v>
      </c>
    </row>
    <row r="635" spans="1:5">
      <c r="A635" s="239">
        <v>41981</v>
      </c>
    </row>
    <row r="636" spans="1:5">
      <c r="A636" s="33">
        <v>41975</v>
      </c>
      <c r="B636" s="645" t="s">
        <v>457</v>
      </c>
      <c r="C636" s="645" t="s">
        <v>11109</v>
      </c>
      <c r="D636" s="645">
        <v>544</v>
      </c>
      <c r="E636" s="660">
        <v>460</v>
      </c>
    </row>
    <row r="637" spans="1:5">
      <c r="A637" s="33">
        <v>41978</v>
      </c>
      <c r="B637" s="645" t="s">
        <v>8532</v>
      </c>
      <c r="C637" s="645" t="s">
        <v>11095</v>
      </c>
      <c r="D637" s="645">
        <v>567</v>
      </c>
      <c r="E637" s="660">
        <v>606.6</v>
      </c>
    </row>
    <row r="638" spans="1:5">
      <c r="A638" s="33">
        <v>41975</v>
      </c>
      <c r="B638" s="645" t="s">
        <v>11068</v>
      </c>
      <c r="C638" s="645" t="s">
        <v>11083</v>
      </c>
      <c r="D638" s="645">
        <v>515</v>
      </c>
      <c r="E638" s="660">
        <v>303.3</v>
      </c>
    </row>
    <row r="639" spans="1:5">
      <c r="A639" s="33">
        <v>41975</v>
      </c>
      <c r="B639" s="645" t="s">
        <v>3924</v>
      </c>
      <c r="C639" s="645" t="s">
        <v>11047</v>
      </c>
      <c r="D639" s="645">
        <v>480</v>
      </c>
      <c r="E639" s="660">
        <v>278.02999999999997</v>
      </c>
    </row>
    <row r="640" spans="1:5">
      <c r="A640" s="33">
        <v>41975</v>
      </c>
      <c r="B640" s="645" t="s">
        <v>5788</v>
      </c>
      <c r="C640" s="645" t="s">
        <v>11100</v>
      </c>
      <c r="D640" s="645">
        <v>533</v>
      </c>
      <c r="E640" s="660">
        <v>282</v>
      </c>
    </row>
    <row r="641" spans="1:5">
      <c r="A641" s="46"/>
      <c r="B641" s="650"/>
      <c r="C641" s="650"/>
      <c r="D641" s="650"/>
      <c r="E641" s="686"/>
    </row>
    <row r="642" spans="1:5">
      <c r="A642" s="239">
        <v>41982</v>
      </c>
    </row>
    <row r="643" spans="1:5">
      <c r="A643" s="33">
        <v>41975</v>
      </c>
      <c r="B643" s="645" t="s">
        <v>7850</v>
      </c>
      <c r="C643" s="645" t="s">
        <v>11086</v>
      </c>
      <c r="D643" s="645">
        <v>518</v>
      </c>
      <c r="E643" s="660">
        <v>697.92</v>
      </c>
    </row>
    <row r="644" spans="1:5">
      <c r="A644" s="33">
        <v>41975</v>
      </c>
      <c r="B644" s="645" t="s">
        <v>5617</v>
      </c>
      <c r="C644" s="645" t="s">
        <v>11110</v>
      </c>
      <c r="D644" s="645">
        <v>545</v>
      </c>
      <c r="E644" s="660">
        <v>405.6</v>
      </c>
    </row>
    <row r="645" spans="1:5">
      <c r="A645" s="33">
        <v>41982</v>
      </c>
      <c r="B645" s="645" t="s">
        <v>11161</v>
      </c>
      <c r="C645" s="645" t="s">
        <v>11160</v>
      </c>
      <c r="D645" s="645">
        <v>568</v>
      </c>
      <c r="E645" s="660">
        <v>5804.98</v>
      </c>
    </row>
    <row r="647" spans="1:5">
      <c r="A647" s="239">
        <v>41983</v>
      </c>
    </row>
    <row r="648" spans="1:5">
      <c r="A648" s="33">
        <v>41975</v>
      </c>
      <c r="B648" s="645" t="s">
        <v>1707</v>
      </c>
      <c r="C648" s="645" t="s">
        <v>11079</v>
      </c>
      <c r="D648" s="645">
        <v>511</v>
      </c>
      <c r="E648" s="660">
        <v>368.08</v>
      </c>
    </row>
    <row r="649" spans="1:5">
      <c r="A649" s="33">
        <v>41983</v>
      </c>
      <c r="B649" s="645" t="s">
        <v>4220</v>
      </c>
      <c r="C649" s="645" t="s">
        <v>11166</v>
      </c>
      <c r="D649" s="645">
        <v>572</v>
      </c>
      <c r="E649" s="660">
        <v>300</v>
      </c>
    </row>
    <row r="650" spans="1:5">
      <c r="A650" s="33">
        <v>41983</v>
      </c>
      <c r="B650" s="645" t="s">
        <v>2482</v>
      </c>
      <c r="C650" s="645" t="s">
        <v>11163</v>
      </c>
      <c r="D650" s="645">
        <v>569</v>
      </c>
      <c r="E650" s="660">
        <v>1500</v>
      </c>
    </row>
    <row r="651" spans="1:5">
      <c r="A651" s="33">
        <v>41975</v>
      </c>
      <c r="B651" s="645" t="s">
        <v>5614</v>
      </c>
      <c r="C651" s="645" t="s">
        <v>11171</v>
      </c>
      <c r="D651" s="645">
        <v>527</v>
      </c>
      <c r="E651" s="660">
        <v>489.92</v>
      </c>
    </row>
    <row r="652" spans="1:5">
      <c r="A652" s="46"/>
      <c r="B652" s="650"/>
      <c r="C652" s="650"/>
      <c r="D652" s="650"/>
      <c r="E652" s="686"/>
    </row>
    <row r="653" spans="1:5">
      <c r="A653" s="239">
        <v>41984</v>
      </c>
    </row>
    <row r="654" spans="1:5">
      <c r="A654" s="33">
        <v>41983</v>
      </c>
      <c r="B654" s="645" t="s">
        <v>3157</v>
      </c>
      <c r="C654" s="645" t="s">
        <v>11165</v>
      </c>
      <c r="D654" s="645">
        <v>571</v>
      </c>
      <c r="E654" s="660">
        <v>467.86</v>
      </c>
    </row>
    <row r="655" spans="1:5">
      <c r="A655" s="33">
        <v>41983</v>
      </c>
      <c r="B655" s="645" t="s">
        <v>166</v>
      </c>
      <c r="C655" s="645" t="s">
        <v>11167</v>
      </c>
      <c r="D655" s="645">
        <v>573</v>
      </c>
      <c r="E655" s="660">
        <v>1024.1199999999999</v>
      </c>
    </row>
    <row r="656" spans="1:5">
      <c r="A656" s="33">
        <v>41975</v>
      </c>
      <c r="B656" s="645" t="s">
        <v>10604</v>
      </c>
      <c r="C656" s="645" t="s">
        <v>11098</v>
      </c>
      <c r="D656" s="645">
        <v>531</v>
      </c>
      <c r="E656" s="660">
        <v>156</v>
      </c>
    </row>
    <row r="657" spans="1:5">
      <c r="A657" s="33">
        <v>41974</v>
      </c>
      <c r="B657" s="645" t="s">
        <v>9366</v>
      </c>
      <c r="C657" s="645" t="s">
        <v>11038</v>
      </c>
      <c r="D657" s="645">
        <v>472</v>
      </c>
      <c r="E657" s="660">
        <v>75.03</v>
      </c>
    </row>
    <row r="659" spans="1:5">
      <c r="A659" s="239">
        <v>41985</v>
      </c>
    </row>
    <row r="660" spans="1:5">
      <c r="A660" s="33">
        <v>41983</v>
      </c>
      <c r="B660" s="645" t="s">
        <v>4145</v>
      </c>
      <c r="C660" s="645" t="s">
        <v>11169</v>
      </c>
      <c r="D660" s="645">
        <v>575</v>
      </c>
      <c r="E660" s="660">
        <v>600</v>
      </c>
    </row>
    <row r="661" spans="1:5">
      <c r="A661" s="33">
        <v>41974</v>
      </c>
      <c r="B661" s="645" t="s">
        <v>11015</v>
      </c>
      <c r="C661" s="645" t="s">
        <v>11033</v>
      </c>
      <c r="D661" s="645">
        <v>467</v>
      </c>
      <c r="E661" s="660">
        <v>30.6</v>
      </c>
    </row>
    <row r="662" spans="1:5">
      <c r="A662" s="33">
        <v>41983</v>
      </c>
      <c r="B662" s="645" t="s">
        <v>100</v>
      </c>
      <c r="C662" s="645" t="s">
        <v>11164</v>
      </c>
      <c r="D662" s="645">
        <v>570</v>
      </c>
      <c r="E662" s="660">
        <v>1000</v>
      </c>
    </row>
    <row r="664" spans="1:5">
      <c r="A664" s="239">
        <v>41988</v>
      </c>
    </row>
    <row r="665" spans="1:5">
      <c r="A665" s="33">
        <v>41988</v>
      </c>
      <c r="B665" s="645" t="s">
        <v>354</v>
      </c>
      <c r="C665" s="645" t="s">
        <v>11211</v>
      </c>
      <c r="D665" s="645">
        <v>579</v>
      </c>
      <c r="E665" s="660">
        <v>1364</v>
      </c>
    </row>
    <row r="666" spans="1:5">
      <c r="A666" s="33">
        <v>41988</v>
      </c>
      <c r="B666" s="645" t="s">
        <v>354</v>
      </c>
      <c r="C666" s="645" t="s">
        <v>11212</v>
      </c>
      <c r="D666" s="645">
        <v>580</v>
      </c>
      <c r="E666" s="660">
        <v>520</v>
      </c>
    </row>
    <row r="667" spans="1:5">
      <c r="A667" s="33">
        <v>41988</v>
      </c>
      <c r="B667" s="645" t="s">
        <v>468</v>
      </c>
      <c r="C667" s="645" t="s">
        <v>11210</v>
      </c>
      <c r="D667" s="645">
        <v>578</v>
      </c>
      <c r="E667" s="660">
        <v>1464</v>
      </c>
    </row>
    <row r="668" spans="1:5">
      <c r="A668" s="33">
        <v>41983</v>
      </c>
      <c r="B668" s="645" t="s">
        <v>1871</v>
      </c>
      <c r="C668" s="645" t="s">
        <v>11168</v>
      </c>
      <c r="D668" s="645">
        <v>574</v>
      </c>
      <c r="E668" s="660">
        <v>302.76</v>
      </c>
    </row>
    <row r="669" spans="1:5">
      <c r="A669" s="33">
        <v>41975</v>
      </c>
      <c r="B669" s="645" t="s">
        <v>1043</v>
      </c>
      <c r="C669" s="645" t="s">
        <v>11113</v>
      </c>
      <c r="D669" s="645">
        <v>551</v>
      </c>
      <c r="E669" s="660">
        <v>104</v>
      </c>
    </row>
    <row r="670" spans="1:5">
      <c r="A670" s="33">
        <v>41988</v>
      </c>
      <c r="B670" s="645" t="s">
        <v>835</v>
      </c>
      <c r="C670" s="645" t="s">
        <v>11127</v>
      </c>
      <c r="D670" s="645">
        <v>581</v>
      </c>
      <c r="E670" s="660">
        <v>1500</v>
      </c>
    </row>
    <row r="671" spans="1:5">
      <c r="A671" s="33">
        <v>41975</v>
      </c>
      <c r="B671" s="645" t="s">
        <v>11214</v>
      </c>
      <c r="C671" s="645" t="s">
        <v>11213</v>
      </c>
      <c r="D671" s="645">
        <v>542</v>
      </c>
      <c r="E671" s="660">
        <v>179.67</v>
      </c>
    </row>
    <row r="673" spans="1:5">
      <c r="A673" s="239">
        <v>41991</v>
      </c>
    </row>
    <row r="674" spans="1:5">
      <c r="A674" s="33">
        <v>41983</v>
      </c>
      <c r="B674" s="645" t="s">
        <v>583</v>
      </c>
      <c r="C674" s="645" t="s">
        <v>11170</v>
      </c>
      <c r="D674" s="645">
        <v>577</v>
      </c>
      <c r="E674" s="660">
        <v>50.4</v>
      </c>
    </row>
    <row r="676" spans="1:5">
      <c r="A676" s="239">
        <v>41995</v>
      </c>
    </row>
    <row r="677" spans="1:5">
      <c r="A677" s="33">
        <v>41995</v>
      </c>
      <c r="B677" s="645" t="s">
        <v>2897</v>
      </c>
      <c r="C677" s="645" t="s">
        <v>11251</v>
      </c>
      <c r="D677" s="645">
        <v>657</v>
      </c>
      <c r="E677" s="660">
        <v>1000</v>
      </c>
    </row>
    <row r="678" spans="1:5">
      <c r="A678" s="33">
        <v>41995</v>
      </c>
      <c r="B678" s="645" t="s">
        <v>2897</v>
      </c>
      <c r="C678" s="645" t="s">
        <v>11252</v>
      </c>
      <c r="D678" s="645">
        <v>659</v>
      </c>
      <c r="E678" s="660">
        <v>400</v>
      </c>
    </row>
    <row r="679" spans="1:5">
      <c r="A679" s="33">
        <v>41995</v>
      </c>
      <c r="B679" s="645" t="s">
        <v>200</v>
      </c>
      <c r="C679" s="645" t="s">
        <v>11305</v>
      </c>
      <c r="D679" s="645">
        <v>592</v>
      </c>
      <c r="E679" s="660">
        <v>418.16</v>
      </c>
    </row>
    <row r="680" spans="1:5">
      <c r="A680" s="33">
        <v>41995</v>
      </c>
      <c r="B680" s="645" t="s">
        <v>497</v>
      </c>
      <c r="C680" s="645" t="s">
        <v>11301</v>
      </c>
      <c r="D680" s="645">
        <v>588</v>
      </c>
      <c r="E680" s="660">
        <v>366.58</v>
      </c>
    </row>
    <row r="681" spans="1:5">
      <c r="A681" s="33">
        <v>41995</v>
      </c>
      <c r="B681" s="645" t="s">
        <v>1992</v>
      </c>
      <c r="C681" s="645" t="s">
        <v>11298</v>
      </c>
      <c r="D681" s="645">
        <v>585</v>
      </c>
      <c r="E681" s="660">
        <v>532.46</v>
      </c>
    </row>
    <row r="682" spans="1:5">
      <c r="A682" s="33">
        <v>41995</v>
      </c>
      <c r="B682" s="645" t="s">
        <v>635</v>
      </c>
      <c r="C682" s="645" t="s">
        <v>11311</v>
      </c>
      <c r="D682" s="645">
        <v>598</v>
      </c>
      <c r="E682" s="660">
        <v>356.83</v>
      </c>
    </row>
    <row r="683" spans="1:5">
      <c r="A683" s="33">
        <v>41995</v>
      </c>
      <c r="B683" s="645" t="s">
        <v>1032</v>
      </c>
      <c r="C683" s="645" t="s">
        <v>11314</v>
      </c>
      <c r="D683" s="645">
        <v>601</v>
      </c>
      <c r="E683" s="660">
        <v>242.21</v>
      </c>
    </row>
    <row r="684" spans="1:5">
      <c r="A684" s="33">
        <v>41995</v>
      </c>
      <c r="B684" s="645" t="s">
        <v>801</v>
      </c>
      <c r="C684" s="645" t="s">
        <v>11337</v>
      </c>
      <c r="D684" s="645">
        <v>624</v>
      </c>
      <c r="E684" s="660">
        <v>1283.33</v>
      </c>
    </row>
    <row r="685" spans="1:5">
      <c r="A685" s="33">
        <v>41995</v>
      </c>
      <c r="B685" s="645" t="s">
        <v>2397</v>
      </c>
      <c r="C685" s="645" t="s">
        <v>11306</v>
      </c>
      <c r="D685" s="645">
        <v>593</v>
      </c>
      <c r="E685" s="660">
        <v>352.78</v>
      </c>
    </row>
    <row r="686" spans="1:5">
      <c r="A686" s="33">
        <v>41995</v>
      </c>
      <c r="B686" s="645" t="s">
        <v>632</v>
      </c>
      <c r="C686" s="645" t="s">
        <v>11307</v>
      </c>
      <c r="D686" s="645">
        <v>594</v>
      </c>
      <c r="E686" s="660">
        <v>272.25</v>
      </c>
    </row>
    <row r="687" spans="1:5">
      <c r="A687" s="33">
        <v>41995</v>
      </c>
      <c r="B687" s="645" t="s">
        <v>11371</v>
      </c>
      <c r="C687" s="645" t="s">
        <v>11319</v>
      </c>
      <c r="D687" s="645">
        <v>606</v>
      </c>
      <c r="E687" s="660">
        <v>91.67</v>
      </c>
    </row>
    <row r="688" spans="1:5">
      <c r="A688" s="33">
        <v>41995</v>
      </c>
      <c r="B688" s="645" t="s">
        <v>1734</v>
      </c>
      <c r="C688" s="645" t="s">
        <v>11326</v>
      </c>
      <c r="D688" s="645">
        <v>613</v>
      </c>
      <c r="E688" s="660">
        <v>518.33000000000004</v>
      </c>
    </row>
    <row r="689" spans="1:5">
      <c r="A689" s="33">
        <v>41995</v>
      </c>
      <c r="B689" s="645" t="s">
        <v>10828</v>
      </c>
      <c r="C689" s="645" t="s">
        <v>11290</v>
      </c>
      <c r="D689" s="645">
        <v>681</v>
      </c>
      <c r="E689" s="660">
        <v>232</v>
      </c>
    </row>
    <row r="690" spans="1:5">
      <c r="A690" s="33">
        <v>41995</v>
      </c>
      <c r="B690" s="645" t="s">
        <v>32</v>
      </c>
      <c r="C690" s="645" t="s">
        <v>11338</v>
      </c>
      <c r="D690" s="645">
        <v>625</v>
      </c>
      <c r="E690" s="660">
        <v>1101.33</v>
      </c>
    </row>
    <row r="695" spans="1:5">
      <c r="A695" s="239">
        <v>41996</v>
      </c>
    </row>
    <row r="696" spans="1:5">
      <c r="A696" s="33">
        <v>41995</v>
      </c>
      <c r="B696" s="645" t="s">
        <v>3775</v>
      </c>
      <c r="C696" s="645" t="s">
        <v>11308</v>
      </c>
      <c r="D696" s="645">
        <v>595</v>
      </c>
      <c r="E696" s="660">
        <v>351.43</v>
      </c>
    </row>
    <row r="697" spans="1:5">
      <c r="A697" s="33">
        <v>41995</v>
      </c>
      <c r="B697" s="645" t="s">
        <v>2147</v>
      </c>
      <c r="C697" s="645" t="s">
        <v>11323</v>
      </c>
      <c r="D697" s="645">
        <v>610</v>
      </c>
      <c r="E697" s="660">
        <v>506.67</v>
      </c>
    </row>
    <row r="698" spans="1:5">
      <c r="A698" s="33">
        <v>41995</v>
      </c>
      <c r="B698" s="645" t="s">
        <v>4500</v>
      </c>
      <c r="C698" s="645" t="s">
        <v>11362</v>
      </c>
      <c r="D698" s="645">
        <v>649</v>
      </c>
      <c r="E698" s="660">
        <v>899.56</v>
      </c>
    </row>
    <row r="699" spans="1:5">
      <c r="A699" s="33">
        <v>41995</v>
      </c>
      <c r="B699" s="645" t="s">
        <v>457</v>
      </c>
      <c r="C699" s="645" t="s">
        <v>11304</v>
      </c>
      <c r="D699" s="645">
        <v>591</v>
      </c>
      <c r="E699" s="660">
        <v>2152.7800000000002</v>
      </c>
    </row>
    <row r="700" spans="1:5">
      <c r="A700" s="33">
        <v>41995</v>
      </c>
      <c r="B700" s="645" t="s">
        <v>10360</v>
      </c>
      <c r="C700" s="645" t="s">
        <v>11340</v>
      </c>
      <c r="D700" s="645">
        <v>627</v>
      </c>
      <c r="E700" s="660">
        <v>286.11</v>
      </c>
    </row>
    <row r="701" spans="1:5">
      <c r="A701" s="33">
        <v>41995</v>
      </c>
      <c r="B701" s="645" t="s">
        <v>5613</v>
      </c>
      <c r="C701" s="645" t="s">
        <v>11345</v>
      </c>
      <c r="D701" s="645">
        <v>632</v>
      </c>
      <c r="E701" s="660">
        <v>1990</v>
      </c>
    </row>
    <row r="702" spans="1:5">
      <c r="A702" s="33">
        <v>41995</v>
      </c>
      <c r="B702" s="645" t="s">
        <v>9049</v>
      </c>
      <c r="C702" s="645" t="s">
        <v>11356</v>
      </c>
      <c r="D702" s="645">
        <v>643</v>
      </c>
      <c r="E702" s="660">
        <v>699.35</v>
      </c>
    </row>
    <row r="703" spans="1:5">
      <c r="A703" s="33">
        <v>41995</v>
      </c>
      <c r="B703" s="645" t="s">
        <v>10827</v>
      </c>
      <c r="C703" s="645" t="s">
        <v>11288</v>
      </c>
      <c r="D703" s="645">
        <v>679</v>
      </c>
      <c r="E703" s="660">
        <v>208.8</v>
      </c>
    </row>
    <row r="704" spans="1:5">
      <c r="A704" s="33">
        <v>41995</v>
      </c>
      <c r="B704" s="645" t="s">
        <v>9715</v>
      </c>
      <c r="C704" s="645" t="s">
        <v>11343</v>
      </c>
      <c r="D704" s="645">
        <v>630</v>
      </c>
      <c r="E704" s="660">
        <v>250</v>
      </c>
    </row>
    <row r="705" spans="1:5">
      <c r="A705" s="33">
        <v>41995</v>
      </c>
      <c r="B705" s="645" t="s">
        <v>8245</v>
      </c>
      <c r="C705" s="645" t="s">
        <v>11287</v>
      </c>
      <c r="D705" s="645">
        <v>678</v>
      </c>
      <c r="E705" s="660">
        <v>203</v>
      </c>
    </row>
    <row r="706" spans="1:5">
      <c r="A706" s="33">
        <v>41995</v>
      </c>
      <c r="B706" s="645" t="s">
        <v>1043</v>
      </c>
      <c r="C706" s="645" t="s">
        <v>11368</v>
      </c>
      <c r="D706" s="645">
        <v>655</v>
      </c>
      <c r="E706" s="660">
        <v>184</v>
      </c>
    </row>
    <row r="707" spans="1:5">
      <c r="A707" s="33">
        <v>41995</v>
      </c>
      <c r="B707" s="645" t="s">
        <v>456</v>
      </c>
      <c r="C707" s="645" t="s">
        <v>11355</v>
      </c>
      <c r="D707" s="645">
        <v>642</v>
      </c>
      <c r="E707" s="660">
        <v>1065.83</v>
      </c>
    </row>
    <row r="708" spans="1:5">
      <c r="A708" s="33">
        <v>41995</v>
      </c>
      <c r="B708" s="645" t="s">
        <v>468</v>
      </c>
      <c r="C708" s="645" t="s">
        <v>11296</v>
      </c>
      <c r="D708" s="645">
        <v>583</v>
      </c>
      <c r="E708" s="660">
        <v>1491.16</v>
      </c>
    </row>
    <row r="709" spans="1:5">
      <c r="A709" s="33">
        <v>41995</v>
      </c>
      <c r="B709" s="645" t="s">
        <v>835</v>
      </c>
      <c r="C709" s="645" t="s">
        <v>11279</v>
      </c>
      <c r="D709" s="645">
        <v>668</v>
      </c>
      <c r="E709" s="660">
        <v>1978.84</v>
      </c>
    </row>
    <row r="710" spans="1:5">
      <c r="A710" s="33">
        <v>41995</v>
      </c>
      <c r="B710" s="645" t="s">
        <v>835</v>
      </c>
      <c r="C710" s="645" t="s">
        <v>11279</v>
      </c>
      <c r="D710" s="645">
        <v>673</v>
      </c>
      <c r="E710" s="660">
        <v>3405.34</v>
      </c>
    </row>
    <row r="711" spans="1:5">
      <c r="A711" s="33">
        <v>41995</v>
      </c>
      <c r="B711" s="645" t="s">
        <v>2559</v>
      </c>
      <c r="C711" s="645" t="s">
        <v>11347</v>
      </c>
      <c r="D711" s="645">
        <v>634</v>
      </c>
      <c r="E711" s="660">
        <v>813.13</v>
      </c>
    </row>
    <row r="712" spans="1:5">
      <c r="A712" s="33">
        <v>41995</v>
      </c>
      <c r="B712" s="645" t="s">
        <v>10822</v>
      </c>
      <c r="C712" s="645" t="s">
        <v>11281</v>
      </c>
      <c r="D712" s="645">
        <v>670</v>
      </c>
      <c r="E712" s="660">
        <v>197.2</v>
      </c>
    </row>
    <row r="713" spans="1:5">
      <c r="A713" s="33">
        <v>41995</v>
      </c>
      <c r="B713" s="645" t="s">
        <v>626</v>
      </c>
      <c r="C713" s="645" t="s">
        <v>11302</v>
      </c>
      <c r="D713" s="645">
        <v>589</v>
      </c>
      <c r="E713" s="660">
        <v>356.83</v>
      </c>
    </row>
    <row r="714" spans="1:5">
      <c r="A714" s="33">
        <v>41995</v>
      </c>
      <c r="B714" s="645" t="s">
        <v>173</v>
      </c>
      <c r="C714" s="645" t="s">
        <v>11310</v>
      </c>
      <c r="D714" s="645">
        <v>597</v>
      </c>
      <c r="E714" s="660">
        <v>640.04999999999995</v>
      </c>
    </row>
    <row r="715" spans="1:5">
      <c r="A715" s="33">
        <v>41995</v>
      </c>
      <c r="B715" s="645" t="s">
        <v>9052</v>
      </c>
      <c r="C715" s="645" t="s">
        <v>11291</v>
      </c>
      <c r="D715" s="645">
        <v>682</v>
      </c>
      <c r="E715" s="660">
        <v>197.2</v>
      </c>
    </row>
    <row r="716" spans="1:5">
      <c r="A716" s="33">
        <v>41995</v>
      </c>
      <c r="B716" s="645" t="s">
        <v>5298</v>
      </c>
      <c r="C716" s="645" t="s">
        <v>11366</v>
      </c>
      <c r="D716" s="645">
        <v>653</v>
      </c>
      <c r="E716" s="660">
        <v>276</v>
      </c>
    </row>
    <row r="717" spans="1:5">
      <c r="A717" s="33">
        <v>41995</v>
      </c>
      <c r="B717" s="645" t="s">
        <v>5113</v>
      </c>
      <c r="C717" s="645" t="s">
        <v>11320</v>
      </c>
      <c r="D717" s="645">
        <v>607</v>
      </c>
      <c r="E717" s="660">
        <v>233.33</v>
      </c>
    </row>
    <row r="718" spans="1:5">
      <c r="A718" s="33">
        <v>41995</v>
      </c>
      <c r="B718" s="645" t="s">
        <v>10142</v>
      </c>
      <c r="C718" s="645" t="s">
        <v>11278</v>
      </c>
      <c r="D718" s="645">
        <v>667</v>
      </c>
      <c r="E718" s="660">
        <v>197.2</v>
      </c>
    </row>
    <row r="719" spans="1:5">
      <c r="A719" s="33">
        <v>41995</v>
      </c>
      <c r="B719" s="645" t="s">
        <v>11380</v>
      </c>
      <c r="C719" s="645" t="s">
        <v>11282</v>
      </c>
      <c r="D719" s="645">
        <v>671</v>
      </c>
      <c r="E719" s="660">
        <v>197.2</v>
      </c>
    </row>
    <row r="720" spans="1:5">
      <c r="A720" s="33">
        <v>41995</v>
      </c>
      <c r="B720" s="645" t="s">
        <v>629</v>
      </c>
      <c r="C720" s="645" t="s">
        <v>11299</v>
      </c>
      <c r="D720" s="645">
        <v>586</v>
      </c>
      <c r="E720" s="660">
        <v>193.58</v>
      </c>
    </row>
    <row r="721" spans="1:5">
      <c r="A721" s="33">
        <v>41995</v>
      </c>
      <c r="B721" s="645" t="s">
        <v>11370</v>
      </c>
      <c r="C721" s="645" t="s">
        <v>11309</v>
      </c>
      <c r="D721" s="645">
        <v>596</v>
      </c>
      <c r="E721" s="660">
        <v>408.88</v>
      </c>
    </row>
    <row r="722" spans="1:5">
      <c r="A722" s="33">
        <v>41995</v>
      </c>
      <c r="B722" s="645" t="s">
        <v>192</v>
      </c>
      <c r="C722" s="645" t="s">
        <v>11300</v>
      </c>
      <c r="D722" s="645">
        <v>587</v>
      </c>
      <c r="E722" s="660">
        <v>418.16</v>
      </c>
    </row>
    <row r="723" spans="1:5">
      <c r="A723" s="33">
        <v>41995</v>
      </c>
      <c r="B723" s="645" t="s">
        <v>10364</v>
      </c>
      <c r="C723" s="645" t="s">
        <v>11289</v>
      </c>
      <c r="D723" s="645">
        <v>680</v>
      </c>
      <c r="E723" s="660">
        <v>197.2</v>
      </c>
    </row>
    <row r="724" spans="1:5">
      <c r="A724" s="33">
        <v>41995</v>
      </c>
      <c r="B724" s="645" t="s">
        <v>492</v>
      </c>
      <c r="C724" s="645" t="s">
        <v>11297</v>
      </c>
      <c r="D724" s="645">
        <v>584</v>
      </c>
      <c r="E724" s="660">
        <v>494.6</v>
      </c>
    </row>
    <row r="725" spans="1:5">
      <c r="A725" s="33">
        <v>41995</v>
      </c>
      <c r="B725" s="645" t="s">
        <v>636</v>
      </c>
      <c r="C725" s="645" t="s">
        <v>11312</v>
      </c>
      <c r="D725" s="645">
        <v>599</v>
      </c>
      <c r="E725" s="660">
        <v>359.77</v>
      </c>
    </row>
    <row r="726" spans="1:5">
      <c r="A726" s="33">
        <v>41995</v>
      </c>
      <c r="B726" s="645" t="s">
        <v>7534</v>
      </c>
      <c r="C726" s="645" t="s">
        <v>11286</v>
      </c>
      <c r="D726" s="645">
        <v>677</v>
      </c>
      <c r="E726" s="660">
        <v>197.2</v>
      </c>
    </row>
    <row r="727" spans="1:5">
      <c r="A727" s="33">
        <v>41995</v>
      </c>
      <c r="B727" s="645" t="s">
        <v>2520</v>
      </c>
      <c r="C727" s="645" t="s">
        <v>11313</v>
      </c>
      <c r="D727" s="645">
        <v>600</v>
      </c>
      <c r="E727" s="660">
        <v>356.95</v>
      </c>
    </row>
    <row r="728" spans="1:5">
      <c r="A728" s="33">
        <v>41995</v>
      </c>
      <c r="B728" s="645" t="s">
        <v>354</v>
      </c>
      <c r="C728" s="645" t="s">
        <v>11295</v>
      </c>
      <c r="D728" s="645">
        <v>686</v>
      </c>
      <c r="E728" s="660">
        <v>2777.45</v>
      </c>
    </row>
    <row r="729" spans="1:5">
      <c r="A729" s="33">
        <v>41995</v>
      </c>
      <c r="B729" s="645" t="s">
        <v>2268</v>
      </c>
      <c r="C729" s="645" t="s">
        <v>11365</v>
      </c>
      <c r="D729" s="645">
        <v>687</v>
      </c>
      <c r="E729" s="660">
        <v>1196</v>
      </c>
    </row>
    <row r="730" spans="1:5">
      <c r="A730" s="33">
        <v>41996</v>
      </c>
      <c r="B730" s="645" t="s">
        <v>145</v>
      </c>
      <c r="C730" s="645" t="s">
        <v>11387</v>
      </c>
      <c r="D730" s="645">
        <v>690</v>
      </c>
      <c r="E730" s="660">
        <v>432</v>
      </c>
    </row>
    <row r="731" spans="1:5">
      <c r="A731" s="33">
        <v>41996</v>
      </c>
      <c r="B731" s="645" t="s">
        <v>2897</v>
      </c>
      <c r="C731" s="645" t="s">
        <v>11388</v>
      </c>
      <c r="D731" s="645">
        <v>691</v>
      </c>
      <c r="E731" s="660">
        <v>5000</v>
      </c>
    </row>
    <row r="732" spans="1:5">
      <c r="A732" s="33">
        <v>41996</v>
      </c>
      <c r="B732" s="645" t="s">
        <v>226</v>
      </c>
      <c r="C732" s="645" t="s">
        <v>11385</v>
      </c>
      <c r="D732" s="645">
        <v>688</v>
      </c>
      <c r="E732" s="660">
        <v>431.76</v>
      </c>
    </row>
    <row r="733" spans="1:5">
      <c r="A733" s="33">
        <v>41995</v>
      </c>
      <c r="B733" s="645" t="s">
        <v>11374</v>
      </c>
      <c r="C733" s="645" t="s">
        <v>11349</v>
      </c>
      <c r="D733" s="645">
        <v>636</v>
      </c>
      <c r="E733" s="660">
        <v>100</v>
      </c>
    </row>
    <row r="734" spans="1:5">
      <c r="A734" s="33">
        <v>41995</v>
      </c>
      <c r="B734" s="645" t="s">
        <v>4367</v>
      </c>
      <c r="C734" s="645" t="s">
        <v>11294</v>
      </c>
      <c r="D734" s="645">
        <v>685</v>
      </c>
      <c r="E734" s="660">
        <v>312</v>
      </c>
    </row>
    <row r="735" spans="1:5">
      <c r="A735" s="33">
        <v>41996</v>
      </c>
      <c r="B735" s="645" t="s">
        <v>11384</v>
      </c>
      <c r="C735" s="645" t="s">
        <v>11392</v>
      </c>
      <c r="D735" s="645">
        <v>696</v>
      </c>
      <c r="E735" s="660">
        <v>1593</v>
      </c>
    </row>
    <row r="736" spans="1:5">
      <c r="A736" s="33">
        <v>41995</v>
      </c>
      <c r="B736" s="645" t="s">
        <v>8242</v>
      </c>
      <c r="C736" s="645" t="s">
        <v>11344</v>
      </c>
      <c r="D736" s="645">
        <v>631</v>
      </c>
      <c r="E736" s="660">
        <v>250</v>
      </c>
    </row>
    <row r="737" spans="1:5">
      <c r="A737" s="33">
        <v>41995</v>
      </c>
      <c r="B737" s="645" t="s">
        <v>10365</v>
      </c>
      <c r="C737" s="645" t="s">
        <v>11292</v>
      </c>
      <c r="D737" s="645">
        <v>683</v>
      </c>
      <c r="E737" s="660">
        <v>208.8</v>
      </c>
    </row>
    <row r="738" spans="1:5">
      <c r="A738" s="33">
        <v>41995</v>
      </c>
      <c r="B738" s="645" t="s">
        <v>529</v>
      </c>
      <c r="C738" s="645" t="s">
        <v>11334</v>
      </c>
      <c r="D738" s="645">
        <v>621</v>
      </c>
      <c r="E738" s="660">
        <v>556.35</v>
      </c>
    </row>
    <row r="739" spans="1:5">
      <c r="A739" s="33">
        <v>41995</v>
      </c>
      <c r="B739" s="645" t="s">
        <v>562</v>
      </c>
      <c r="C739" s="645" t="s">
        <v>11332</v>
      </c>
      <c r="D739" s="645">
        <v>619</v>
      </c>
      <c r="E739" s="660">
        <v>444.06</v>
      </c>
    </row>
    <row r="740" spans="1:5">
      <c r="A740" s="33">
        <v>41995</v>
      </c>
      <c r="B740" s="645" t="s">
        <v>3924</v>
      </c>
      <c r="C740" s="645" t="s">
        <v>11273</v>
      </c>
      <c r="D740" s="645">
        <v>661</v>
      </c>
      <c r="E740" s="660">
        <v>278.02999999999997</v>
      </c>
    </row>
    <row r="741" spans="1:5">
      <c r="A741" s="33">
        <v>41995</v>
      </c>
      <c r="B741" s="645" t="s">
        <v>11373</v>
      </c>
      <c r="C741" s="645" t="s">
        <v>11346</v>
      </c>
      <c r="D741" s="645">
        <v>633</v>
      </c>
      <c r="E741" s="660">
        <v>90.28</v>
      </c>
    </row>
    <row r="742" spans="1:5">
      <c r="A742" s="33">
        <v>41995</v>
      </c>
      <c r="B742" s="645" t="s">
        <v>791</v>
      </c>
      <c r="C742" s="645" t="s">
        <v>11315</v>
      </c>
      <c r="D742" s="645">
        <v>602</v>
      </c>
      <c r="E742" s="660">
        <v>607.5</v>
      </c>
    </row>
    <row r="743" spans="1:5">
      <c r="A743" s="33">
        <v>41995</v>
      </c>
      <c r="B743" s="645" t="s">
        <v>10829</v>
      </c>
      <c r="C743" s="645" t="s">
        <v>11293</v>
      </c>
      <c r="D743" s="645">
        <v>684</v>
      </c>
      <c r="E743" s="660">
        <v>197.2</v>
      </c>
    </row>
    <row r="744" spans="1:5">
      <c r="A744" s="33">
        <v>41995</v>
      </c>
      <c r="B744" s="645" t="s">
        <v>1727</v>
      </c>
      <c r="C744" s="645" t="s">
        <v>11331</v>
      </c>
      <c r="D744" s="645">
        <v>618</v>
      </c>
      <c r="E744" s="660">
        <v>393.02</v>
      </c>
    </row>
    <row r="745" spans="1:5">
      <c r="A745" s="33">
        <v>41996</v>
      </c>
      <c r="B745" s="645" t="s">
        <v>2482</v>
      </c>
      <c r="C745" s="645" t="s">
        <v>11391</v>
      </c>
      <c r="D745" s="645">
        <v>695</v>
      </c>
      <c r="E745" s="660">
        <v>300</v>
      </c>
    </row>
    <row r="746" spans="1:5">
      <c r="A746" s="33">
        <v>41995</v>
      </c>
      <c r="B746" s="645" t="s">
        <v>4696</v>
      </c>
      <c r="C746" s="645" t="s">
        <v>11359</v>
      </c>
      <c r="D746" s="645">
        <v>646</v>
      </c>
      <c r="E746" s="660">
        <v>1016.67</v>
      </c>
    </row>
    <row r="747" spans="1:5">
      <c r="A747" s="33">
        <v>41995</v>
      </c>
      <c r="B747" s="645" t="s">
        <v>5296</v>
      </c>
      <c r="C747" s="645" t="s">
        <v>11318</v>
      </c>
      <c r="D747" s="645">
        <v>605</v>
      </c>
      <c r="E747" s="660">
        <v>333.33</v>
      </c>
    </row>
    <row r="748" spans="1:5">
      <c r="A748" s="33">
        <v>41995</v>
      </c>
      <c r="B748" s="645" t="s">
        <v>10150</v>
      </c>
      <c r="C748" s="645" t="s">
        <v>11354</v>
      </c>
      <c r="D748" s="645">
        <v>641</v>
      </c>
      <c r="E748" s="660">
        <v>377.78</v>
      </c>
    </row>
    <row r="749" spans="1:5">
      <c r="A749" s="33">
        <v>41995</v>
      </c>
      <c r="B749" s="645" t="s">
        <v>3529</v>
      </c>
      <c r="C749" s="645" t="s">
        <v>11358</v>
      </c>
      <c r="D749" s="645">
        <v>645</v>
      </c>
      <c r="E749" s="660">
        <v>1016.67</v>
      </c>
    </row>
    <row r="750" spans="1:5">
      <c r="A750" s="33">
        <v>41995</v>
      </c>
      <c r="B750" s="645" t="s">
        <v>10823</v>
      </c>
      <c r="C750" s="645" t="s">
        <v>11328</v>
      </c>
      <c r="D750" s="645">
        <v>615</v>
      </c>
      <c r="E750" s="660">
        <v>37.5</v>
      </c>
    </row>
    <row r="751" spans="1:5">
      <c r="A751" s="33">
        <v>41995</v>
      </c>
      <c r="B751" s="645" t="s">
        <v>10823</v>
      </c>
      <c r="C751" s="645" t="s">
        <v>11275</v>
      </c>
      <c r="D751" s="645">
        <v>663</v>
      </c>
      <c r="E751" s="660">
        <v>231.18</v>
      </c>
    </row>
    <row r="752" spans="1:5">
      <c r="A752" s="33">
        <v>41995</v>
      </c>
      <c r="B752" s="645" t="s">
        <v>10146</v>
      </c>
      <c r="C752" s="645" t="s">
        <v>11285</v>
      </c>
      <c r="D752" s="645">
        <v>676</v>
      </c>
      <c r="E752" s="660">
        <v>232</v>
      </c>
    </row>
    <row r="753" spans="1:5">
      <c r="A753" s="33">
        <v>41995</v>
      </c>
      <c r="B753" s="645" t="s">
        <v>519</v>
      </c>
      <c r="C753" s="645" t="s">
        <v>11316</v>
      </c>
      <c r="D753" s="645">
        <v>603</v>
      </c>
      <c r="E753" s="660">
        <v>921.99</v>
      </c>
    </row>
    <row r="754" spans="1:5">
      <c r="A754" s="33">
        <v>41995</v>
      </c>
      <c r="B754" s="645" t="s">
        <v>5297</v>
      </c>
      <c r="C754" s="645" t="s">
        <v>11364</v>
      </c>
      <c r="D754" s="645">
        <v>651</v>
      </c>
      <c r="E754" s="660">
        <v>309.60000000000002</v>
      </c>
    </row>
    <row r="755" spans="1:5">
      <c r="A755" s="33">
        <v>41995</v>
      </c>
      <c r="B755" s="645" t="s">
        <v>1703</v>
      </c>
      <c r="C755" s="645" t="s">
        <v>11317</v>
      </c>
      <c r="D755" s="645">
        <v>604</v>
      </c>
      <c r="E755" s="660">
        <v>648.63</v>
      </c>
    </row>
    <row r="756" spans="1:5">
      <c r="A756" s="33">
        <v>41995</v>
      </c>
      <c r="B756" s="645" t="s">
        <v>11379</v>
      </c>
      <c r="C756" s="645" t="s">
        <v>11280</v>
      </c>
      <c r="D756" s="645">
        <v>669</v>
      </c>
      <c r="E756" s="660">
        <v>177.87</v>
      </c>
    </row>
    <row r="757" spans="1:5">
      <c r="A757" s="33">
        <v>41995</v>
      </c>
      <c r="B757" s="645" t="s">
        <v>530</v>
      </c>
      <c r="C757" s="645" t="s">
        <v>11336</v>
      </c>
      <c r="D757" s="645">
        <v>623</v>
      </c>
      <c r="E757" s="660">
        <v>1204.17</v>
      </c>
    </row>
    <row r="758" spans="1:5">
      <c r="A758" s="33">
        <v>41995</v>
      </c>
      <c r="B758" s="645" t="s">
        <v>11376</v>
      </c>
      <c r="C758" s="645" t="s">
        <v>11360</v>
      </c>
      <c r="D758" s="645">
        <v>647</v>
      </c>
      <c r="E758" s="660">
        <v>696.67</v>
      </c>
    </row>
    <row r="759" spans="1:5">
      <c r="A759" s="33">
        <v>41995</v>
      </c>
      <c r="B759" s="645" t="s">
        <v>8926</v>
      </c>
      <c r="C759" s="645" t="s">
        <v>11324</v>
      </c>
      <c r="D759" s="645">
        <v>611</v>
      </c>
      <c r="E759" s="660">
        <v>166.67</v>
      </c>
    </row>
    <row r="760" spans="1:5">
      <c r="A760" s="33">
        <v>41995</v>
      </c>
      <c r="B760" s="645" t="s">
        <v>265</v>
      </c>
      <c r="C760" s="645" t="s">
        <v>11333</v>
      </c>
      <c r="D760" s="645">
        <v>620</v>
      </c>
      <c r="E760" s="660">
        <v>412.08</v>
      </c>
    </row>
    <row r="761" spans="1:5">
      <c r="A761" s="33">
        <v>41995</v>
      </c>
      <c r="B761" s="645" t="s">
        <v>528</v>
      </c>
      <c r="C761" s="645" t="s">
        <v>11329</v>
      </c>
      <c r="D761" s="645">
        <v>616</v>
      </c>
      <c r="E761" s="660">
        <v>561.46</v>
      </c>
    </row>
    <row r="762" spans="1:5">
      <c r="A762" s="33">
        <v>41995</v>
      </c>
      <c r="B762" s="645" t="s">
        <v>2013</v>
      </c>
      <c r="C762" s="645" t="s">
        <v>11341</v>
      </c>
      <c r="D762" s="645">
        <v>628</v>
      </c>
      <c r="E762" s="660">
        <v>1007.28</v>
      </c>
    </row>
    <row r="763" spans="1:5">
      <c r="A763" s="33">
        <v>41995</v>
      </c>
      <c r="B763" s="645" t="s">
        <v>559</v>
      </c>
      <c r="C763" s="645" t="s">
        <v>11321</v>
      </c>
      <c r="D763" s="645">
        <v>608</v>
      </c>
      <c r="E763" s="660">
        <v>497.5</v>
      </c>
    </row>
    <row r="764" spans="1:5">
      <c r="A764" s="33">
        <v>41995</v>
      </c>
      <c r="B764" s="645" t="s">
        <v>538</v>
      </c>
      <c r="C764" s="645" t="s">
        <v>11352</v>
      </c>
      <c r="D764" s="645">
        <v>639</v>
      </c>
      <c r="E764" s="660">
        <v>1057.33</v>
      </c>
    </row>
    <row r="765" spans="1:5">
      <c r="A765" s="33">
        <v>41995</v>
      </c>
      <c r="B765" s="645" t="s">
        <v>233</v>
      </c>
      <c r="C765" s="645" t="s">
        <v>11342</v>
      </c>
      <c r="D765" s="645">
        <v>629</v>
      </c>
      <c r="E765" s="660">
        <v>852.42</v>
      </c>
    </row>
    <row r="766" spans="1:5">
      <c r="A766" s="33">
        <v>41996</v>
      </c>
      <c r="B766" s="645" t="s">
        <v>10100</v>
      </c>
      <c r="C766" s="645" t="s">
        <v>11389</v>
      </c>
      <c r="D766" s="645">
        <v>692</v>
      </c>
      <c r="E766" s="660">
        <v>92.12</v>
      </c>
    </row>
    <row r="769" spans="1:5">
      <c r="A769" s="239">
        <v>41997</v>
      </c>
    </row>
    <row r="770" spans="1:5">
      <c r="A770" s="33">
        <v>41995</v>
      </c>
      <c r="B770" s="645" t="s">
        <v>1640</v>
      </c>
      <c r="C770" s="645" t="s">
        <v>11367</v>
      </c>
      <c r="D770" s="645">
        <v>654</v>
      </c>
      <c r="E770" s="660">
        <v>276</v>
      </c>
    </row>
    <row r="771" spans="1:5">
      <c r="A771" s="33">
        <v>41995</v>
      </c>
      <c r="B771" s="645" t="s">
        <v>5617</v>
      </c>
      <c r="C771" s="645" t="s">
        <v>11363</v>
      </c>
      <c r="D771" s="645">
        <v>650</v>
      </c>
      <c r="E771" s="660">
        <v>717.6</v>
      </c>
    </row>
    <row r="772" spans="1:5">
      <c r="A772" s="33">
        <v>41995</v>
      </c>
      <c r="B772" s="645" t="s">
        <v>3138</v>
      </c>
      <c r="C772" s="645" t="s">
        <v>11325</v>
      </c>
      <c r="D772" s="645">
        <v>612</v>
      </c>
      <c r="E772" s="660">
        <v>405</v>
      </c>
    </row>
    <row r="773" spans="1:5" ht="15.75" customHeight="1">
      <c r="A773" s="33">
        <v>41995</v>
      </c>
      <c r="B773" s="645" t="s">
        <v>523</v>
      </c>
      <c r="C773" s="645" t="s">
        <v>11322</v>
      </c>
      <c r="D773" s="645">
        <v>609</v>
      </c>
      <c r="E773" s="660">
        <v>1000.42</v>
      </c>
    </row>
    <row r="774" spans="1:5">
      <c r="A774" s="33">
        <v>41995</v>
      </c>
      <c r="B774" s="645" t="s">
        <v>7850</v>
      </c>
      <c r="C774" s="645" t="s">
        <v>11353</v>
      </c>
      <c r="D774" s="645">
        <v>640</v>
      </c>
      <c r="E774" s="660">
        <v>360</v>
      </c>
    </row>
    <row r="775" spans="1:5">
      <c r="A775" s="33">
        <v>41995</v>
      </c>
      <c r="B775" s="645" t="s">
        <v>11372</v>
      </c>
      <c r="C775" s="645" t="s">
        <v>11339</v>
      </c>
      <c r="D775" s="645">
        <v>626</v>
      </c>
      <c r="E775" s="660">
        <v>450</v>
      </c>
    </row>
    <row r="776" spans="1:5">
      <c r="A776" s="33">
        <v>41995</v>
      </c>
      <c r="B776" s="645" t="s">
        <v>6376</v>
      </c>
      <c r="C776" s="645" t="s">
        <v>11348</v>
      </c>
      <c r="D776" s="645">
        <v>635</v>
      </c>
      <c r="E776" s="660">
        <v>963.89</v>
      </c>
    </row>
    <row r="777" spans="1:5">
      <c r="A777" s="33">
        <v>41995</v>
      </c>
      <c r="B777" s="645" t="s">
        <v>9054</v>
      </c>
      <c r="C777" s="645" t="s">
        <v>11330</v>
      </c>
      <c r="D777" s="645">
        <v>617</v>
      </c>
      <c r="E777" s="660">
        <v>75</v>
      </c>
    </row>
    <row r="778" spans="1:5">
      <c r="A778" s="33">
        <v>41995</v>
      </c>
      <c r="B778" s="645" t="s">
        <v>11377</v>
      </c>
      <c r="C778" s="645" t="s">
        <v>11276</v>
      </c>
      <c r="D778" s="645">
        <v>665</v>
      </c>
      <c r="E778" s="660">
        <v>277.48</v>
      </c>
    </row>
    <row r="781" spans="1:5">
      <c r="A781" s="239">
        <v>42002</v>
      </c>
    </row>
    <row r="782" spans="1:5">
      <c r="A782" s="33">
        <v>41996</v>
      </c>
      <c r="B782" s="645" t="s">
        <v>130</v>
      </c>
      <c r="C782" s="645" t="s">
        <v>11390</v>
      </c>
      <c r="D782" s="645">
        <v>693</v>
      </c>
      <c r="E782" s="660">
        <v>975</v>
      </c>
    </row>
    <row r="783" spans="1:5">
      <c r="A783" s="33">
        <v>41995</v>
      </c>
      <c r="B783" s="645" t="s">
        <v>11375</v>
      </c>
      <c r="C783" s="645" t="s">
        <v>11351</v>
      </c>
      <c r="D783" s="645">
        <v>638</v>
      </c>
      <c r="E783" s="660">
        <v>100</v>
      </c>
    </row>
    <row r="784" spans="1:5">
      <c r="A784" s="33">
        <v>41995</v>
      </c>
      <c r="B784" s="645" t="s">
        <v>9501</v>
      </c>
      <c r="C784" s="645" t="s">
        <v>11274</v>
      </c>
      <c r="D784" s="645">
        <v>662</v>
      </c>
      <c r="E784" s="660">
        <v>303.3</v>
      </c>
    </row>
    <row r="785" spans="1:5">
      <c r="A785" s="33">
        <v>41995</v>
      </c>
      <c r="B785" s="645" t="s">
        <v>75</v>
      </c>
      <c r="C785" s="645" t="s">
        <v>11369</v>
      </c>
      <c r="D785" s="645">
        <v>656</v>
      </c>
      <c r="E785" s="660">
        <v>276</v>
      </c>
    </row>
    <row r="786" spans="1:5">
      <c r="A786" s="33">
        <v>41995</v>
      </c>
      <c r="B786" s="645" t="s">
        <v>6377</v>
      </c>
      <c r="C786" s="645" t="s">
        <v>11350</v>
      </c>
      <c r="D786" s="645">
        <v>637</v>
      </c>
      <c r="E786" s="660">
        <v>733.33</v>
      </c>
    </row>
    <row r="787" spans="1:5">
      <c r="A787" s="33">
        <v>41995</v>
      </c>
      <c r="B787" s="645" t="s">
        <v>10359</v>
      </c>
      <c r="C787" s="645" t="s">
        <v>11335</v>
      </c>
      <c r="D787" s="645">
        <v>622</v>
      </c>
      <c r="E787" s="660">
        <v>458.33</v>
      </c>
    </row>
    <row r="788" spans="1:5">
      <c r="A788" s="33">
        <v>41995</v>
      </c>
      <c r="B788" s="645" t="s">
        <v>9045</v>
      </c>
      <c r="C788" s="645" t="s">
        <v>11283</v>
      </c>
      <c r="D788" s="645">
        <v>672</v>
      </c>
      <c r="E788" s="660">
        <v>204</v>
      </c>
    </row>
    <row r="789" spans="1:5">
      <c r="A789" s="33">
        <v>41996</v>
      </c>
      <c r="B789" s="645" t="s">
        <v>166</v>
      </c>
      <c r="C789" s="645" t="s">
        <v>11393</v>
      </c>
      <c r="D789" s="645">
        <v>697</v>
      </c>
      <c r="E789" s="660">
        <v>132.08000000000001</v>
      </c>
    </row>
    <row r="790" spans="1:5">
      <c r="A790" s="33">
        <v>41995</v>
      </c>
      <c r="B790" s="645" t="s">
        <v>761</v>
      </c>
      <c r="C790" s="645" t="s">
        <v>11253</v>
      </c>
      <c r="D790" s="645">
        <v>660</v>
      </c>
      <c r="E790" s="660">
        <v>352.01</v>
      </c>
    </row>
    <row r="791" spans="1:5">
      <c r="A791" s="33">
        <v>41995</v>
      </c>
      <c r="B791" s="645" t="s">
        <v>761</v>
      </c>
      <c r="C791" s="645" t="s">
        <v>11253</v>
      </c>
      <c r="D791" s="645">
        <v>660</v>
      </c>
      <c r="E791" s="660">
        <v>352.01</v>
      </c>
    </row>
    <row r="792" spans="1:5">
      <c r="A792" s="33">
        <v>41996</v>
      </c>
      <c r="B792" s="645" t="s">
        <v>11131</v>
      </c>
      <c r="C792" s="645" t="s">
        <v>11394</v>
      </c>
      <c r="D792" s="645">
        <v>699</v>
      </c>
      <c r="E792" s="660">
        <v>620</v>
      </c>
    </row>
    <row r="793" spans="1:5">
      <c r="A793" s="33">
        <v>41995</v>
      </c>
      <c r="B793" s="645" t="s">
        <v>563</v>
      </c>
      <c r="C793" s="645" t="s">
        <v>11361</v>
      </c>
      <c r="D793" s="645">
        <v>648</v>
      </c>
      <c r="E793" s="660">
        <v>1279.17</v>
      </c>
    </row>
    <row r="794" spans="1:5">
      <c r="A794" s="33">
        <v>41996</v>
      </c>
      <c r="B794" s="645" t="s">
        <v>5708</v>
      </c>
      <c r="C794" s="645" t="s">
        <v>11386</v>
      </c>
      <c r="D794" s="645">
        <v>689</v>
      </c>
      <c r="E794" s="660">
        <v>130.05000000000001</v>
      </c>
    </row>
    <row r="796" spans="1:5">
      <c r="A796" s="239">
        <v>42003</v>
      </c>
    </row>
    <row r="797" spans="1:5">
      <c r="A797" s="33">
        <v>41995</v>
      </c>
      <c r="B797" s="645" t="s">
        <v>525</v>
      </c>
      <c r="C797" s="645" t="s">
        <v>11327</v>
      </c>
      <c r="D797" s="645">
        <v>614</v>
      </c>
      <c r="E797" s="660">
        <v>591.66999999999996</v>
      </c>
    </row>
    <row r="798" spans="1:5">
      <c r="A798" s="33">
        <v>41995</v>
      </c>
      <c r="B798" s="645" t="s">
        <v>7169</v>
      </c>
      <c r="C798" s="645" t="s">
        <v>11284</v>
      </c>
      <c r="D798" s="645">
        <v>674</v>
      </c>
      <c r="E798" s="660">
        <v>312</v>
      </c>
    </row>
    <row r="799" spans="1:5">
      <c r="A799" s="33">
        <v>41995</v>
      </c>
      <c r="B799" s="645" t="s">
        <v>9368</v>
      </c>
      <c r="C799" s="645" t="s">
        <v>11357</v>
      </c>
      <c r="D799" s="645">
        <v>644</v>
      </c>
      <c r="E799" s="660">
        <v>256.19</v>
      </c>
    </row>
    <row r="800" spans="1:5">
      <c r="A800" s="33">
        <v>41995</v>
      </c>
      <c r="B800" s="645" t="s">
        <v>681</v>
      </c>
      <c r="C800" s="645" t="s">
        <v>11303</v>
      </c>
      <c r="D800" s="645">
        <v>700</v>
      </c>
      <c r="E800" s="660">
        <v>521.38</v>
      </c>
    </row>
    <row r="802" spans="1:5">
      <c r="A802" s="239" t="s">
        <v>11398</v>
      </c>
    </row>
    <row r="803" spans="1:5">
      <c r="A803" s="33">
        <v>41995</v>
      </c>
      <c r="B803" s="645" t="s">
        <v>11378</v>
      </c>
      <c r="C803" s="645" t="s">
        <v>11277</v>
      </c>
      <c r="D803" s="645">
        <v>666</v>
      </c>
      <c r="E803" s="660">
        <v>252.75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3</vt:i4>
      </vt:variant>
    </vt:vector>
  </HeadingPairs>
  <TitlesOfParts>
    <vt:vector size="21" baseType="lpstr">
      <vt:lpstr>INICIO</vt:lpstr>
      <vt:lpstr>BOL-UTEG</vt:lpstr>
      <vt:lpstr>BOL-CITTE</vt:lpstr>
      <vt:lpstr>AUSTR</vt:lpstr>
      <vt:lpstr>INTERNACIONAL</vt:lpstr>
      <vt:lpstr>PACIFIC</vt:lpstr>
      <vt:lpstr>MACHALA</vt:lpstr>
      <vt:lpstr>PICHINCHA AHORROS</vt:lpstr>
      <vt:lpstr>PICHINCHA CTA. CTE.</vt:lpstr>
      <vt:lpstr>PATRONATO</vt:lpstr>
      <vt:lpstr>protesto</vt:lpstr>
      <vt:lpstr>cambio chqs</vt:lpstr>
      <vt:lpstr>CHEQUES ANULADOS</vt:lpstr>
      <vt:lpstr>Hoja3</vt:lpstr>
      <vt:lpstr>Hoja2</vt:lpstr>
      <vt:lpstr>Hoja4</vt:lpstr>
      <vt:lpstr>Hoja1</vt:lpstr>
      <vt:lpstr>Hoja5</vt:lpstr>
      <vt:lpstr>'BOL-UTEG'!Área_de_impresión</vt:lpstr>
      <vt:lpstr>INICIO!Área_de_impresión</vt:lpstr>
      <vt:lpstr>'BOL-CITTE'!Títulos_a_imprimir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Gilda Rivadeneira</dc:creator>
  <cp:lastModifiedBy>Gilda Rivadeneira</cp:lastModifiedBy>
  <cp:lastPrinted>2015-03-27T15:30:42Z</cp:lastPrinted>
  <dcterms:created xsi:type="dcterms:W3CDTF">2012-02-08T23:49:53Z</dcterms:created>
  <dcterms:modified xsi:type="dcterms:W3CDTF">2015-03-27T22:51:55Z</dcterms:modified>
</cp:coreProperties>
</file>