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emp\"/>
    </mc:Choice>
  </mc:AlternateContent>
  <xr:revisionPtr revIDLastSave="0" documentId="13_ncr:1_{1D52A5E2-C6FA-4FCB-818E-B397B691E930}" xr6:coauthVersionLast="45" xr6:coauthVersionMax="45" xr10:uidLastSave="{00000000-0000-0000-0000-000000000000}"/>
  <bookViews>
    <workbookView xWindow="-110" yWindow="-110" windowWidth="22780" windowHeight="14800" xr2:uid="{00000000-000D-0000-FFFF-FFFF00000000}"/>
  </bookViews>
  <sheets>
    <sheet name="Gegevens" sheetId="1" r:id="rId1"/>
    <sheet name="Grafieken" sheetId="4" r:id="rId2"/>
    <sheet name="provinci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411" i="1" l="1"/>
  <c r="AD410" i="1"/>
  <c r="AD409" i="1"/>
  <c r="AD408" i="1"/>
  <c r="AD407" i="1"/>
  <c r="AD406" i="1"/>
  <c r="AD405" i="1"/>
  <c r="AD404" i="1"/>
  <c r="AD403" i="1"/>
  <c r="AD402" i="1"/>
  <c r="AD401" i="1"/>
  <c r="AD400" i="1"/>
  <c r="AD395" i="1"/>
  <c r="AD394" i="1"/>
  <c r="AD389" i="1"/>
  <c r="AD388" i="1"/>
  <c r="AD387" i="1"/>
  <c r="AD386" i="1"/>
  <c r="AD385" i="1"/>
  <c r="AD384" i="1"/>
  <c r="AD383" i="1"/>
  <c r="AD382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58" i="1"/>
  <c r="AD360" i="1"/>
  <c r="AC411" i="1"/>
  <c r="AB411" i="1"/>
  <c r="AC410" i="1"/>
  <c r="AB410" i="1"/>
  <c r="AC409" i="1"/>
  <c r="AB409" i="1"/>
  <c r="AC408" i="1"/>
  <c r="AB408" i="1"/>
  <c r="AC407" i="1"/>
  <c r="AB407" i="1"/>
  <c r="AC406" i="1"/>
  <c r="AB406" i="1"/>
  <c r="AC405" i="1"/>
  <c r="AB405" i="1"/>
  <c r="AC404" i="1"/>
  <c r="AB404" i="1"/>
  <c r="AC403" i="1"/>
  <c r="AB403" i="1"/>
  <c r="AC402" i="1"/>
  <c r="AB402" i="1"/>
  <c r="AC401" i="1"/>
  <c r="AB401" i="1"/>
  <c r="AC400" i="1"/>
  <c r="AB400" i="1"/>
  <c r="AC395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58" i="1"/>
  <c r="AC360" i="1"/>
  <c r="AD390" i="1" l="1"/>
  <c r="AD392" i="1"/>
  <c r="AD391" i="1"/>
  <c r="AD393" i="1"/>
  <c r="AB358" i="1"/>
  <c r="AB395" i="1"/>
  <c r="AB377" i="1"/>
  <c r="AC394" i="1" s="1"/>
  <c r="AB376" i="1"/>
  <c r="AC393" i="1" s="1"/>
  <c r="AB375" i="1"/>
  <c r="AC392" i="1" s="1"/>
  <c r="AB374" i="1"/>
  <c r="AC391" i="1" s="1"/>
  <c r="AB373" i="1"/>
  <c r="AC390" i="1" s="1"/>
  <c r="AB372" i="1"/>
  <c r="AC389" i="1" s="1"/>
  <c r="AB371" i="1"/>
  <c r="AC388" i="1" s="1"/>
  <c r="AB370" i="1"/>
  <c r="AC387" i="1" s="1"/>
  <c r="AB369" i="1"/>
  <c r="AC386" i="1" s="1"/>
  <c r="AB368" i="1"/>
  <c r="AC385" i="1" s="1"/>
  <c r="AB367" i="1"/>
  <c r="AC384" i="1" s="1"/>
  <c r="AB366" i="1"/>
  <c r="AC383" i="1" s="1"/>
  <c r="AB365" i="1"/>
  <c r="AC382" i="1" s="1"/>
  <c r="AB360" i="1"/>
  <c r="AA411" i="1" l="1"/>
  <c r="AA410" i="1"/>
  <c r="AA409" i="1"/>
  <c r="AA408" i="1"/>
  <c r="AA407" i="1"/>
  <c r="AA406" i="1"/>
  <c r="AA405" i="1"/>
  <c r="AA404" i="1"/>
  <c r="AA403" i="1"/>
  <c r="AA402" i="1"/>
  <c r="AA401" i="1"/>
  <c r="AA400" i="1"/>
  <c r="AA377" i="1"/>
  <c r="AB394" i="1" s="1"/>
  <c r="AA376" i="1"/>
  <c r="AB393" i="1" s="1"/>
  <c r="AA375" i="1"/>
  <c r="AB392" i="1" s="1"/>
  <c r="AA374" i="1"/>
  <c r="AB391" i="1" s="1"/>
  <c r="AA373" i="1"/>
  <c r="AB390" i="1" s="1"/>
  <c r="AA372" i="1"/>
  <c r="AB389" i="1" s="1"/>
  <c r="AA371" i="1"/>
  <c r="AB388" i="1" s="1"/>
  <c r="AA370" i="1"/>
  <c r="AB387" i="1" s="1"/>
  <c r="AA369" i="1"/>
  <c r="AB386" i="1" s="1"/>
  <c r="AA368" i="1"/>
  <c r="AB385" i="1" s="1"/>
  <c r="AA367" i="1"/>
  <c r="AB384" i="1" s="1"/>
  <c r="AA366" i="1"/>
  <c r="AB383" i="1" s="1"/>
  <c r="AA365" i="1"/>
  <c r="AB382" i="1" s="1"/>
  <c r="AA358" i="1"/>
  <c r="AA360" i="1"/>
  <c r="Z411" i="1" l="1"/>
  <c r="Z410" i="1"/>
  <c r="Z409" i="1"/>
  <c r="Z408" i="1"/>
  <c r="Z407" i="1"/>
  <c r="Z406" i="1"/>
  <c r="Z405" i="1"/>
  <c r="Z404" i="1"/>
  <c r="Z403" i="1"/>
  <c r="Z402" i="1"/>
  <c r="Z401" i="1"/>
  <c r="Z400" i="1"/>
  <c r="Z377" i="1"/>
  <c r="AA394" i="1" s="1"/>
  <c r="Z376" i="1"/>
  <c r="AA393" i="1" s="1"/>
  <c r="Z375" i="1"/>
  <c r="AA392" i="1" s="1"/>
  <c r="Z374" i="1"/>
  <c r="AA391" i="1" s="1"/>
  <c r="Z373" i="1"/>
  <c r="AA390" i="1" s="1"/>
  <c r="Z372" i="1"/>
  <c r="AA389" i="1" s="1"/>
  <c r="Z371" i="1"/>
  <c r="AA388" i="1" s="1"/>
  <c r="Z370" i="1"/>
  <c r="AA387" i="1" s="1"/>
  <c r="Z369" i="1"/>
  <c r="AA386" i="1" s="1"/>
  <c r="Z368" i="1"/>
  <c r="AA385" i="1" s="1"/>
  <c r="Z367" i="1"/>
  <c r="AA384" i="1" s="1"/>
  <c r="Z366" i="1"/>
  <c r="AA383" i="1" s="1"/>
  <c r="Z365" i="1"/>
  <c r="AA382" i="1" s="1"/>
  <c r="Z358" i="1"/>
  <c r="AA395" i="1" s="1"/>
  <c r="Z360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11" i="1"/>
  <c r="M410" i="1"/>
  <c r="M409" i="1"/>
  <c r="M408" i="1"/>
  <c r="M407" i="1"/>
  <c r="M406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0" i="1"/>
  <c r="M405" i="1"/>
  <c r="M404" i="1"/>
  <c r="M403" i="1"/>
  <c r="M402" i="1"/>
  <c r="M401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365" i="1"/>
  <c r="Y377" i="1"/>
  <c r="Y376" i="1"/>
  <c r="Y375" i="1"/>
  <c r="Y374" i="1"/>
  <c r="Y373" i="1"/>
  <c r="Y372" i="1"/>
  <c r="Y371" i="1"/>
  <c r="Y370" i="1"/>
  <c r="Y369" i="1"/>
  <c r="Z386" i="1" s="1"/>
  <c r="Y368" i="1"/>
  <c r="Y367" i="1"/>
  <c r="Y366" i="1"/>
  <c r="Y365" i="1"/>
  <c r="Y358" i="1"/>
  <c r="Y360" i="1"/>
  <c r="Z383" i="1" l="1"/>
  <c r="Z394" i="1"/>
  <c r="Z389" i="1"/>
  <c r="Z385" i="1"/>
  <c r="Z395" i="1"/>
  <c r="Z387" i="1"/>
  <c r="Z382" i="1"/>
  <c r="Z388" i="1"/>
  <c r="Z384" i="1"/>
  <c r="Z392" i="1"/>
  <c r="Z390" i="1"/>
  <c r="Z391" i="1"/>
  <c r="Z393" i="1"/>
  <c r="X377" i="1"/>
  <c r="Y394" i="1" s="1"/>
  <c r="X376" i="1"/>
  <c r="Y393" i="1" s="1"/>
  <c r="X375" i="1"/>
  <c r="Y392" i="1" s="1"/>
  <c r="X374" i="1"/>
  <c r="Y391" i="1" s="1"/>
  <c r="X373" i="1"/>
  <c r="Y390" i="1" s="1"/>
  <c r="X372" i="1"/>
  <c r="Y389" i="1" s="1"/>
  <c r="X371" i="1"/>
  <c r="Y388" i="1" s="1"/>
  <c r="X370" i="1"/>
  <c r="Y387" i="1" s="1"/>
  <c r="X369" i="1"/>
  <c r="Y386" i="1" s="1"/>
  <c r="X368" i="1"/>
  <c r="Y385" i="1" s="1"/>
  <c r="X367" i="1"/>
  <c r="Y384" i="1" s="1"/>
  <c r="X366" i="1"/>
  <c r="Y383" i="1" s="1"/>
  <c r="X365" i="1"/>
  <c r="Y382" i="1" s="1"/>
  <c r="X358" i="1"/>
  <c r="Y395" i="1" s="1"/>
  <c r="X360" i="1"/>
  <c r="W377" i="1" l="1"/>
  <c r="X394" i="1" s="1"/>
  <c r="W376" i="1"/>
  <c r="X393" i="1" s="1"/>
  <c r="W375" i="1"/>
  <c r="X392" i="1" s="1"/>
  <c r="W374" i="1"/>
  <c r="X391" i="1" s="1"/>
  <c r="W373" i="1"/>
  <c r="X390" i="1" s="1"/>
  <c r="W372" i="1"/>
  <c r="X389" i="1" s="1"/>
  <c r="W371" i="1"/>
  <c r="X388" i="1" s="1"/>
  <c r="W370" i="1"/>
  <c r="X387" i="1" s="1"/>
  <c r="W369" i="1"/>
  <c r="X386" i="1" s="1"/>
  <c r="W368" i="1"/>
  <c r="X385" i="1" s="1"/>
  <c r="W367" i="1"/>
  <c r="X384" i="1" s="1"/>
  <c r="W366" i="1"/>
  <c r="X383" i="1" s="1"/>
  <c r="W365" i="1"/>
  <c r="X382" i="1" s="1"/>
  <c r="W358" i="1"/>
  <c r="X395" i="1" s="1"/>
  <c r="W360" i="1"/>
  <c r="V377" i="1" l="1"/>
  <c r="W394" i="1" s="1"/>
  <c r="V376" i="1"/>
  <c r="W393" i="1" s="1"/>
  <c r="V375" i="1"/>
  <c r="W392" i="1" s="1"/>
  <c r="V374" i="1"/>
  <c r="W391" i="1" s="1"/>
  <c r="V373" i="1"/>
  <c r="W390" i="1" s="1"/>
  <c r="V372" i="1"/>
  <c r="W389" i="1" s="1"/>
  <c r="V371" i="1"/>
  <c r="W388" i="1" s="1"/>
  <c r="V370" i="1"/>
  <c r="W387" i="1" s="1"/>
  <c r="V369" i="1"/>
  <c r="W386" i="1" s="1"/>
  <c r="V368" i="1"/>
  <c r="W385" i="1" s="1"/>
  <c r="V367" i="1"/>
  <c r="W384" i="1" s="1"/>
  <c r="V366" i="1"/>
  <c r="W383" i="1" s="1"/>
  <c r="V365" i="1"/>
  <c r="W382" i="1" s="1"/>
  <c r="V358" i="1"/>
  <c r="W395" i="1" s="1"/>
  <c r="E395" i="1" l="1"/>
  <c r="F395" i="1"/>
  <c r="G395" i="1"/>
  <c r="H395" i="1"/>
  <c r="I395" i="1"/>
  <c r="J395" i="1"/>
  <c r="K395" i="1"/>
  <c r="L395" i="1"/>
  <c r="D395" i="1"/>
  <c r="U377" i="1"/>
  <c r="V394" i="1" s="1"/>
  <c r="U376" i="1"/>
  <c r="V393" i="1" s="1"/>
  <c r="U375" i="1"/>
  <c r="V392" i="1" s="1"/>
  <c r="U374" i="1"/>
  <c r="V391" i="1" s="1"/>
  <c r="U373" i="1"/>
  <c r="V390" i="1" s="1"/>
  <c r="U372" i="1"/>
  <c r="V389" i="1" s="1"/>
  <c r="U371" i="1"/>
  <c r="V388" i="1" s="1"/>
  <c r="U370" i="1"/>
  <c r="V387" i="1" s="1"/>
  <c r="U369" i="1"/>
  <c r="V386" i="1" s="1"/>
  <c r="U368" i="1"/>
  <c r="V385" i="1" s="1"/>
  <c r="U367" i="1"/>
  <c r="V384" i="1" s="1"/>
  <c r="U366" i="1"/>
  <c r="V383" i="1" s="1"/>
  <c r="U365" i="1"/>
  <c r="V382" i="1" s="1"/>
  <c r="U358" i="1"/>
  <c r="V395" i="1" s="1"/>
  <c r="V360" i="1" l="1"/>
  <c r="T377" i="1"/>
  <c r="N377" i="1"/>
  <c r="O377" i="1"/>
  <c r="P377" i="1"/>
  <c r="Q377" i="1"/>
  <c r="R377" i="1"/>
  <c r="S377" i="1"/>
  <c r="M377" i="1"/>
  <c r="T372" i="1"/>
  <c r="U389" i="1" s="1"/>
  <c r="T371" i="1"/>
  <c r="U388" i="1" s="1"/>
  <c r="T370" i="1"/>
  <c r="U387" i="1" s="1"/>
  <c r="T369" i="1"/>
  <c r="U386" i="1" s="1"/>
  <c r="T368" i="1"/>
  <c r="U385" i="1" s="1"/>
  <c r="T367" i="1"/>
  <c r="U384" i="1" s="1"/>
  <c r="T373" i="1"/>
  <c r="T374" i="1"/>
  <c r="T375" i="1"/>
  <c r="T376" i="1"/>
  <c r="T366" i="1"/>
  <c r="U383" i="1" s="1"/>
  <c r="M376" i="1"/>
  <c r="T365" i="1"/>
  <c r="U382" i="1" s="1"/>
  <c r="T358" i="1"/>
  <c r="U395" i="1" s="1"/>
  <c r="N367" i="1"/>
  <c r="O367" i="1"/>
  <c r="P367" i="1"/>
  <c r="Q367" i="1"/>
  <c r="R367" i="1"/>
  <c r="S367" i="1"/>
  <c r="N368" i="1"/>
  <c r="O368" i="1"/>
  <c r="P368" i="1"/>
  <c r="Q368" i="1"/>
  <c r="R368" i="1"/>
  <c r="S368" i="1"/>
  <c r="N369" i="1"/>
  <c r="O369" i="1"/>
  <c r="P369" i="1"/>
  <c r="Q369" i="1"/>
  <c r="R369" i="1"/>
  <c r="S369" i="1"/>
  <c r="N370" i="1"/>
  <c r="O370" i="1"/>
  <c r="P370" i="1"/>
  <c r="Q370" i="1"/>
  <c r="R370" i="1"/>
  <c r="S370" i="1"/>
  <c r="N371" i="1"/>
  <c r="O371" i="1"/>
  <c r="P371" i="1"/>
  <c r="Q371" i="1"/>
  <c r="R371" i="1"/>
  <c r="S371" i="1"/>
  <c r="N372" i="1"/>
  <c r="O372" i="1"/>
  <c r="P372" i="1"/>
  <c r="Q372" i="1"/>
  <c r="R372" i="1"/>
  <c r="S372" i="1"/>
  <c r="N373" i="1"/>
  <c r="O373" i="1"/>
  <c r="P373" i="1"/>
  <c r="Q373" i="1"/>
  <c r="R373" i="1"/>
  <c r="S373" i="1"/>
  <c r="N374" i="1"/>
  <c r="O374" i="1"/>
  <c r="P374" i="1"/>
  <c r="Q374" i="1"/>
  <c r="R374" i="1"/>
  <c r="S374" i="1"/>
  <c r="N375" i="1"/>
  <c r="O375" i="1"/>
  <c r="P375" i="1"/>
  <c r="Q375" i="1"/>
  <c r="R375" i="1"/>
  <c r="S375" i="1"/>
  <c r="N376" i="1"/>
  <c r="O376" i="1"/>
  <c r="P376" i="1"/>
  <c r="Q376" i="1"/>
  <c r="R376" i="1"/>
  <c r="S376" i="1"/>
  <c r="M375" i="1"/>
  <c r="M374" i="1"/>
  <c r="M373" i="1"/>
  <c r="M372" i="1"/>
  <c r="M371" i="1"/>
  <c r="M370" i="1"/>
  <c r="M369" i="1"/>
  <c r="M368" i="1"/>
  <c r="M367" i="1"/>
  <c r="N366" i="1"/>
  <c r="O366" i="1"/>
  <c r="P366" i="1"/>
  <c r="Q366" i="1"/>
  <c r="R366" i="1"/>
  <c r="S366" i="1"/>
  <c r="M366" i="1"/>
  <c r="S365" i="1"/>
  <c r="R365" i="1"/>
  <c r="Q365" i="1"/>
  <c r="P365" i="1"/>
  <c r="O365" i="1"/>
  <c r="N365" i="1"/>
  <c r="M358" i="1"/>
  <c r="I33" i="3"/>
  <c r="I3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1" i="3"/>
  <c r="H360" i="1"/>
  <c r="G360" i="1"/>
  <c r="F360" i="1"/>
  <c r="E360" i="1"/>
  <c r="D360" i="1"/>
  <c r="J360" i="1"/>
  <c r="I360" i="1"/>
  <c r="L360" i="1"/>
  <c r="K360" i="1"/>
  <c r="S358" i="1"/>
  <c r="N391" i="1" l="1"/>
  <c r="Q394" i="1"/>
  <c r="O394" i="1"/>
  <c r="Q382" i="1"/>
  <c r="S394" i="1"/>
  <c r="N393" i="1"/>
  <c r="S382" i="1"/>
  <c r="T394" i="1"/>
  <c r="N382" i="1"/>
  <c r="R386" i="1"/>
  <c r="P385" i="1"/>
  <c r="T382" i="1"/>
  <c r="R382" i="1"/>
  <c r="P394" i="1"/>
  <c r="M395" i="1"/>
  <c r="N395" i="1"/>
  <c r="N394" i="1"/>
  <c r="O382" i="1"/>
  <c r="T360" i="1"/>
  <c r="P382" i="1"/>
  <c r="U360" i="1"/>
  <c r="T395" i="1"/>
  <c r="R394" i="1"/>
  <c r="U394" i="1"/>
  <c r="R390" i="1"/>
  <c r="Q383" i="1"/>
  <c r="P393" i="1"/>
  <c r="P389" i="1"/>
  <c r="R383" i="1"/>
  <c r="P383" i="1"/>
  <c r="O393" i="1"/>
  <c r="S391" i="1"/>
  <c r="Q390" i="1"/>
  <c r="O389" i="1"/>
  <c r="Q386" i="1"/>
  <c r="O385" i="1"/>
  <c r="R392" i="1"/>
  <c r="P391" i="1"/>
  <c r="N390" i="1"/>
  <c r="R388" i="1"/>
  <c r="P387" i="1"/>
  <c r="N386" i="1"/>
  <c r="R384" i="1"/>
  <c r="R393" i="1"/>
  <c r="P392" i="1"/>
  <c r="R389" i="1"/>
  <c r="P388" i="1"/>
  <c r="R385" i="1"/>
  <c r="Q393" i="1"/>
  <c r="O392" i="1"/>
  <c r="S390" i="1"/>
  <c r="Q389" i="1"/>
  <c r="O388" i="1"/>
  <c r="Q385" i="1"/>
  <c r="S393" i="1"/>
  <c r="Q392" i="1"/>
  <c r="O391" i="1"/>
  <c r="S389" i="1"/>
  <c r="T389" i="1"/>
  <c r="Q388" i="1"/>
  <c r="O387" i="1"/>
  <c r="S385" i="1"/>
  <c r="T385" i="1"/>
  <c r="T393" i="1"/>
  <c r="N387" i="1"/>
  <c r="T392" i="1"/>
  <c r="S386" i="1"/>
  <c r="T386" i="1"/>
  <c r="T391" i="1"/>
  <c r="S383" i="1"/>
  <c r="T383" i="1"/>
  <c r="N392" i="1"/>
  <c r="N388" i="1"/>
  <c r="T390" i="1"/>
  <c r="U390" i="1"/>
  <c r="S387" i="1"/>
  <c r="T387" i="1"/>
  <c r="U392" i="1"/>
  <c r="R391" i="1"/>
  <c r="P390" i="1"/>
  <c r="N389" i="1"/>
  <c r="R387" i="1"/>
  <c r="P386" i="1"/>
  <c r="N385" i="1"/>
  <c r="U391" i="1"/>
  <c r="S392" i="1"/>
  <c r="Q391" i="1"/>
  <c r="O390" i="1"/>
  <c r="S388" i="1"/>
  <c r="T388" i="1"/>
  <c r="Q387" i="1"/>
  <c r="O386" i="1"/>
  <c r="S384" i="1"/>
  <c r="T384" i="1"/>
  <c r="U393" i="1"/>
  <c r="R358" i="1"/>
  <c r="Q358" i="1"/>
  <c r="P358" i="1"/>
  <c r="Q395" i="1" l="1"/>
  <c r="R395" i="1"/>
  <c r="S395" i="1"/>
  <c r="R360" i="1"/>
  <c r="S360" i="1"/>
  <c r="Q360" i="1"/>
  <c r="O358" i="1" l="1"/>
  <c r="P360" i="1" l="1"/>
  <c r="O395" i="1"/>
  <c r="P395" i="1"/>
  <c r="O360" i="1"/>
  <c r="M360" i="1" l="1"/>
  <c r="N360" i="1"/>
</calcChain>
</file>

<file path=xl/sharedStrings.xml><?xml version="1.0" encoding="utf-8"?>
<sst xmlns="http://schemas.openxmlformats.org/spreadsheetml/2006/main" count="2315" uniqueCount="455">
  <si>
    <t>Gemeente</t>
  </si>
  <si>
    <t>Column1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</si>
  <si>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</si>
  <si>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</si>
  <si>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</si>
  <si>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</si>
  <si>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</si>
  <si>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</si>
  <si>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</si>
  <si>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</si>
  <si>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</si>
  <si>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</si>
  <si>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</si>
  <si>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</si>
  <si>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10-3-2020</t>
  </si>
  <si>
    <t>11-3-2020</t>
  </si>
  <si>
    <t>12-3-2020</t>
  </si>
  <si>
    <t>13-3-2020</t>
  </si>
  <si>
    <t>14-3-2020</t>
  </si>
  <si>
    <t>15-3-2020</t>
  </si>
  <si>
    <t>16-3-2020</t>
  </si>
  <si>
    <t>17-3-2020</t>
  </si>
  <si>
    <t>18-3-2020</t>
  </si>
  <si>
    <t>19-3-2020</t>
  </si>
  <si>
    <t>Aa en Hunze</t>
  </si>
  <si>
    <t>Drenthe</t>
  </si>
  <si>
    <t>Aalsmeer</t>
  </si>
  <si>
    <t>Noord-Holland</t>
  </si>
  <si>
    <t>Aalten</t>
  </si>
  <si>
    <t>Gelderland</t>
  </si>
  <si>
    <t>Achtkarspelen</t>
  </si>
  <si>
    <t>Fryslân / Friesland</t>
  </si>
  <si>
    <t>Alblasserdam</t>
  </si>
  <si>
    <t>Zuid-Holland</t>
  </si>
  <si>
    <t>Albrandswaard</t>
  </si>
  <si>
    <t>Alkmaar</t>
  </si>
  <si>
    <t>Almelo</t>
  </si>
  <si>
    <t>Overijssel</t>
  </si>
  <si>
    <t>Almere</t>
  </si>
  <si>
    <t>Flevoland</t>
  </si>
  <si>
    <t>Alphen aan den Rijn</t>
  </si>
  <si>
    <t>Alphen-Chaam</t>
  </si>
  <si>
    <t>Noord-Brabant</t>
  </si>
  <si>
    <t>Altena</t>
  </si>
  <si>
    <t>Ameland</t>
  </si>
  <si>
    <t>Amersfoort</t>
  </si>
  <si>
    <t>Utrecht</t>
  </si>
  <si>
    <t>Amstelveen</t>
  </si>
  <si>
    <t>Amsterdam</t>
  </si>
  <si>
    <t>Apeldoorn</t>
  </si>
  <si>
    <t>Appingedam</t>
  </si>
  <si>
    <t>Groningen</t>
  </si>
  <si>
    <t>Arnhem</t>
  </si>
  <si>
    <t>Assen</t>
  </si>
  <si>
    <t>Asten</t>
  </si>
  <si>
    <t>Baarle-Nassau</t>
  </si>
  <si>
    <t>Baarn</t>
  </si>
  <si>
    <t>Barendrecht</t>
  </si>
  <si>
    <t>Barneveld</t>
  </si>
  <si>
    <t>Beek</t>
  </si>
  <si>
    <t>Limburg</t>
  </si>
  <si>
    <t>Beekdaelen</t>
  </si>
  <si>
    <t>Beemster</t>
  </si>
  <si>
    <t>Beesel</t>
  </si>
  <si>
    <t>Berg en Dal</t>
  </si>
  <si>
    <t>Bergeijk</t>
  </si>
  <si>
    <t>Bergen (L)</t>
  </si>
  <si>
    <t>Bergen (NH)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</si>
  <si>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</si>
  <si>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</si>
  <si>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</si>
  <si>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</si>
  <si>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</si>
  <si>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</si>
  <si>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</si>
  <si>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</si>
  <si>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</si>
  <si>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</si>
  <si>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</si>
  <si>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</si>
  <si>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</si>
  <si>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</si>
  <si>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Zeeland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</si>
  <si>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</si>
  <si>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</si>
  <si>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</si>
  <si>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</si>
  <si>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</si>
  <si>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</si>
  <si>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</si>
  <si>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</si>
  <si>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</si>
  <si>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</si>
  <si>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</si>
  <si>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</si>
  <si>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</si>
  <si>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</si>
  <si>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</si>
  <si>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</si>
  <si>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</si>
  <si>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</si>
  <si>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</si>
  <si>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</si>
  <si>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</si>
  <si>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</si>
  <si>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</si>
  <si>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</si>
  <si>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</si>
  <si>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</si>
  <si>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</si>
  <si>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</si>
  <si>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</si>
  <si>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</si>
  <si>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</si>
  <si>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</si>
  <si>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</si>
  <si>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</si>
  <si>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</si>
  <si>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</si>
  <si>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</si>
  <si>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</si>
  <si>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</si>
  <si>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</si>
  <si>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</si>
  <si>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</si>
  <si>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</si>
  <si>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</si>
  <si>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</si>
  <si>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</si>
  <si>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</si>
  <si>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</si>
  <si>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</si>
  <si>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</si>
  <si>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</si>
  <si>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</si>
  <si>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</si>
  <si>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</si>
  <si>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</si>
  <si>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</si>
  <si>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</si>
  <si>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</si>
  <si>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</si>
  <si>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</si>
  <si>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</si>
  <si>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</si>
  <si>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</si>
  <si>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</si>
  <si>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</si>
  <si>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</si>
  <si>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</si>
  <si>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</si>
  <si>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</si>
  <si>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</si>
  <si>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</si>
  <si>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</si>
  <si>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</si>
  <si>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</si>
  <si>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</si>
  <si>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</si>
  <si>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</si>
  <si>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</si>
  <si>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</si>
  <si>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</si>
  <si>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</si>
  <si>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</si>
  <si>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</si>
  <si>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</si>
  <si>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</si>
  <si>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</si>
  <si>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</si>
  <si>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</si>
  <si>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</si>
  <si>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</si>
  <si>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</si>
  <si>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</si>
  <si>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</si>
  <si>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</si>
  <si>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</si>
  <si>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</si>
  <si>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</si>
  <si>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</si>
  <si>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</si>
  <si>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</si>
  <si>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</si>
  <si>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</si>
  <si>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</si>
  <si>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</si>
  <si>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</si>
  <si>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</si>
  <si>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</si>
  <si>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</si>
  <si>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</si>
  <si>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</si>
  <si>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</si>
  <si>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</si>
  <si>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</si>
  <si>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</si>
  <si>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</si>
  <si>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</si>
  <si>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</si>
  <si>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</si>
  <si>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</si>
  <si>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</si>
  <si>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</si>
  <si>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</si>
  <si>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</si>
  <si>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</si>
  <si>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</si>
  <si>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</si>
  <si>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</si>
  <si>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</si>
  <si>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</si>
  <si>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</si>
  <si>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</si>
  <si>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</si>
  <si>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</si>
  <si>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</si>
  <si>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</si>
  <si>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</si>
  <si>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</si>
  <si>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</si>
  <si>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</si>
  <si>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</si>
  <si>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</si>
  <si>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</si>
  <si>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</si>
  <si>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</si>
  <si>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</si>
  <si>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</si>
  <si>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</si>
  <si>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</si>
  <si>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</si>
  <si>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</si>
  <si>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</si>
  <si>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</si>
  <si>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</si>
  <si>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</si>
  <si>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</si>
  <si>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</si>
  <si>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</si>
  <si>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</si>
  <si>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</si>
  <si>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</si>
  <si>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</si>
  <si>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</si>
  <si>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</si>
  <si>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</si>
  <si>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</si>
  <si>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</si>
  <si>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</si>
  <si>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</si>
  <si>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</si>
  <si>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</si>
  <si>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</si>
  <si>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</si>
  <si>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</si>
  <si>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</si>
  <si>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</si>
  <si>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</si>
  <si>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</si>
  <si>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</si>
  <si>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</si>
  <si>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</si>
  <si>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</si>
  <si>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</si>
  <si>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</si>
  <si>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</si>
  <si>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</si>
  <si>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</si>
  <si>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</si>
  <si>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</si>
  <si>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</si>
  <si>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</si>
  <si>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</si>
  <si>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</si>
  <si>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</si>
  <si>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</si>
  <si>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</si>
  <si>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</si>
  <si>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</si>
  <si>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</si>
  <si>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</si>
  <si>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</si>
  <si>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</si>
  <si>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</si>
  <si>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</si>
  <si>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</si>
  <si>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</si>
  <si>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</si>
  <si>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</si>
  <si>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</si>
  <si>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</si>
  <si>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</si>
  <si>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</si>
  <si>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</si>
  <si>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</si>
  <si>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</si>
  <si>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</si>
  <si>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</si>
  <si>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</si>
  <si>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</si>
  <si>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</si>
  <si>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</si>
  <si>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</si>
  <si>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</si>
  <si>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</si>
  <si>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</si>
  <si>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</si>
  <si>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</si>
  <si>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</si>
  <si>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</si>
  <si>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</si>
  <si>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</si>
  <si>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</si>
  <si>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</si>
  <si>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</si>
  <si>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</si>
  <si>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</si>
  <si>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</si>
  <si>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</si>
  <si>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</si>
  <si>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</si>
  <si>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</si>
  <si>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</si>
  <si>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</si>
  <si>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</si>
  <si>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</si>
  <si>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</si>
  <si>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</si>
  <si>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</si>
  <si>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</si>
  <si>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</si>
  <si>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</si>
  <si>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</si>
  <si>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</si>
  <si>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</si>
  <si>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</si>
  <si>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</si>
  <si>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</si>
  <si>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</si>
  <si>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</si>
  <si>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</si>
  <si>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</si>
  <si>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</si>
  <si>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</si>
  <si>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</si>
  <si>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</si>
  <si>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</si>
  <si>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</si>
  <si>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</si>
  <si>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</si>
  <si>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</si>
  <si>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</si>
  <si>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</si>
  <si>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</si>
  <si>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</si>
  <si>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</si>
  <si>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</si>
  <si>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</si>
  <si>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</si>
  <si>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</si>
  <si>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</si>
  <si>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</si>
  <si>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</si>
  <si>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</si>
  <si>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</si>
  <si>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</si>
  <si>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</si>
  <si>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</si>
  <si>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</si>
  <si>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</si>
  <si>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</si>
  <si>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</si>
  <si>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</si>
  <si>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</si>
  <si>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</si>
  <si>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</si>
  <si>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</si>
  <si>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</si>
  <si>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</si>
  <si>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</si>
  <si>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</si>
  <si>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</si>
  <si>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</si>
  <si>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</si>
  <si>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</si>
  <si>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</si>
  <si>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</si>
  <si>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</si>
  <si>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Onbekend</t>
  </si>
  <si>
    <t>besmet</t>
  </si>
  <si>
    <t>overleden</t>
  </si>
  <si>
    <t>delta</t>
  </si>
  <si>
    <t>werkelijk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</si>
  <si>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</si>
  <si>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</si>
  <si>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</si>
  <si>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</si>
  <si>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</si>
  <si>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</si>
  <si>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</si>
  <si>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</si>
  <si>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</si>
  <si>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</si>
  <si>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</si>
  <si>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</si>
  <si>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</si>
  <si>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</si>
  <si>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</si>
  <si>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</si>
  <si>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</si>
  <si>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</si>
  <si>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</si>
  <si>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</si>
  <si>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</si>
  <si>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</si>
  <si>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19/03/2021</t>
  </si>
  <si>
    <t>20/03/2021</t>
  </si>
  <si>
    <t>21/03/2022</t>
  </si>
  <si>
    <t>22/03/2023</t>
  </si>
  <si>
    <t>23/03/2024</t>
  </si>
  <si>
    <t>24/03/2025</t>
  </si>
  <si>
    <t>onbekend</t>
  </si>
  <si>
    <t>Grafieken</t>
  </si>
  <si>
    <t>platte­grond</t>
  </si>
  <si>
    <t>Den Haag</t>
  </si>
  <si>
    <t>Hengelo</t>
  </si>
  <si>
    <t>Nederland</t>
  </si>
  <si>
    <t>inwoners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</si>
  <si>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</si>
  <si>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</si>
  <si>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</si>
  <si>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</si>
  <si>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</si>
  <si>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</si>
  <si>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</si>
  <si>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</si>
  <si>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</si>
  <si>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</si>
  <si>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</si>
  <si>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</si>
  <si>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</si>
  <si>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</si>
  <si>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</si>
  <si>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</si>
  <si>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</si>
  <si>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</si>
  <si>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</si>
  <si>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Brabant verzocht niet te werken als ze verkouden zijn</t>
  </si>
  <si>
    <t>Scholen, sportclubs en horeca dicht</t>
  </si>
  <si>
    <t>Iedereen thuiswerken als het kan, bij verkoudheid thuis blijven; universiteiten/hogescholen dicht</t>
  </si>
  <si>
    <t>aantal besmettingen
per provincie</t>
  </si>
  <si>
    <t>25/03/2026</t>
  </si>
  <si>
    <t>aantal besmettingen
per 100000 per provincie</t>
  </si>
  <si>
    <t>groeifactor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</si>
</sst>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theme="1"/>
      <name val="Calibri"/>
      <family val="2"/>
      <scheme val="minor"/>
    </font>
    <font>
      <b/>
      <sz val="11"/>
      <color rgb="FFFFFFFF"/>
      <name val="RijksoverheidSans"/>
    </font>
    <font>
      <sz val="11"/>
      <color rgb="FF000000"/>
      <name val="RijksoverheidSans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BC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9EBF7"/>
      </right>
      <top/>
      <bottom/>
      <diagonal/>
    </border>
    <border>
      <left style="thin">
        <color theme="4" tint="0.39997558519241921"/>
      </left>
      <right style="medium">
        <color rgb="FFD9EBF7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ECA16"/>
      </left>
      <right/>
      <top/>
      <bottom/>
      <diagonal/>
    </border>
    <border>
      <left style="medium">
        <color rgb="FFFECA16"/>
      </left>
      <right/>
      <top/>
      <bottom style="medium">
        <color rgb="FFFECA16"/>
      </bottom>
      <diagonal/>
    </border>
    <border>
      <left/>
      <right/>
      <top/>
      <bottom style="medium">
        <color rgb="FFFECA16"/>
      </bottom>
      <diagonal/>
    </border>
    <border>
      <left/>
      <right/>
      <top style="thick">
        <color indexed="64"/>
      </top>
      <bottom/>
      <diagonal/>
    </border>
    <border>
      <left style="medium">
        <color rgb="FFD9EBF7"/>
      </left>
      <right style="medium">
        <color rgb="FFD9EBF7"/>
      </right>
      <top/>
      <bottom style="thick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3" fillId="0" borderId="1" xfId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3" borderId="1" xfId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3" fillId="4" borderId="2" xfId="1" applyFont="1" applyFill="1" applyBorder="1" applyAlignment="1">
      <alignment vertical="top" wrapText="1"/>
    </xf>
    <xf numFmtId="0" fontId="3" fillId="0" borderId="2" xfId="1" applyFont="1" applyBorder="1" applyAlignment="1">
      <alignment vertical="top" wrapText="1"/>
    </xf>
    <xf numFmtId="0" fontId="3" fillId="3" borderId="2" xfId="1" applyFont="1" applyFill="1" applyBorder="1" applyAlignment="1">
      <alignment vertical="top" wrapText="1"/>
    </xf>
    <xf numFmtId="0" fontId="3" fillId="0" borderId="3" xfId="1" applyBorder="1" applyAlignment="1">
      <alignment vertical="center" wrapText="1"/>
    </xf>
    <xf numFmtId="0" fontId="3" fillId="0" borderId="0" xfId="1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0" fontId="3" fillId="0" borderId="4" xfId="1" applyBorder="1" applyAlignment="1">
      <alignment vertical="center" wrapText="1"/>
    </xf>
    <xf numFmtId="0" fontId="3" fillId="0" borderId="5" xfId="1" applyBorder="1" applyAlignment="1">
      <alignment vertical="center" wrapText="1"/>
    </xf>
    <xf numFmtId="3" fontId="0" fillId="0" borderId="5" xfId="0" applyNumberFormat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4" fontId="0" fillId="0" borderId="5" xfId="0" applyNumberFormat="1" applyBorder="1" applyAlignment="1">
      <alignment horizontal="right" vertical="center" wrapText="1"/>
    </xf>
    <xf numFmtId="0" fontId="0" fillId="0" borderId="5" xfId="0" applyBorder="1" applyAlignment="1">
      <alignment vertical="center" wrapText="1"/>
    </xf>
    <xf numFmtId="164" fontId="1" fillId="2" borderId="0" xfId="0" applyNumberFormat="1" applyFont="1" applyFill="1" applyAlignment="1">
      <alignment horizontal="left" vertical="top" textRotation="180" wrapText="1"/>
    </xf>
    <xf numFmtId="0" fontId="1" fillId="2" borderId="0" xfId="0" applyFont="1" applyFill="1" applyAlignment="1">
      <alignment horizontal="left" vertical="top" textRotation="180" wrapText="1"/>
    </xf>
    <xf numFmtId="14" fontId="1" fillId="2" borderId="0" xfId="0" applyNumberFormat="1" applyFont="1" applyFill="1" applyAlignment="1">
      <alignment horizontal="left" vertical="top" textRotation="180" wrapText="1"/>
    </xf>
    <xf numFmtId="0" fontId="0" fillId="0" borderId="0" xfId="0" applyAlignment="1">
      <alignment textRotation="180"/>
    </xf>
    <xf numFmtId="14" fontId="0" fillId="0" borderId="0" xfId="0" applyNumberFormat="1" applyAlignment="1">
      <alignment textRotation="180"/>
    </xf>
    <xf numFmtId="0" fontId="0" fillId="0" borderId="6" xfId="0" applyBorder="1"/>
    <xf numFmtId="0" fontId="0" fillId="0" borderId="6" xfId="0" applyFill="1" applyBorder="1"/>
    <xf numFmtId="0" fontId="2" fillId="0" borderId="7" xfId="0" applyFont="1" applyBorder="1" applyAlignment="1">
      <alignment vertical="top" wrapText="1"/>
    </xf>
    <xf numFmtId="2" fontId="0" fillId="0" borderId="0" xfId="0" applyNumberFormat="1"/>
    <xf numFmtId="2" fontId="3" fillId="4" borderId="1" xfId="1" applyNumberFormat="1" applyFont="1" applyFill="1" applyBorder="1" applyAlignment="1">
      <alignment vertical="top" wrapText="1"/>
    </xf>
    <xf numFmtId="0" fontId="0" fillId="0" borderId="0" xfId="0" applyBorder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 textRotation="180"/>
    </xf>
    <xf numFmtId="14" fontId="0" fillId="0" borderId="0" xfId="0" applyNumberFormat="1" applyAlignment="1">
      <alignment horizontal="center" textRotation="180"/>
    </xf>
    <xf numFmtId="0" fontId="0" fillId="0" borderId="0" xfId="0" applyAlignment="1">
      <alignment horizontal="center"/>
    </xf>
    <xf numFmtId="2" fontId="0" fillId="5" borderId="0" xfId="0" applyNumberFormat="1" applyFill="1"/>
    <xf numFmtId="14" fontId="0" fillId="5" borderId="0" xfId="0" applyNumberFormat="1" applyFill="1" applyAlignment="1">
      <alignment horizontal="center" textRotation="180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vertical="top" wrapText="1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medium">
          <color rgb="FFD9EBF7"/>
        </right>
        <top/>
        <bottom/>
      </border>
    </dxf>
    <dxf>
      <numFmt numFmtId="2" formatCode="0.00"/>
    </dxf>
    <dxf>
      <numFmt numFmtId="2" formatCode="0.00"/>
    </dxf>
    <dxf>
      <numFmt numFmtId="0" formatCode="General"/>
    </dxf>
    <dxf>
      <fill>
        <patternFill>
          <bgColor theme="5" tint="0.59996337778862885"/>
        </patternFill>
      </fill>
    </dxf>
    <dxf>
      <fill>
        <patternFill>
          <bgColor rgb="FFFFCCCC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bottom" textRotation="180" wrapText="0" indent="0" justifyLastLine="0" shrinkToFit="0" readingOrder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center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bottom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ijksoverheidSans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ijksoverheidSans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/>
        <right style="medium">
          <color rgb="FFD9EBF7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FF33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Aantal besmettingen per provincie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Gegevens!$A$365</c:f>
              <c:strCache>
                <c:ptCount val="1"/>
                <c:pt idx="0">
                  <c:v>Drenthe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Gegevens!$B$365:$AD$365</c15:sqref>
                  </c15:fullRef>
                </c:ext>
              </c:extLst>
              <c:f>Gegevens!$D$365:$AD$365</c:f>
              <c:numCache>
                <c:formatCode>General</c:formatCode>
                <c:ptCount val="27"/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22</c:v>
                </c:pt>
                <c:pt idx="20">
                  <c:v>25</c:v>
                </c:pt>
                <c:pt idx="21">
                  <c:v>32</c:v>
                </c:pt>
                <c:pt idx="22">
                  <c:v>38</c:v>
                </c:pt>
                <c:pt idx="23">
                  <c:v>41</c:v>
                </c:pt>
                <c:pt idx="24">
                  <c:v>48</c:v>
                </c:pt>
                <c:pt idx="25">
                  <c:v>54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C0-410B-A56F-42F304C6EAE4}"/>
            </c:ext>
          </c:extLst>
        </c:ser>
        <c:ser>
          <c:idx val="2"/>
          <c:order val="2"/>
          <c:tx>
            <c:strRef>
              <c:f>Gegevens!$A$366</c:f>
              <c:strCache>
                <c:ptCount val="1"/>
                <c:pt idx="0">
                  <c:v>Fryslân / Friesland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Gegevens!$B$366:$AD$366</c15:sqref>
                  </c15:fullRef>
                </c:ext>
              </c:extLst>
              <c:f>Gegevens!$D$366:$AD$366</c:f>
              <c:numCache>
                <c:formatCode>General</c:formatCode>
                <c:ptCount val="27"/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  <c:pt idx="17">
                  <c:v>13</c:v>
                </c:pt>
                <c:pt idx="18">
                  <c:v>14</c:v>
                </c:pt>
                <c:pt idx="19">
                  <c:v>17</c:v>
                </c:pt>
                <c:pt idx="20">
                  <c:v>20</c:v>
                </c:pt>
                <c:pt idx="21">
                  <c:v>22</c:v>
                </c:pt>
                <c:pt idx="22">
                  <c:v>33</c:v>
                </c:pt>
                <c:pt idx="23">
                  <c:v>34</c:v>
                </c:pt>
                <c:pt idx="24">
                  <c:v>39</c:v>
                </c:pt>
                <c:pt idx="25">
                  <c:v>41</c:v>
                </c:pt>
                <c:pt idx="2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C0-410B-A56F-42F304C6EAE4}"/>
            </c:ext>
          </c:extLst>
        </c:ser>
        <c:ser>
          <c:idx val="3"/>
          <c:order val="3"/>
          <c:tx>
            <c:strRef>
              <c:f>Gegevens!$A$367</c:f>
              <c:strCache>
                <c:ptCount val="1"/>
                <c:pt idx="0">
                  <c:v>Groningen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Gegevens!$B$367:$AD$367</c15:sqref>
                  </c15:fullRef>
                </c:ext>
              </c:extLst>
              <c:f>Gegevens!$D$367:$AD$367</c:f>
              <c:numCache>
                <c:formatCode>General</c:formatCode>
                <c:ptCount val="2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15</c:v>
                </c:pt>
                <c:pt idx="20">
                  <c:v>29</c:v>
                </c:pt>
                <c:pt idx="21">
                  <c:v>33</c:v>
                </c:pt>
                <c:pt idx="22">
                  <c:v>46</c:v>
                </c:pt>
                <c:pt idx="23">
                  <c:v>56</c:v>
                </c:pt>
                <c:pt idx="24">
                  <c:v>67</c:v>
                </c:pt>
                <c:pt idx="25">
                  <c:v>67</c:v>
                </c:pt>
                <c:pt idx="2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C0-410B-A56F-42F304C6EAE4}"/>
            </c:ext>
          </c:extLst>
        </c:ser>
        <c:ser>
          <c:idx val="4"/>
          <c:order val="4"/>
          <c:tx>
            <c:strRef>
              <c:f>Gegevens!$A$368</c:f>
              <c:strCache>
                <c:ptCount val="1"/>
                <c:pt idx="0">
                  <c:v>Overijssel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Gegevens!$B$368:$AD$368</c15:sqref>
                  </c15:fullRef>
                </c:ext>
              </c:extLst>
              <c:f>Gegevens!$D$368:$AD$368</c:f>
              <c:numCache>
                <c:formatCode>General</c:formatCode>
                <c:ptCount val="27"/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13</c:v>
                </c:pt>
                <c:pt idx="14">
                  <c:v>18</c:v>
                </c:pt>
                <c:pt idx="15">
                  <c:v>23</c:v>
                </c:pt>
                <c:pt idx="16">
                  <c:v>28</c:v>
                </c:pt>
                <c:pt idx="17">
                  <c:v>36</c:v>
                </c:pt>
                <c:pt idx="18">
                  <c:v>45</c:v>
                </c:pt>
                <c:pt idx="19">
                  <c:v>57</c:v>
                </c:pt>
                <c:pt idx="20">
                  <c:v>73</c:v>
                </c:pt>
                <c:pt idx="21">
                  <c:v>98</c:v>
                </c:pt>
                <c:pt idx="22">
                  <c:v>161</c:v>
                </c:pt>
                <c:pt idx="23">
                  <c:v>187</c:v>
                </c:pt>
                <c:pt idx="24">
                  <c:v>216</c:v>
                </c:pt>
                <c:pt idx="25">
                  <c:v>247</c:v>
                </c:pt>
                <c:pt idx="2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8C0-410B-A56F-42F304C6EAE4}"/>
            </c:ext>
          </c:extLst>
        </c:ser>
        <c:ser>
          <c:idx val="5"/>
          <c:order val="5"/>
          <c:tx>
            <c:strRef>
              <c:f>Gegevens!$A$369</c:f>
              <c:strCache>
                <c:ptCount val="1"/>
                <c:pt idx="0">
                  <c:v>Gelderland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Gegevens!$B$369:$AD$369</c15:sqref>
                  </c15:fullRef>
                </c:ext>
              </c:extLst>
              <c:f>Gegevens!$D$369:$AD$369</c:f>
              <c:numCache>
                <c:formatCode>General</c:formatCode>
                <c:ptCount val="27"/>
                <c:pt idx="9">
                  <c:v>26</c:v>
                </c:pt>
                <c:pt idx="10">
                  <c:v>27</c:v>
                </c:pt>
                <c:pt idx="11">
                  <c:v>30</c:v>
                </c:pt>
                <c:pt idx="12">
                  <c:v>36</c:v>
                </c:pt>
                <c:pt idx="13">
                  <c:v>48</c:v>
                </c:pt>
                <c:pt idx="14">
                  <c:v>64</c:v>
                </c:pt>
                <c:pt idx="15">
                  <c:v>76</c:v>
                </c:pt>
                <c:pt idx="16">
                  <c:v>100</c:v>
                </c:pt>
                <c:pt idx="17">
                  <c:v>135</c:v>
                </c:pt>
                <c:pt idx="18">
                  <c:v>173</c:v>
                </c:pt>
                <c:pt idx="19">
                  <c:v>210</c:v>
                </c:pt>
                <c:pt idx="20">
                  <c:v>240</c:v>
                </c:pt>
                <c:pt idx="21">
                  <c:v>303</c:v>
                </c:pt>
                <c:pt idx="22">
                  <c:v>362</c:v>
                </c:pt>
                <c:pt idx="23">
                  <c:v>421</c:v>
                </c:pt>
                <c:pt idx="24">
                  <c:v>502</c:v>
                </c:pt>
                <c:pt idx="25">
                  <c:v>576</c:v>
                </c:pt>
                <c:pt idx="26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8C0-410B-A56F-42F304C6EAE4}"/>
            </c:ext>
          </c:extLst>
        </c:ser>
        <c:ser>
          <c:idx val="6"/>
          <c:order val="6"/>
          <c:tx>
            <c:strRef>
              <c:f>Gegevens!$A$370</c:f>
              <c:strCache>
                <c:ptCount val="1"/>
                <c:pt idx="0">
                  <c:v>Flevoland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Gegevens!$B$370:$AD$370</c15:sqref>
                  </c15:fullRef>
                </c:ext>
              </c:extLst>
              <c:f>Gegevens!$D$370:$AD$370</c:f>
              <c:numCache>
                <c:formatCode>General</c:formatCode>
                <c:ptCount val="27"/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24</c:v>
                </c:pt>
                <c:pt idx="19">
                  <c:v>30</c:v>
                </c:pt>
                <c:pt idx="20">
                  <c:v>36</c:v>
                </c:pt>
                <c:pt idx="21">
                  <c:v>41</c:v>
                </c:pt>
                <c:pt idx="22">
                  <c:v>50</c:v>
                </c:pt>
                <c:pt idx="23">
                  <c:v>57</c:v>
                </c:pt>
                <c:pt idx="24">
                  <c:v>64</c:v>
                </c:pt>
                <c:pt idx="25">
                  <c:v>71</c:v>
                </c:pt>
                <c:pt idx="26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8C0-410B-A56F-42F304C6EAE4}"/>
            </c:ext>
          </c:extLst>
        </c:ser>
        <c:ser>
          <c:idx val="7"/>
          <c:order val="7"/>
          <c:tx>
            <c:strRef>
              <c:f>Gegevens!$A$371</c:f>
              <c:strCache>
                <c:ptCount val="1"/>
                <c:pt idx="0">
                  <c:v>Utrecht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Gegevens!$B$371:$AD$371</c15:sqref>
                  </c15:fullRef>
                </c:ext>
              </c:extLst>
              <c:f>Gegevens!$D$371:$AD$371</c:f>
              <c:numCache>
                <c:formatCode>General</c:formatCode>
                <c:ptCount val="27"/>
                <c:pt idx="9">
                  <c:v>52</c:v>
                </c:pt>
                <c:pt idx="10">
                  <c:v>52</c:v>
                </c:pt>
                <c:pt idx="11">
                  <c:v>55</c:v>
                </c:pt>
                <c:pt idx="12">
                  <c:v>67</c:v>
                </c:pt>
                <c:pt idx="13">
                  <c:v>80</c:v>
                </c:pt>
                <c:pt idx="14">
                  <c:v>83</c:v>
                </c:pt>
                <c:pt idx="15">
                  <c:v>87</c:v>
                </c:pt>
                <c:pt idx="16">
                  <c:v>109</c:v>
                </c:pt>
                <c:pt idx="17">
                  <c:v>140</c:v>
                </c:pt>
                <c:pt idx="18">
                  <c:v>173</c:v>
                </c:pt>
                <c:pt idx="19">
                  <c:v>197</c:v>
                </c:pt>
                <c:pt idx="20">
                  <c:v>237</c:v>
                </c:pt>
                <c:pt idx="21">
                  <c:v>267</c:v>
                </c:pt>
                <c:pt idx="22">
                  <c:v>313</c:v>
                </c:pt>
                <c:pt idx="23">
                  <c:v>344</c:v>
                </c:pt>
                <c:pt idx="24">
                  <c:v>401</c:v>
                </c:pt>
                <c:pt idx="25">
                  <c:v>458</c:v>
                </c:pt>
                <c:pt idx="26">
                  <c:v>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8C0-410B-A56F-42F304C6EAE4}"/>
            </c:ext>
          </c:extLst>
        </c:ser>
        <c:ser>
          <c:idx val="8"/>
          <c:order val="8"/>
          <c:tx>
            <c:strRef>
              <c:f>Gegevens!$A$372</c:f>
              <c:strCache>
                <c:ptCount val="1"/>
                <c:pt idx="0">
                  <c:v>Noord-Holland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Gegevens!$B$372:$AD$372</c15:sqref>
                  </c15:fullRef>
                </c:ext>
              </c:extLst>
              <c:f>Gegevens!$D$372:$AD$372</c:f>
              <c:numCache>
                <c:formatCode>General</c:formatCode>
                <c:ptCount val="27"/>
                <c:pt idx="9">
                  <c:v>24</c:v>
                </c:pt>
                <c:pt idx="10">
                  <c:v>25</c:v>
                </c:pt>
                <c:pt idx="11">
                  <c:v>33</c:v>
                </c:pt>
                <c:pt idx="12">
                  <c:v>42</c:v>
                </c:pt>
                <c:pt idx="13">
                  <c:v>49</c:v>
                </c:pt>
                <c:pt idx="14">
                  <c:v>71</c:v>
                </c:pt>
                <c:pt idx="15">
                  <c:v>92</c:v>
                </c:pt>
                <c:pt idx="16">
                  <c:v>100</c:v>
                </c:pt>
                <c:pt idx="17">
                  <c:v>129</c:v>
                </c:pt>
                <c:pt idx="18">
                  <c:v>168</c:v>
                </c:pt>
                <c:pt idx="19">
                  <c:v>193</c:v>
                </c:pt>
                <c:pt idx="20">
                  <c:v>271</c:v>
                </c:pt>
                <c:pt idx="21">
                  <c:v>363</c:v>
                </c:pt>
                <c:pt idx="22">
                  <c:v>473</c:v>
                </c:pt>
                <c:pt idx="23">
                  <c:v>546</c:v>
                </c:pt>
                <c:pt idx="24">
                  <c:v>613</c:v>
                </c:pt>
                <c:pt idx="25">
                  <c:v>759</c:v>
                </c:pt>
                <c:pt idx="26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8C0-410B-A56F-42F304C6EAE4}"/>
            </c:ext>
          </c:extLst>
        </c:ser>
        <c:ser>
          <c:idx val="9"/>
          <c:order val="9"/>
          <c:tx>
            <c:strRef>
              <c:f>Gegevens!$A$373</c:f>
              <c:strCache>
                <c:ptCount val="1"/>
                <c:pt idx="0">
                  <c:v>Zuid-Holland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Gegevens!$B$373:$AD$373</c15:sqref>
                  </c15:fullRef>
                </c:ext>
              </c:extLst>
              <c:f>Gegevens!$D$373:$AD$373</c:f>
              <c:numCache>
                <c:formatCode>General</c:formatCode>
                <c:ptCount val="27"/>
                <c:pt idx="9">
                  <c:v>32</c:v>
                </c:pt>
                <c:pt idx="10">
                  <c:v>35</c:v>
                </c:pt>
                <c:pt idx="11">
                  <c:v>44</c:v>
                </c:pt>
                <c:pt idx="12">
                  <c:v>50</c:v>
                </c:pt>
                <c:pt idx="13">
                  <c:v>58</c:v>
                </c:pt>
                <c:pt idx="14">
                  <c:v>73</c:v>
                </c:pt>
                <c:pt idx="15">
                  <c:v>86</c:v>
                </c:pt>
                <c:pt idx="16">
                  <c:v>100</c:v>
                </c:pt>
                <c:pt idx="17">
                  <c:v>122</c:v>
                </c:pt>
                <c:pt idx="18">
                  <c:v>158</c:v>
                </c:pt>
                <c:pt idx="19">
                  <c:v>211</c:v>
                </c:pt>
                <c:pt idx="20">
                  <c:v>276</c:v>
                </c:pt>
                <c:pt idx="21">
                  <c:v>359</c:v>
                </c:pt>
                <c:pt idx="22">
                  <c:v>425</c:v>
                </c:pt>
                <c:pt idx="23">
                  <c:v>520</c:v>
                </c:pt>
                <c:pt idx="24">
                  <c:v>574</c:v>
                </c:pt>
                <c:pt idx="25">
                  <c:v>670</c:v>
                </c:pt>
                <c:pt idx="26">
                  <c:v>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8C0-410B-A56F-42F304C6EAE4}"/>
            </c:ext>
          </c:extLst>
        </c:ser>
        <c:ser>
          <c:idx val="10"/>
          <c:order val="10"/>
          <c:tx>
            <c:strRef>
              <c:f>Gegevens!$A$374</c:f>
              <c:strCache>
                <c:ptCount val="1"/>
                <c:pt idx="0">
                  <c:v>Noord-Brabant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Gegevens!$B$374:$AD$374</c15:sqref>
                  </c15:fullRef>
                </c:ext>
              </c:extLst>
              <c:f>Gegevens!$D$374:$AD$374</c:f>
              <c:numCache>
                <c:formatCode>General</c:formatCode>
                <c:ptCount val="27"/>
                <c:pt idx="9">
                  <c:v>93</c:v>
                </c:pt>
                <c:pt idx="10">
                  <c:v>135</c:v>
                </c:pt>
                <c:pt idx="11">
                  <c:v>157</c:v>
                </c:pt>
                <c:pt idx="12">
                  <c:v>218</c:v>
                </c:pt>
                <c:pt idx="13">
                  <c:v>266</c:v>
                </c:pt>
                <c:pt idx="14">
                  <c:v>360</c:v>
                </c:pt>
                <c:pt idx="15">
                  <c:v>403</c:v>
                </c:pt>
                <c:pt idx="16">
                  <c:v>446</c:v>
                </c:pt>
                <c:pt idx="17">
                  <c:v>554</c:v>
                </c:pt>
                <c:pt idx="18">
                  <c:v>634</c:v>
                </c:pt>
                <c:pt idx="19">
                  <c:v>728</c:v>
                </c:pt>
                <c:pt idx="20">
                  <c:v>842</c:v>
                </c:pt>
                <c:pt idx="21">
                  <c:v>971</c:v>
                </c:pt>
                <c:pt idx="22">
                  <c:v>1139</c:v>
                </c:pt>
                <c:pt idx="23">
                  <c:v>1358</c:v>
                </c:pt>
                <c:pt idx="24">
                  <c:v>1508</c:v>
                </c:pt>
                <c:pt idx="25">
                  <c:v>1685</c:v>
                </c:pt>
                <c:pt idx="26">
                  <c:v>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8C0-410B-A56F-42F304C6EAE4}"/>
            </c:ext>
          </c:extLst>
        </c:ser>
        <c:ser>
          <c:idx val="11"/>
          <c:order val="11"/>
          <c:tx>
            <c:strRef>
              <c:f>Gegevens!$A$375</c:f>
              <c:strCache>
                <c:ptCount val="1"/>
                <c:pt idx="0">
                  <c:v>Zeeland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Gegevens!$B$375:$AD$375</c15:sqref>
                  </c15:fullRef>
                </c:ext>
              </c:extLst>
              <c:f>Gegevens!$D$375:$AD$375</c:f>
              <c:numCache>
                <c:formatCode>General</c:formatCode>
                <c:ptCount val="27"/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12</c:v>
                </c:pt>
                <c:pt idx="17">
                  <c:v>17</c:v>
                </c:pt>
                <c:pt idx="18">
                  <c:v>20</c:v>
                </c:pt>
                <c:pt idx="19">
                  <c:v>26</c:v>
                </c:pt>
                <c:pt idx="20">
                  <c:v>31</c:v>
                </c:pt>
                <c:pt idx="21">
                  <c:v>36</c:v>
                </c:pt>
                <c:pt idx="22">
                  <c:v>46</c:v>
                </c:pt>
                <c:pt idx="23">
                  <c:v>48</c:v>
                </c:pt>
                <c:pt idx="24">
                  <c:v>54</c:v>
                </c:pt>
                <c:pt idx="25">
                  <c:v>62</c:v>
                </c:pt>
                <c:pt idx="2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8C0-410B-A56F-42F304C6EAE4}"/>
            </c:ext>
          </c:extLst>
        </c:ser>
        <c:ser>
          <c:idx val="12"/>
          <c:order val="12"/>
          <c:tx>
            <c:strRef>
              <c:f>Gegevens!$A$376</c:f>
              <c:strCache>
                <c:ptCount val="1"/>
                <c:pt idx="0">
                  <c:v>Limburg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45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4F-4C46-AA5B-73704121860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Gegevens!$B$363:$AD$363</c15:sqref>
                  </c15:fullRef>
                </c:ext>
              </c:extLst>
              <c:f>Gegevens!$D$363:$AD$363</c:f>
              <c:strCache>
                <c:ptCount val="27"/>
                <c:pt idx="0">
                  <c:v>Column4</c:v>
                </c:pt>
                <c:pt idx="1">
                  <c:v>Column5</c:v>
                </c:pt>
                <c:pt idx="2">
                  <c:v>Column6</c:v>
                </c:pt>
                <c:pt idx="3">
                  <c:v>Column7</c:v>
                </c:pt>
                <c:pt idx="4">
                  <c:v>Column8</c:v>
                </c:pt>
                <c:pt idx="5">
                  <c:v>Column9</c:v>
                </c:pt>
                <c:pt idx="6">
                  <c:v>Column10</c:v>
                </c:pt>
                <c:pt idx="7">
                  <c:v>Column11</c:v>
                </c:pt>
                <c:pt idx="8">
                  <c:v>Column12</c:v>
                </c:pt>
                <c:pt idx="9">
                  <c:v>08/03/2020</c:v>
                </c:pt>
                <c:pt idx="10">
                  <c:v>09/03/2020</c:v>
                </c:pt>
                <c:pt idx="11">
                  <c:v>10/03/2020</c:v>
                </c:pt>
                <c:pt idx="12">
                  <c:v>11/03/2020</c:v>
                </c:pt>
                <c:pt idx="13">
                  <c:v>12/03/2020</c:v>
                </c:pt>
                <c:pt idx="14">
                  <c:v>13/03/2020</c:v>
                </c:pt>
                <c:pt idx="15">
                  <c:v>14/03/2020</c:v>
                </c:pt>
                <c:pt idx="16">
                  <c:v>15/03/2020</c:v>
                </c:pt>
                <c:pt idx="17">
                  <c:v>16/03/2020</c:v>
                </c:pt>
                <c:pt idx="18">
                  <c:v>17/03/2020</c:v>
                </c:pt>
                <c:pt idx="19">
                  <c:v>18/03/2020</c:v>
                </c:pt>
                <c:pt idx="20">
                  <c:v>19/03/2021</c:v>
                </c:pt>
                <c:pt idx="21">
                  <c:v>20/03/2021</c:v>
                </c:pt>
                <c:pt idx="22">
                  <c:v>21/03/2022</c:v>
                </c:pt>
                <c:pt idx="23">
                  <c:v>22/03/2023</c:v>
                </c:pt>
                <c:pt idx="24">
                  <c:v>23/03/2024</c:v>
                </c:pt>
                <c:pt idx="25">
                  <c:v>24/03/2025</c:v>
                </c:pt>
                <c:pt idx="26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Gegevens!$B$376:$AD$376</c15:sqref>
                  </c15:fullRef>
                </c:ext>
              </c:extLst>
              <c:f>Gegevens!$D$376:$AD$376</c:f>
              <c:numCache>
                <c:formatCode>General</c:formatCode>
                <c:ptCount val="27"/>
                <c:pt idx="9">
                  <c:v>16</c:v>
                </c:pt>
                <c:pt idx="10">
                  <c:v>23</c:v>
                </c:pt>
                <c:pt idx="11">
                  <c:v>32</c:v>
                </c:pt>
                <c:pt idx="12">
                  <c:v>48</c:v>
                </c:pt>
                <c:pt idx="13">
                  <c:v>53</c:v>
                </c:pt>
                <c:pt idx="14">
                  <c:v>67</c:v>
                </c:pt>
                <c:pt idx="15">
                  <c:v>104</c:v>
                </c:pt>
                <c:pt idx="16">
                  <c:v>129</c:v>
                </c:pt>
                <c:pt idx="17">
                  <c:v>149</c:v>
                </c:pt>
                <c:pt idx="18">
                  <c:v>197</c:v>
                </c:pt>
                <c:pt idx="19">
                  <c:v>258</c:v>
                </c:pt>
                <c:pt idx="20">
                  <c:v>291</c:v>
                </c:pt>
                <c:pt idx="21">
                  <c:v>357</c:v>
                </c:pt>
                <c:pt idx="22">
                  <c:v>408</c:v>
                </c:pt>
                <c:pt idx="23">
                  <c:v>437</c:v>
                </c:pt>
                <c:pt idx="24">
                  <c:v>479</c:v>
                </c:pt>
                <c:pt idx="25">
                  <c:v>670</c:v>
                </c:pt>
                <c:pt idx="26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8C0-410B-A56F-42F304C6E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05983"/>
        <c:axId val="401306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Gegevens!$A$364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Gegevens!$B$363:$AD$363</c15:sqref>
                        </c15:fullRef>
                        <c15:formulaRef>
                          <c15:sqref>Gegevens!$D$363:$AD$363</c15:sqref>
                        </c15:formulaRef>
                      </c:ext>
                    </c:extLst>
                    <c:strCache>
                      <c:ptCount val="27"/>
                      <c:pt idx="0">
                        <c:v>Column4</c:v>
                      </c:pt>
                      <c:pt idx="1">
                        <c:v>Column5</c:v>
                      </c:pt>
                      <c:pt idx="2">
                        <c:v>Column6</c:v>
                      </c:pt>
                      <c:pt idx="3">
                        <c:v>Column7</c:v>
                      </c:pt>
                      <c:pt idx="4">
                        <c:v>Column8</c:v>
                      </c:pt>
                      <c:pt idx="5">
                        <c:v>Column9</c:v>
                      </c:pt>
                      <c:pt idx="6">
                        <c:v>Column10</c:v>
                      </c:pt>
                      <c:pt idx="7">
                        <c:v>Column11</c:v>
                      </c:pt>
                      <c:pt idx="8">
                        <c:v>Column12</c:v>
                      </c:pt>
                      <c:pt idx="9">
                        <c:v>08/03/2020</c:v>
                      </c:pt>
                      <c:pt idx="10">
                        <c:v>09/03/2020</c:v>
                      </c:pt>
                      <c:pt idx="11">
                        <c:v>10/03/2020</c:v>
                      </c:pt>
                      <c:pt idx="12">
                        <c:v>11/03/2020</c:v>
                      </c:pt>
                      <c:pt idx="13">
                        <c:v>12/03/2020</c:v>
                      </c:pt>
                      <c:pt idx="14">
                        <c:v>13/03/2020</c:v>
                      </c:pt>
                      <c:pt idx="15">
                        <c:v>14/03/2020</c:v>
                      </c:pt>
                      <c:pt idx="16">
                        <c:v>15/03/2020</c:v>
                      </c:pt>
                      <c:pt idx="17">
                        <c:v>16/03/2020</c:v>
                      </c:pt>
                      <c:pt idx="18">
                        <c:v>17/03/2020</c:v>
                      </c:pt>
                      <c:pt idx="19">
                        <c:v>18/03/2020</c:v>
                      </c:pt>
                      <c:pt idx="20">
                        <c:v>19/03/2021</c:v>
                      </c:pt>
                      <c:pt idx="21">
                        <c:v>20/03/2021</c:v>
                      </c:pt>
                      <c:pt idx="22">
                        <c:v>21/03/2022</c:v>
                      </c:pt>
                      <c:pt idx="23">
                        <c:v>22/03/2023</c:v>
                      </c:pt>
                      <c:pt idx="24">
                        <c:v>23/03/2024</c:v>
                      </c:pt>
                      <c:pt idx="25">
                        <c:v>24/03/2025</c:v>
                      </c:pt>
                      <c:pt idx="26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Gegevens!$B$364:$AD$364</c15:sqref>
                        </c15:fullRef>
                        <c15:formulaRef>
                          <c15:sqref>Gegevens!$D$364:$AD$364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C0-410B-A56F-42F304C6EAE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Gegevens!$A$377</c15:sqref>
                        </c15:formulaRef>
                      </c:ext>
                    </c:extLst>
                    <c:strCache>
                      <c:ptCount val="1"/>
                      <c:pt idx="0">
                        <c:v>onbekend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44"/>
                  <c:marker>
                    <c:symbol val="circl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8575" cap="rnd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774F-4C46-AA5B-737041218604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Gegevens!$B$363:$AD$363</c15:sqref>
                        </c15:fullRef>
                        <c15:formulaRef>
                          <c15:sqref>Gegevens!$D$363:$AD$363</c15:sqref>
                        </c15:formulaRef>
                      </c:ext>
                    </c:extLst>
                    <c:strCache>
                      <c:ptCount val="27"/>
                      <c:pt idx="0">
                        <c:v>Column4</c:v>
                      </c:pt>
                      <c:pt idx="1">
                        <c:v>Column5</c:v>
                      </c:pt>
                      <c:pt idx="2">
                        <c:v>Column6</c:v>
                      </c:pt>
                      <c:pt idx="3">
                        <c:v>Column7</c:v>
                      </c:pt>
                      <c:pt idx="4">
                        <c:v>Column8</c:v>
                      </c:pt>
                      <c:pt idx="5">
                        <c:v>Column9</c:v>
                      </c:pt>
                      <c:pt idx="6">
                        <c:v>Column10</c:v>
                      </c:pt>
                      <c:pt idx="7">
                        <c:v>Column11</c:v>
                      </c:pt>
                      <c:pt idx="8">
                        <c:v>Column12</c:v>
                      </c:pt>
                      <c:pt idx="9">
                        <c:v>08/03/2020</c:v>
                      </c:pt>
                      <c:pt idx="10">
                        <c:v>09/03/2020</c:v>
                      </c:pt>
                      <c:pt idx="11">
                        <c:v>10/03/2020</c:v>
                      </c:pt>
                      <c:pt idx="12">
                        <c:v>11/03/2020</c:v>
                      </c:pt>
                      <c:pt idx="13">
                        <c:v>12/03/2020</c:v>
                      </c:pt>
                      <c:pt idx="14">
                        <c:v>13/03/2020</c:v>
                      </c:pt>
                      <c:pt idx="15">
                        <c:v>14/03/2020</c:v>
                      </c:pt>
                      <c:pt idx="16">
                        <c:v>15/03/2020</c:v>
                      </c:pt>
                      <c:pt idx="17">
                        <c:v>16/03/2020</c:v>
                      </c:pt>
                      <c:pt idx="18">
                        <c:v>17/03/2020</c:v>
                      </c:pt>
                      <c:pt idx="19">
                        <c:v>18/03/2020</c:v>
                      </c:pt>
                      <c:pt idx="20">
                        <c:v>19/03/2021</c:v>
                      </c:pt>
                      <c:pt idx="21">
                        <c:v>20/03/2021</c:v>
                      </c:pt>
                      <c:pt idx="22">
                        <c:v>21/03/2022</c:v>
                      </c:pt>
                      <c:pt idx="23">
                        <c:v>22/03/2023</c:v>
                      </c:pt>
                      <c:pt idx="24">
                        <c:v>23/03/2024</c:v>
                      </c:pt>
                      <c:pt idx="25">
                        <c:v>24/03/2025</c:v>
                      </c:pt>
                      <c:pt idx="26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Gegevens!$B$377:$AD$377</c15:sqref>
                        </c15:fullRef>
                        <c15:formulaRef>
                          <c15:sqref>Gegevens!$D$377:$AD$377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14</c:v>
                      </c:pt>
                      <c:pt idx="14">
                        <c:v>28</c:v>
                      </c:pt>
                      <c:pt idx="15">
                        <c:v>37</c:v>
                      </c:pt>
                      <c:pt idx="16">
                        <c:v>58</c:v>
                      </c:pt>
                      <c:pt idx="17">
                        <c:v>70</c:v>
                      </c:pt>
                      <c:pt idx="18">
                        <c:v>72</c:v>
                      </c:pt>
                      <c:pt idx="19">
                        <c:v>87</c:v>
                      </c:pt>
                      <c:pt idx="20">
                        <c:v>89</c:v>
                      </c:pt>
                      <c:pt idx="21">
                        <c:v>112</c:v>
                      </c:pt>
                      <c:pt idx="22">
                        <c:v>137</c:v>
                      </c:pt>
                      <c:pt idx="23">
                        <c:v>155</c:v>
                      </c:pt>
                      <c:pt idx="24">
                        <c:v>184</c:v>
                      </c:pt>
                      <c:pt idx="25">
                        <c:v>200</c:v>
                      </c:pt>
                      <c:pt idx="26">
                        <c:v>213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48C0-410B-A56F-42F304C6EAE4}"/>
                  </c:ext>
                </c:extLst>
              </c15:ser>
            </c15:filteredLineSeries>
          </c:ext>
        </c:extLst>
      </c:lineChart>
      <c:catAx>
        <c:axId val="7694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01306143"/>
        <c:crosses val="autoZero"/>
        <c:auto val="1"/>
        <c:lblAlgn val="ctr"/>
        <c:lblOffset val="100"/>
        <c:noMultiLvlLbl val="0"/>
      </c:catAx>
      <c:valAx>
        <c:axId val="4013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94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Aantal besmettingen Nederland</a:t>
            </a:r>
          </a:p>
        </c:rich>
      </c:tx>
      <c:layout>
        <c:manualLayout>
          <c:xMode val="edge"/>
          <c:yMode val="edge"/>
          <c:x val="0.534495035789752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4149616978213173"/>
          <c:y val="8.8756413742582668E-2"/>
          <c:w val="0.90401178329879905"/>
          <c:h val="0.69488956827749326"/>
        </c:manualLayout>
      </c:layout>
      <c:lineChart>
        <c:grouping val="stacked"/>
        <c:varyColors val="0"/>
        <c:ser>
          <c:idx val="0"/>
          <c:order val="0"/>
          <c:tx>
            <c:v>Nederland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Gegevens!$C$1:$CN$1</c:f>
              <c:strCache>
                <c:ptCount val="41"/>
                <c:pt idx="0">
                  <c:v>2020-02-27</c:v>
                </c:pt>
                <c:pt idx="1">
                  <c:v>2020-02-28</c:v>
                </c:pt>
                <c:pt idx="2">
                  <c:v>2020-02-29</c:v>
                </c:pt>
                <c:pt idx="3">
                  <c:v>2020-03-01</c:v>
                </c:pt>
                <c:pt idx="4">
                  <c:v>2020-03-02</c:v>
                </c:pt>
                <c:pt idx="5">
                  <c:v>2020-03-03</c:v>
                </c:pt>
                <c:pt idx="6">
                  <c:v>2020-03-04</c:v>
                </c:pt>
                <c:pt idx="7">
                  <c:v>2020-03-05</c:v>
                </c:pt>
                <c:pt idx="8">
                  <c:v>2020-03-06</c:v>
                </c:pt>
                <c:pt idx="9">
                  <c:v>2020-03-07</c:v>
                </c:pt>
                <c:pt idx="10">
                  <c:v>2020-03-08</c:v>
                </c:pt>
                <c:pt idx="11">
                  <c:v>2020-03-09</c:v>
                </c:pt>
                <c:pt idx="12">
                  <c:v>10-3-2020</c:v>
                </c:pt>
                <c:pt idx="13">
                  <c:v>11-3-2020</c:v>
                </c:pt>
                <c:pt idx="14">
                  <c:v>12-3-2020</c:v>
                </c:pt>
                <c:pt idx="15">
                  <c:v>13-3-2020</c:v>
                </c:pt>
                <c:pt idx="16">
                  <c:v>14-3-2020</c:v>
                </c:pt>
                <c:pt idx="17">
                  <c:v>15-3-2020</c:v>
                </c:pt>
                <c:pt idx="18">
                  <c:v>16-3-2020</c:v>
                </c:pt>
                <c:pt idx="19">
                  <c:v>17-3-2020</c:v>
                </c:pt>
                <c:pt idx="20">
                  <c:v>18-3-2020</c:v>
                </c:pt>
                <c:pt idx="21">
                  <c:v>19-3-2020</c:v>
                </c:pt>
                <c:pt idx="22">
                  <c:v>20/03/2020</c:v>
                </c:pt>
                <c:pt idx="23">
                  <c:v>21/03/2020</c:v>
                </c:pt>
                <c:pt idx="24">
                  <c:v>22/03/2020</c:v>
                </c:pt>
                <c:pt idx="25">
                  <c:v>23/03/2020</c:v>
                </c:pt>
                <c:pt idx="26">
                  <c:v>24/03/2020</c:v>
                </c:pt>
                <c:pt idx="27">
                  <c:v>25/03/2020</c:v>
                </c:pt>
                <c:pt idx="28">
                  <c:v>26/03/2020</c:v>
                </c:pt>
                <c:pt idx="29">
                  <c:v>27/03/2020</c:v>
                </c:pt>
                <c:pt idx="30">
                  <c:v>28/03/2020</c:v>
                </c:pt>
                <c:pt idx="31">
                  <c:v>29/03/2020</c:v>
                </c:pt>
                <c:pt idx="32">
                  <c:v>30/03/2020</c:v>
                </c:pt>
                <c:pt idx="33">
                  <c:v>31/03/2020</c:v>
                </c:pt>
                <c:pt idx="34">
                  <c:v>01/04/2020</c:v>
                </c:pt>
                <c:pt idx="35">
                  <c:v>02/04/2020</c:v>
                </c:pt>
                <c:pt idx="36">
                  <c:v>03/04/2020</c:v>
                </c:pt>
                <c:pt idx="37">
                  <c:v>04/04/2020</c:v>
                </c:pt>
                <c:pt idx="38">
                  <c:v>05/04/2020</c:v>
                </c:pt>
                <c:pt idx="39">
                  <c:v>06/04/2020</c:v>
                </c:pt>
                <c:pt idx="40">
                  <c:v>07/04/2020</c:v>
                </c:pt>
              </c:strCache>
            </c:strRef>
          </c:cat>
          <c:val>
            <c:numRef>
              <c:f>Gegevens!$C$358:$AD$358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19</c:v>
                </c:pt>
                <c:pt idx="5">
                  <c:v>24</c:v>
                </c:pt>
                <c:pt idx="6">
                  <c:v>38</c:v>
                </c:pt>
                <c:pt idx="7">
                  <c:v>82</c:v>
                </c:pt>
                <c:pt idx="8">
                  <c:v>128</c:v>
                </c:pt>
                <c:pt idx="9">
                  <c:v>188</c:v>
                </c:pt>
                <c:pt idx="10">
                  <c:v>265</c:v>
                </c:pt>
                <c:pt idx="11">
                  <c:v>321</c:v>
                </c:pt>
                <c:pt idx="12">
                  <c:v>380</c:v>
                </c:pt>
                <c:pt idx="13">
                  <c:v>503</c:v>
                </c:pt>
                <c:pt idx="14">
                  <c:v>614</c:v>
                </c:pt>
                <c:pt idx="15">
                  <c:v>804</c:v>
                </c:pt>
                <c:pt idx="16">
                  <c:v>959</c:v>
                </c:pt>
                <c:pt idx="17">
                  <c:v>1135</c:v>
                </c:pt>
                <c:pt idx="18">
                  <c:v>1413</c:v>
                </c:pt>
                <c:pt idx="19">
                  <c:v>1705</c:v>
                </c:pt>
                <c:pt idx="20">
                  <c:v>2051</c:v>
                </c:pt>
                <c:pt idx="21">
                  <c:v>2460</c:v>
                </c:pt>
                <c:pt idx="22">
                  <c:v>2994</c:v>
                </c:pt>
                <c:pt idx="23">
                  <c:v>3631</c:v>
                </c:pt>
                <c:pt idx="24">
                  <c:v>4204</c:v>
                </c:pt>
                <c:pt idx="25">
                  <c:v>4749</c:v>
                </c:pt>
                <c:pt idx="26">
                  <c:v>5560</c:v>
                </c:pt>
                <c:pt idx="27">
                  <c:v>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5-4FD0-80B3-3E3FDC3F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733167"/>
        <c:axId val="669455327"/>
      </c:lineChart>
      <c:catAx>
        <c:axId val="75473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9455327"/>
        <c:crosses val="autoZero"/>
        <c:auto val="1"/>
        <c:lblAlgn val="ctr"/>
        <c:lblOffset val="100"/>
        <c:noMultiLvlLbl val="0"/>
      </c:catAx>
      <c:valAx>
        <c:axId val="6694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54733167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toename per dag Nederland</a:t>
            </a:r>
          </a:p>
        </c:rich>
      </c:tx>
      <c:layout>
        <c:manualLayout>
          <c:xMode val="edge"/>
          <c:yMode val="edge"/>
          <c:x val="0.534495035789752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7.4357181079321016E-2"/>
          <c:y val="0.22525018282002007"/>
          <c:w val="0.90401178329879905"/>
          <c:h val="0.69488956827749326"/>
        </c:manualLayout>
      </c:layout>
      <c:barChart>
        <c:barDir val="col"/>
        <c:grouping val="clustered"/>
        <c:varyColors val="0"/>
        <c:ser>
          <c:idx val="0"/>
          <c:order val="0"/>
          <c:tx>
            <c:v>Nederland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Gegevens!$C$1:$CN$1</c15:sqref>
                  </c15:fullRef>
                </c:ext>
              </c:extLst>
              <c:f>(Gegevens!$C$1:$AD$1,Gegevens!$BA$1:$CN$1)</c:f>
              <c:strCache>
                <c:ptCount val="28"/>
                <c:pt idx="0">
                  <c:v>2020-02-27</c:v>
                </c:pt>
                <c:pt idx="1">
                  <c:v>2020-02-28</c:v>
                </c:pt>
                <c:pt idx="2">
                  <c:v>2020-02-29</c:v>
                </c:pt>
                <c:pt idx="3">
                  <c:v>2020-03-01</c:v>
                </c:pt>
                <c:pt idx="4">
                  <c:v>2020-03-02</c:v>
                </c:pt>
                <c:pt idx="5">
                  <c:v>2020-03-03</c:v>
                </c:pt>
                <c:pt idx="6">
                  <c:v>2020-03-04</c:v>
                </c:pt>
                <c:pt idx="7">
                  <c:v>2020-03-05</c:v>
                </c:pt>
                <c:pt idx="8">
                  <c:v>2020-03-06</c:v>
                </c:pt>
                <c:pt idx="9">
                  <c:v>2020-03-07</c:v>
                </c:pt>
                <c:pt idx="10">
                  <c:v>2020-03-08</c:v>
                </c:pt>
                <c:pt idx="11">
                  <c:v>2020-03-09</c:v>
                </c:pt>
                <c:pt idx="12">
                  <c:v>10-3-2020</c:v>
                </c:pt>
                <c:pt idx="13">
                  <c:v>11-3-2020</c:v>
                </c:pt>
                <c:pt idx="14">
                  <c:v>12-3-2020</c:v>
                </c:pt>
                <c:pt idx="15">
                  <c:v>13-3-2020</c:v>
                </c:pt>
                <c:pt idx="16">
                  <c:v>14-3-2020</c:v>
                </c:pt>
                <c:pt idx="17">
                  <c:v>15-3-2020</c:v>
                </c:pt>
                <c:pt idx="18">
                  <c:v>16-3-2020</c:v>
                </c:pt>
                <c:pt idx="19">
                  <c:v>17-3-2020</c:v>
                </c:pt>
                <c:pt idx="20">
                  <c:v>18-3-2020</c:v>
                </c:pt>
                <c:pt idx="21">
                  <c:v>19-3-2020</c:v>
                </c:pt>
                <c:pt idx="22">
                  <c:v>20/03/2020</c:v>
                </c:pt>
                <c:pt idx="23">
                  <c:v>21/03/2020</c:v>
                </c:pt>
                <c:pt idx="24">
                  <c:v>22/03/2020</c:v>
                </c:pt>
                <c:pt idx="25">
                  <c:v>23/03/2020</c:v>
                </c:pt>
                <c:pt idx="26">
                  <c:v>24/03/2020</c:v>
                </c:pt>
                <c:pt idx="27">
                  <c:v>25/03/2020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Gegevens!$C$360:$AZ$360</c15:sqref>
                  </c15:fullRef>
                </c:ext>
              </c:extLst>
              <c:f>Gegevens!$C$360:$AD$360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  <c:pt idx="6">
                  <c:v>14</c:v>
                </c:pt>
                <c:pt idx="7">
                  <c:v>44</c:v>
                </c:pt>
                <c:pt idx="8">
                  <c:v>46</c:v>
                </c:pt>
                <c:pt idx="9">
                  <c:v>60</c:v>
                </c:pt>
                <c:pt idx="10">
                  <c:v>77</c:v>
                </c:pt>
                <c:pt idx="11">
                  <c:v>56</c:v>
                </c:pt>
                <c:pt idx="12">
                  <c:v>59</c:v>
                </c:pt>
                <c:pt idx="13">
                  <c:v>123</c:v>
                </c:pt>
                <c:pt idx="14">
                  <c:v>111</c:v>
                </c:pt>
                <c:pt idx="15">
                  <c:v>190</c:v>
                </c:pt>
                <c:pt idx="16">
                  <c:v>155</c:v>
                </c:pt>
                <c:pt idx="17">
                  <c:v>176</c:v>
                </c:pt>
                <c:pt idx="18">
                  <c:v>278</c:v>
                </c:pt>
                <c:pt idx="19">
                  <c:v>292</c:v>
                </c:pt>
                <c:pt idx="20">
                  <c:v>346</c:v>
                </c:pt>
                <c:pt idx="21">
                  <c:v>409</c:v>
                </c:pt>
                <c:pt idx="22">
                  <c:v>534</c:v>
                </c:pt>
                <c:pt idx="23">
                  <c:v>637</c:v>
                </c:pt>
                <c:pt idx="24">
                  <c:v>573</c:v>
                </c:pt>
                <c:pt idx="25">
                  <c:v>545</c:v>
                </c:pt>
                <c:pt idx="26">
                  <c:v>811</c:v>
                </c:pt>
                <c:pt idx="27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6-4645-A3A5-603EDBA65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33167"/>
        <c:axId val="669455327"/>
      </c:barChart>
      <c:catAx>
        <c:axId val="75473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9455327"/>
        <c:crosses val="autoZero"/>
        <c:auto val="1"/>
        <c:lblAlgn val="ctr"/>
        <c:lblOffset val="100"/>
        <c:noMultiLvlLbl val="0"/>
      </c:catAx>
      <c:valAx>
        <c:axId val="6694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5473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groeifactor per provincie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5.8277263727374719E-2"/>
          <c:y val="6.8739997359181321E-2"/>
          <c:w val="0.91726841168199014"/>
          <c:h val="0.7549676688726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Gegevens!$A$381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Gegevens!$B$381:$AC$381</c15:sqref>
                  </c15:fullRef>
                </c:ext>
              </c:extLst>
              <c:f>Gegevens!$M$381:$AC$381</c:f>
              <c:numCache>
                <c:formatCode>General</c:formatCode>
                <c:ptCount val="17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299-43AD-A2F4-6E32AE191776}"/>
            </c:ext>
          </c:extLst>
        </c:ser>
        <c:ser>
          <c:idx val="1"/>
          <c:order val="1"/>
          <c:tx>
            <c:strRef>
              <c:f>Gegevens!$A$382</c:f>
              <c:strCache>
                <c:ptCount val="1"/>
                <c:pt idx="0">
                  <c:v>Drenthe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Gegevens!$B$382:$AC$382</c15:sqref>
                  </c15:fullRef>
                </c:ext>
              </c:extLst>
              <c:f>Gegevens!$M$382:$AC$382</c:f>
              <c:numCache>
                <c:formatCode>0.00</c:formatCode>
                <c:ptCount val="17"/>
                <c:pt idx="1">
                  <c:v>1.25</c:v>
                </c:pt>
                <c:pt idx="2">
                  <c:v>1.2</c:v>
                </c:pt>
                <c:pt idx="3">
                  <c:v>1</c:v>
                </c:pt>
                <c:pt idx="4">
                  <c:v>1.0833333333333333</c:v>
                </c:pt>
                <c:pt idx="5">
                  <c:v>1</c:v>
                </c:pt>
                <c:pt idx="6">
                  <c:v>1.1538461538461537</c:v>
                </c:pt>
                <c:pt idx="7">
                  <c:v>1</c:v>
                </c:pt>
                <c:pt idx="8">
                  <c:v>1.0666666666666667</c:v>
                </c:pt>
                <c:pt idx="9">
                  <c:v>1.0625</c:v>
                </c:pt>
                <c:pt idx="10">
                  <c:v>1.2941176470588236</c:v>
                </c:pt>
                <c:pt idx="11">
                  <c:v>1.1363636363636365</c:v>
                </c:pt>
                <c:pt idx="12">
                  <c:v>1.28</c:v>
                </c:pt>
                <c:pt idx="13">
                  <c:v>1.1875</c:v>
                </c:pt>
                <c:pt idx="14">
                  <c:v>1.0789473684210527</c:v>
                </c:pt>
                <c:pt idx="15">
                  <c:v>1.1707317073170731</c:v>
                </c:pt>
                <c:pt idx="16">
                  <c:v>1.125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9-43AD-A2F4-6E32AE191776}"/>
            </c:ext>
          </c:extLst>
        </c:ser>
        <c:ser>
          <c:idx val="2"/>
          <c:order val="2"/>
          <c:tx>
            <c:strRef>
              <c:f>Gegevens!$A$383</c:f>
              <c:strCache>
                <c:ptCount val="1"/>
                <c:pt idx="0">
                  <c:v>Fryslân / Friesland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Gegevens!$B$383:$AC$383</c15:sqref>
                  </c15:fullRef>
                </c:ext>
              </c:extLst>
              <c:f>Gegevens!$M$383:$AC$383</c:f>
              <c:numCache>
                <c:formatCode>0.00</c:formatCode>
                <c:ptCount val="17"/>
                <c:pt idx="3">
                  <c:v>1.5</c:v>
                </c:pt>
                <c:pt idx="4">
                  <c:v>1.6666666666666667</c:v>
                </c:pt>
                <c:pt idx="5">
                  <c:v>1.4</c:v>
                </c:pt>
                <c:pt idx="6">
                  <c:v>1.1428571428571428</c:v>
                </c:pt>
                <c:pt idx="7">
                  <c:v>1.25</c:v>
                </c:pt>
                <c:pt idx="8">
                  <c:v>1.3</c:v>
                </c:pt>
                <c:pt idx="9">
                  <c:v>1.0769230769230769</c:v>
                </c:pt>
                <c:pt idx="10">
                  <c:v>1.2142857142857142</c:v>
                </c:pt>
                <c:pt idx="11">
                  <c:v>1.1764705882352942</c:v>
                </c:pt>
                <c:pt idx="12">
                  <c:v>1.1000000000000001</c:v>
                </c:pt>
                <c:pt idx="13">
                  <c:v>1.5</c:v>
                </c:pt>
                <c:pt idx="14">
                  <c:v>1.0303030303030303</c:v>
                </c:pt>
                <c:pt idx="15">
                  <c:v>1.1470588235294117</c:v>
                </c:pt>
                <c:pt idx="16">
                  <c:v>1.0512820512820513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9-43AD-A2F4-6E32AE191776}"/>
            </c:ext>
          </c:extLst>
        </c:ser>
        <c:ser>
          <c:idx val="3"/>
          <c:order val="3"/>
          <c:tx>
            <c:strRef>
              <c:f>Gegevens!$A$384</c:f>
              <c:strCache>
                <c:ptCount val="1"/>
                <c:pt idx="0">
                  <c:v>Groningen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Gegevens!$B$384:$AC$384</c15:sqref>
                  </c15:fullRef>
                </c:ext>
              </c:extLst>
              <c:f>Gegevens!$M$384:$AC$384</c:f>
              <c:numCache>
                <c:formatCode>0.00</c:formatCode>
                <c:ptCount val="17"/>
                <c:pt idx="5">
                  <c:v>1.3333333333333333</c:v>
                </c:pt>
                <c:pt idx="6">
                  <c:v>1</c:v>
                </c:pt>
                <c:pt idx="7">
                  <c:v>2.25</c:v>
                </c:pt>
                <c:pt idx="8">
                  <c:v>1.1111111111111112</c:v>
                </c:pt>
                <c:pt idx="9">
                  <c:v>1</c:v>
                </c:pt>
                <c:pt idx="10">
                  <c:v>1.5</c:v>
                </c:pt>
                <c:pt idx="11">
                  <c:v>1.9333333333333333</c:v>
                </c:pt>
                <c:pt idx="12">
                  <c:v>1.1379310344827587</c:v>
                </c:pt>
                <c:pt idx="13">
                  <c:v>1.393939393939394</c:v>
                </c:pt>
                <c:pt idx="14">
                  <c:v>1.2173913043478262</c:v>
                </c:pt>
                <c:pt idx="15">
                  <c:v>1.1964285714285714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9-43AD-A2F4-6E32AE191776}"/>
            </c:ext>
          </c:extLst>
        </c:ser>
        <c:ser>
          <c:idx val="4"/>
          <c:order val="4"/>
          <c:tx>
            <c:strRef>
              <c:f>Gegevens!$A$385</c:f>
              <c:strCache>
                <c:ptCount val="1"/>
                <c:pt idx="0">
                  <c:v>Overijssel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Gegevens!$B$385:$AC$385</c15:sqref>
                  </c15:fullRef>
                </c:ext>
              </c:extLst>
              <c:f>Gegevens!$M$385:$AC$385</c:f>
              <c:numCache>
                <c:formatCode>0.00</c:formatCode>
                <c:ptCount val="17"/>
                <c:pt idx="1">
                  <c:v>1.1111111111111112</c:v>
                </c:pt>
                <c:pt idx="2">
                  <c:v>1</c:v>
                </c:pt>
                <c:pt idx="3">
                  <c:v>1.2</c:v>
                </c:pt>
                <c:pt idx="4">
                  <c:v>1.0833333333333333</c:v>
                </c:pt>
                <c:pt idx="5">
                  <c:v>1.3846153846153846</c:v>
                </c:pt>
                <c:pt idx="6">
                  <c:v>1.2777777777777777</c:v>
                </c:pt>
                <c:pt idx="7">
                  <c:v>1.2173913043478262</c:v>
                </c:pt>
                <c:pt idx="8">
                  <c:v>1.2857142857142858</c:v>
                </c:pt>
                <c:pt idx="9">
                  <c:v>1.25</c:v>
                </c:pt>
                <c:pt idx="10">
                  <c:v>1.2666666666666666</c:v>
                </c:pt>
                <c:pt idx="11">
                  <c:v>1.2807017543859649</c:v>
                </c:pt>
                <c:pt idx="12">
                  <c:v>1.3424657534246576</c:v>
                </c:pt>
                <c:pt idx="13">
                  <c:v>1.6428571428571428</c:v>
                </c:pt>
                <c:pt idx="14">
                  <c:v>1.1614906832298137</c:v>
                </c:pt>
                <c:pt idx="15">
                  <c:v>1.1550802139037433</c:v>
                </c:pt>
                <c:pt idx="16">
                  <c:v>1.1435185185185186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9-43AD-A2F4-6E32AE191776}"/>
            </c:ext>
          </c:extLst>
        </c:ser>
        <c:ser>
          <c:idx val="5"/>
          <c:order val="5"/>
          <c:tx>
            <c:strRef>
              <c:f>Gegevens!$A$386</c:f>
              <c:strCache>
                <c:ptCount val="1"/>
                <c:pt idx="0">
                  <c:v>Gelderland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Gegevens!$B$386:$AC$386</c15:sqref>
                  </c15:fullRef>
                </c:ext>
              </c:extLst>
              <c:f>Gegevens!$M$386:$AC$386</c:f>
              <c:numCache>
                <c:formatCode>0.00</c:formatCode>
                <c:ptCount val="17"/>
                <c:pt idx="1">
                  <c:v>1.0384615384615385</c:v>
                </c:pt>
                <c:pt idx="2">
                  <c:v>1.1111111111111112</c:v>
                </c:pt>
                <c:pt idx="3">
                  <c:v>1.2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1.1875</c:v>
                </c:pt>
                <c:pt idx="7">
                  <c:v>1.3157894736842106</c:v>
                </c:pt>
                <c:pt idx="8">
                  <c:v>1.35</c:v>
                </c:pt>
                <c:pt idx="9">
                  <c:v>1.2814814814814814</c:v>
                </c:pt>
                <c:pt idx="10">
                  <c:v>1.2138728323699421</c:v>
                </c:pt>
                <c:pt idx="11">
                  <c:v>1.1428571428571428</c:v>
                </c:pt>
                <c:pt idx="12">
                  <c:v>1.2625</c:v>
                </c:pt>
                <c:pt idx="13">
                  <c:v>1.1947194719471947</c:v>
                </c:pt>
                <c:pt idx="14">
                  <c:v>1.1629834254143647</c:v>
                </c:pt>
                <c:pt idx="15">
                  <c:v>1.1923990498812351</c:v>
                </c:pt>
                <c:pt idx="16">
                  <c:v>1.1474103585657371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99-43AD-A2F4-6E32AE191776}"/>
            </c:ext>
          </c:extLst>
        </c:ser>
        <c:ser>
          <c:idx val="6"/>
          <c:order val="6"/>
          <c:tx>
            <c:strRef>
              <c:f>Gegevens!$A$387</c:f>
              <c:strCache>
                <c:ptCount val="1"/>
                <c:pt idx="0">
                  <c:v>Flevoland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Gegevens!$B$387:$AC$387</c15:sqref>
                  </c15:fullRef>
                </c:ext>
              </c:extLst>
              <c:f>Gegevens!$M$387:$AC$387</c:f>
              <c:numCache>
                <c:formatCode>0.00</c:formatCode>
                <c:ptCount val="17"/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1</c:v>
                </c:pt>
                <c:pt idx="5">
                  <c:v>2.3333333333333335</c:v>
                </c:pt>
                <c:pt idx="6">
                  <c:v>2</c:v>
                </c:pt>
                <c:pt idx="7">
                  <c:v>1.3571428571428572</c:v>
                </c:pt>
                <c:pt idx="8">
                  <c:v>1.1578947368421053</c:v>
                </c:pt>
                <c:pt idx="9">
                  <c:v>1.0909090909090908</c:v>
                </c:pt>
                <c:pt idx="10">
                  <c:v>1.25</c:v>
                </c:pt>
                <c:pt idx="11">
                  <c:v>1.2</c:v>
                </c:pt>
                <c:pt idx="12">
                  <c:v>1.1388888888888888</c:v>
                </c:pt>
                <c:pt idx="13">
                  <c:v>1.2195121951219512</c:v>
                </c:pt>
                <c:pt idx="14">
                  <c:v>1.1399999999999999</c:v>
                </c:pt>
                <c:pt idx="15">
                  <c:v>1.1228070175438596</c:v>
                </c:pt>
                <c:pt idx="16">
                  <c:v>1.109375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99-43AD-A2F4-6E32AE191776}"/>
            </c:ext>
          </c:extLst>
        </c:ser>
        <c:ser>
          <c:idx val="7"/>
          <c:order val="7"/>
          <c:tx>
            <c:strRef>
              <c:f>Gegevens!$A$388</c:f>
              <c:strCache>
                <c:ptCount val="1"/>
                <c:pt idx="0">
                  <c:v>Utrecht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Gegevens!$B$388:$AC$388</c15:sqref>
                  </c15:fullRef>
                </c:ext>
              </c:extLst>
              <c:f>Gegevens!$M$388:$AC$388</c:f>
              <c:numCache>
                <c:formatCode>0.00</c:formatCode>
                <c:ptCount val="17"/>
                <c:pt idx="1">
                  <c:v>1</c:v>
                </c:pt>
                <c:pt idx="2">
                  <c:v>1.0576923076923077</c:v>
                </c:pt>
                <c:pt idx="3">
                  <c:v>1.2181818181818183</c:v>
                </c:pt>
                <c:pt idx="4">
                  <c:v>1.1940298507462686</c:v>
                </c:pt>
                <c:pt idx="5">
                  <c:v>1.0375000000000001</c:v>
                </c:pt>
                <c:pt idx="6">
                  <c:v>1.0481927710843373</c:v>
                </c:pt>
                <c:pt idx="7">
                  <c:v>1.2528735632183907</c:v>
                </c:pt>
                <c:pt idx="8">
                  <c:v>1.2844036697247707</c:v>
                </c:pt>
                <c:pt idx="9">
                  <c:v>1.2357142857142858</c:v>
                </c:pt>
                <c:pt idx="10">
                  <c:v>1.1387283236994219</c:v>
                </c:pt>
                <c:pt idx="11">
                  <c:v>1.2030456852791878</c:v>
                </c:pt>
                <c:pt idx="12">
                  <c:v>1.1265822784810127</c:v>
                </c:pt>
                <c:pt idx="13">
                  <c:v>1.1722846441947565</c:v>
                </c:pt>
                <c:pt idx="14">
                  <c:v>1.0990415335463259</c:v>
                </c:pt>
                <c:pt idx="15">
                  <c:v>1.1656976744186047</c:v>
                </c:pt>
                <c:pt idx="16">
                  <c:v>1.1421446384039899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99-43AD-A2F4-6E32AE191776}"/>
            </c:ext>
          </c:extLst>
        </c:ser>
        <c:ser>
          <c:idx val="8"/>
          <c:order val="8"/>
          <c:tx>
            <c:strRef>
              <c:f>Gegevens!$A$389</c:f>
              <c:strCache>
                <c:ptCount val="1"/>
                <c:pt idx="0">
                  <c:v>Noord-Holland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Gegevens!$B$389:$AC$389</c15:sqref>
                  </c15:fullRef>
                </c:ext>
              </c:extLst>
              <c:f>Gegevens!$M$389:$AC$389</c:f>
              <c:numCache>
                <c:formatCode>0.00</c:formatCode>
                <c:ptCount val="17"/>
                <c:pt idx="1">
                  <c:v>1.0416666666666667</c:v>
                </c:pt>
                <c:pt idx="2">
                  <c:v>1.32</c:v>
                </c:pt>
                <c:pt idx="3">
                  <c:v>1.2727272727272727</c:v>
                </c:pt>
                <c:pt idx="4">
                  <c:v>1.1666666666666667</c:v>
                </c:pt>
                <c:pt idx="5">
                  <c:v>1.4489795918367347</c:v>
                </c:pt>
                <c:pt idx="6">
                  <c:v>1.295774647887324</c:v>
                </c:pt>
                <c:pt idx="7">
                  <c:v>1.0869565217391304</c:v>
                </c:pt>
                <c:pt idx="8">
                  <c:v>1.29</c:v>
                </c:pt>
                <c:pt idx="9">
                  <c:v>1.3023255813953489</c:v>
                </c:pt>
                <c:pt idx="10">
                  <c:v>1.1488095238095237</c:v>
                </c:pt>
                <c:pt idx="11">
                  <c:v>1.4041450777202074</c:v>
                </c:pt>
                <c:pt idx="12">
                  <c:v>1.3394833948339484</c:v>
                </c:pt>
                <c:pt idx="13">
                  <c:v>1.303030303030303</c:v>
                </c:pt>
                <c:pt idx="14">
                  <c:v>1.1543340380549683</c:v>
                </c:pt>
                <c:pt idx="15">
                  <c:v>1.1227106227106227</c:v>
                </c:pt>
                <c:pt idx="16">
                  <c:v>1.2381729200652529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99-43AD-A2F4-6E32AE191776}"/>
            </c:ext>
          </c:extLst>
        </c:ser>
        <c:ser>
          <c:idx val="9"/>
          <c:order val="9"/>
          <c:tx>
            <c:strRef>
              <c:f>Gegevens!$A$390</c:f>
              <c:strCache>
                <c:ptCount val="1"/>
                <c:pt idx="0">
                  <c:v>Zuid-Holland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Gegevens!$B$390:$AC$390</c15:sqref>
                  </c15:fullRef>
                </c:ext>
              </c:extLst>
              <c:f>Gegevens!$M$390:$AC$390</c:f>
              <c:numCache>
                <c:formatCode>0.00</c:formatCode>
                <c:ptCount val="17"/>
                <c:pt idx="1">
                  <c:v>1.09375</c:v>
                </c:pt>
                <c:pt idx="2">
                  <c:v>1.2571428571428571</c:v>
                </c:pt>
                <c:pt idx="3">
                  <c:v>1.1363636363636365</c:v>
                </c:pt>
                <c:pt idx="4">
                  <c:v>1.1599999999999999</c:v>
                </c:pt>
                <c:pt idx="5">
                  <c:v>1.2586206896551724</c:v>
                </c:pt>
                <c:pt idx="6">
                  <c:v>1.178082191780822</c:v>
                </c:pt>
                <c:pt idx="7">
                  <c:v>1.1627906976744187</c:v>
                </c:pt>
                <c:pt idx="8">
                  <c:v>1.22</c:v>
                </c:pt>
                <c:pt idx="9">
                  <c:v>1.2950819672131149</c:v>
                </c:pt>
                <c:pt idx="10">
                  <c:v>1.3354430379746836</c:v>
                </c:pt>
                <c:pt idx="11">
                  <c:v>1.3080568720379147</c:v>
                </c:pt>
                <c:pt idx="12">
                  <c:v>1.3007246376811594</c:v>
                </c:pt>
                <c:pt idx="13">
                  <c:v>1.1838440111420614</c:v>
                </c:pt>
                <c:pt idx="14">
                  <c:v>1.223529411764706</c:v>
                </c:pt>
                <c:pt idx="15">
                  <c:v>1.1038461538461539</c:v>
                </c:pt>
                <c:pt idx="16">
                  <c:v>1.1672473867595818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99-43AD-A2F4-6E32AE191776}"/>
            </c:ext>
          </c:extLst>
        </c:ser>
        <c:ser>
          <c:idx val="10"/>
          <c:order val="10"/>
          <c:tx>
            <c:strRef>
              <c:f>Gegevens!$A$391</c:f>
              <c:strCache>
                <c:ptCount val="1"/>
                <c:pt idx="0">
                  <c:v>Noord-Brabant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Gegevens!$B$391:$AC$391</c15:sqref>
                  </c15:fullRef>
                </c:ext>
              </c:extLst>
              <c:f>Gegevens!$M$391:$AC$391</c:f>
              <c:numCache>
                <c:formatCode>0.00</c:formatCode>
                <c:ptCount val="17"/>
                <c:pt idx="1">
                  <c:v>1.4516129032258065</c:v>
                </c:pt>
                <c:pt idx="2">
                  <c:v>1.162962962962963</c:v>
                </c:pt>
                <c:pt idx="3">
                  <c:v>1.3885350318471337</c:v>
                </c:pt>
                <c:pt idx="4">
                  <c:v>1.2201834862385321</c:v>
                </c:pt>
                <c:pt idx="5">
                  <c:v>1.3533834586466165</c:v>
                </c:pt>
                <c:pt idx="6">
                  <c:v>1.1194444444444445</c:v>
                </c:pt>
                <c:pt idx="7">
                  <c:v>1.1066997518610422</c:v>
                </c:pt>
                <c:pt idx="8">
                  <c:v>1.242152466367713</c:v>
                </c:pt>
                <c:pt idx="9">
                  <c:v>1.144404332129964</c:v>
                </c:pt>
                <c:pt idx="10">
                  <c:v>1.1482649842271293</c:v>
                </c:pt>
                <c:pt idx="11">
                  <c:v>1.1565934065934067</c:v>
                </c:pt>
                <c:pt idx="12">
                  <c:v>1.1532066508313539</c:v>
                </c:pt>
                <c:pt idx="13">
                  <c:v>1.1730175077239959</c:v>
                </c:pt>
                <c:pt idx="14">
                  <c:v>1.1922739244951712</c:v>
                </c:pt>
                <c:pt idx="15">
                  <c:v>1.1104565537555229</c:v>
                </c:pt>
                <c:pt idx="16">
                  <c:v>1.1173740053050398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99-43AD-A2F4-6E32AE191776}"/>
            </c:ext>
          </c:extLst>
        </c:ser>
        <c:ser>
          <c:idx val="11"/>
          <c:order val="11"/>
          <c:tx>
            <c:strRef>
              <c:f>Gegevens!$A$392</c:f>
              <c:strCache>
                <c:ptCount val="1"/>
                <c:pt idx="0">
                  <c:v>Zeeland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Gegevens!$B$392:$AC$392</c15:sqref>
                  </c15:fullRef>
                </c:ext>
              </c:extLst>
              <c:f>Gegevens!$M$392:$AC$392</c:f>
              <c:numCache>
                <c:formatCode>0.00</c:formatCode>
                <c:ptCount val="17"/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  <c:pt idx="5">
                  <c:v>1</c:v>
                </c:pt>
                <c:pt idx="6">
                  <c:v>1.1111111111111112</c:v>
                </c:pt>
                <c:pt idx="7">
                  <c:v>1.2</c:v>
                </c:pt>
                <c:pt idx="8">
                  <c:v>1.4166666666666667</c:v>
                </c:pt>
                <c:pt idx="9">
                  <c:v>1.1764705882352942</c:v>
                </c:pt>
                <c:pt idx="10">
                  <c:v>1.3</c:v>
                </c:pt>
                <c:pt idx="11">
                  <c:v>1.1923076923076923</c:v>
                </c:pt>
                <c:pt idx="12">
                  <c:v>1.1612903225806452</c:v>
                </c:pt>
                <c:pt idx="13">
                  <c:v>1.2777777777777777</c:v>
                </c:pt>
                <c:pt idx="14">
                  <c:v>1.0434782608695652</c:v>
                </c:pt>
                <c:pt idx="15">
                  <c:v>1.125</c:v>
                </c:pt>
                <c:pt idx="16">
                  <c:v>1.1481481481481481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99-43AD-A2F4-6E32AE191776}"/>
            </c:ext>
          </c:extLst>
        </c:ser>
        <c:ser>
          <c:idx val="12"/>
          <c:order val="12"/>
          <c:tx>
            <c:strRef>
              <c:f>Gegevens!$A$393</c:f>
              <c:strCache>
                <c:ptCount val="1"/>
                <c:pt idx="0">
                  <c:v>Limburg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857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0299-43AD-A2F4-6E32AE19177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Gegevens!$B$380:$AD$380</c15:sqref>
                  </c15:fullRef>
                </c:ext>
              </c:extLst>
              <c:f>Gegevens!$M$380:$AD$380</c:f>
              <c:strCache>
                <c:ptCount val="18"/>
                <c:pt idx="0">
                  <c:v>08/03/2020</c:v>
                </c:pt>
                <c:pt idx="1">
                  <c:v>09/03/2020</c:v>
                </c:pt>
                <c:pt idx="2">
                  <c:v>10/03/2020</c:v>
                </c:pt>
                <c:pt idx="3">
                  <c:v>11/03/2020</c:v>
                </c:pt>
                <c:pt idx="4">
                  <c:v>12/03/2020</c:v>
                </c:pt>
                <c:pt idx="5">
                  <c:v>13/03/2020</c:v>
                </c:pt>
                <c:pt idx="6">
                  <c:v>14/03/2020</c:v>
                </c:pt>
                <c:pt idx="7">
                  <c:v>15/03/2020</c:v>
                </c:pt>
                <c:pt idx="8">
                  <c:v>16/03/2020</c:v>
                </c:pt>
                <c:pt idx="9">
                  <c:v>17/03/2020</c:v>
                </c:pt>
                <c:pt idx="10">
                  <c:v>18/03/2020</c:v>
                </c:pt>
                <c:pt idx="11">
                  <c:v>19/03/2021</c:v>
                </c:pt>
                <c:pt idx="12">
                  <c:v>20/03/2021</c:v>
                </c:pt>
                <c:pt idx="13">
                  <c:v>21/03/2022</c:v>
                </c:pt>
                <c:pt idx="14">
                  <c:v>22/03/2023</c:v>
                </c:pt>
                <c:pt idx="15">
                  <c:v>23/03/2024</c:v>
                </c:pt>
                <c:pt idx="16">
                  <c:v>24/03/2025</c:v>
                </c:pt>
                <c:pt idx="17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Gegevens!$B$393:$AC$393</c15:sqref>
                  </c15:fullRef>
                </c:ext>
              </c:extLst>
              <c:f>Gegevens!$M$393:$AC$393</c:f>
              <c:numCache>
                <c:formatCode>0.00</c:formatCode>
                <c:ptCount val="17"/>
                <c:pt idx="1">
                  <c:v>1.4375</c:v>
                </c:pt>
                <c:pt idx="2">
                  <c:v>1.3913043478260869</c:v>
                </c:pt>
                <c:pt idx="3">
                  <c:v>1.5</c:v>
                </c:pt>
                <c:pt idx="4">
                  <c:v>1.1041666666666667</c:v>
                </c:pt>
                <c:pt idx="5">
                  <c:v>1.2641509433962264</c:v>
                </c:pt>
                <c:pt idx="6">
                  <c:v>1.5522388059701493</c:v>
                </c:pt>
                <c:pt idx="7">
                  <c:v>1.2403846153846154</c:v>
                </c:pt>
                <c:pt idx="8">
                  <c:v>1.1550387596899225</c:v>
                </c:pt>
                <c:pt idx="9">
                  <c:v>1.3221476510067114</c:v>
                </c:pt>
                <c:pt idx="10">
                  <c:v>1.3096446700507614</c:v>
                </c:pt>
                <c:pt idx="11">
                  <c:v>1.1279069767441861</c:v>
                </c:pt>
                <c:pt idx="12">
                  <c:v>1.2268041237113403</c:v>
                </c:pt>
                <c:pt idx="13">
                  <c:v>1.1428571428571428</c:v>
                </c:pt>
                <c:pt idx="14">
                  <c:v>1.071078431372549</c:v>
                </c:pt>
                <c:pt idx="15">
                  <c:v>1.0961098398169336</c:v>
                </c:pt>
                <c:pt idx="16">
                  <c:v>1.3987473903966596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299-43AD-A2F4-6E32AE191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405983"/>
        <c:axId val="401306143"/>
      </c:barChart>
      <c:catAx>
        <c:axId val="7694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01306143"/>
        <c:crosses val="autoZero"/>
        <c:auto val="1"/>
        <c:lblAlgn val="ctr"/>
        <c:lblOffset val="100"/>
        <c:noMultiLvlLbl val="0"/>
      </c:catAx>
      <c:valAx>
        <c:axId val="4013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94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groeifactor Nederland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5.8277263727374719E-2"/>
          <c:y val="6.8739997359181321E-2"/>
          <c:w val="0.91726841168199014"/>
          <c:h val="0.75496766887265931"/>
        </c:manualLayout>
      </c:layout>
      <c:barChart>
        <c:barDir val="col"/>
        <c:grouping val="clustered"/>
        <c:varyColors val="0"/>
        <c:ser>
          <c:idx val="0"/>
          <c:order val="0"/>
          <c:tx>
            <c:v>Nederland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Gegevens!$D$380:$AZ$380</c15:sqref>
                  </c15:fullRef>
                </c:ext>
              </c:extLst>
              <c:f>(Gegevens!$H$380:$AB$380,Gegevens!$AD$380:$AZ$380)</c:f>
              <c:strCache>
                <c:ptCount val="22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08/03/2020</c:v>
                </c:pt>
                <c:pt idx="6">
                  <c:v>09/03/2020</c:v>
                </c:pt>
                <c:pt idx="7">
                  <c:v>10/03/2020</c:v>
                </c:pt>
                <c:pt idx="8">
                  <c:v>11/03/2020</c:v>
                </c:pt>
                <c:pt idx="9">
                  <c:v>12/03/2020</c:v>
                </c:pt>
                <c:pt idx="10">
                  <c:v>13/03/2020</c:v>
                </c:pt>
                <c:pt idx="11">
                  <c:v>14/03/2020</c:v>
                </c:pt>
                <c:pt idx="12">
                  <c:v>15/03/2020</c:v>
                </c:pt>
                <c:pt idx="13">
                  <c:v>16/03/2020</c:v>
                </c:pt>
                <c:pt idx="14">
                  <c:v>17/03/2020</c:v>
                </c:pt>
                <c:pt idx="15">
                  <c:v>18/03/2020</c:v>
                </c:pt>
                <c:pt idx="16">
                  <c:v>19/03/2021</c:v>
                </c:pt>
                <c:pt idx="17">
                  <c:v>20/03/2021</c:v>
                </c:pt>
                <c:pt idx="18">
                  <c:v>21/03/2022</c:v>
                </c:pt>
                <c:pt idx="19">
                  <c:v>22/03/2023</c:v>
                </c:pt>
                <c:pt idx="20">
                  <c:v>23/03/2024</c:v>
                </c:pt>
                <c:pt idx="21">
                  <c:v>25/03/2026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Gegevens!$D$395:$AD$395</c15:sqref>
                  </c15:fullRef>
                </c:ext>
              </c:extLst>
              <c:f>(Gegevens!$H$395:$AB$395,Gegevens!$AD$395)</c:f>
              <c:numCache>
                <c:formatCode>0.00</c:formatCode>
                <c:ptCount val="22"/>
                <c:pt idx="0">
                  <c:v>1.263157894736842</c:v>
                </c:pt>
                <c:pt idx="1">
                  <c:v>1.5833333333333333</c:v>
                </c:pt>
                <c:pt idx="2">
                  <c:v>2.1578947368421053</c:v>
                </c:pt>
                <c:pt idx="3">
                  <c:v>1.5609756097560976</c:v>
                </c:pt>
                <c:pt idx="4">
                  <c:v>1.46875</c:v>
                </c:pt>
                <c:pt idx="5">
                  <c:v>1.4095744680851063</c:v>
                </c:pt>
                <c:pt idx="6">
                  <c:v>1.2113207547169811</c:v>
                </c:pt>
                <c:pt idx="7">
                  <c:v>1.1838006230529594</c:v>
                </c:pt>
                <c:pt idx="8">
                  <c:v>1.3236842105263158</c:v>
                </c:pt>
                <c:pt idx="9">
                  <c:v>1.2206759443339961</c:v>
                </c:pt>
                <c:pt idx="10">
                  <c:v>1.3094462540716612</c:v>
                </c:pt>
                <c:pt idx="11">
                  <c:v>1.1927860696517414</c:v>
                </c:pt>
                <c:pt idx="12">
                  <c:v>1.1835245046923879</c:v>
                </c:pt>
                <c:pt idx="13">
                  <c:v>1.2449339207048458</c:v>
                </c:pt>
                <c:pt idx="14">
                  <c:v>1.2066525123849965</c:v>
                </c:pt>
                <c:pt idx="15">
                  <c:v>1.202932551319648</c:v>
                </c:pt>
                <c:pt idx="16">
                  <c:v>1.1994149195514383</c:v>
                </c:pt>
                <c:pt idx="17">
                  <c:v>1.2170731707317073</c:v>
                </c:pt>
                <c:pt idx="18">
                  <c:v>1.2127588510354042</c:v>
                </c:pt>
                <c:pt idx="19">
                  <c:v>1.157807766455522</c:v>
                </c:pt>
                <c:pt idx="20">
                  <c:v>1.129638439581351</c:v>
                </c:pt>
                <c:pt idx="21">
                  <c:v>1.1532374100719425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027-40EA-B7AE-4C5F9F0D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405983"/>
        <c:axId val="4013061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Gegevens!$A$382</c15:sqref>
                        </c15:formulaRef>
                      </c:ext>
                    </c:extLst>
                    <c:strCache>
                      <c:ptCount val="1"/>
                      <c:pt idx="0">
                        <c:v>Drenthe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Gegevens!$B$382:$AC$382</c15:sqref>
                        </c15:fullRef>
                        <c15:formulaRef>
                          <c15:sqref>(Gegevens!$F$382:$Z$382,Gegevens!$AB$382:$AC$382)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8">
                        <c:v>1.25</c:v>
                      </c:pt>
                      <c:pt idx="9">
                        <c:v>1.2</c:v>
                      </c:pt>
                      <c:pt idx="10">
                        <c:v>1</c:v>
                      </c:pt>
                      <c:pt idx="11">
                        <c:v>1.0833333333333333</c:v>
                      </c:pt>
                      <c:pt idx="12">
                        <c:v>1</c:v>
                      </c:pt>
                      <c:pt idx="13">
                        <c:v>1.1538461538461537</c:v>
                      </c:pt>
                      <c:pt idx="14">
                        <c:v>1</c:v>
                      </c:pt>
                      <c:pt idx="15">
                        <c:v>1.0666666666666667</c:v>
                      </c:pt>
                      <c:pt idx="16">
                        <c:v>1.0625</c:v>
                      </c:pt>
                      <c:pt idx="17">
                        <c:v>1.2941176470588236</c:v>
                      </c:pt>
                      <c:pt idx="18">
                        <c:v>1.1363636363636365</c:v>
                      </c:pt>
                      <c:pt idx="19">
                        <c:v>1.28</c:v>
                      </c:pt>
                      <c:pt idx="20">
                        <c:v>1.1875</c:v>
                      </c:pt>
                      <c:pt idx="21">
                        <c:v>1.1707317073170731</c:v>
                      </c:pt>
                      <c:pt idx="22">
                        <c:v>1.125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027-40EA-B7AE-4C5F9F0D286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Gegevens!$A$383</c15:sqref>
                        </c15:formulaRef>
                      </c:ext>
                    </c:extLst>
                    <c:strCache>
                      <c:ptCount val="1"/>
                      <c:pt idx="0">
                        <c:v>Fryslân / Friesland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Gegevens!$B$383:$AC$383</c15:sqref>
                        </c15:fullRef>
                        <c15:formulaRef>
                          <c15:sqref>(Gegevens!$F$383:$Z$383,Gegevens!$AB$383:$AC$383)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10">
                        <c:v>1.5</c:v>
                      </c:pt>
                      <c:pt idx="11">
                        <c:v>1.6666666666666667</c:v>
                      </c:pt>
                      <c:pt idx="12">
                        <c:v>1.4</c:v>
                      </c:pt>
                      <c:pt idx="13">
                        <c:v>1.1428571428571428</c:v>
                      </c:pt>
                      <c:pt idx="14">
                        <c:v>1.25</c:v>
                      </c:pt>
                      <c:pt idx="15">
                        <c:v>1.3</c:v>
                      </c:pt>
                      <c:pt idx="16">
                        <c:v>1.0769230769230769</c:v>
                      </c:pt>
                      <c:pt idx="17">
                        <c:v>1.2142857142857142</c:v>
                      </c:pt>
                      <c:pt idx="18">
                        <c:v>1.1764705882352942</c:v>
                      </c:pt>
                      <c:pt idx="19">
                        <c:v>1.1000000000000001</c:v>
                      </c:pt>
                      <c:pt idx="20">
                        <c:v>1.5</c:v>
                      </c:pt>
                      <c:pt idx="21">
                        <c:v>1.1470588235294117</c:v>
                      </c:pt>
                      <c:pt idx="22">
                        <c:v>1.0512820512820513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027-40EA-B7AE-4C5F9F0D286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Gegevens!$A$384</c15:sqref>
                        </c15:formulaRef>
                      </c:ext>
                    </c:extLst>
                    <c:strCache>
                      <c:ptCount val="1"/>
                      <c:pt idx="0">
                        <c:v>Groningen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Gegevens!$B$384:$AC$384</c15:sqref>
                        </c15:fullRef>
                        <c15:formulaRef>
                          <c15:sqref>(Gegevens!$F$384:$Z$384,Gegevens!$AB$384:$AC$384)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12">
                        <c:v>1.3333333333333333</c:v>
                      </c:pt>
                      <c:pt idx="13">
                        <c:v>1</c:v>
                      </c:pt>
                      <c:pt idx="14">
                        <c:v>2.25</c:v>
                      </c:pt>
                      <c:pt idx="15">
                        <c:v>1.1111111111111112</c:v>
                      </c:pt>
                      <c:pt idx="16">
                        <c:v>1</c:v>
                      </c:pt>
                      <c:pt idx="17">
                        <c:v>1.5</c:v>
                      </c:pt>
                      <c:pt idx="18">
                        <c:v>1.9333333333333333</c:v>
                      </c:pt>
                      <c:pt idx="19">
                        <c:v>1.1379310344827587</c:v>
                      </c:pt>
                      <c:pt idx="20">
                        <c:v>1.393939393939394</c:v>
                      </c:pt>
                      <c:pt idx="21">
                        <c:v>1.1964285714285714</c:v>
                      </c:pt>
                      <c:pt idx="2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27-40EA-B7AE-4C5F9F0D286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Gegevens!$A$385</c15:sqref>
                        </c15:formulaRef>
                      </c:ext>
                    </c:extLst>
                    <c:strCache>
                      <c:ptCount val="1"/>
                      <c:pt idx="0">
                        <c:v>Overijssel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Gegevens!$B$385:$AC$385</c15:sqref>
                        </c15:fullRef>
                        <c15:formulaRef>
                          <c15:sqref>(Gegevens!$F$385:$Z$385,Gegevens!$AB$385:$AC$385)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8">
                        <c:v>1.1111111111111112</c:v>
                      </c:pt>
                      <c:pt idx="9">
                        <c:v>1</c:v>
                      </c:pt>
                      <c:pt idx="10">
                        <c:v>1.2</c:v>
                      </c:pt>
                      <c:pt idx="11">
                        <c:v>1.0833333333333333</c:v>
                      </c:pt>
                      <c:pt idx="12">
                        <c:v>1.3846153846153846</c:v>
                      </c:pt>
                      <c:pt idx="13">
                        <c:v>1.2777777777777777</c:v>
                      </c:pt>
                      <c:pt idx="14">
                        <c:v>1.2173913043478262</c:v>
                      </c:pt>
                      <c:pt idx="15">
                        <c:v>1.2857142857142858</c:v>
                      </c:pt>
                      <c:pt idx="16">
                        <c:v>1.25</c:v>
                      </c:pt>
                      <c:pt idx="17">
                        <c:v>1.2666666666666666</c:v>
                      </c:pt>
                      <c:pt idx="18">
                        <c:v>1.2807017543859649</c:v>
                      </c:pt>
                      <c:pt idx="19">
                        <c:v>1.3424657534246576</c:v>
                      </c:pt>
                      <c:pt idx="20">
                        <c:v>1.6428571428571428</c:v>
                      </c:pt>
                      <c:pt idx="21">
                        <c:v>1.1550802139037433</c:v>
                      </c:pt>
                      <c:pt idx="22">
                        <c:v>1.1435185185185186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027-40EA-B7AE-4C5F9F0D286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Gegevens!$A$386</c15:sqref>
                        </c15:formulaRef>
                      </c:ext>
                    </c:extLst>
                    <c:strCache>
                      <c:ptCount val="1"/>
                      <c:pt idx="0">
                        <c:v>Gelderland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Gegevens!$B$386:$AC$386</c15:sqref>
                        </c15:fullRef>
                        <c15:formulaRef>
                          <c15:sqref>(Gegevens!$F$386:$Z$386,Gegevens!$AB$386:$AC$386)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8">
                        <c:v>1.0384615384615385</c:v>
                      </c:pt>
                      <c:pt idx="9">
                        <c:v>1.1111111111111112</c:v>
                      </c:pt>
                      <c:pt idx="10">
                        <c:v>1.2</c:v>
                      </c:pt>
                      <c:pt idx="11">
                        <c:v>1.3333333333333333</c:v>
                      </c:pt>
                      <c:pt idx="12">
                        <c:v>1.3333333333333333</c:v>
                      </c:pt>
                      <c:pt idx="13">
                        <c:v>1.1875</c:v>
                      </c:pt>
                      <c:pt idx="14">
                        <c:v>1.3157894736842106</c:v>
                      </c:pt>
                      <c:pt idx="15">
                        <c:v>1.35</c:v>
                      </c:pt>
                      <c:pt idx="16">
                        <c:v>1.2814814814814814</c:v>
                      </c:pt>
                      <c:pt idx="17">
                        <c:v>1.2138728323699421</c:v>
                      </c:pt>
                      <c:pt idx="18">
                        <c:v>1.1428571428571428</c:v>
                      </c:pt>
                      <c:pt idx="19">
                        <c:v>1.2625</c:v>
                      </c:pt>
                      <c:pt idx="20">
                        <c:v>1.1947194719471947</c:v>
                      </c:pt>
                      <c:pt idx="21">
                        <c:v>1.1923990498812351</c:v>
                      </c:pt>
                      <c:pt idx="22">
                        <c:v>1.1474103585657371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027-40EA-B7AE-4C5F9F0D286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Gegevens!$A$387</c15:sqref>
                        </c15:formulaRef>
                      </c:ext>
                    </c:extLst>
                    <c:strCache>
                      <c:ptCount val="1"/>
                      <c:pt idx="0">
                        <c:v>Flevoland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Gegevens!$B$387:$AC$387</c15:sqref>
                        </c15:fullRef>
                        <c15:formulaRef>
                          <c15:sqref>(Gegevens!$F$387:$Z$387,Gegevens!$AB$387:$AC$387)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8">
                        <c:v>1</c:v>
                      </c:pt>
                      <c:pt idx="9">
                        <c:v>1</c:v>
                      </c:pt>
                      <c:pt idx="10">
                        <c:v>1.5</c:v>
                      </c:pt>
                      <c:pt idx="11">
                        <c:v>1</c:v>
                      </c:pt>
                      <c:pt idx="12">
                        <c:v>2.3333333333333335</c:v>
                      </c:pt>
                      <c:pt idx="13">
                        <c:v>2</c:v>
                      </c:pt>
                      <c:pt idx="14">
                        <c:v>1.3571428571428572</c:v>
                      </c:pt>
                      <c:pt idx="15">
                        <c:v>1.1578947368421053</c:v>
                      </c:pt>
                      <c:pt idx="16">
                        <c:v>1.0909090909090908</c:v>
                      </c:pt>
                      <c:pt idx="17">
                        <c:v>1.25</c:v>
                      </c:pt>
                      <c:pt idx="18">
                        <c:v>1.2</c:v>
                      </c:pt>
                      <c:pt idx="19">
                        <c:v>1.1388888888888888</c:v>
                      </c:pt>
                      <c:pt idx="20">
                        <c:v>1.2195121951219512</c:v>
                      </c:pt>
                      <c:pt idx="21">
                        <c:v>1.1228070175438596</c:v>
                      </c:pt>
                      <c:pt idx="22">
                        <c:v>1.109375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027-40EA-B7AE-4C5F9F0D286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Gegevens!$A$388</c15:sqref>
                        </c15:formulaRef>
                      </c:ext>
                    </c:extLst>
                    <c:strCache>
                      <c:ptCount val="1"/>
                      <c:pt idx="0">
                        <c:v>Utrecht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Gegevens!$B$388:$AC$388</c15:sqref>
                        </c15:fullRef>
                        <c15:formulaRef>
                          <c15:sqref>(Gegevens!$F$388:$Z$388,Gegevens!$AB$388:$AC$388)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8">
                        <c:v>1</c:v>
                      </c:pt>
                      <c:pt idx="9">
                        <c:v>1.0576923076923077</c:v>
                      </c:pt>
                      <c:pt idx="10">
                        <c:v>1.2181818181818183</c:v>
                      </c:pt>
                      <c:pt idx="11">
                        <c:v>1.1940298507462686</c:v>
                      </c:pt>
                      <c:pt idx="12">
                        <c:v>1.0375000000000001</c:v>
                      </c:pt>
                      <c:pt idx="13">
                        <c:v>1.0481927710843373</c:v>
                      </c:pt>
                      <c:pt idx="14">
                        <c:v>1.2528735632183907</c:v>
                      </c:pt>
                      <c:pt idx="15">
                        <c:v>1.2844036697247707</c:v>
                      </c:pt>
                      <c:pt idx="16">
                        <c:v>1.2357142857142858</c:v>
                      </c:pt>
                      <c:pt idx="17">
                        <c:v>1.1387283236994219</c:v>
                      </c:pt>
                      <c:pt idx="18">
                        <c:v>1.2030456852791878</c:v>
                      </c:pt>
                      <c:pt idx="19">
                        <c:v>1.1265822784810127</c:v>
                      </c:pt>
                      <c:pt idx="20">
                        <c:v>1.1722846441947565</c:v>
                      </c:pt>
                      <c:pt idx="21">
                        <c:v>1.1656976744186047</c:v>
                      </c:pt>
                      <c:pt idx="22">
                        <c:v>1.1421446384039899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027-40EA-B7AE-4C5F9F0D286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Gegevens!$A$389</c15:sqref>
                        </c15:formulaRef>
                      </c:ext>
                    </c:extLst>
                    <c:strCache>
                      <c:ptCount val="1"/>
                      <c:pt idx="0">
                        <c:v>Noord-Holland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Gegevens!$B$389:$AC$389</c15:sqref>
                        </c15:fullRef>
                        <c15:formulaRef>
                          <c15:sqref>(Gegevens!$F$389:$Z$389,Gegevens!$AB$389:$AC$389)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8">
                        <c:v>1.0416666666666667</c:v>
                      </c:pt>
                      <c:pt idx="9">
                        <c:v>1.32</c:v>
                      </c:pt>
                      <c:pt idx="10">
                        <c:v>1.2727272727272727</c:v>
                      </c:pt>
                      <c:pt idx="11">
                        <c:v>1.1666666666666667</c:v>
                      </c:pt>
                      <c:pt idx="12">
                        <c:v>1.4489795918367347</c:v>
                      </c:pt>
                      <c:pt idx="13">
                        <c:v>1.295774647887324</c:v>
                      </c:pt>
                      <c:pt idx="14">
                        <c:v>1.0869565217391304</c:v>
                      </c:pt>
                      <c:pt idx="15">
                        <c:v>1.29</c:v>
                      </c:pt>
                      <c:pt idx="16">
                        <c:v>1.3023255813953489</c:v>
                      </c:pt>
                      <c:pt idx="17">
                        <c:v>1.1488095238095237</c:v>
                      </c:pt>
                      <c:pt idx="18">
                        <c:v>1.4041450777202074</c:v>
                      </c:pt>
                      <c:pt idx="19">
                        <c:v>1.3394833948339484</c:v>
                      </c:pt>
                      <c:pt idx="20">
                        <c:v>1.303030303030303</c:v>
                      </c:pt>
                      <c:pt idx="21">
                        <c:v>1.1227106227106227</c:v>
                      </c:pt>
                      <c:pt idx="22">
                        <c:v>1.2381729200652529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027-40EA-B7AE-4C5F9F0D286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Gegevens!$A$390</c15:sqref>
                        </c15:formulaRef>
                      </c:ext>
                    </c:extLst>
                    <c:strCache>
                      <c:ptCount val="1"/>
                      <c:pt idx="0">
                        <c:v>Zuid-Holland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Gegevens!$B$390:$AC$390</c15:sqref>
                        </c15:fullRef>
                        <c15:formulaRef>
                          <c15:sqref>(Gegevens!$F$390:$Z$390,Gegevens!$AB$390:$AC$390)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8">
                        <c:v>1.09375</c:v>
                      </c:pt>
                      <c:pt idx="9">
                        <c:v>1.2571428571428571</c:v>
                      </c:pt>
                      <c:pt idx="10">
                        <c:v>1.1363636363636365</c:v>
                      </c:pt>
                      <c:pt idx="11">
                        <c:v>1.1599999999999999</c:v>
                      </c:pt>
                      <c:pt idx="12">
                        <c:v>1.2586206896551724</c:v>
                      </c:pt>
                      <c:pt idx="13">
                        <c:v>1.178082191780822</c:v>
                      </c:pt>
                      <c:pt idx="14">
                        <c:v>1.1627906976744187</c:v>
                      </c:pt>
                      <c:pt idx="15">
                        <c:v>1.22</c:v>
                      </c:pt>
                      <c:pt idx="16">
                        <c:v>1.2950819672131149</c:v>
                      </c:pt>
                      <c:pt idx="17">
                        <c:v>1.3354430379746836</c:v>
                      </c:pt>
                      <c:pt idx="18">
                        <c:v>1.3080568720379147</c:v>
                      </c:pt>
                      <c:pt idx="19">
                        <c:v>1.3007246376811594</c:v>
                      </c:pt>
                      <c:pt idx="20">
                        <c:v>1.1838440111420614</c:v>
                      </c:pt>
                      <c:pt idx="21">
                        <c:v>1.1038461538461539</c:v>
                      </c:pt>
                      <c:pt idx="22">
                        <c:v>1.1672473867595818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027-40EA-B7AE-4C5F9F0D286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Gegevens!$A$391</c15:sqref>
                        </c15:formulaRef>
                      </c:ext>
                    </c:extLst>
                    <c:strCache>
                      <c:ptCount val="1"/>
                      <c:pt idx="0">
                        <c:v>Noord-Brabant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Gegevens!$B$391:$AC$391</c15:sqref>
                        </c15:fullRef>
                        <c15:formulaRef>
                          <c15:sqref>(Gegevens!$F$391:$Z$391,Gegevens!$AB$391:$AC$391)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8">
                        <c:v>1.4516129032258065</c:v>
                      </c:pt>
                      <c:pt idx="9">
                        <c:v>1.162962962962963</c:v>
                      </c:pt>
                      <c:pt idx="10">
                        <c:v>1.3885350318471337</c:v>
                      </c:pt>
                      <c:pt idx="11">
                        <c:v>1.2201834862385321</c:v>
                      </c:pt>
                      <c:pt idx="12">
                        <c:v>1.3533834586466165</c:v>
                      </c:pt>
                      <c:pt idx="13">
                        <c:v>1.1194444444444445</c:v>
                      </c:pt>
                      <c:pt idx="14">
                        <c:v>1.1066997518610422</c:v>
                      </c:pt>
                      <c:pt idx="15">
                        <c:v>1.242152466367713</c:v>
                      </c:pt>
                      <c:pt idx="16">
                        <c:v>1.144404332129964</c:v>
                      </c:pt>
                      <c:pt idx="17">
                        <c:v>1.1482649842271293</c:v>
                      </c:pt>
                      <c:pt idx="18">
                        <c:v>1.1565934065934067</c:v>
                      </c:pt>
                      <c:pt idx="19">
                        <c:v>1.1532066508313539</c:v>
                      </c:pt>
                      <c:pt idx="20">
                        <c:v>1.1730175077239959</c:v>
                      </c:pt>
                      <c:pt idx="21">
                        <c:v>1.1104565537555229</c:v>
                      </c:pt>
                      <c:pt idx="22">
                        <c:v>1.1173740053050398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27-40EA-B7AE-4C5F9F0D286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Gegevens!$A$392</c15:sqref>
                        </c15:formulaRef>
                      </c:ext>
                    </c:extLst>
                    <c:strCache>
                      <c:ptCount val="1"/>
                      <c:pt idx="0">
                        <c:v>Zeeland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Gegevens!$B$392:$AC$392</c15:sqref>
                        </c15:fullRef>
                        <c15:formulaRef>
                          <c15:sqref>(Gegevens!$F$392:$Z$392,Gegevens!$AB$392:$AC$392)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8">
                        <c:v>1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1.5</c:v>
                      </c:pt>
                      <c:pt idx="12">
                        <c:v>1</c:v>
                      </c:pt>
                      <c:pt idx="13">
                        <c:v>1.1111111111111112</c:v>
                      </c:pt>
                      <c:pt idx="14">
                        <c:v>1.2</c:v>
                      </c:pt>
                      <c:pt idx="15">
                        <c:v>1.4166666666666667</c:v>
                      </c:pt>
                      <c:pt idx="16">
                        <c:v>1.1764705882352942</c:v>
                      </c:pt>
                      <c:pt idx="17">
                        <c:v>1.3</c:v>
                      </c:pt>
                      <c:pt idx="18">
                        <c:v>1.1923076923076923</c:v>
                      </c:pt>
                      <c:pt idx="19">
                        <c:v>1.1612903225806452</c:v>
                      </c:pt>
                      <c:pt idx="20">
                        <c:v>1.2777777777777777</c:v>
                      </c:pt>
                      <c:pt idx="21">
                        <c:v>1.125</c:v>
                      </c:pt>
                      <c:pt idx="22">
                        <c:v>1.1481481481481481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027-40EA-B7AE-4C5F9F0D286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Gegevens!$A$393</c15:sqref>
                        </c15:formulaRef>
                      </c:ext>
                    </c:extLst>
                    <c:strCache>
                      <c:ptCount val="1"/>
                      <c:pt idx="0">
                        <c:v>Limburg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42"/>
                  <c:invertIfNegative val="0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28575" cap="rnd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6027-40EA-B7AE-4C5F9F0D2860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Gegevens!$D$380:$AZ$380</c15:sqref>
                        </c15:fullRef>
                        <c15:formulaRef>
                          <c15:sqref>(Gegevens!$H$380:$AB$380,Gegevens!$AD$380:$AZ$380)</c15:sqref>
                        </c15:formulaRef>
                      </c:ext>
                    </c:extLst>
                    <c:strCache>
                      <c:ptCount val="22"/>
                      <c:pt idx="0">
                        <c:v>2020-03-03</c:v>
                      </c:pt>
                      <c:pt idx="1">
                        <c:v>2020-03-04</c:v>
                      </c:pt>
                      <c:pt idx="2">
                        <c:v>2020-03-05</c:v>
                      </c:pt>
                      <c:pt idx="3">
                        <c:v>2020-03-06</c:v>
                      </c:pt>
                      <c:pt idx="4">
                        <c:v>2020-03-07</c:v>
                      </c:pt>
                      <c:pt idx="5">
                        <c:v>08/03/2020</c:v>
                      </c:pt>
                      <c:pt idx="6">
                        <c:v>09/03/2020</c:v>
                      </c:pt>
                      <c:pt idx="7">
                        <c:v>10/03/2020</c:v>
                      </c:pt>
                      <c:pt idx="8">
                        <c:v>11/03/2020</c:v>
                      </c:pt>
                      <c:pt idx="9">
                        <c:v>12/03/2020</c:v>
                      </c:pt>
                      <c:pt idx="10">
                        <c:v>13/03/2020</c:v>
                      </c:pt>
                      <c:pt idx="11">
                        <c:v>14/03/2020</c:v>
                      </c:pt>
                      <c:pt idx="12">
                        <c:v>15/03/2020</c:v>
                      </c:pt>
                      <c:pt idx="13">
                        <c:v>16/03/2020</c:v>
                      </c:pt>
                      <c:pt idx="14">
                        <c:v>17/03/2020</c:v>
                      </c:pt>
                      <c:pt idx="15">
                        <c:v>18/03/2020</c:v>
                      </c:pt>
                      <c:pt idx="16">
                        <c:v>19/03/2021</c:v>
                      </c:pt>
                      <c:pt idx="17">
                        <c:v>20/03/2021</c:v>
                      </c:pt>
                      <c:pt idx="18">
                        <c:v>21/03/2022</c:v>
                      </c:pt>
                      <c:pt idx="19">
                        <c:v>22/03/2023</c:v>
                      </c:pt>
                      <c:pt idx="20">
                        <c:v>23/03/2024</c:v>
                      </c:pt>
                      <c:pt idx="21">
                        <c:v>25/03/2026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Gegevens!$B$393:$AC$393</c15:sqref>
                        </c15:fullRef>
                        <c15:formulaRef>
                          <c15:sqref>(Gegevens!$F$393:$Z$393,Gegevens!$AB$393:$AC$393)</c15:sqref>
                        </c15:formulaRef>
                      </c:ext>
                    </c:extLst>
                    <c:numCache>
                      <c:formatCode>0.00</c:formatCode>
                      <c:ptCount val="23"/>
                      <c:pt idx="8">
                        <c:v>1.4375</c:v>
                      </c:pt>
                      <c:pt idx="9">
                        <c:v>1.3913043478260869</c:v>
                      </c:pt>
                      <c:pt idx="10">
                        <c:v>1.5</c:v>
                      </c:pt>
                      <c:pt idx="11">
                        <c:v>1.1041666666666667</c:v>
                      </c:pt>
                      <c:pt idx="12">
                        <c:v>1.2641509433962264</c:v>
                      </c:pt>
                      <c:pt idx="13">
                        <c:v>1.5522388059701493</c:v>
                      </c:pt>
                      <c:pt idx="14">
                        <c:v>1.2403846153846154</c:v>
                      </c:pt>
                      <c:pt idx="15">
                        <c:v>1.1550387596899225</c:v>
                      </c:pt>
                      <c:pt idx="16">
                        <c:v>1.3221476510067114</c:v>
                      </c:pt>
                      <c:pt idx="17">
                        <c:v>1.3096446700507614</c:v>
                      </c:pt>
                      <c:pt idx="18">
                        <c:v>1.1279069767441861</c:v>
                      </c:pt>
                      <c:pt idx="19">
                        <c:v>1.2268041237113403</c:v>
                      </c:pt>
                      <c:pt idx="20">
                        <c:v>1.1428571428571428</c:v>
                      </c:pt>
                      <c:pt idx="21">
                        <c:v>1.0961098398169336</c:v>
                      </c:pt>
                      <c:pt idx="22">
                        <c:v>1.3987473903966596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027-40EA-B7AE-4C5F9F0D2860}"/>
                  </c:ext>
                </c:extLst>
              </c15:ser>
            </c15:filteredBarSeries>
          </c:ext>
        </c:extLst>
      </c:barChart>
      <c:catAx>
        <c:axId val="7694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01306143"/>
        <c:crosses val="autoZero"/>
        <c:auto val="1"/>
        <c:lblAlgn val="ctr"/>
        <c:lblOffset val="100"/>
        <c:noMultiLvlLbl val="0"/>
      </c:catAx>
      <c:valAx>
        <c:axId val="4013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694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173181</xdr:rowOff>
    </xdr:from>
    <xdr:to>
      <xdr:col>9</xdr:col>
      <xdr:colOff>228600</xdr:colOff>
      <xdr:row>42</xdr:row>
      <xdr:rowOff>139571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3396E-96E8-4592-A430-A789ED45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18</xdr:col>
      <xdr:colOff>184150</xdr:colOff>
      <xdr:row>42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04111-51BC-4A36-9F3D-4ADE47BFC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435429</xdr:colOff>
      <xdr:row>88</xdr:row>
      <xdr:rowOff>36286</xdr:rowOff>
    </xdr:from>
    <xdr:to>
      <xdr:col>8</xdr:col>
      <xdr:colOff>2722</xdr:colOff>
      <xdr:row>127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4AE8C7-E338-46A6-AB1B-45CE316B8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9</xdr:col>
      <xdr:colOff>228600</xdr:colOff>
      <xdr:row>85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6A24F1-9108-4B68-8430-EB7EEA60E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108858</xdr:colOff>
      <xdr:row>46</xdr:row>
      <xdr:rowOff>18143</xdr:rowOff>
    </xdr:from>
    <xdr:to>
      <xdr:col>19</xdr:col>
      <xdr:colOff>337457</xdr:colOff>
      <xdr:row>85</xdr:row>
      <xdr:rowOff>170543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8BF629-1535-47E6-B30D-6E0C0F8D6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Q357" totalsRowShown="0">
  <autoFilter ref="A1:AQ357" xr:uid="{00000000-0009-0000-0100-000001000000}"/>
  <tableColumns count="43">
    <tableColumn id="1" xr3:uid="{00000000-0010-0000-0000-000001000000}" name="Gemeente" dataDxfId="36" dataCellStyle="Hyperlink"/>
    <tableColumn id="24" xr3:uid="{00000000-0010-0000-0000-000018000000}" name="Column1" dataDxfId="35" dataCellStyle="Hyperlink"/>
    <tableColumn id="23" xr3:uid="{00000000-0010-0000-0000-000017000000}" name="2020-02-27" dataDxfId="34" dataCellStyle="Hyperlink"/>
    <tableColumn id="22" xr3:uid="{00000000-0010-0000-0000-000016000000}" name="2020-02-28" dataDxfId="33" dataCellStyle="Hyperlink"/>
    <tableColumn id="21" xr3:uid="{00000000-0010-0000-0000-000015000000}" name="2020-02-29" dataDxfId="32" dataCellStyle="Hyperlink"/>
    <tableColumn id="20" xr3:uid="{00000000-0010-0000-0000-000014000000}" name="2020-03-01" dataDxfId="31" dataCellStyle="Hyperlink"/>
    <tableColumn id="19" xr3:uid="{00000000-0010-0000-0000-000013000000}" name="2020-03-02" dataDxfId="30" dataCellStyle="Hyperlink"/>
    <tableColumn id="18" xr3:uid="{00000000-0010-0000-0000-000012000000}" name="2020-03-03" dataDxfId="29" dataCellStyle="Hyperlink"/>
    <tableColumn id="17" xr3:uid="{00000000-0010-0000-0000-000011000000}" name="2020-03-04" dataDxfId="28" dataCellStyle="Hyperlink"/>
    <tableColumn id="16" xr3:uid="{00000000-0010-0000-0000-000010000000}" name="2020-03-05" dataDxfId="27" dataCellStyle="Hyperlink"/>
    <tableColumn id="15" xr3:uid="{00000000-0010-0000-0000-00000F000000}" name="2020-03-06" dataDxfId="26" dataCellStyle="Hyperlink"/>
    <tableColumn id="14" xr3:uid="{00000000-0010-0000-0000-00000E000000}" name="2020-03-07" dataDxfId="25" dataCellStyle="Hyperlink"/>
    <tableColumn id="2" xr3:uid="{00000000-0010-0000-0000-000002000000}" name="2020-03-08" dataDxfId="24"/>
    <tableColumn id="3" xr3:uid="{00000000-0010-0000-0000-000003000000}" name="2020-03-09" dataDxfId="23"/>
    <tableColumn id="4" xr3:uid="{00000000-0010-0000-0000-000004000000}" name="10-3-2020"/>
    <tableColumn id="5" xr3:uid="{00000000-0010-0000-0000-000005000000}" name="11-3-2020"/>
    <tableColumn id="6" xr3:uid="{00000000-0010-0000-0000-000006000000}" name="12-3-2020"/>
    <tableColumn id="7" xr3:uid="{00000000-0010-0000-0000-000007000000}" name="13-3-2020"/>
    <tableColumn id="8" xr3:uid="{00000000-0010-0000-0000-000008000000}" name="14-3-2020"/>
    <tableColumn id="9" xr3:uid="{00000000-0010-0000-0000-000009000000}" name="15-3-2020"/>
    <tableColumn id="10" xr3:uid="{00000000-0010-0000-0000-00000A000000}" name="16-3-2020"/>
    <tableColumn id="11" xr3:uid="{00000000-0010-0000-0000-00000B000000}" name="17-3-2020"/>
    <tableColumn id="12" xr3:uid="{00000000-0010-0000-0000-00000C000000}" name="18-3-2020"/>
    <tableColumn id="13" xr3:uid="{00000000-0010-0000-0000-00000D000000}" name="19-3-2020"/>
    <tableColumn id="25" xr3:uid="{00000000-0010-0000-0000-000019000000}" name="20/03/2020"/>
    <tableColumn id="26" xr3:uid="{00000000-0010-0000-0000-00001A000000}" name="21/03/2020"/>
    <tableColumn id="27" xr3:uid="{00000000-0010-0000-0000-00001B000000}" name="22/03/2020"/>
    <tableColumn id="28" xr3:uid="{00000000-0010-0000-0000-00001C000000}" name="23/03/2020"/>
    <tableColumn id="29" xr3:uid="{00000000-0010-0000-0000-00001D000000}" name="24/03/2020"/>
    <tableColumn id="30" xr3:uid="{00000000-0010-0000-0000-00001E000000}" name="25/03/2020"/>
    <tableColumn id="31" xr3:uid="{00000000-0010-0000-0000-00001F000000}" name="26/03/2020"/>
    <tableColumn id="32" xr3:uid="{00000000-0010-0000-0000-000020000000}" name="27/03/2020"/>
    <tableColumn id="33" xr3:uid="{00000000-0010-0000-0000-000021000000}" name="28/03/2020"/>
    <tableColumn id="34" xr3:uid="{00000000-0010-0000-0000-000022000000}" name="29/03/2020"/>
    <tableColumn id="35" xr3:uid="{00000000-0010-0000-0000-000023000000}" name="30/03/2020"/>
    <tableColumn id="36" xr3:uid="{00000000-0010-0000-0000-000024000000}" name="31/03/2020"/>
    <tableColumn id="37" xr3:uid="{00000000-0010-0000-0000-000025000000}" name="01/04/2020"/>
    <tableColumn id="38" xr3:uid="{00000000-0010-0000-0000-000026000000}" name="02/04/2020"/>
    <tableColumn id="39" xr3:uid="{00000000-0010-0000-0000-000027000000}" name="03/04/2020"/>
    <tableColumn id="40" xr3:uid="{00000000-0010-0000-0000-000028000000}" name="04/04/2020"/>
    <tableColumn id="41" xr3:uid="{00000000-0010-0000-0000-000029000000}" name="05/04/2020"/>
    <tableColumn id="42" xr3:uid="{00000000-0010-0000-0000-00002A000000}" name="06/04/2020"/>
    <tableColumn id="43" xr3:uid="{00000000-0010-0000-0000-00002B000000}" name="07/04/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363:AD377" totalsRowShown="0" headerRowDxfId="22">
  <autoFilter ref="A363:AD377" xr:uid="{00000000-0009-0000-0100-000004000000}"/>
  <tableColumns count="30">
    <tableColumn id="1" xr3:uid="{00000000-0010-0000-0100-000001000000}" name="aantal besmettingen_x000a_per provincie" dataDxfId="21" dataCellStyle="Hyperlink"/>
    <tableColumn id="2" xr3:uid="{00000000-0010-0000-0100-000002000000}" name="inwoners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08/03/2020"/>
    <tableColumn id="14" xr3:uid="{00000000-0010-0000-0100-00000E000000}" name="09/03/2020"/>
    <tableColumn id="15" xr3:uid="{00000000-0010-0000-0100-00000F000000}" name="10/03/2020"/>
    <tableColumn id="16" xr3:uid="{00000000-0010-0000-0100-000010000000}" name="11/03/2020"/>
    <tableColumn id="17" xr3:uid="{00000000-0010-0000-0100-000011000000}" name="12/03/2020"/>
    <tableColumn id="18" xr3:uid="{00000000-0010-0000-0100-000012000000}" name="13/03/2020"/>
    <tableColumn id="19" xr3:uid="{00000000-0010-0000-0100-000013000000}" name="14/03/2020"/>
    <tableColumn id="20" xr3:uid="{00000000-0010-0000-0100-000014000000}" name="15/03/2020"/>
    <tableColumn id="21" xr3:uid="{00000000-0010-0000-0100-000015000000}" name="16/03/2020"/>
    <tableColumn id="22" xr3:uid="{00000000-0010-0000-0100-000016000000}" name="17/03/2020"/>
    <tableColumn id="23" xr3:uid="{00000000-0010-0000-0100-000017000000}" name="18/03/2020"/>
    <tableColumn id="24" xr3:uid="{00000000-0010-0000-0100-000018000000}" name="19/03/2021"/>
    <tableColumn id="25" xr3:uid="{00000000-0010-0000-0100-000019000000}" name="20/03/2021"/>
    <tableColumn id="26" xr3:uid="{00000000-0010-0000-0100-00001A000000}" name="21/03/2022"/>
    <tableColumn id="27" xr3:uid="{00000000-0010-0000-0100-00001B000000}" name="22/03/2023"/>
    <tableColumn id="28" xr3:uid="{00000000-0010-0000-0100-00001C000000}" name="23/03/2024"/>
    <tableColumn id="29" xr3:uid="{00000000-0010-0000-0100-00001D000000}" name="24/03/2025"/>
    <tableColumn id="30" xr3:uid="{881C5F63-8D1A-4CEB-825B-000746799B07}" name="25/03/2026" dataDxfId="3">
      <calculatedColumnFormula>+SUMIF($B$2:$B$356,"Drenthe",AD1:AD355)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4" displayName="Table44" ref="A380:AD395" totalsRowShown="0" headerRowDxfId="20">
  <autoFilter ref="A380:AD395" xr:uid="{00000000-0009-0000-0100-000003000000}"/>
  <tableColumns count="30">
    <tableColumn id="1" xr3:uid="{00000000-0010-0000-0200-000001000000}" name="groeifactor" dataDxfId="19" dataCellStyle="Hyperlink"/>
    <tableColumn id="2" xr3:uid="{00000000-0010-0000-0200-000002000000}" name="Column2"/>
    <tableColumn id="3" xr3:uid="{00000000-0010-0000-0200-000003000000}" name="2020-02-27"/>
    <tableColumn id="4" xr3:uid="{00000000-0010-0000-0200-000004000000}" name="2020-02-28" dataDxfId="18">
      <calculatedColumnFormula>+D344/C344</calculatedColumnFormula>
    </tableColumn>
    <tableColumn id="5" xr3:uid="{00000000-0010-0000-0200-000005000000}" name="2020-02-29" dataDxfId="17">
      <calculatedColumnFormula>+E344/D344</calculatedColumnFormula>
    </tableColumn>
    <tableColumn id="6" xr3:uid="{00000000-0010-0000-0200-000006000000}" name="2020-03-01" dataDxfId="16">
      <calculatedColumnFormula>+F344/E344</calculatedColumnFormula>
    </tableColumn>
    <tableColumn id="7" xr3:uid="{00000000-0010-0000-0200-000007000000}" name="2020-03-02" dataDxfId="15">
      <calculatedColumnFormula>+G344/F344</calculatedColumnFormula>
    </tableColumn>
    <tableColumn id="8" xr3:uid="{00000000-0010-0000-0200-000008000000}" name="2020-03-03" dataDxfId="14">
      <calculatedColumnFormula>+H344/G344</calculatedColumnFormula>
    </tableColumn>
    <tableColumn id="9" xr3:uid="{00000000-0010-0000-0200-000009000000}" name="2020-03-04" dataDxfId="13">
      <calculatedColumnFormula>+I344/H344</calculatedColumnFormula>
    </tableColumn>
    <tableColumn id="10" xr3:uid="{00000000-0010-0000-0200-00000A000000}" name="2020-03-05" dataDxfId="12">
      <calculatedColumnFormula>+J344/I344</calculatedColumnFormula>
    </tableColumn>
    <tableColumn id="11" xr3:uid="{00000000-0010-0000-0200-00000B000000}" name="2020-03-06" dataDxfId="11">
      <calculatedColumnFormula>+K344/J344</calculatedColumnFormula>
    </tableColumn>
    <tableColumn id="12" xr3:uid="{00000000-0010-0000-0200-00000C000000}" name="2020-03-07" dataDxfId="10">
      <calculatedColumnFormula>+L344/K344</calculatedColumnFormula>
    </tableColumn>
    <tableColumn id="13" xr3:uid="{00000000-0010-0000-0200-00000D000000}" name="08/03/2020" dataDxfId="9">
      <calculatedColumnFormula>+M344/L344</calculatedColumnFormula>
    </tableColumn>
    <tableColumn id="14" xr3:uid="{00000000-0010-0000-0200-00000E000000}" name="09/03/2020"/>
    <tableColumn id="15" xr3:uid="{00000000-0010-0000-0200-00000F000000}" name="10/03/2020"/>
    <tableColumn id="16" xr3:uid="{00000000-0010-0000-0200-000010000000}" name="11/03/2020"/>
    <tableColumn id="17" xr3:uid="{00000000-0010-0000-0200-000011000000}" name="12/03/2020"/>
    <tableColumn id="18" xr3:uid="{00000000-0010-0000-0200-000012000000}" name="13/03/2020"/>
    <tableColumn id="19" xr3:uid="{00000000-0010-0000-0200-000013000000}" name="14/03/2020"/>
    <tableColumn id="20" xr3:uid="{00000000-0010-0000-0200-000014000000}" name="15/03/2020"/>
    <tableColumn id="21" xr3:uid="{00000000-0010-0000-0200-000015000000}" name="16/03/2020"/>
    <tableColumn id="22" xr3:uid="{00000000-0010-0000-0200-000016000000}" name="17/03/2020"/>
    <tableColumn id="23" xr3:uid="{00000000-0010-0000-0200-000017000000}" name="18/03/2020"/>
    <tableColumn id="24" xr3:uid="{00000000-0010-0000-0200-000018000000}" name="19/03/2021"/>
    <tableColumn id="25" xr3:uid="{00000000-0010-0000-0200-000019000000}" name="20/03/2021"/>
    <tableColumn id="26" xr3:uid="{00000000-0010-0000-0200-00001A000000}" name="21/03/2022"/>
    <tableColumn id="27" xr3:uid="{00000000-0010-0000-0200-00001B000000}" name="22/03/2023"/>
    <tableColumn id="28" xr3:uid="{00000000-0010-0000-0200-00001C000000}" name="23/03/2024" dataDxfId="8">
      <calculatedColumnFormula>+AB347/AA347</calculatedColumnFormula>
    </tableColumn>
    <tableColumn id="29" xr3:uid="{00000000-0010-0000-0200-00001D000000}" name="24/03/2025"/>
    <tableColumn id="30" xr3:uid="{A15068A2-317C-4F0A-8818-6C74DD4D8263}" name="25/03/2026" dataDxfId="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46" displayName="Table46" ref="A398:AD413" totalsRowCount="1" headerRowDxfId="7">
  <autoFilter ref="A398:AD412" xr:uid="{00000000-0009-0000-0100-000005000000}"/>
  <tableColumns count="30">
    <tableColumn id="1" xr3:uid="{00000000-0010-0000-0300-000001000000}" name="aantal besmettingen_x000a_per 100000 per provincie" dataDxfId="6" totalsRowDxfId="0" dataCellStyle="Hyperlink"/>
    <tableColumn id="2" xr3:uid="{00000000-0010-0000-0300-000002000000}" name="inwoners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08/03/2020"/>
    <tableColumn id="14" xr3:uid="{00000000-0010-0000-0300-00000E000000}" name="09/03/2020"/>
    <tableColumn id="15" xr3:uid="{00000000-0010-0000-0300-00000F000000}" name="10/03/2020"/>
    <tableColumn id="16" xr3:uid="{00000000-0010-0000-0300-000010000000}" name="11/03/2020"/>
    <tableColumn id="17" xr3:uid="{00000000-0010-0000-0300-000011000000}" name="12/03/2020"/>
    <tableColumn id="18" xr3:uid="{00000000-0010-0000-0300-000012000000}" name="13/03/2020"/>
    <tableColumn id="19" xr3:uid="{00000000-0010-0000-0300-000013000000}" name="14/03/2020"/>
    <tableColumn id="20" xr3:uid="{00000000-0010-0000-0300-000014000000}" name="15/03/2020"/>
    <tableColumn id="21" xr3:uid="{00000000-0010-0000-0300-000015000000}" name="16/03/2020"/>
    <tableColumn id="22" xr3:uid="{00000000-0010-0000-0300-000016000000}" name="17/03/2020"/>
    <tableColumn id="23" xr3:uid="{00000000-0010-0000-0300-000017000000}" name="18/03/2020"/>
    <tableColumn id="24" xr3:uid="{00000000-0010-0000-0300-000018000000}" name="19/03/2021"/>
    <tableColumn id="25" xr3:uid="{00000000-0010-0000-0300-000019000000}" name="20/03/2021"/>
    <tableColumn id="26" xr3:uid="{00000000-0010-0000-0300-00001A000000}" name="21/03/2022"/>
    <tableColumn id="27" xr3:uid="{00000000-0010-0000-0300-00001B000000}" name="22/03/2023"/>
    <tableColumn id="28" xr3:uid="{00000000-0010-0000-0300-00001C000000}" name="23/03/2024"/>
    <tableColumn id="29" xr3:uid="{00000000-0010-0000-0300-00001D000000}" name="24/03/2025"/>
    <tableColumn id="30" xr3:uid="{5C3CA302-BBF8-4185-8666-2A9BD67753B9}" name="25/03/2026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astricum.nl/" TargetMode="External"/><Relationship Id="rId671" Type="http://schemas.openxmlformats.org/officeDocument/2006/relationships/hyperlink" Target="https://www.woensdrecht.nl/" TargetMode="External"/><Relationship Id="rId21" Type="http://schemas.openxmlformats.org/officeDocument/2006/relationships/hyperlink" Target="https://www.alphen-chaam.nl/" TargetMode="External"/><Relationship Id="rId324" Type="http://schemas.openxmlformats.org/officeDocument/2006/relationships/hyperlink" Target="https://data.nlextract.nl/opentopo/400pixkm/gem/Gem-Landgraaf-OpenTopo.jpg" TargetMode="External"/><Relationship Id="rId531" Type="http://schemas.openxmlformats.org/officeDocument/2006/relationships/hyperlink" Target="https://www.smallingerland.nl/" TargetMode="External"/><Relationship Id="rId629" Type="http://schemas.openxmlformats.org/officeDocument/2006/relationships/hyperlink" Target="https://www.waalwijk.nl/" TargetMode="External"/><Relationship Id="rId170" Type="http://schemas.openxmlformats.org/officeDocument/2006/relationships/hyperlink" Target="https://data.nlextract.nl/opentopo/400pixkm/gem/Gem-Eersel-OpenTopo.jpg" TargetMode="External"/><Relationship Id="rId268" Type="http://schemas.openxmlformats.org/officeDocument/2006/relationships/hyperlink" Target="https://data.nlextract.nl/opentopo/400pixkm/gem/Gem-Hengelo-OpenTopo.jpg" TargetMode="External"/><Relationship Id="rId475" Type="http://schemas.openxmlformats.org/officeDocument/2006/relationships/hyperlink" Target="https://www.raalte.nl/" TargetMode="External"/><Relationship Id="rId682" Type="http://schemas.openxmlformats.org/officeDocument/2006/relationships/hyperlink" Target="https://data.nlextract.nl/opentopo/400pixkm/gem/Gem-Zaanstad-OpenTopo.jpg" TargetMode="External"/><Relationship Id="rId32" Type="http://schemas.openxmlformats.org/officeDocument/2006/relationships/hyperlink" Target="https://data.nlextract.nl/opentopo/400pixkm/gem/Gem-Amsterdam-OpenTopo.jpg" TargetMode="External"/><Relationship Id="rId128" Type="http://schemas.openxmlformats.org/officeDocument/2006/relationships/hyperlink" Target="https://data.nlextract.nl/opentopo/400pixkm/gem/Gem-Dalfsen-OpenTopo.jpg" TargetMode="External"/><Relationship Id="rId335" Type="http://schemas.openxmlformats.org/officeDocument/2006/relationships/hyperlink" Target="https://gemeente.leiden.nl/gemeente/" TargetMode="External"/><Relationship Id="rId542" Type="http://schemas.openxmlformats.org/officeDocument/2006/relationships/hyperlink" Target="https://data.nlextract.nl/opentopo/400pixkm/gem/Gem-Staphorst-OpenTopo.jpg" TargetMode="External"/><Relationship Id="rId181" Type="http://schemas.openxmlformats.org/officeDocument/2006/relationships/hyperlink" Target="https://www.enschede.nl/" TargetMode="External"/><Relationship Id="rId402" Type="http://schemas.openxmlformats.org/officeDocument/2006/relationships/hyperlink" Target="https://data.nlextract.nl/opentopo/400pixkm/gem/Gem-Nieuwegein-OpenTopo.jpg" TargetMode="External"/><Relationship Id="rId279" Type="http://schemas.openxmlformats.org/officeDocument/2006/relationships/hyperlink" Target="https://www.hilversum.nl/" TargetMode="External"/><Relationship Id="rId486" Type="http://schemas.openxmlformats.org/officeDocument/2006/relationships/hyperlink" Target="https://data.nlextract.nl/opentopo/400pixkm/gem/Gem-Rheden-OpenTopo.jpg" TargetMode="External"/><Relationship Id="rId693" Type="http://schemas.openxmlformats.org/officeDocument/2006/relationships/hyperlink" Target="https://www.zoetermeer.nl/" TargetMode="External"/><Relationship Id="rId707" Type="http://schemas.openxmlformats.org/officeDocument/2006/relationships/hyperlink" Target="https://www.zwolle.nl/" TargetMode="External"/><Relationship Id="rId43" Type="http://schemas.openxmlformats.org/officeDocument/2006/relationships/hyperlink" Target="https://www.baarle-nassau.nl/" TargetMode="External"/><Relationship Id="rId139" Type="http://schemas.openxmlformats.org/officeDocument/2006/relationships/hyperlink" Target="https://www.diemen.nl/" TargetMode="External"/><Relationship Id="rId346" Type="http://schemas.openxmlformats.org/officeDocument/2006/relationships/hyperlink" Target="https://data.nlextract.nl/opentopo/400pixkm/gem/Gem-Leusden-OpenTopo.jpg" TargetMode="External"/><Relationship Id="rId553" Type="http://schemas.openxmlformats.org/officeDocument/2006/relationships/hyperlink" Target="https://www.sudwestfryslan.nl/" TargetMode="External"/><Relationship Id="rId192" Type="http://schemas.openxmlformats.org/officeDocument/2006/relationships/hyperlink" Target="https://data.nlextract.nl/opentopo/400pixkm/gem/Gem-Geertruidenberg-OpenTopo.jpg" TargetMode="External"/><Relationship Id="rId206" Type="http://schemas.openxmlformats.org/officeDocument/2006/relationships/hyperlink" Target="https://data.nlextract.nl/opentopo/400pixkm/gem/Gem-Goirle-OpenTopo.jpg" TargetMode="External"/><Relationship Id="rId413" Type="http://schemas.openxmlformats.org/officeDocument/2006/relationships/hyperlink" Target="https://www.noord-beveland.nl/" TargetMode="External"/><Relationship Id="rId497" Type="http://schemas.openxmlformats.org/officeDocument/2006/relationships/hyperlink" Target="https://www.roermond.nl/" TargetMode="External"/><Relationship Id="rId620" Type="http://schemas.openxmlformats.org/officeDocument/2006/relationships/hyperlink" Target="https://data.nlextract.nl/opentopo/400pixkm/gem/Gem-Voorschoten-OpenTopo.jpg" TargetMode="External"/><Relationship Id="rId357" Type="http://schemas.openxmlformats.org/officeDocument/2006/relationships/hyperlink" Target="https://www.loppersum.nl/" TargetMode="External"/><Relationship Id="rId54" Type="http://schemas.openxmlformats.org/officeDocument/2006/relationships/hyperlink" Target="https://data.nlextract.nl/opentopo/400pixkm/gem/Gem-Beekdaelen-OpenTopo.jpg" TargetMode="External"/><Relationship Id="rId217" Type="http://schemas.openxmlformats.org/officeDocument/2006/relationships/hyperlink" Target="https://www.gulpen-wittem.nl/" TargetMode="External"/><Relationship Id="rId564" Type="http://schemas.openxmlformats.org/officeDocument/2006/relationships/hyperlink" Target="https://data.nlextract.nl/opentopo/400pixkm/gem/Gem-Tholen-OpenTopo.jpg" TargetMode="External"/><Relationship Id="rId424" Type="http://schemas.openxmlformats.org/officeDocument/2006/relationships/hyperlink" Target="https://data.nlextract.nl/opentopo/400pixkm/gem/Gem-Nunspeet-OpenTopo.jpg" TargetMode="External"/><Relationship Id="rId631" Type="http://schemas.openxmlformats.org/officeDocument/2006/relationships/hyperlink" Target="https://www.waddinxveen.nl/" TargetMode="External"/><Relationship Id="rId270" Type="http://schemas.openxmlformats.org/officeDocument/2006/relationships/hyperlink" Target="https://data.nlextract.nl/opentopo/400pixkm/gem/Gem-s-Hertogenbosch-OpenTopo.jpg" TargetMode="External"/><Relationship Id="rId65" Type="http://schemas.openxmlformats.org/officeDocument/2006/relationships/hyperlink" Target="https://www.bergenopzoom.nl/" TargetMode="External"/><Relationship Id="rId130" Type="http://schemas.openxmlformats.org/officeDocument/2006/relationships/hyperlink" Target="https://data.nlextract.nl/opentopo/400pixkm/gem/Gem-Dantumadiel-OpenTopo.jpg" TargetMode="External"/><Relationship Id="rId368" Type="http://schemas.openxmlformats.org/officeDocument/2006/relationships/hyperlink" Target="https://data.nlextract.nl/opentopo/400pixkm/gem/Gem-Maastricht-OpenTopo.jpg" TargetMode="External"/><Relationship Id="rId575" Type="http://schemas.openxmlformats.org/officeDocument/2006/relationships/hyperlink" Target="https://www.tytsjerksteradiel.nl/" TargetMode="External"/><Relationship Id="rId228" Type="http://schemas.openxmlformats.org/officeDocument/2006/relationships/hyperlink" Target="https://data.nlextract.nl/opentopo/400pixkm/gem/Gem-Haarlemmermeer-OpenTopo.jpg" TargetMode="External"/><Relationship Id="rId435" Type="http://schemas.openxmlformats.org/officeDocument/2006/relationships/hyperlink" Target="https://www.oldenzaal.nl/" TargetMode="External"/><Relationship Id="rId642" Type="http://schemas.openxmlformats.org/officeDocument/2006/relationships/hyperlink" Target="https://data.nlextract.nl/opentopo/400pixkm/gem/Gem-Weesp-OpenTopo.jpg" TargetMode="External"/><Relationship Id="rId281" Type="http://schemas.openxmlformats.org/officeDocument/2006/relationships/hyperlink" Target="https://www.ishw.nl/home" TargetMode="External"/><Relationship Id="rId502" Type="http://schemas.openxmlformats.org/officeDocument/2006/relationships/hyperlink" Target="https://data.nlextract.nl/opentopo/400pixkm/gem/Gem-Roosendaal-OpenTopo.jpg" TargetMode="External"/><Relationship Id="rId76" Type="http://schemas.openxmlformats.org/officeDocument/2006/relationships/hyperlink" Target="https://data.nlextract.nl/opentopo/400pixkm/gem/Gem-Beverwijk-OpenTopo.jpg" TargetMode="External"/><Relationship Id="rId141" Type="http://schemas.openxmlformats.org/officeDocument/2006/relationships/hyperlink" Target="https://www.dinkelland.nl/" TargetMode="External"/><Relationship Id="rId379" Type="http://schemas.openxmlformats.org/officeDocument/2006/relationships/hyperlink" Target="https://www.middendelfland.nl/" TargetMode="External"/><Relationship Id="rId586" Type="http://schemas.openxmlformats.org/officeDocument/2006/relationships/hyperlink" Target="https://data.nlextract.nl/opentopo/400pixkm/gem/Gem-Utrecht-OpenTopo.jpg" TargetMode="External"/><Relationship Id="rId7" Type="http://schemas.openxmlformats.org/officeDocument/2006/relationships/hyperlink" Target="https://www.achtkarspelen.nl/" TargetMode="External"/><Relationship Id="rId239" Type="http://schemas.openxmlformats.org/officeDocument/2006/relationships/hyperlink" Target="https://www.hattem.nl/" TargetMode="External"/><Relationship Id="rId446" Type="http://schemas.openxmlformats.org/officeDocument/2006/relationships/hyperlink" Target="https://data.nlextract.nl/opentopo/400pixkm/gem/Gem-Ooststellingwerf-OpenTopo.jpg" TargetMode="External"/><Relationship Id="rId653" Type="http://schemas.openxmlformats.org/officeDocument/2006/relationships/hyperlink" Target="https://www.westerwolde.nl/" TargetMode="External"/><Relationship Id="rId292" Type="http://schemas.openxmlformats.org/officeDocument/2006/relationships/hyperlink" Target="https://data.nlextract.nl/opentopo/400pixkm/gem/Gem-Hoorn-OpenTopo.jpg" TargetMode="External"/><Relationship Id="rId306" Type="http://schemas.openxmlformats.org/officeDocument/2006/relationships/hyperlink" Target="https://data.nlextract.nl/opentopo/400pixkm/gem/Gem-Kampen-OpenTopo.jpg" TargetMode="External"/><Relationship Id="rId87" Type="http://schemas.openxmlformats.org/officeDocument/2006/relationships/hyperlink" Target="https://www.boekel.nl/" TargetMode="External"/><Relationship Id="rId513" Type="http://schemas.openxmlformats.org/officeDocument/2006/relationships/hyperlink" Target="https://www.schiedam.nl/" TargetMode="External"/><Relationship Id="rId597" Type="http://schemas.openxmlformats.org/officeDocument/2006/relationships/hyperlink" Target="https://www.veenendaal.nl/" TargetMode="External"/><Relationship Id="rId152" Type="http://schemas.openxmlformats.org/officeDocument/2006/relationships/hyperlink" Target="https://data.nlextract.nl/opentopo/400pixkm/gem/Gem-Drechterland-OpenTopo.jpg" TargetMode="External"/><Relationship Id="rId457" Type="http://schemas.openxmlformats.org/officeDocument/2006/relationships/hyperlink" Target="https://www.ouder-amstel.nl/" TargetMode="External"/><Relationship Id="rId664" Type="http://schemas.openxmlformats.org/officeDocument/2006/relationships/hyperlink" Target="https://data.nlextract.nl/opentopo/400pixkm/gem/Gem-Wijchen-OpenTopo.jpg" TargetMode="External"/><Relationship Id="rId14" Type="http://schemas.openxmlformats.org/officeDocument/2006/relationships/hyperlink" Target="https://data.nlextract.nl/opentopo/400pixkm/gem/Gem-Alkmaar-OpenTopo.jpg" TargetMode="External"/><Relationship Id="rId317" Type="http://schemas.openxmlformats.org/officeDocument/2006/relationships/hyperlink" Target="https://www.krimpenerwaard.nl/" TargetMode="External"/><Relationship Id="rId524" Type="http://schemas.openxmlformats.org/officeDocument/2006/relationships/hyperlink" Target="https://data.nlextract.nl/opentopo/400pixkm/gem/Gem-Sint-Michielsgestel-OpenTopo.jpg" TargetMode="External"/><Relationship Id="rId98" Type="http://schemas.openxmlformats.org/officeDocument/2006/relationships/hyperlink" Target="https://data.nlextract.nl/opentopo/400pixkm/gem/Gem-Boxtel-OpenTopo.jpg" TargetMode="External"/><Relationship Id="rId163" Type="http://schemas.openxmlformats.org/officeDocument/2006/relationships/hyperlink" Target="https://www.edam-volendam.nl/" TargetMode="External"/><Relationship Id="rId370" Type="http://schemas.openxmlformats.org/officeDocument/2006/relationships/hyperlink" Target="https://data.nlextract.nl/opentopo/400pixkm/gem/Gem-Medemblik-OpenTopo.jpg" TargetMode="External"/><Relationship Id="rId230" Type="http://schemas.openxmlformats.org/officeDocument/2006/relationships/hyperlink" Target="https://data.nlextract.nl/opentopo/400pixkm/gem/Gem-Halderberge-OpenTopo.jpg" TargetMode="External"/><Relationship Id="rId468" Type="http://schemas.openxmlformats.org/officeDocument/2006/relationships/hyperlink" Target="https://data.nlextract.nl/opentopo/400pixkm/gem/Gem-Pekela-OpenTopo.jpg" TargetMode="External"/><Relationship Id="rId675" Type="http://schemas.openxmlformats.org/officeDocument/2006/relationships/hyperlink" Target="https://www.dewolden.nl/" TargetMode="External"/><Relationship Id="rId25" Type="http://schemas.openxmlformats.org/officeDocument/2006/relationships/hyperlink" Target="https://www.ameland.nl/" TargetMode="External"/><Relationship Id="rId328" Type="http://schemas.openxmlformats.org/officeDocument/2006/relationships/hyperlink" Target="https://data.nlextract.nl/opentopo/400pixkm/gem/Gem-Langedijk-OpenTopo.jpg" TargetMode="External"/><Relationship Id="rId535" Type="http://schemas.openxmlformats.org/officeDocument/2006/relationships/hyperlink" Target="https://www.someren.nl/inwoners.html" TargetMode="External"/><Relationship Id="rId174" Type="http://schemas.openxmlformats.org/officeDocument/2006/relationships/hyperlink" Target="https://data.nlextract.nl/opentopo/400pixkm/gem/Gem-Eindhoven-OpenTopo.jpg" TargetMode="External"/><Relationship Id="rId381" Type="http://schemas.openxmlformats.org/officeDocument/2006/relationships/hyperlink" Target="https://www.middendrenthe.nl/" TargetMode="External"/><Relationship Id="rId602" Type="http://schemas.openxmlformats.org/officeDocument/2006/relationships/hyperlink" Target="https://data.nlextract.nl/opentopo/400pixkm/gem/Gem-Veldhoven-OpenTopo.jpg" TargetMode="External"/><Relationship Id="rId241" Type="http://schemas.openxmlformats.org/officeDocument/2006/relationships/hyperlink" Target="https://www.heemskerk.nl/" TargetMode="External"/><Relationship Id="rId479" Type="http://schemas.openxmlformats.org/officeDocument/2006/relationships/hyperlink" Target="https://www.renkum.nl/" TargetMode="External"/><Relationship Id="rId686" Type="http://schemas.openxmlformats.org/officeDocument/2006/relationships/hyperlink" Target="https://data.nlextract.nl/opentopo/400pixkm/gem/Gem-Zandvoort-OpenTopo.jpg" TargetMode="External"/><Relationship Id="rId36" Type="http://schemas.openxmlformats.org/officeDocument/2006/relationships/hyperlink" Target="https://data.nlextract.nl/opentopo/400pixkm/gem/Gem-Appingedam-OpenTopo.jpg" TargetMode="External"/><Relationship Id="rId339" Type="http://schemas.openxmlformats.org/officeDocument/2006/relationships/hyperlink" Target="https://www.lv.nl/" TargetMode="External"/><Relationship Id="rId546" Type="http://schemas.openxmlformats.org/officeDocument/2006/relationships/hyperlink" Target="https://data.nlextract.nl/opentopo/400pixkm/gem/Gem-Steenbergen-OpenTopo.jpg" TargetMode="External"/><Relationship Id="rId101" Type="http://schemas.openxmlformats.org/officeDocument/2006/relationships/hyperlink" Target="https://www.brielle.nl/" TargetMode="External"/><Relationship Id="rId185" Type="http://schemas.openxmlformats.org/officeDocument/2006/relationships/hyperlink" Target="https://www.ermelo.nl/" TargetMode="External"/><Relationship Id="rId406" Type="http://schemas.openxmlformats.org/officeDocument/2006/relationships/hyperlink" Target="https://data.nlextract.nl/opentopo/400pixkm/gem/Gem-Nijkerk-OpenTopo.jpg" TargetMode="External"/><Relationship Id="rId392" Type="http://schemas.openxmlformats.org/officeDocument/2006/relationships/hyperlink" Target="https://data.nlextract.nl/opentopo/400pixkm/gem/Gem-Montferland-OpenTopo.jpg" TargetMode="External"/><Relationship Id="rId613" Type="http://schemas.openxmlformats.org/officeDocument/2006/relationships/hyperlink" Target="https://www.vlieland.nl/home-vlieland" TargetMode="External"/><Relationship Id="rId697" Type="http://schemas.openxmlformats.org/officeDocument/2006/relationships/hyperlink" Target="https://www.zuidplas.nl/" TargetMode="External"/><Relationship Id="rId252" Type="http://schemas.openxmlformats.org/officeDocument/2006/relationships/hyperlink" Target="https://data.nlextract.nl/opentopo/400pixkm/gem/Gem-Heerlen-OpenTopo.jpg" TargetMode="External"/><Relationship Id="rId47" Type="http://schemas.openxmlformats.org/officeDocument/2006/relationships/hyperlink" Target="https://www.barendrecht.nl/" TargetMode="External"/><Relationship Id="rId112" Type="http://schemas.openxmlformats.org/officeDocument/2006/relationships/hyperlink" Target="https://data.nlextract.nl/opentopo/400pixkm/gem/Gem-Bunschoten-OpenTopo.jpg" TargetMode="External"/><Relationship Id="rId557" Type="http://schemas.openxmlformats.org/officeDocument/2006/relationships/hyperlink" Target="https://www.terschelling.nl/" TargetMode="External"/><Relationship Id="rId196" Type="http://schemas.openxmlformats.org/officeDocument/2006/relationships/hyperlink" Target="https://data.nlextract.nl/opentopo/400pixkm/gem/Gem-Gemert-Bakel-OpenTopo.jpg" TargetMode="External"/><Relationship Id="rId417" Type="http://schemas.openxmlformats.org/officeDocument/2006/relationships/hyperlink" Target="https://www.noordoostpolder.nl/" TargetMode="External"/><Relationship Id="rId624" Type="http://schemas.openxmlformats.org/officeDocument/2006/relationships/hyperlink" Target="https://data.nlextract.nl/opentopo/400pixkm/gem/Gem-Vught-OpenTopo.jpg" TargetMode="External"/><Relationship Id="rId263" Type="http://schemas.openxmlformats.org/officeDocument/2006/relationships/hyperlink" Target="https://www.helmond.nl/inwoner" TargetMode="External"/><Relationship Id="rId470" Type="http://schemas.openxmlformats.org/officeDocument/2006/relationships/hyperlink" Target="https://data.nlextract.nl/opentopo/400pixkm/gem/Gem-Pijnacker-Nootdorp-OpenTopo.jpg" TargetMode="External"/><Relationship Id="rId58" Type="http://schemas.openxmlformats.org/officeDocument/2006/relationships/hyperlink" Target="https://data.nlextract.nl/opentopo/400pixkm/gem/Gem-Beesel-OpenTopo.jpg" TargetMode="External"/><Relationship Id="rId123" Type="http://schemas.openxmlformats.org/officeDocument/2006/relationships/hyperlink" Target="https://www.cuijk.nl/inwoners-en-ondernemers" TargetMode="External"/><Relationship Id="rId330" Type="http://schemas.openxmlformats.org/officeDocument/2006/relationships/hyperlink" Target="https://data.nlextract.nl/opentopo/400pixkm/gem/Gem-Lansingerland-OpenTopo.jpg" TargetMode="External"/><Relationship Id="rId568" Type="http://schemas.openxmlformats.org/officeDocument/2006/relationships/hyperlink" Target="https://data.nlextract.nl/opentopo/400pixkm/gem/Gem-Tilburg-OpenTopo.jpg" TargetMode="External"/><Relationship Id="rId428" Type="http://schemas.openxmlformats.org/officeDocument/2006/relationships/hyperlink" Target="https://data.nlextract.nl/opentopo/400pixkm/gem/Gem-Oirschot-OpenTopo.jpg" TargetMode="External"/><Relationship Id="rId635" Type="http://schemas.openxmlformats.org/officeDocument/2006/relationships/hyperlink" Target="https://www.wassenaar.nl/" TargetMode="External"/><Relationship Id="rId274" Type="http://schemas.openxmlformats.org/officeDocument/2006/relationships/hyperlink" Target="https://data.nlextract.nl/opentopo/400pixkm/gem/Gem-Heusden-OpenTopo.jpg" TargetMode="External"/><Relationship Id="rId481" Type="http://schemas.openxmlformats.org/officeDocument/2006/relationships/hyperlink" Target="https://www.renswoude.nl/" TargetMode="External"/><Relationship Id="rId702" Type="http://schemas.openxmlformats.org/officeDocument/2006/relationships/hyperlink" Target="https://data.nlextract.nl/opentopo/400pixkm/gem/Gem-Zutphen-OpenTopo.jpg" TargetMode="External"/><Relationship Id="rId69" Type="http://schemas.openxmlformats.org/officeDocument/2006/relationships/hyperlink" Target="https://www.bernheze.org/" TargetMode="External"/><Relationship Id="rId134" Type="http://schemas.openxmlformats.org/officeDocument/2006/relationships/hyperlink" Target="https://data.nlextract.nl/opentopo/400pixkm/gem/Gem-Delfzijl-OpenTopo.jpg" TargetMode="External"/><Relationship Id="rId579" Type="http://schemas.openxmlformats.org/officeDocument/2006/relationships/hyperlink" Target="https://www.uitgeest.nl/" TargetMode="External"/><Relationship Id="rId341" Type="http://schemas.openxmlformats.org/officeDocument/2006/relationships/hyperlink" Target="https://www.lelystad.nl/" TargetMode="External"/><Relationship Id="rId439" Type="http://schemas.openxmlformats.org/officeDocument/2006/relationships/hyperlink" Target="https://www.ommen.nl/gemeente.html" TargetMode="External"/><Relationship Id="rId646" Type="http://schemas.openxmlformats.org/officeDocument/2006/relationships/hyperlink" Target="https://data.nlextract.nl/opentopo/400pixkm/gem/Gem-West%20Maas%20en%20Waal-OpenTopo.jpg" TargetMode="External"/><Relationship Id="rId201" Type="http://schemas.openxmlformats.org/officeDocument/2006/relationships/hyperlink" Target="https://www.goeree-overflakkee.nl/" TargetMode="External"/><Relationship Id="rId285" Type="http://schemas.openxmlformats.org/officeDocument/2006/relationships/hyperlink" Target="https://www.hethogeland.nl/" TargetMode="External"/><Relationship Id="rId506" Type="http://schemas.openxmlformats.org/officeDocument/2006/relationships/hyperlink" Target="https://data.nlextract.nl/opentopo/400pixkm/gem/Gem-Rozendaal-OpenTopo.jpg" TargetMode="External"/><Relationship Id="rId492" Type="http://schemas.openxmlformats.org/officeDocument/2006/relationships/hyperlink" Target="https://data.nlextract.nl/opentopo/400pixkm/gem/Gem-Rijssen-Holten-OpenTopo.jpg" TargetMode="External"/><Relationship Id="rId145" Type="http://schemas.openxmlformats.org/officeDocument/2006/relationships/hyperlink" Target="https://www.doetinchem.nl/" TargetMode="External"/><Relationship Id="rId352" Type="http://schemas.openxmlformats.org/officeDocument/2006/relationships/hyperlink" Target="https://data.nlextract.nl/opentopo/400pixkm/gem/Gem-Lochem-OpenTopo.jpg" TargetMode="External"/><Relationship Id="rId212" Type="http://schemas.openxmlformats.org/officeDocument/2006/relationships/hyperlink" Target="https://data.nlextract.nl/opentopo/400pixkm/gem/Gem-Gouda-OpenTopo.jpg" TargetMode="External"/><Relationship Id="rId657" Type="http://schemas.openxmlformats.org/officeDocument/2006/relationships/hyperlink" Target="https://www.weststellingwerf.nl/" TargetMode="External"/><Relationship Id="rId296" Type="http://schemas.openxmlformats.org/officeDocument/2006/relationships/hyperlink" Target="https://data.nlextract.nl/opentopo/400pixkm/gem/Gem-Houten-OpenTopo.jpg" TargetMode="External"/><Relationship Id="rId517" Type="http://schemas.openxmlformats.org/officeDocument/2006/relationships/hyperlink" Target="https://www.schouwen-duiveland.nl/" TargetMode="External"/><Relationship Id="rId60" Type="http://schemas.openxmlformats.org/officeDocument/2006/relationships/hyperlink" Target="https://data.nlextract.nl/opentopo/400pixkm/gem/Gem-Berg%20en%20Dal-OpenTopo.jpg" TargetMode="External"/><Relationship Id="rId156" Type="http://schemas.openxmlformats.org/officeDocument/2006/relationships/hyperlink" Target="https://data.nlextract.nl/opentopo/400pixkm/gem/Gem-Dronten-OpenTopo.jpg" TargetMode="External"/><Relationship Id="rId363" Type="http://schemas.openxmlformats.org/officeDocument/2006/relationships/hyperlink" Target="https://www.gemeentemaasgouw.nl/" TargetMode="External"/><Relationship Id="rId570" Type="http://schemas.openxmlformats.org/officeDocument/2006/relationships/hyperlink" Target="https://data.nlextract.nl/opentopo/400pixkm/gem/Gem-Tubbergen-OpenTopo.jpg" TargetMode="External"/><Relationship Id="rId223" Type="http://schemas.openxmlformats.org/officeDocument/2006/relationships/hyperlink" Target="https://www.haaren.nl/" TargetMode="External"/><Relationship Id="rId430" Type="http://schemas.openxmlformats.org/officeDocument/2006/relationships/hyperlink" Target="https://data.nlextract.nl/opentopo/400pixkm/gem/Gem-Oisterwijk-OpenTopo.jpg" TargetMode="External"/><Relationship Id="rId668" Type="http://schemas.openxmlformats.org/officeDocument/2006/relationships/hyperlink" Target="https://data.nlextract.nl/opentopo/400pixkm/gem/Gem-Wijk%20bij%20Duurstede-OpenTopo.jpg" TargetMode="External"/><Relationship Id="rId18" Type="http://schemas.openxmlformats.org/officeDocument/2006/relationships/hyperlink" Target="https://data.nlextract.nl/opentopo/400pixkm/gem/Gem-Almere-OpenTopo.jpg" TargetMode="External"/><Relationship Id="rId528" Type="http://schemas.openxmlformats.org/officeDocument/2006/relationships/hyperlink" Target="https://data.nlextract.nl/opentopo/400pixkm/gem/Gem-Sliedrecht-OpenTopo.jpg" TargetMode="External"/><Relationship Id="rId125" Type="http://schemas.openxmlformats.org/officeDocument/2006/relationships/hyperlink" Target="https://www.culemborg.nl/" TargetMode="External"/><Relationship Id="rId167" Type="http://schemas.openxmlformats.org/officeDocument/2006/relationships/hyperlink" Target="https://www.eemnes.nl/" TargetMode="External"/><Relationship Id="rId332" Type="http://schemas.openxmlformats.org/officeDocument/2006/relationships/hyperlink" Target="https://data.nlextract.nl/opentopo/400pixkm/gem/Gem-Laren-OpenTopo.jpg" TargetMode="External"/><Relationship Id="rId374" Type="http://schemas.openxmlformats.org/officeDocument/2006/relationships/hyperlink" Target="https://data.nlextract.nl/opentopo/400pixkm/gem/Gem-Meierijstad-OpenTopo.jpg" TargetMode="External"/><Relationship Id="rId581" Type="http://schemas.openxmlformats.org/officeDocument/2006/relationships/hyperlink" Target="https://www.uithoorn.nl/" TargetMode="External"/><Relationship Id="rId71" Type="http://schemas.openxmlformats.org/officeDocument/2006/relationships/hyperlink" Target="https://www.gemeentebest.nl/" TargetMode="External"/><Relationship Id="rId234" Type="http://schemas.openxmlformats.org/officeDocument/2006/relationships/hyperlink" Target="https://data.nlextract.nl/opentopo/400pixkm/gem/Gem-Harderwijk-OpenTopo.jpg" TargetMode="External"/><Relationship Id="rId637" Type="http://schemas.openxmlformats.org/officeDocument/2006/relationships/hyperlink" Target="https://www.waterland.nl/" TargetMode="External"/><Relationship Id="rId679" Type="http://schemas.openxmlformats.org/officeDocument/2006/relationships/hyperlink" Target="https://www.woudenberg.nl/onderwerpen/inwoners" TargetMode="External"/><Relationship Id="rId2" Type="http://schemas.openxmlformats.org/officeDocument/2006/relationships/hyperlink" Target="https://data.nlextract.nl/opentopo/400pixkm/gem/Gem-Aa%20en%20Hunze-OpenTopo.jpg" TargetMode="External"/><Relationship Id="rId29" Type="http://schemas.openxmlformats.org/officeDocument/2006/relationships/hyperlink" Target="https://www.amstelveen.nl/" TargetMode="External"/><Relationship Id="rId276" Type="http://schemas.openxmlformats.org/officeDocument/2006/relationships/hyperlink" Target="https://data.nlextract.nl/opentopo/400pixkm/gem/Gem-Hillegom-OpenTopo.jpg" TargetMode="External"/><Relationship Id="rId441" Type="http://schemas.openxmlformats.org/officeDocument/2006/relationships/hyperlink" Target="https://www.oostgelre.nl/" TargetMode="External"/><Relationship Id="rId483" Type="http://schemas.openxmlformats.org/officeDocument/2006/relationships/hyperlink" Target="https://www.reuseldemierden.nl/" TargetMode="External"/><Relationship Id="rId539" Type="http://schemas.openxmlformats.org/officeDocument/2006/relationships/hyperlink" Target="https://www.stadskanaal.nl/" TargetMode="External"/><Relationship Id="rId690" Type="http://schemas.openxmlformats.org/officeDocument/2006/relationships/hyperlink" Target="https://data.nlextract.nl/opentopo/400pixkm/gem/Gem-Zeist-OpenTopo.jpg" TargetMode="External"/><Relationship Id="rId704" Type="http://schemas.openxmlformats.org/officeDocument/2006/relationships/hyperlink" Target="https://data.nlextract.nl/opentopo/400pixkm/gem/Gem-Zwartewaterland-OpenTopo.jpg" TargetMode="External"/><Relationship Id="rId40" Type="http://schemas.openxmlformats.org/officeDocument/2006/relationships/hyperlink" Target="https://data.nlextract.nl/opentopo/400pixkm/gem/Gem-Assen-OpenTopo.jpg" TargetMode="External"/><Relationship Id="rId136" Type="http://schemas.openxmlformats.org/officeDocument/2006/relationships/hyperlink" Target="https://data.nlextract.nl/opentopo/400pixkm/gem/Gem-Deurne-OpenTopo.jpg" TargetMode="External"/><Relationship Id="rId178" Type="http://schemas.openxmlformats.org/officeDocument/2006/relationships/hyperlink" Target="https://data.nlextract.nl/opentopo/400pixkm/gem/Gem-Emmen-OpenTopo.jpg" TargetMode="External"/><Relationship Id="rId301" Type="http://schemas.openxmlformats.org/officeDocument/2006/relationships/hyperlink" Target="https://www.ijsselstein.nl/" TargetMode="External"/><Relationship Id="rId343" Type="http://schemas.openxmlformats.org/officeDocument/2006/relationships/hyperlink" Target="https://www.leudal.nl/" TargetMode="External"/><Relationship Id="rId550" Type="http://schemas.openxmlformats.org/officeDocument/2006/relationships/hyperlink" Target="https://data.nlextract.nl/opentopo/400pixkm/gem/Gem-Stein-OpenTopo.jpg" TargetMode="External"/><Relationship Id="rId82" Type="http://schemas.openxmlformats.org/officeDocument/2006/relationships/hyperlink" Target="https://data.nlextract.nl/opentopo/400pixkm/gem/Gem-Blaricum-OpenTopo.jpg" TargetMode="External"/><Relationship Id="rId203" Type="http://schemas.openxmlformats.org/officeDocument/2006/relationships/hyperlink" Target="https://www.goes.nl/" TargetMode="External"/><Relationship Id="rId385" Type="http://schemas.openxmlformats.org/officeDocument/2006/relationships/hyperlink" Target="https://www.gemeente-mill.nl/inwoners-en-ondernemers" TargetMode="External"/><Relationship Id="rId592" Type="http://schemas.openxmlformats.org/officeDocument/2006/relationships/hyperlink" Target="https://data.nlextract.nl/opentopo/400pixkm/gem/Gem-Valkenburg%20aan%20de%20Geul-OpenTopo.jpg" TargetMode="External"/><Relationship Id="rId606" Type="http://schemas.openxmlformats.org/officeDocument/2006/relationships/hyperlink" Target="https://data.nlextract.nl/opentopo/400pixkm/gem/Gem-Venlo-OpenTopo.jpg" TargetMode="External"/><Relationship Id="rId648" Type="http://schemas.openxmlformats.org/officeDocument/2006/relationships/hyperlink" Target="https://data.nlextract.nl/opentopo/400pixkm/gem/Gem-Westerkwartier-OpenTopo.jpg" TargetMode="External"/><Relationship Id="rId245" Type="http://schemas.openxmlformats.org/officeDocument/2006/relationships/hyperlink" Target="https://www.heerde.nl/" TargetMode="External"/><Relationship Id="rId287" Type="http://schemas.openxmlformats.org/officeDocument/2006/relationships/hyperlink" Target="https://www.hollandskroon.nl/" TargetMode="External"/><Relationship Id="rId410" Type="http://schemas.openxmlformats.org/officeDocument/2006/relationships/hyperlink" Target="https://data.nlextract.nl/opentopo/400pixkm/gem/Gem-Nissewaard-OpenTopo.jpg" TargetMode="External"/><Relationship Id="rId452" Type="http://schemas.openxmlformats.org/officeDocument/2006/relationships/hyperlink" Target="https://data.nlextract.nl/opentopo/400pixkm/gem/Gem-Opsterland-OpenTopo.jpg" TargetMode="External"/><Relationship Id="rId494" Type="http://schemas.openxmlformats.org/officeDocument/2006/relationships/hyperlink" Target="https://data.nlextract.nl/opentopo/400pixkm/gem/Gem-Rijswijk-OpenTopo.jpg" TargetMode="External"/><Relationship Id="rId508" Type="http://schemas.openxmlformats.org/officeDocument/2006/relationships/hyperlink" Target="https://data.nlextract.nl/opentopo/400pixkm/gem/Gem-Rucphen-OpenTopo.jpg" TargetMode="External"/><Relationship Id="rId105" Type="http://schemas.openxmlformats.org/officeDocument/2006/relationships/hyperlink" Target="https://www.brummen.nl/" TargetMode="External"/><Relationship Id="rId147" Type="http://schemas.openxmlformats.org/officeDocument/2006/relationships/hyperlink" Target="https://www.dongen.nl/" TargetMode="External"/><Relationship Id="rId312" Type="http://schemas.openxmlformats.org/officeDocument/2006/relationships/hyperlink" Target="https://data.nlextract.nl/opentopo/400pixkm/gem/Gem-Kerkrade-OpenTopo.jpg" TargetMode="External"/><Relationship Id="rId354" Type="http://schemas.openxmlformats.org/officeDocument/2006/relationships/hyperlink" Target="https://data.nlextract.nl/opentopo/400pixkm/gem/Gem-Loon%20op%20Zand-OpenTopo.jpg" TargetMode="External"/><Relationship Id="rId51" Type="http://schemas.openxmlformats.org/officeDocument/2006/relationships/hyperlink" Target="https://www.gemeentebeek.nl/" TargetMode="External"/><Relationship Id="rId93" Type="http://schemas.openxmlformats.org/officeDocument/2006/relationships/hyperlink" Target="https://www.borsele.nl/" TargetMode="External"/><Relationship Id="rId189" Type="http://schemas.openxmlformats.org/officeDocument/2006/relationships/hyperlink" Target="https://www.defryskemarren.nl/" TargetMode="External"/><Relationship Id="rId396" Type="http://schemas.openxmlformats.org/officeDocument/2006/relationships/hyperlink" Target="https://data.nlextract.nl/opentopo/400pixkm/gem/Gem-Mook%20en%20Middelaar-OpenTopo.jpg" TargetMode="External"/><Relationship Id="rId561" Type="http://schemas.openxmlformats.org/officeDocument/2006/relationships/hyperlink" Target="https://www.teylingen.nl/" TargetMode="External"/><Relationship Id="rId617" Type="http://schemas.openxmlformats.org/officeDocument/2006/relationships/hyperlink" Target="https://www.voerendaal.nl/" TargetMode="External"/><Relationship Id="rId659" Type="http://schemas.openxmlformats.org/officeDocument/2006/relationships/hyperlink" Target="https://www.westvoorne.nl/" TargetMode="External"/><Relationship Id="rId214" Type="http://schemas.openxmlformats.org/officeDocument/2006/relationships/hyperlink" Target="https://data.nlextract.nl/opentopo/400pixkm/gem/Gem-Grave-OpenTopo.jpg" TargetMode="External"/><Relationship Id="rId256" Type="http://schemas.openxmlformats.org/officeDocument/2006/relationships/hyperlink" Target="https://data.nlextract.nl/opentopo/400pixkm/gem/Gem-Heiloo-OpenTopo.jpg" TargetMode="External"/><Relationship Id="rId298" Type="http://schemas.openxmlformats.org/officeDocument/2006/relationships/hyperlink" Target="https://data.nlextract.nl/opentopo/400pixkm/gem/Gem-Huizen-OpenTopo.jpg" TargetMode="External"/><Relationship Id="rId421" Type="http://schemas.openxmlformats.org/officeDocument/2006/relationships/hyperlink" Target="https://www.nuenen.nl/" TargetMode="External"/><Relationship Id="rId463" Type="http://schemas.openxmlformats.org/officeDocument/2006/relationships/hyperlink" Target="https://www.papendrecht.nl/" TargetMode="External"/><Relationship Id="rId519" Type="http://schemas.openxmlformats.org/officeDocument/2006/relationships/hyperlink" Target="https://www.simpelveld.nl/" TargetMode="External"/><Relationship Id="rId670" Type="http://schemas.openxmlformats.org/officeDocument/2006/relationships/hyperlink" Target="https://data.nlextract.nl/opentopo/400pixkm/gem/Gem-Winterswijk-OpenTopo.jpg" TargetMode="External"/><Relationship Id="rId116" Type="http://schemas.openxmlformats.org/officeDocument/2006/relationships/hyperlink" Target="https://data.nlextract.nl/opentopo/400pixkm/gem/Gem-Capelle%20aan%20den%20IJssel-OpenTopo.jpg" TargetMode="External"/><Relationship Id="rId158" Type="http://schemas.openxmlformats.org/officeDocument/2006/relationships/hyperlink" Target="https://data.nlextract.nl/opentopo/400pixkm/gem/Gem-Druten-OpenTopo.jpg" TargetMode="External"/><Relationship Id="rId323" Type="http://schemas.openxmlformats.org/officeDocument/2006/relationships/hyperlink" Target="https://www.landgraaf.nl/dienstverlening" TargetMode="External"/><Relationship Id="rId530" Type="http://schemas.openxmlformats.org/officeDocument/2006/relationships/hyperlink" Target="https://data.nlextract.nl/opentopo/400pixkm/gem/Gem-Sluis-OpenTopo.jpg" TargetMode="External"/><Relationship Id="rId20" Type="http://schemas.openxmlformats.org/officeDocument/2006/relationships/hyperlink" Target="https://data.nlextract.nl/opentopo/400pixkm/gem/Gem-Alphen%20aan%20den%20Rijn-OpenTopo.jpg" TargetMode="External"/><Relationship Id="rId62" Type="http://schemas.openxmlformats.org/officeDocument/2006/relationships/hyperlink" Target="https://data.nlextract.nl/opentopo/400pixkm/gem/Gem-Bergeijk-OpenTopo.jpg" TargetMode="External"/><Relationship Id="rId365" Type="http://schemas.openxmlformats.org/officeDocument/2006/relationships/hyperlink" Target="https://www.maassluis.nl/" TargetMode="External"/><Relationship Id="rId572" Type="http://schemas.openxmlformats.org/officeDocument/2006/relationships/hyperlink" Target="https://data.nlextract.nl/opentopo/400pixkm/gem/Gem-Twenterand-OpenTopo.jpg" TargetMode="External"/><Relationship Id="rId628" Type="http://schemas.openxmlformats.org/officeDocument/2006/relationships/hyperlink" Target="https://data.nlextract.nl/opentopo/400pixkm/gem/Gem-Waalre-OpenTopo.jpg" TargetMode="External"/><Relationship Id="rId225" Type="http://schemas.openxmlformats.org/officeDocument/2006/relationships/hyperlink" Target="https://www.haarlem.nl/" TargetMode="External"/><Relationship Id="rId267" Type="http://schemas.openxmlformats.org/officeDocument/2006/relationships/hyperlink" Target="https://www.hengelo.nl/" TargetMode="External"/><Relationship Id="rId432" Type="http://schemas.openxmlformats.org/officeDocument/2006/relationships/hyperlink" Target="https://data.nlextract.nl/opentopo/400pixkm/gem/Gem-Oldambt-OpenTopo.jpg" TargetMode="External"/><Relationship Id="rId474" Type="http://schemas.openxmlformats.org/officeDocument/2006/relationships/hyperlink" Target="https://data.nlextract.nl/opentopo/400pixkm/gem/Gem-Putten-OpenTopo.jpg" TargetMode="External"/><Relationship Id="rId127" Type="http://schemas.openxmlformats.org/officeDocument/2006/relationships/hyperlink" Target="https://www.dalfsen.nl/" TargetMode="External"/><Relationship Id="rId681" Type="http://schemas.openxmlformats.org/officeDocument/2006/relationships/hyperlink" Target="https://www.zaanstad.nl/mozard/!suite05.scherm1239" TargetMode="External"/><Relationship Id="rId31" Type="http://schemas.openxmlformats.org/officeDocument/2006/relationships/hyperlink" Target="https://www.amsterdam.nl/" TargetMode="External"/><Relationship Id="rId73" Type="http://schemas.openxmlformats.org/officeDocument/2006/relationships/hyperlink" Target="https://www.beuningen.nl/" TargetMode="External"/><Relationship Id="rId169" Type="http://schemas.openxmlformats.org/officeDocument/2006/relationships/hyperlink" Target="https://www.eersel.nl/home" TargetMode="External"/><Relationship Id="rId334" Type="http://schemas.openxmlformats.org/officeDocument/2006/relationships/hyperlink" Target="https://data.nlextract.nl/opentopo/400pixkm/gem/Gem-Leeuwarden-OpenTopo.jpg" TargetMode="External"/><Relationship Id="rId376" Type="http://schemas.openxmlformats.org/officeDocument/2006/relationships/hyperlink" Target="https://data.nlextract.nl/opentopo/400pixkm/gem/Gem-Meppel-OpenTopo.jpg" TargetMode="External"/><Relationship Id="rId541" Type="http://schemas.openxmlformats.org/officeDocument/2006/relationships/hyperlink" Target="https://www.staphorst.nl/" TargetMode="External"/><Relationship Id="rId583" Type="http://schemas.openxmlformats.org/officeDocument/2006/relationships/hyperlink" Target="https://www.urk.nl/" TargetMode="External"/><Relationship Id="rId639" Type="http://schemas.openxmlformats.org/officeDocument/2006/relationships/hyperlink" Target="https://www.weert.nl/" TargetMode="External"/><Relationship Id="rId4" Type="http://schemas.openxmlformats.org/officeDocument/2006/relationships/hyperlink" Target="https://data.nlextract.nl/opentopo/400pixkm/gem/Gem-Aalsmeer-OpenTopo.jpg" TargetMode="External"/><Relationship Id="rId180" Type="http://schemas.openxmlformats.org/officeDocument/2006/relationships/hyperlink" Target="https://data.nlextract.nl/opentopo/400pixkm/gem/Gem-Enkhuizen-OpenTopo.jpg" TargetMode="External"/><Relationship Id="rId236" Type="http://schemas.openxmlformats.org/officeDocument/2006/relationships/hyperlink" Target="https://data.nlextract.nl/opentopo/400pixkm/gem/Gem-Hardinxveld-Giessendam-OpenTopo.jpg" TargetMode="External"/><Relationship Id="rId278" Type="http://schemas.openxmlformats.org/officeDocument/2006/relationships/hyperlink" Target="https://data.nlextract.nl/opentopo/400pixkm/gem/Gem-Hilvarenbeek-OpenTopo.jpg" TargetMode="External"/><Relationship Id="rId401" Type="http://schemas.openxmlformats.org/officeDocument/2006/relationships/hyperlink" Target="https://www.nieuwegein.nl/" TargetMode="External"/><Relationship Id="rId443" Type="http://schemas.openxmlformats.org/officeDocument/2006/relationships/hyperlink" Target="https://www.oosterhout.nl/" TargetMode="External"/><Relationship Id="rId650" Type="http://schemas.openxmlformats.org/officeDocument/2006/relationships/hyperlink" Target="https://data.nlextract.nl/opentopo/400pixkm/gem/Gem-Westerveld-OpenTopo.jpg" TargetMode="External"/><Relationship Id="rId303" Type="http://schemas.openxmlformats.org/officeDocument/2006/relationships/hyperlink" Target="https://www.kaagenbraassem.nl/" TargetMode="External"/><Relationship Id="rId485" Type="http://schemas.openxmlformats.org/officeDocument/2006/relationships/hyperlink" Target="https://www.rheden.nl/" TargetMode="External"/><Relationship Id="rId692" Type="http://schemas.openxmlformats.org/officeDocument/2006/relationships/hyperlink" Target="https://data.nlextract.nl/opentopo/400pixkm/gem/Gem-Zevenaar-OpenTopo.jpg" TargetMode="External"/><Relationship Id="rId706" Type="http://schemas.openxmlformats.org/officeDocument/2006/relationships/hyperlink" Target="https://data.nlextract.nl/opentopo/400pixkm/gem/Gem-Zwijndrecht-OpenTopo.jpg" TargetMode="External"/><Relationship Id="rId42" Type="http://schemas.openxmlformats.org/officeDocument/2006/relationships/hyperlink" Target="https://data.nlextract.nl/opentopo/400pixkm/gem/Gem-Asten-OpenTopo.jpg" TargetMode="External"/><Relationship Id="rId84" Type="http://schemas.openxmlformats.org/officeDocument/2006/relationships/hyperlink" Target="https://data.nlextract.nl/opentopo/400pixkm/gem/Gem-Bloemendaal-OpenTopo.jpg" TargetMode="External"/><Relationship Id="rId138" Type="http://schemas.openxmlformats.org/officeDocument/2006/relationships/hyperlink" Target="https://data.nlextract.nl/opentopo/400pixkm/gem/Gem-Deventer-OpenTopo.jpg" TargetMode="External"/><Relationship Id="rId345" Type="http://schemas.openxmlformats.org/officeDocument/2006/relationships/hyperlink" Target="https://www.leusden.nl/" TargetMode="External"/><Relationship Id="rId387" Type="http://schemas.openxmlformats.org/officeDocument/2006/relationships/hyperlink" Target="https://www.moerdijk.nl/" TargetMode="External"/><Relationship Id="rId510" Type="http://schemas.openxmlformats.org/officeDocument/2006/relationships/hyperlink" Target="https://data.nlextract.nl/opentopo/400pixkm/gem/Gem-Schagen-OpenTopo.jpg" TargetMode="External"/><Relationship Id="rId552" Type="http://schemas.openxmlformats.org/officeDocument/2006/relationships/hyperlink" Target="https://data.nlextract.nl/opentopo/400pixkm/gem/Gem-Stichtse%20Vecht-OpenTopo.jpg" TargetMode="External"/><Relationship Id="rId594" Type="http://schemas.openxmlformats.org/officeDocument/2006/relationships/hyperlink" Target="https://data.nlextract.nl/opentopo/400pixkm/gem/Gem-Valkenswaard-OpenTopo.jpg" TargetMode="External"/><Relationship Id="rId608" Type="http://schemas.openxmlformats.org/officeDocument/2006/relationships/hyperlink" Target="https://data.nlextract.nl/opentopo/400pixkm/gem/Gem-Venray-OpenTopo.jpg" TargetMode="External"/><Relationship Id="rId191" Type="http://schemas.openxmlformats.org/officeDocument/2006/relationships/hyperlink" Target="https://www.geertruidenberg.nl/" TargetMode="External"/><Relationship Id="rId205" Type="http://schemas.openxmlformats.org/officeDocument/2006/relationships/hyperlink" Target="https://www.goirle.nl/" TargetMode="External"/><Relationship Id="rId247" Type="http://schemas.openxmlformats.org/officeDocument/2006/relationships/hyperlink" Target="https://www.heerenveen.nl/home.html" TargetMode="External"/><Relationship Id="rId412" Type="http://schemas.openxmlformats.org/officeDocument/2006/relationships/hyperlink" Target="https://data.nlextract.nl/opentopo/400pixkm/gem/Gem-Noardeast-Fryslan-OpenTopo.jpg" TargetMode="External"/><Relationship Id="rId107" Type="http://schemas.openxmlformats.org/officeDocument/2006/relationships/hyperlink" Target="https://www.brunssum.nl/" TargetMode="External"/><Relationship Id="rId289" Type="http://schemas.openxmlformats.org/officeDocument/2006/relationships/hyperlink" Target="https://www.hoogeveen.nl/" TargetMode="External"/><Relationship Id="rId454" Type="http://schemas.openxmlformats.org/officeDocument/2006/relationships/hyperlink" Target="https://data.nlextract.nl/opentopo/400pixkm/gem/Gem-Oss-OpenTopo.jpg" TargetMode="External"/><Relationship Id="rId496" Type="http://schemas.openxmlformats.org/officeDocument/2006/relationships/hyperlink" Target="https://data.nlextract.nl/opentopo/400pixkm/gem/Gem-Roerdalen-OpenTopo.jpg" TargetMode="External"/><Relationship Id="rId661" Type="http://schemas.openxmlformats.org/officeDocument/2006/relationships/hyperlink" Target="https://www.wierden.nl/" TargetMode="External"/><Relationship Id="rId11" Type="http://schemas.openxmlformats.org/officeDocument/2006/relationships/hyperlink" Target="https://www.albrandswaard.nl/" TargetMode="External"/><Relationship Id="rId53" Type="http://schemas.openxmlformats.org/officeDocument/2006/relationships/hyperlink" Target="https://www.beekdaelen.nl/" TargetMode="External"/><Relationship Id="rId149" Type="http://schemas.openxmlformats.org/officeDocument/2006/relationships/hyperlink" Target="https://cms.dordrecht.nl/" TargetMode="External"/><Relationship Id="rId314" Type="http://schemas.openxmlformats.org/officeDocument/2006/relationships/hyperlink" Target="https://data.nlextract.nl/opentopo/400pixkm/gem/Gem-Koggenland-OpenTopo.jpg" TargetMode="External"/><Relationship Id="rId356" Type="http://schemas.openxmlformats.org/officeDocument/2006/relationships/hyperlink" Target="https://data.nlextract.nl/opentopo/400pixkm/gem/Gem-Lopik-OpenTopo.jpg" TargetMode="External"/><Relationship Id="rId398" Type="http://schemas.openxmlformats.org/officeDocument/2006/relationships/hyperlink" Target="https://data.nlextract.nl/opentopo/400pixkm/gem/Gem-Neder-Betuwe-OpenTopo.jpg" TargetMode="External"/><Relationship Id="rId521" Type="http://schemas.openxmlformats.org/officeDocument/2006/relationships/hyperlink" Target="https://www.sintanthonis.nl/" TargetMode="External"/><Relationship Id="rId563" Type="http://schemas.openxmlformats.org/officeDocument/2006/relationships/hyperlink" Target="https://bestuur.tholen.nl/" TargetMode="External"/><Relationship Id="rId619" Type="http://schemas.openxmlformats.org/officeDocument/2006/relationships/hyperlink" Target="https://www.voorschoten.nl/" TargetMode="External"/><Relationship Id="rId95" Type="http://schemas.openxmlformats.org/officeDocument/2006/relationships/hyperlink" Target="https://www.boxmeer.nl/" TargetMode="External"/><Relationship Id="rId160" Type="http://schemas.openxmlformats.org/officeDocument/2006/relationships/hyperlink" Target="https://data.nlextract.nl/opentopo/400pixkm/gem/Gem-Duiven-OpenTopo.jpg" TargetMode="External"/><Relationship Id="rId216" Type="http://schemas.openxmlformats.org/officeDocument/2006/relationships/hyperlink" Target="https://data.nlextract.nl/opentopo/400pixkm/gem/Gem-Groningen-OpenTopo.jpg" TargetMode="External"/><Relationship Id="rId423" Type="http://schemas.openxmlformats.org/officeDocument/2006/relationships/hyperlink" Target="https://www.nunspeet.nl/" TargetMode="External"/><Relationship Id="rId258" Type="http://schemas.openxmlformats.org/officeDocument/2006/relationships/hyperlink" Target="https://data.nlextract.nl/opentopo/400pixkm/gem/Gem-Den%20Helder-OpenTopo.jpg" TargetMode="External"/><Relationship Id="rId465" Type="http://schemas.openxmlformats.org/officeDocument/2006/relationships/hyperlink" Target="https://www.peelenmaas.nl/" TargetMode="External"/><Relationship Id="rId630" Type="http://schemas.openxmlformats.org/officeDocument/2006/relationships/hyperlink" Target="https://data.nlextract.nl/opentopo/400pixkm/gem/Gem-Waalwijk-OpenTopo.jpg" TargetMode="External"/><Relationship Id="rId672" Type="http://schemas.openxmlformats.org/officeDocument/2006/relationships/hyperlink" Target="https://data.nlextract.nl/opentopo/400pixkm/gem/Gem-Woensdrecht-OpenTopo.jpg" TargetMode="External"/><Relationship Id="rId22" Type="http://schemas.openxmlformats.org/officeDocument/2006/relationships/hyperlink" Target="https://data.nlextract.nl/opentopo/400pixkm/gem/Gem-Alphen-Chaam-OpenTopo.jpg" TargetMode="External"/><Relationship Id="rId64" Type="http://schemas.openxmlformats.org/officeDocument/2006/relationships/hyperlink" Target="https://data.nlextract.nl/opentopo/400pixkm/gem/Gem-Bergen%20(L.)-OpenTopo.jpg" TargetMode="External"/><Relationship Id="rId118" Type="http://schemas.openxmlformats.org/officeDocument/2006/relationships/hyperlink" Target="https://data.nlextract.nl/opentopo/400pixkm/gem/Gem-Castricum-OpenTopo.jpg" TargetMode="External"/><Relationship Id="rId325" Type="http://schemas.openxmlformats.org/officeDocument/2006/relationships/hyperlink" Target="https://www.landsmeer.nl/" TargetMode="External"/><Relationship Id="rId367" Type="http://schemas.openxmlformats.org/officeDocument/2006/relationships/hyperlink" Target="https://www.gemeentemaastricht.nl/" TargetMode="External"/><Relationship Id="rId532" Type="http://schemas.openxmlformats.org/officeDocument/2006/relationships/hyperlink" Target="https://data.nlextract.nl/opentopo/400pixkm/gem/Gem-Smallingerland-OpenTopo.jpg" TargetMode="External"/><Relationship Id="rId574" Type="http://schemas.openxmlformats.org/officeDocument/2006/relationships/hyperlink" Target="https://data.nlextract.nl/opentopo/400pixkm/gem/Gem-Tynaarlo-OpenTopo.jpg" TargetMode="External"/><Relationship Id="rId171" Type="http://schemas.openxmlformats.org/officeDocument/2006/relationships/hyperlink" Target="https://www.eijsden-margraten.nl/inwoners/" TargetMode="External"/><Relationship Id="rId227" Type="http://schemas.openxmlformats.org/officeDocument/2006/relationships/hyperlink" Target="https://www.hlmrmeer.nl/" TargetMode="External"/><Relationship Id="rId269" Type="http://schemas.openxmlformats.org/officeDocument/2006/relationships/hyperlink" Target="https://www.s-hertogenbosch.nl/" TargetMode="External"/><Relationship Id="rId434" Type="http://schemas.openxmlformats.org/officeDocument/2006/relationships/hyperlink" Target="https://data.nlextract.nl/opentopo/400pixkm/gem/Gem-Oldebroek-OpenTopo.jpg" TargetMode="External"/><Relationship Id="rId476" Type="http://schemas.openxmlformats.org/officeDocument/2006/relationships/hyperlink" Target="https://data.nlextract.nl/opentopo/400pixkm/gem/Gem-Raalte-OpenTopo.jpg" TargetMode="External"/><Relationship Id="rId641" Type="http://schemas.openxmlformats.org/officeDocument/2006/relationships/hyperlink" Target="https://www.weesp.nl/" TargetMode="External"/><Relationship Id="rId683" Type="http://schemas.openxmlformats.org/officeDocument/2006/relationships/hyperlink" Target="https://www.zaltbommel.nl/" TargetMode="External"/><Relationship Id="rId33" Type="http://schemas.openxmlformats.org/officeDocument/2006/relationships/hyperlink" Target="https://www.apeldoorn.nl/" TargetMode="External"/><Relationship Id="rId129" Type="http://schemas.openxmlformats.org/officeDocument/2006/relationships/hyperlink" Target="https://www.dantumadiel.frl/" TargetMode="External"/><Relationship Id="rId280" Type="http://schemas.openxmlformats.org/officeDocument/2006/relationships/hyperlink" Target="https://data.nlextract.nl/opentopo/400pixkm/gem/Gem-Hilversum-OpenTopo.jpg" TargetMode="External"/><Relationship Id="rId336" Type="http://schemas.openxmlformats.org/officeDocument/2006/relationships/hyperlink" Target="https://data.nlextract.nl/opentopo/400pixkm/gem/Gem-Leiden-OpenTopo.jpg" TargetMode="External"/><Relationship Id="rId501" Type="http://schemas.openxmlformats.org/officeDocument/2006/relationships/hyperlink" Target="https://www.roosendaal.nl/" TargetMode="External"/><Relationship Id="rId543" Type="http://schemas.openxmlformats.org/officeDocument/2006/relationships/hyperlink" Target="https://www.stedebroec.nl/" TargetMode="External"/><Relationship Id="rId75" Type="http://schemas.openxmlformats.org/officeDocument/2006/relationships/hyperlink" Target="https://www.beverwijk.nl/" TargetMode="External"/><Relationship Id="rId140" Type="http://schemas.openxmlformats.org/officeDocument/2006/relationships/hyperlink" Target="https://data.nlextract.nl/opentopo/400pixkm/gem/Gem-Diemen-OpenTopo.jpg" TargetMode="External"/><Relationship Id="rId182" Type="http://schemas.openxmlformats.org/officeDocument/2006/relationships/hyperlink" Target="https://data.nlextract.nl/opentopo/400pixkm/gem/Gem-Enschede-OpenTopo.jpg" TargetMode="External"/><Relationship Id="rId378" Type="http://schemas.openxmlformats.org/officeDocument/2006/relationships/hyperlink" Target="https://data.nlextract.nl/opentopo/400pixkm/gem/Gem-Middelburg-OpenTopo.jpg" TargetMode="External"/><Relationship Id="rId403" Type="http://schemas.openxmlformats.org/officeDocument/2006/relationships/hyperlink" Target="http://www.nieuwkoop.nl/" TargetMode="External"/><Relationship Id="rId585" Type="http://schemas.openxmlformats.org/officeDocument/2006/relationships/hyperlink" Target="https://www.utrecht.nl/" TargetMode="External"/><Relationship Id="rId6" Type="http://schemas.openxmlformats.org/officeDocument/2006/relationships/hyperlink" Target="https://data.nlextract.nl/opentopo/400pixkm/gem/Gem-Aalten-OpenTopo.jpg" TargetMode="External"/><Relationship Id="rId238" Type="http://schemas.openxmlformats.org/officeDocument/2006/relationships/hyperlink" Target="https://data.nlextract.nl/opentopo/400pixkm/gem/Gem-Harlingen-OpenTopo.jpg" TargetMode="External"/><Relationship Id="rId445" Type="http://schemas.openxmlformats.org/officeDocument/2006/relationships/hyperlink" Target="https://www.ooststellingwerf.nl/" TargetMode="External"/><Relationship Id="rId487" Type="http://schemas.openxmlformats.org/officeDocument/2006/relationships/hyperlink" Target="https://www.rhenen.nl/" TargetMode="External"/><Relationship Id="rId610" Type="http://schemas.openxmlformats.org/officeDocument/2006/relationships/hyperlink" Target="https://data.nlextract.nl/opentopo/400pixkm/gem/Gem-Vijfheerenlanden-OpenTopo.jpg" TargetMode="External"/><Relationship Id="rId652" Type="http://schemas.openxmlformats.org/officeDocument/2006/relationships/hyperlink" Target="https://data.nlextract.nl/opentopo/400pixkm/gem/Gem-Westervoort-OpenTopo.jpg" TargetMode="External"/><Relationship Id="rId694" Type="http://schemas.openxmlformats.org/officeDocument/2006/relationships/hyperlink" Target="https://data.nlextract.nl/opentopo/400pixkm/gem/Gem-Zoetermeer-OpenTopo.jpg" TargetMode="External"/><Relationship Id="rId708" Type="http://schemas.openxmlformats.org/officeDocument/2006/relationships/hyperlink" Target="https://data.nlextract.nl/opentopo/400pixkm/gem/Gem-Zwolle-OpenTopo.jpg" TargetMode="External"/><Relationship Id="rId291" Type="http://schemas.openxmlformats.org/officeDocument/2006/relationships/hyperlink" Target="https://www.hoorn.nl/" TargetMode="External"/><Relationship Id="rId305" Type="http://schemas.openxmlformats.org/officeDocument/2006/relationships/hyperlink" Target="https://www.kampen.nl/" TargetMode="External"/><Relationship Id="rId347" Type="http://schemas.openxmlformats.org/officeDocument/2006/relationships/hyperlink" Target="https://www.lingewaard.nl/" TargetMode="External"/><Relationship Id="rId512" Type="http://schemas.openxmlformats.org/officeDocument/2006/relationships/hyperlink" Target="https://data.nlextract.nl/opentopo/400pixkm/gem/Gem-Scherpenzeel-OpenTopo.jpg" TargetMode="External"/><Relationship Id="rId44" Type="http://schemas.openxmlformats.org/officeDocument/2006/relationships/hyperlink" Target="https://data.nlextract.nl/opentopo/400pixkm/gem/Gem-Baarle-Nassau-OpenTopo.jpg" TargetMode="External"/><Relationship Id="rId86" Type="http://schemas.openxmlformats.org/officeDocument/2006/relationships/hyperlink" Target="https://data.nlextract.nl/opentopo/400pixkm/gem/Gem-Bodegraven-Reeuwijk-OpenTopo.jpg" TargetMode="External"/><Relationship Id="rId151" Type="http://schemas.openxmlformats.org/officeDocument/2006/relationships/hyperlink" Target="https://www.drechterland.nl/" TargetMode="External"/><Relationship Id="rId389" Type="http://schemas.openxmlformats.org/officeDocument/2006/relationships/hyperlink" Target="https://www.hetkontakt.nl/regio/molenlanden" TargetMode="External"/><Relationship Id="rId554" Type="http://schemas.openxmlformats.org/officeDocument/2006/relationships/hyperlink" Target="https://data.nlextract.nl/opentopo/400pixkm/gem/Gem-Sudwest-Fryslan-OpenTopo.jpg" TargetMode="External"/><Relationship Id="rId596" Type="http://schemas.openxmlformats.org/officeDocument/2006/relationships/hyperlink" Target="https://data.nlextract.nl/opentopo/400pixkm/gem/Gem-Veendam-OpenTopo.jpg" TargetMode="External"/><Relationship Id="rId193" Type="http://schemas.openxmlformats.org/officeDocument/2006/relationships/hyperlink" Target="https://www.geldrop-mierlo.nl/" TargetMode="External"/><Relationship Id="rId207" Type="http://schemas.openxmlformats.org/officeDocument/2006/relationships/hyperlink" Target="https://gooisemeren.nl/" TargetMode="External"/><Relationship Id="rId249" Type="http://schemas.openxmlformats.org/officeDocument/2006/relationships/hyperlink" Target="https://www.heerhugowaard.nl/inwoners/" TargetMode="External"/><Relationship Id="rId414" Type="http://schemas.openxmlformats.org/officeDocument/2006/relationships/hyperlink" Target="https://data.nlextract.nl/opentopo/400pixkm/gem/Gem-Noord-Beveland-OpenTopo.jpg" TargetMode="External"/><Relationship Id="rId456" Type="http://schemas.openxmlformats.org/officeDocument/2006/relationships/hyperlink" Target="https://data.nlextract.nl/opentopo/400pixkm/gem/Gem-Oude%20IJsselstreek-OpenTopo.jpg" TargetMode="External"/><Relationship Id="rId498" Type="http://schemas.openxmlformats.org/officeDocument/2006/relationships/hyperlink" Target="https://data.nlextract.nl/opentopo/400pixkm/gem/Gem-Roermond-OpenTopo.jpg" TargetMode="External"/><Relationship Id="rId621" Type="http://schemas.openxmlformats.org/officeDocument/2006/relationships/hyperlink" Target="https://www.voorst.nl/" TargetMode="External"/><Relationship Id="rId663" Type="http://schemas.openxmlformats.org/officeDocument/2006/relationships/hyperlink" Target="https://www.wijchen.nl/" TargetMode="External"/><Relationship Id="rId13" Type="http://schemas.openxmlformats.org/officeDocument/2006/relationships/hyperlink" Target="https://www.alkmaar.nl/" TargetMode="External"/><Relationship Id="rId109" Type="http://schemas.openxmlformats.org/officeDocument/2006/relationships/hyperlink" Target="https://www.bunnik.nl/" TargetMode="External"/><Relationship Id="rId260" Type="http://schemas.openxmlformats.org/officeDocument/2006/relationships/hyperlink" Target="https://data.nlextract.nl/opentopo/400pixkm/gem/Gem-Hellendoorn-OpenTopo.jpg" TargetMode="External"/><Relationship Id="rId316" Type="http://schemas.openxmlformats.org/officeDocument/2006/relationships/hyperlink" Target="https://data.nlextract.nl/opentopo/400pixkm/gem/Gem-Krimpen%20aan%20den%20IJssel-OpenTopo.jpg" TargetMode="External"/><Relationship Id="rId523" Type="http://schemas.openxmlformats.org/officeDocument/2006/relationships/hyperlink" Target="https://www.sint-michielsgestel.nl/" TargetMode="External"/><Relationship Id="rId55" Type="http://schemas.openxmlformats.org/officeDocument/2006/relationships/hyperlink" Target="https://www.beemster.net/" TargetMode="External"/><Relationship Id="rId97" Type="http://schemas.openxmlformats.org/officeDocument/2006/relationships/hyperlink" Target="https://www.boxtel.nl/home.html" TargetMode="External"/><Relationship Id="rId120" Type="http://schemas.openxmlformats.org/officeDocument/2006/relationships/hyperlink" Target="https://data.nlextract.nl/opentopo/400pixkm/gem/Gem-Coevorden-OpenTopo.jpg" TargetMode="External"/><Relationship Id="rId358" Type="http://schemas.openxmlformats.org/officeDocument/2006/relationships/hyperlink" Target="https://data.nlextract.nl/opentopo/400pixkm/gem/Gem-Loppersum-OpenTopo.jpg" TargetMode="External"/><Relationship Id="rId565" Type="http://schemas.openxmlformats.org/officeDocument/2006/relationships/hyperlink" Target="https://www.tiel.nl/" TargetMode="External"/><Relationship Id="rId162" Type="http://schemas.openxmlformats.org/officeDocument/2006/relationships/hyperlink" Target="https://data.nlextract.nl/opentopo/400pixkm/gem/Gem-Echt-Susteren-OpenTopo.jpg" TargetMode="External"/><Relationship Id="rId218" Type="http://schemas.openxmlformats.org/officeDocument/2006/relationships/hyperlink" Target="https://data.nlextract.nl/opentopo/400pixkm/gem/Gem-Gulpen-Wittem-OpenTopo.jpg" TargetMode="External"/><Relationship Id="rId425" Type="http://schemas.openxmlformats.org/officeDocument/2006/relationships/hyperlink" Target="https://www.oegstgeest.nl/gemeente/" TargetMode="External"/><Relationship Id="rId467" Type="http://schemas.openxmlformats.org/officeDocument/2006/relationships/hyperlink" Target="https://www.pekela.nl/" TargetMode="External"/><Relationship Id="rId632" Type="http://schemas.openxmlformats.org/officeDocument/2006/relationships/hyperlink" Target="https://data.nlextract.nl/opentopo/400pixkm/gem/Gem-Waddinxveen-OpenTopo.jpg" TargetMode="External"/><Relationship Id="rId271" Type="http://schemas.openxmlformats.org/officeDocument/2006/relationships/hyperlink" Target="https://www.heumen.nl/" TargetMode="External"/><Relationship Id="rId674" Type="http://schemas.openxmlformats.org/officeDocument/2006/relationships/hyperlink" Target="https://data.nlextract.nl/opentopo/400pixkm/gem/Gem-Woerden-OpenTopo.jpg" TargetMode="External"/><Relationship Id="rId24" Type="http://schemas.openxmlformats.org/officeDocument/2006/relationships/hyperlink" Target="https://data.nlextract.nl/opentopo/400pixkm/gem/Gem-Altena-OpenTopo.jpg" TargetMode="External"/><Relationship Id="rId66" Type="http://schemas.openxmlformats.org/officeDocument/2006/relationships/hyperlink" Target="https://data.nlextract.nl/opentopo/400pixkm/gem/Gem-Bergen%20op%20Zoom-OpenTopo.jpg" TargetMode="External"/><Relationship Id="rId131" Type="http://schemas.openxmlformats.org/officeDocument/2006/relationships/hyperlink" Target="https://www.delft.nl/" TargetMode="External"/><Relationship Id="rId327" Type="http://schemas.openxmlformats.org/officeDocument/2006/relationships/hyperlink" Target="https://www.gemeentelangedijk.nl/" TargetMode="External"/><Relationship Id="rId369" Type="http://schemas.openxmlformats.org/officeDocument/2006/relationships/hyperlink" Target="https://www.medemblik.nl/" TargetMode="External"/><Relationship Id="rId534" Type="http://schemas.openxmlformats.org/officeDocument/2006/relationships/hyperlink" Target="https://data.nlextract.nl/opentopo/400pixkm/gem/Gem-Soest-OpenTopo.jpg" TargetMode="External"/><Relationship Id="rId576" Type="http://schemas.openxmlformats.org/officeDocument/2006/relationships/hyperlink" Target="https://data.nlextract.nl/opentopo/400pixkm/gem/Gem-Tytsjerksteradiel-OpenTopo.jpg" TargetMode="External"/><Relationship Id="rId173" Type="http://schemas.openxmlformats.org/officeDocument/2006/relationships/hyperlink" Target="https://www.eindhoven.nl/" TargetMode="External"/><Relationship Id="rId229" Type="http://schemas.openxmlformats.org/officeDocument/2006/relationships/hyperlink" Target="https://www.halderberge.nl/" TargetMode="External"/><Relationship Id="rId380" Type="http://schemas.openxmlformats.org/officeDocument/2006/relationships/hyperlink" Target="https://data.nlextract.nl/opentopo/400pixkm/gem/Gem-Midden-Delfland-OpenTopo.jpg" TargetMode="External"/><Relationship Id="rId436" Type="http://schemas.openxmlformats.org/officeDocument/2006/relationships/hyperlink" Target="https://data.nlextract.nl/opentopo/400pixkm/gem/Gem-Oldenzaal-OpenTopo.jpg" TargetMode="External"/><Relationship Id="rId601" Type="http://schemas.openxmlformats.org/officeDocument/2006/relationships/hyperlink" Target="https://www.veldhoven.nl/" TargetMode="External"/><Relationship Id="rId643" Type="http://schemas.openxmlformats.org/officeDocument/2006/relationships/hyperlink" Target="http://www.westbetuwe.nl/" TargetMode="External"/><Relationship Id="rId240" Type="http://schemas.openxmlformats.org/officeDocument/2006/relationships/hyperlink" Target="https://data.nlextract.nl/opentopo/400pixkm/gem/Gem-Hattem-OpenTopo.jpg" TargetMode="External"/><Relationship Id="rId478" Type="http://schemas.openxmlformats.org/officeDocument/2006/relationships/hyperlink" Target="https://data.nlextract.nl/opentopo/400pixkm/gem/Gem-Reimerswaal-OpenTopo.jpg" TargetMode="External"/><Relationship Id="rId685" Type="http://schemas.openxmlformats.org/officeDocument/2006/relationships/hyperlink" Target="https://www.zandvoort.nl/" TargetMode="External"/><Relationship Id="rId35" Type="http://schemas.openxmlformats.org/officeDocument/2006/relationships/hyperlink" Target="https://www.appingedam.nl/" TargetMode="External"/><Relationship Id="rId77" Type="http://schemas.openxmlformats.org/officeDocument/2006/relationships/hyperlink" Target="https://debilt.nl/" TargetMode="External"/><Relationship Id="rId100" Type="http://schemas.openxmlformats.org/officeDocument/2006/relationships/hyperlink" Target="https://data.nlextract.nl/opentopo/400pixkm/gem/Gem-Breda-OpenTopo.jpg" TargetMode="External"/><Relationship Id="rId282" Type="http://schemas.openxmlformats.org/officeDocument/2006/relationships/hyperlink" Target="https://data.nlextract.nl/opentopo/400pixkm/gem/Gem-Hoeksche%20Waard-OpenTopo.jpg" TargetMode="External"/><Relationship Id="rId338" Type="http://schemas.openxmlformats.org/officeDocument/2006/relationships/hyperlink" Target="https://data.nlextract.nl/opentopo/400pixkm/gem/Gem-Leiderdorp-OpenTopo.jpg" TargetMode="External"/><Relationship Id="rId503" Type="http://schemas.openxmlformats.org/officeDocument/2006/relationships/hyperlink" Target="https://www.rotterdam.nl/" TargetMode="External"/><Relationship Id="rId545" Type="http://schemas.openxmlformats.org/officeDocument/2006/relationships/hyperlink" Target="https://www.gemeente-steenbergen.nl/" TargetMode="External"/><Relationship Id="rId587" Type="http://schemas.openxmlformats.org/officeDocument/2006/relationships/hyperlink" Target="https://www.heuvelrug.nl/" TargetMode="External"/><Relationship Id="rId8" Type="http://schemas.openxmlformats.org/officeDocument/2006/relationships/hyperlink" Target="https://data.nlextract.nl/opentopo/400pixkm/gem/Gem-Achtkarspelen-OpenTopo.jpg" TargetMode="External"/><Relationship Id="rId142" Type="http://schemas.openxmlformats.org/officeDocument/2006/relationships/hyperlink" Target="https://data.nlextract.nl/opentopo/400pixkm/gem/Gem-Dinkelland-OpenTopo.jpg" TargetMode="External"/><Relationship Id="rId184" Type="http://schemas.openxmlformats.org/officeDocument/2006/relationships/hyperlink" Target="https://data.nlextract.nl/opentopo/400pixkm/gem/Gem-Epe-OpenTopo.jpg" TargetMode="External"/><Relationship Id="rId391" Type="http://schemas.openxmlformats.org/officeDocument/2006/relationships/hyperlink" Target="https://www.montferland.info/" TargetMode="External"/><Relationship Id="rId405" Type="http://schemas.openxmlformats.org/officeDocument/2006/relationships/hyperlink" Target="https://www.nijkerk.eu/" TargetMode="External"/><Relationship Id="rId447" Type="http://schemas.openxmlformats.org/officeDocument/2006/relationships/hyperlink" Target="https://www.oostzaan.nl/" TargetMode="External"/><Relationship Id="rId612" Type="http://schemas.openxmlformats.org/officeDocument/2006/relationships/hyperlink" Target="https://data.nlextract.nl/opentopo/400pixkm/gem/Gem-Vlaardingen-OpenTopo.jpg" TargetMode="External"/><Relationship Id="rId251" Type="http://schemas.openxmlformats.org/officeDocument/2006/relationships/hyperlink" Target="https://www.heerlen.nl/" TargetMode="External"/><Relationship Id="rId489" Type="http://schemas.openxmlformats.org/officeDocument/2006/relationships/hyperlink" Target="https://www.ridderkerk.nl/" TargetMode="External"/><Relationship Id="rId654" Type="http://schemas.openxmlformats.org/officeDocument/2006/relationships/hyperlink" Target="https://data.nlextract.nl/opentopo/400pixkm/gem/Gem-Westerwolde-OpenTopo.jpg" TargetMode="External"/><Relationship Id="rId696" Type="http://schemas.openxmlformats.org/officeDocument/2006/relationships/hyperlink" Target="https://data.nlextract.nl/opentopo/400pixkm/gem/Gem-Zoeterwoude-OpenTopo.jpg" TargetMode="External"/><Relationship Id="rId46" Type="http://schemas.openxmlformats.org/officeDocument/2006/relationships/hyperlink" Target="https://data.nlextract.nl/opentopo/400pixkm/gem/Gem-Baarn-OpenTopo.jpg" TargetMode="External"/><Relationship Id="rId293" Type="http://schemas.openxmlformats.org/officeDocument/2006/relationships/hyperlink" Target="https://www.horstaandemaas.nl/" TargetMode="External"/><Relationship Id="rId307" Type="http://schemas.openxmlformats.org/officeDocument/2006/relationships/hyperlink" Target="https://www.kapelle.nl/" TargetMode="External"/><Relationship Id="rId349" Type="http://schemas.openxmlformats.org/officeDocument/2006/relationships/hyperlink" Target="https://www.lisse.nl/home.html" TargetMode="External"/><Relationship Id="rId514" Type="http://schemas.openxmlformats.org/officeDocument/2006/relationships/hyperlink" Target="https://data.nlextract.nl/opentopo/400pixkm/gem/Gem-Schiedam-OpenTopo.jpg" TargetMode="External"/><Relationship Id="rId556" Type="http://schemas.openxmlformats.org/officeDocument/2006/relationships/hyperlink" Target="https://data.nlextract.nl/opentopo/400pixkm/gem/Gem-Terneuzen-OpenTopo.jpg" TargetMode="External"/><Relationship Id="rId88" Type="http://schemas.openxmlformats.org/officeDocument/2006/relationships/hyperlink" Target="https://data.nlextract.nl/opentopo/400pixkm/gem/Gem-Boekel-OpenTopo.jpg" TargetMode="External"/><Relationship Id="rId111" Type="http://schemas.openxmlformats.org/officeDocument/2006/relationships/hyperlink" Target="https://www.bunschoten.nl/" TargetMode="External"/><Relationship Id="rId153" Type="http://schemas.openxmlformats.org/officeDocument/2006/relationships/hyperlink" Target="https://drimmelen.nl/" TargetMode="External"/><Relationship Id="rId195" Type="http://schemas.openxmlformats.org/officeDocument/2006/relationships/hyperlink" Target="https://www.gemert-bakel.nl/" TargetMode="External"/><Relationship Id="rId209" Type="http://schemas.openxmlformats.org/officeDocument/2006/relationships/hyperlink" Target="https://www.gorinchem.nl/" TargetMode="External"/><Relationship Id="rId360" Type="http://schemas.openxmlformats.org/officeDocument/2006/relationships/hyperlink" Target="https://data.nlextract.nl/opentopo/400pixkm/gem/Gem-Losser-OpenTopo.jpg" TargetMode="External"/><Relationship Id="rId416" Type="http://schemas.openxmlformats.org/officeDocument/2006/relationships/hyperlink" Target="https://data.nlextract.nl/opentopo/400pixkm/gem/Gem-Noordenveld-OpenTopo.jpg" TargetMode="External"/><Relationship Id="rId598" Type="http://schemas.openxmlformats.org/officeDocument/2006/relationships/hyperlink" Target="https://data.nlextract.nl/opentopo/400pixkm/gem/Gem-Veenendaal-OpenTopo.jpg" TargetMode="External"/><Relationship Id="rId220" Type="http://schemas.openxmlformats.org/officeDocument/2006/relationships/hyperlink" Target="https://data.nlextract.nl/opentopo/400pixkm/gem/Gem-s-Gravenhage-OpenTopo.jpg" TargetMode="External"/><Relationship Id="rId458" Type="http://schemas.openxmlformats.org/officeDocument/2006/relationships/hyperlink" Target="https://data.nlextract.nl/opentopo/400pixkm/gem/Gem-Ouder-Amstel-OpenTopo.jpg" TargetMode="External"/><Relationship Id="rId623" Type="http://schemas.openxmlformats.org/officeDocument/2006/relationships/hyperlink" Target="https://vught.nl/" TargetMode="External"/><Relationship Id="rId665" Type="http://schemas.openxmlformats.org/officeDocument/2006/relationships/hyperlink" Target="https://www.wijdemeren.nl/" TargetMode="External"/><Relationship Id="rId15" Type="http://schemas.openxmlformats.org/officeDocument/2006/relationships/hyperlink" Target="https://www.almelo.nl/" TargetMode="External"/><Relationship Id="rId57" Type="http://schemas.openxmlformats.org/officeDocument/2006/relationships/hyperlink" Target="https://www.beesel.nl/" TargetMode="External"/><Relationship Id="rId262" Type="http://schemas.openxmlformats.org/officeDocument/2006/relationships/hyperlink" Target="https://data.nlextract.nl/opentopo/400pixkm/gem/Gem-Hellevoetsluis-OpenTopo.jpg" TargetMode="External"/><Relationship Id="rId318" Type="http://schemas.openxmlformats.org/officeDocument/2006/relationships/hyperlink" Target="https://data.nlextract.nl/opentopo/400pixkm/gem/Gem-Krimpenerwaard-OpenTopo.jpg" TargetMode="External"/><Relationship Id="rId525" Type="http://schemas.openxmlformats.org/officeDocument/2006/relationships/hyperlink" Target="https://www.sittard-geleen.nl/" TargetMode="External"/><Relationship Id="rId567" Type="http://schemas.openxmlformats.org/officeDocument/2006/relationships/hyperlink" Target="https://www.tilburg.nl/" TargetMode="External"/><Relationship Id="rId99" Type="http://schemas.openxmlformats.org/officeDocument/2006/relationships/hyperlink" Target="https://www.breda.nl/" TargetMode="External"/><Relationship Id="rId122" Type="http://schemas.openxmlformats.org/officeDocument/2006/relationships/hyperlink" Target="https://data.nlextract.nl/opentopo/400pixkm/gem/Gem-Cranendonck-OpenTopo.jpg" TargetMode="External"/><Relationship Id="rId164" Type="http://schemas.openxmlformats.org/officeDocument/2006/relationships/hyperlink" Target="https://data.nlextract.nl/opentopo/400pixkm/gem/Gem-Edam-Volendam-OpenTopo.jpg" TargetMode="External"/><Relationship Id="rId371" Type="http://schemas.openxmlformats.org/officeDocument/2006/relationships/hyperlink" Target="https://www.meerssen.nl/" TargetMode="External"/><Relationship Id="rId427" Type="http://schemas.openxmlformats.org/officeDocument/2006/relationships/hyperlink" Target="https://www.oirschot.nl/" TargetMode="External"/><Relationship Id="rId469" Type="http://schemas.openxmlformats.org/officeDocument/2006/relationships/hyperlink" Target="https://www.pijnacker-nootdorp.nl/homepage.htm" TargetMode="External"/><Relationship Id="rId634" Type="http://schemas.openxmlformats.org/officeDocument/2006/relationships/hyperlink" Target="https://data.nlextract.nl/opentopo/400pixkm/gem/Gem-Wageningen-OpenTopo.jpg" TargetMode="External"/><Relationship Id="rId676" Type="http://schemas.openxmlformats.org/officeDocument/2006/relationships/hyperlink" Target="https://data.nlextract.nl/opentopo/400pixkm/gem/Gem-De%20Wolden-OpenTopo.jpg" TargetMode="External"/><Relationship Id="rId26" Type="http://schemas.openxmlformats.org/officeDocument/2006/relationships/hyperlink" Target="https://data.nlextract.nl/opentopo/400pixkm/gem/Gem-Ameland-OpenTopo.jpg" TargetMode="External"/><Relationship Id="rId231" Type="http://schemas.openxmlformats.org/officeDocument/2006/relationships/hyperlink" Target="https://www.hardenberg.nl/gemeente.html" TargetMode="External"/><Relationship Id="rId273" Type="http://schemas.openxmlformats.org/officeDocument/2006/relationships/hyperlink" Target="https://www.heusden.nl/index.jsp" TargetMode="External"/><Relationship Id="rId329" Type="http://schemas.openxmlformats.org/officeDocument/2006/relationships/hyperlink" Target="https://www.lansingerland.nl/" TargetMode="External"/><Relationship Id="rId480" Type="http://schemas.openxmlformats.org/officeDocument/2006/relationships/hyperlink" Target="https://data.nlextract.nl/opentopo/400pixkm/gem/Gem-Renkum-OpenTopo.jpg" TargetMode="External"/><Relationship Id="rId536" Type="http://schemas.openxmlformats.org/officeDocument/2006/relationships/hyperlink" Target="https://data.nlextract.nl/opentopo/400pixkm/gem/Gem-Someren-OpenTopo.jpg" TargetMode="External"/><Relationship Id="rId701" Type="http://schemas.openxmlformats.org/officeDocument/2006/relationships/hyperlink" Target="https://www.zutphen.nl/" TargetMode="External"/><Relationship Id="rId68" Type="http://schemas.openxmlformats.org/officeDocument/2006/relationships/hyperlink" Target="https://data.nlextract.nl/opentopo/400pixkm/gem/Gem-Berkelland-OpenTopo.jpg" TargetMode="External"/><Relationship Id="rId133" Type="http://schemas.openxmlformats.org/officeDocument/2006/relationships/hyperlink" Target="https://www.delfzijl.nl/" TargetMode="External"/><Relationship Id="rId175" Type="http://schemas.openxmlformats.org/officeDocument/2006/relationships/hyperlink" Target="http://www.elburg.nl/" TargetMode="External"/><Relationship Id="rId340" Type="http://schemas.openxmlformats.org/officeDocument/2006/relationships/hyperlink" Target="https://data.nlextract.nl/opentopo/400pixkm/gem/Gem-Leidschendam-Voorburg-OpenTopo.jpg" TargetMode="External"/><Relationship Id="rId578" Type="http://schemas.openxmlformats.org/officeDocument/2006/relationships/hyperlink" Target="https://data.nlextract.nl/opentopo/400pixkm/gem/Gem-Uden-OpenTopo.jpg" TargetMode="External"/><Relationship Id="rId200" Type="http://schemas.openxmlformats.org/officeDocument/2006/relationships/hyperlink" Target="https://data.nlextract.nl/opentopo/400pixkm/gem/Gem-Gilze%20en%20Rijen-OpenTopo.jpg" TargetMode="External"/><Relationship Id="rId382" Type="http://schemas.openxmlformats.org/officeDocument/2006/relationships/hyperlink" Target="https://data.nlextract.nl/opentopo/400pixkm/gem/Gem-Midden-Drenthe-OpenTopo.jpg" TargetMode="External"/><Relationship Id="rId438" Type="http://schemas.openxmlformats.org/officeDocument/2006/relationships/hyperlink" Target="https://data.nlextract.nl/opentopo/400pixkm/gem/Gem-Olst-Wijhe-OpenTopo.jpg" TargetMode="External"/><Relationship Id="rId603" Type="http://schemas.openxmlformats.org/officeDocument/2006/relationships/hyperlink" Target="https://www.velsen.nl/" TargetMode="External"/><Relationship Id="rId645" Type="http://schemas.openxmlformats.org/officeDocument/2006/relationships/hyperlink" Target="https://www.westmaasenwaal.nl/" TargetMode="External"/><Relationship Id="rId687" Type="http://schemas.openxmlformats.org/officeDocument/2006/relationships/hyperlink" Target="https://www.zeewolde.nl/gemeente" TargetMode="External"/><Relationship Id="rId242" Type="http://schemas.openxmlformats.org/officeDocument/2006/relationships/hyperlink" Target="https://data.nlextract.nl/opentopo/400pixkm/gem/Gem-Heemskerk-OpenTopo.jpg" TargetMode="External"/><Relationship Id="rId284" Type="http://schemas.openxmlformats.org/officeDocument/2006/relationships/hyperlink" Target="https://data.nlextract.nl/opentopo/400pixkm/gem/Gem-Hof%20van%20Twente-OpenTopo.jpg" TargetMode="External"/><Relationship Id="rId491" Type="http://schemas.openxmlformats.org/officeDocument/2006/relationships/hyperlink" Target="http://www.rijssen-holten.nl/" TargetMode="External"/><Relationship Id="rId505" Type="http://schemas.openxmlformats.org/officeDocument/2006/relationships/hyperlink" Target="http://www.rozendaal.nl/" TargetMode="External"/><Relationship Id="rId37" Type="http://schemas.openxmlformats.org/officeDocument/2006/relationships/hyperlink" Target="https://www.arnhem.nl/" TargetMode="External"/><Relationship Id="rId79" Type="http://schemas.openxmlformats.org/officeDocument/2006/relationships/hyperlink" Target="https://www.bladel.nl/" TargetMode="External"/><Relationship Id="rId102" Type="http://schemas.openxmlformats.org/officeDocument/2006/relationships/hyperlink" Target="https://data.nlextract.nl/opentopo/400pixkm/gem/Gem-Brielle-OpenTopo.jpg" TargetMode="External"/><Relationship Id="rId144" Type="http://schemas.openxmlformats.org/officeDocument/2006/relationships/hyperlink" Target="https://data.nlextract.nl/opentopo/400pixkm/gem/Gem-Doesburg-OpenTopo.jpg" TargetMode="External"/><Relationship Id="rId547" Type="http://schemas.openxmlformats.org/officeDocument/2006/relationships/hyperlink" Target="https://www.steenwijkerland.nl/" TargetMode="External"/><Relationship Id="rId589" Type="http://schemas.openxmlformats.org/officeDocument/2006/relationships/hyperlink" Target="https://www.vaals.nl/" TargetMode="External"/><Relationship Id="rId90" Type="http://schemas.openxmlformats.org/officeDocument/2006/relationships/hyperlink" Target="https://data.nlextract.nl/opentopo/400pixkm/gem/Gem-Borger-Odoorn-OpenTopo.jpg" TargetMode="External"/><Relationship Id="rId186" Type="http://schemas.openxmlformats.org/officeDocument/2006/relationships/hyperlink" Target="https://data.nlextract.nl/opentopo/400pixkm/gem/Gem-Ermelo-OpenTopo.jpg" TargetMode="External"/><Relationship Id="rId351" Type="http://schemas.openxmlformats.org/officeDocument/2006/relationships/hyperlink" Target="https://www.lochem.nl/" TargetMode="External"/><Relationship Id="rId393" Type="http://schemas.openxmlformats.org/officeDocument/2006/relationships/hyperlink" Target="https://www.montfoort.nl/" TargetMode="External"/><Relationship Id="rId407" Type="http://schemas.openxmlformats.org/officeDocument/2006/relationships/hyperlink" Target="https://www.nijmegen.nl/" TargetMode="External"/><Relationship Id="rId449" Type="http://schemas.openxmlformats.org/officeDocument/2006/relationships/hyperlink" Target="https://www.opmeer.nl/" TargetMode="External"/><Relationship Id="rId614" Type="http://schemas.openxmlformats.org/officeDocument/2006/relationships/hyperlink" Target="https://data.nlextract.nl/opentopo/400pixkm/gem/Gem-Vlieland-OpenTopo.jpg" TargetMode="External"/><Relationship Id="rId656" Type="http://schemas.openxmlformats.org/officeDocument/2006/relationships/hyperlink" Target="https://data.nlextract.nl/opentopo/400pixkm/gem/Gem-Westland-OpenTopo.jpg" TargetMode="External"/><Relationship Id="rId211" Type="http://schemas.openxmlformats.org/officeDocument/2006/relationships/hyperlink" Target="https://www.gouda.nl/" TargetMode="External"/><Relationship Id="rId253" Type="http://schemas.openxmlformats.org/officeDocument/2006/relationships/hyperlink" Target="https://www.heeze-leende.nl/" TargetMode="External"/><Relationship Id="rId295" Type="http://schemas.openxmlformats.org/officeDocument/2006/relationships/hyperlink" Target="https://www.houten.nl/" TargetMode="External"/><Relationship Id="rId309" Type="http://schemas.openxmlformats.org/officeDocument/2006/relationships/hyperlink" Target="https://www.katwijk.nl/" TargetMode="External"/><Relationship Id="rId460" Type="http://schemas.openxmlformats.org/officeDocument/2006/relationships/hyperlink" Target="https://data.nlextract.nl/opentopo/400pixkm/gem/Gem-Oudewater-OpenTopo.jpg" TargetMode="External"/><Relationship Id="rId516" Type="http://schemas.openxmlformats.org/officeDocument/2006/relationships/hyperlink" Target="https://data.nlextract.nl/opentopo/400pixkm/gem/Gem-Schiermonnikoog-OpenTopo.jpg" TargetMode="External"/><Relationship Id="rId698" Type="http://schemas.openxmlformats.org/officeDocument/2006/relationships/hyperlink" Target="https://data.nlextract.nl/opentopo/400pixkm/gem/Gem-Zuidplas-OpenTopo.jpg" TargetMode="External"/><Relationship Id="rId48" Type="http://schemas.openxmlformats.org/officeDocument/2006/relationships/hyperlink" Target="https://data.nlextract.nl/opentopo/400pixkm/gem/Gem-Barendrecht-OpenTopo.jpg" TargetMode="External"/><Relationship Id="rId113" Type="http://schemas.openxmlformats.org/officeDocument/2006/relationships/hyperlink" Target="https://www.buren.nl/" TargetMode="External"/><Relationship Id="rId320" Type="http://schemas.openxmlformats.org/officeDocument/2006/relationships/hyperlink" Target="https://data.nlextract.nl/opentopo/400pixkm/gem/Gem-Laarbeek-OpenTopo.jpg" TargetMode="External"/><Relationship Id="rId558" Type="http://schemas.openxmlformats.org/officeDocument/2006/relationships/hyperlink" Target="https://data.nlextract.nl/opentopo/400pixkm/gem/Gem-Terschelling-OpenTopo.jpg" TargetMode="External"/><Relationship Id="rId155" Type="http://schemas.openxmlformats.org/officeDocument/2006/relationships/hyperlink" Target="https://www.dronten.nl/" TargetMode="External"/><Relationship Id="rId197" Type="http://schemas.openxmlformats.org/officeDocument/2006/relationships/hyperlink" Target="https://www.gennep.nl/" TargetMode="External"/><Relationship Id="rId362" Type="http://schemas.openxmlformats.org/officeDocument/2006/relationships/hyperlink" Target="https://data.nlextract.nl/opentopo/400pixkm/gem/Gem-Maasdriel-OpenTopo.jpg" TargetMode="External"/><Relationship Id="rId418" Type="http://schemas.openxmlformats.org/officeDocument/2006/relationships/hyperlink" Target="https://data.nlextract.nl/opentopo/400pixkm/gem/Gem-Noordoostpolder-OpenTopo.jpg" TargetMode="External"/><Relationship Id="rId625" Type="http://schemas.openxmlformats.org/officeDocument/2006/relationships/hyperlink" Target="http://waadhoeke.archiefweb.eu/" TargetMode="External"/><Relationship Id="rId222" Type="http://schemas.openxmlformats.org/officeDocument/2006/relationships/hyperlink" Target="https://data.nlextract.nl/opentopo/400pixkm/gem/Gem-Haaksbergen-OpenTopo.jpg" TargetMode="External"/><Relationship Id="rId264" Type="http://schemas.openxmlformats.org/officeDocument/2006/relationships/hyperlink" Target="https://data.nlextract.nl/opentopo/400pixkm/gem/Gem-Helmond-OpenTopo.jpg" TargetMode="External"/><Relationship Id="rId471" Type="http://schemas.openxmlformats.org/officeDocument/2006/relationships/hyperlink" Target="https://www.purmerend.nl/" TargetMode="External"/><Relationship Id="rId667" Type="http://schemas.openxmlformats.org/officeDocument/2006/relationships/hyperlink" Target="https://www.wijkbijduurstede.nl/" TargetMode="External"/><Relationship Id="rId17" Type="http://schemas.openxmlformats.org/officeDocument/2006/relationships/hyperlink" Target="http://gemeente.almere.nl/" TargetMode="External"/><Relationship Id="rId59" Type="http://schemas.openxmlformats.org/officeDocument/2006/relationships/hyperlink" Target="https://www.bergendal.nl/" TargetMode="External"/><Relationship Id="rId124" Type="http://schemas.openxmlformats.org/officeDocument/2006/relationships/hyperlink" Target="https://data.nlextract.nl/opentopo/400pixkm/gem/Gem-Cuijk-OpenTopo.jpg" TargetMode="External"/><Relationship Id="rId527" Type="http://schemas.openxmlformats.org/officeDocument/2006/relationships/hyperlink" Target="https://www.sliedrecht.nl/" TargetMode="External"/><Relationship Id="rId569" Type="http://schemas.openxmlformats.org/officeDocument/2006/relationships/hyperlink" Target="https://www.tubbergen.nl/" TargetMode="External"/><Relationship Id="rId70" Type="http://schemas.openxmlformats.org/officeDocument/2006/relationships/hyperlink" Target="https://data.nlextract.nl/opentopo/400pixkm/gem/Gem-Bernheze-OpenTopo.jpg" TargetMode="External"/><Relationship Id="rId166" Type="http://schemas.openxmlformats.org/officeDocument/2006/relationships/hyperlink" Target="https://data.nlextract.nl/opentopo/400pixkm/gem/Gem-Ede-OpenTopo.jpg" TargetMode="External"/><Relationship Id="rId331" Type="http://schemas.openxmlformats.org/officeDocument/2006/relationships/hyperlink" Target="https://www.laren.nl/" TargetMode="External"/><Relationship Id="rId373" Type="http://schemas.openxmlformats.org/officeDocument/2006/relationships/hyperlink" Target="https://www.meierijstad.nl/" TargetMode="External"/><Relationship Id="rId429" Type="http://schemas.openxmlformats.org/officeDocument/2006/relationships/hyperlink" Target="https://www.oisterwijk.nl/" TargetMode="External"/><Relationship Id="rId580" Type="http://schemas.openxmlformats.org/officeDocument/2006/relationships/hyperlink" Target="https://data.nlextract.nl/opentopo/400pixkm/gem/Gem-Uitgeest-OpenTopo.jpg" TargetMode="External"/><Relationship Id="rId636" Type="http://schemas.openxmlformats.org/officeDocument/2006/relationships/hyperlink" Target="https://data.nlextract.nl/opentopo/400pixkm/gem/Gem-Wassenaar-OpenTopo.jpg" TargetMode="External"/><Relationship Id="rId1" Type="http://schemas.openxmlformats.org/officeDocument/2006/relationships/hyperlink" Target="https://www.aaenhunze.nl/" TargetMode="External"/><Relationship Id="rId233" Type="http://schemas.openxmlformats.org/officeDocument/2006/relationships/hyperlink" Target="https://www.harderwijk.nl/" TargetMode="External"/><Relationship Id="rId440" Type="http://schemas.openxmlformats.org/officeDocument/2006/relationships/hyperlink" Target="https://data.nlextract.nl/opentopo/400pixkm/gem/Gem-Ommen-OpenTopo.jpg" TargetMode="External"/><Relationship Id="rId678" Type="http://schemas.openxmlformats.org/officeDocument/2006/relationships/hyperlink" Target="https://data.nlextract.nl/opentopo/400pixkm/gem/Gem-Wormerland-OpenTopo.jpg" TargetMode="External"/><Relationship Id="rId28" Type="http://schemas.openxmlformats.org/officeDocument/2006/relationships/hyperlink" Target="https://data.nlextract.nl/opentopo/400pixkm/gem/Gem-Amersfoort-OpenTopo.jpg" TargetMode="External"/><Relationship Id="rId275" Type="http://schemas.openxmlformats.org/officeDocument/2006/relationships/hyperlink" Target="https://www.hillegom.nl/inwoners.html" TargetMode="External"/><Relationship Id="rId300" Type="http://schemas.openxmlformats.org/officeDocument/2006/relationships/hyperlink" Target="https://data.nlextract.nl/opentopo/400pixkm/gem/Gem-Hulst-OpenTopo.jpg" TargetMode="External"/><Relationship Id="rId482" Type="http://schemas.openxmlformats.org/officeDocument/2006/relationships/hyperlink" Target="https://data.nlextract.nl/opentopo/400pixkm/gem/Gem-Renswoude-OpenTopo.jpg" TargetMode="External"/><Relationship Id="rId538" Type="http://schemas.openxmlformats.org/officeDocument/2006/relationships/hyperlink" Target="https://data.nlextract.nl/opentopo/400pixkm/gem/Gem-Son%20en%20Breugel-OpenTopo.jpg" TargetMode="External"/><Relationship Id="rId703" Type="http://schemas.openxmlformats.org/officeDocument/2006/relationships/hyperlink" Target="https://www.zwartewaterland.nl/" TargetMode="External"/><Relationship Id="rId81" Type="http://schemas.openxmlformats.org/officeDocument/2006/relationships/hyperlink" Target="https://www.blaricum.nl/" TargetMode="External"/><Relationship Id="rId135" Type="http://schemas.openxmlformats.org/officeDocument/2006/relationships/hyperlink" Target="https://www.deurne.nl/" TargetMode="External"/><Relationship Id="rId177" Type="http://schemas.openxmlformats.org/officeDocument/2006/relationships/hyperlink" Target="https://gemeente.emmen.nl/" TargetMode="External"/><Relationship Id="rId342" Type="http://schemas.openxmlformats.org/officeDocument/2006/relationships/hyperlink" Target="https://data.nlextract.nl/opentopo/400pixkm/gem/Gem-Lelystad-OpenTopo.jpg" TargetMode="External"/><Relationship Id="rId384" Type="http://schemas.openxmlformats.org/officeDocument/2006/relationships/hyperlink" Target="https://data.nlextract.nl/opentopo/400pixkm/gem/Gem-Midden-Groningen-OpenTopo.jpg" TargetMode="External"/><Relationship Id="rId591" Type="http://schemas.openxmlformats.org/officeDocument/2006/relationships/hyperlink" Target="http://www.valkenburg.nl/" TargetMode="External"/><Relationship Id="rId605" Type="http://schemas.openxmlformats.org/officeDocument/2006/relationships/hyperlink" Target="https://www.venlo.nl/" TargetMode="External"/><Relationship Id="rId202" Type="http://schemas.openxmlformats.org/officeDocument/2006/relationships/hyperlink" Target="https://data.nlextract.nl/opentopo/400pixkm/gem/Gem-Goeree-Overflakkee-OpenTopo.jpg" TargetMode="External"/><Relationship Id="rId244" Type="http://schemas.openxmlformats.org/officeDocument/2006/relationships/hyperlink" Target="https://data.nlextract.nl/opentopo/400pixkm/gem/Gem-Heemstede-OpenTopo.jpg" TargetMode="External"/><Relationship Id="rId647" Type="http://schemas.openxmlformats.org/officeDocument/2006/relationships/hyperlink" Target="https://www.westerkwartier.nl/" TargetMode="External"/><Relationship Id="rId689" Type="http://schemas.openxmlformats.org/officeDocument/2006/relationships/hyperlink" Target="https://www.zeist.nl/" TargetMode="External"/><Relationship Id="rId39" Type="http://schemas.openxmlformats.org/officeDocument/2006/relationships/hyperlink" Target="https://www.assen.nl/" TargetMode="External"/><Relationship Id="rId286" Type="http://schemas.openxmlformats.org/officeDocument/2006/relationships/hyperlink" Target="https://data.nlextract.nl/opentopo/400pixkm/gem/Gem-Het%20Hogeland-OpenTopo.jpg" TargetMode="External"/><Relationship Id="rId451" Type="http://schemas.openxmlformats.org/officeDocument/2006/relationships/hyperlink" Target="https://www.opsterland.nl/" TargetMode="External"/><Relationship Id="rId493" Type="http://schemas.openxmlformats.org/officeDocument/2006/relationships/hyperlink" Target="https://www.rijswijk.nl/" TargetMode="External"/><Relationship Id="rId507" Type="http://schemas.openxmlformats.org/officeDocument/2006/relationships/hyperlink" Target="https://www.rucphen.nl/Inwoner/" TargetMode="External"/><Relationship Id="rId549" Type="http://schemas.openxmlformats.org/officeDocument/2006/relationships/hyperlink" Target="https://www.gemeentestein.nl/inwoners" TargetMode="External"/><Relationship Id="rId50" Type="http://schemas.openxmlformats.org/officeDocument/2006/relationships/hyperlink" Target="https://data.nlextract.nl/opentopo/400pixkm/gem/Gem-Barneveld-OpenTopo.jpg" TargetMode="External"/><Relationship Id="rId104" Type="http://schemas.openxmlformats.org/officeDocument/2006/relationships/hyperlink" Target="https://data.nlextract.nl/opentopo/400pixkm/gem/Gem-Bronckhorst-OpenTopo.jpg" TargetMode="External"/><Relationship Id="rId146" Type="http://schemas.openxmlformats.org/officeDocument/2006/relationships/hyperlink" Target="https://data.nlextract.nl/opentopo/400pixkm/gem/Gem-Doetinchem-OpenTopo.jpg" TargetMode="External"/><Relationship Id="rId188" Type="http://schemas.openxmlformats.org/officeDocument/2006/relationships/hyperlink" Target="https://data.nlextract.nl/opentopo/400pixkm/gem/Gem-Etten-Leur-OpenTopo.jpg" TargetMode="External"/><Relationship Id="rId311" Type="http://schemas.openxmlformats.org/officeDocument/2006/relationships/hyperlink" Target="https://www.kerkrade.nl/" TargetMode="External"/><Relationship Id="rId353" Type="http://schemas.openxmlformats.org/officeDocument/2006/relationships/hyperlink" Target="https://www.loonopzand.nl/" TargetMode="External"/><Relationship Id="rId395" Type="http://schemas.openxmlformats.org/officeDocument/2006/relationships/hyperlink" Target="https://www.mookenmiddelaar.nl/" TargetMode="External"/><Relationship Id="rId409" Type="http://schemas.openxmlformats.org/officeDocument/2006/relationships/hyperlink" Target="https://www.nissewaard.nl/" TargetMode="External"/><Relationship Id="rId560" Type="http://schemas.openxmlformats.org/officeDocument/2006/relationships/hyperlink" Target="https://data.nlextract.nl/opentopo/400pixkm/gem/Gem-Texel-OpenTopo.jpg" TargetMode="External"/><Relationship Id="rId92" Type="http://schemas.openxmlformats.org/officeDocument/2006/relationships/hyperlink" Target="https://data.nlextract.nl/opentopo/400pixkm/gem/Gem-Borne-OpenTopo.jpg" TargetMode="External"/><Relationship Id="rId213" Type="http://schemas.openxmlformats.org/officeDocument/2006/relationships/hyperlink" Target="https://www.grave.nl/inwoners" TargetMode="External"/><Relationship Id="rId420" Type="http://schemas.openxmlformats.org/officeDocument/2006/relationships/hyperlink" Target="https://data.nlextract.nl/opentopo/400pixkm/gem/Gem-Noordwijk-OpenTopo.jpg" TargetMode="External"/><Relationship Id="rId616" Type="http://schemas.openxmlformats.org/officeDocument/2006/relationships/hyperlink" Target="https://data.nlextract.nl/opentopo/400pixkm/gem/Gem-Vlissingen-OpenTopo.jpg" TargetMode="External"/><Relationship Id="rId658" Type="http://schemas.openxmlformats.org/officeDocument/2006/relationships/hyperlink" Target="https://data.nlextract.nl/opentopo/400pixkm/gem/Gem-Weststellingwerf-OpenTopo.jpg" TargetMode="External"/><Relationship Id="rId255" Type="http://schemas.openxmlformats.org/officeDocument/2006/relationships/hyperlink" Target="https://www.heiloo.nl/" TargetMode="External"/><Relationship Id="rId297" Type="http://schemas.openxmlformats.org/officeDocument/2006/relationships/hyperlink" Target="https://www.huizen.nl/" TargetMode="External"/><Relationship Id="rId462" Type="http://schemas.openxmlformats.org/officeDocument/2006/relationships/hyperlink" Target="https://data.nlextract.nl/opentopo/400pixkm/gem/Gem-Overbetuwe-OpenTopo.jpg" TargetMode="External"/><Relationship Id="rId518" Type="http://schemas.openxmlformats.org/officeDocument/2006/relationships/hyperlink" Target="https://data.nlextract.nl/opentopo/400pixkm/gem/Gem-Schouwen-Duiveland-OpenTopo.jpg" TargetMode="External"/><Relationship Id="rId115" Type="http://schemas.openxmlformats.org/officeDocument/2006/relationships/hyperlink" Target="https://www.capelleaandenijssel.nl/" TargetMode="External"/><Relationship Id="rId157" Type="http://schemas.openxmlformats.org/officeDocument/2006/relationships/hyperlink" Target="https://www.druten.nl/" TargetMode="External"/><Relationship Id="rId322" Type="http://schemas.openxmlformats.org/officeDocument/2006/relationships/hyperlink" Target="https://data.nlextract.nl/opentopo/400pixkm/gem/Gem-Landerd-OpenTopo.jpg" TargetMode="External"/><Relationship Id="rId364" Type="http://schemas.openxmlformats.org/officeDocument/2006/relationships/hyperlink" Target="https://data.nlextract.nl/opentopo/400pixkm/gem/Gem-Maasgouw-OpenTopo.jpg" TargetMode="External"/><Relationship Id="rId61" Type="http://schemas.openxmlformats.org/officeDocument/2006/relationships/hyperlink" Target="https://www.bergeijk.nl/" TargetMode="External"/><Relationship Id="rId199" Type="http://schemas.openxmlformats.org/officeDocument/2006/relationships/hyperlink" Target="https://www.gilzerijen.nl/" TargetMode="External"/><Relationship Id="rId571" Type="http://schemas.openxmlformats.org/officeDocument/2006/relationships/hyperlink" Target="https://www.twenterand.nl/" TargetMode="External"/><Relationship Id="rId627" Type="http://schemas.openxmlformats.org/officeDocument/2006/relationships/hyperlink" Target="https://www.waalre.nl/" TargetMode="External"/><Relationship Id="rId669" Type="http://schemas.openxmlformats.org/officeDocument/2006/relationships/hyperlink" Target="https://www.winterswijk.nl/" TargetMode="External"/><Relationship Id="rId19" Type="http://schemas.openxmlformats.org/officeDocument/2006/relationships/hyperlink" Target="https://www.alphenaandenrijn.nl/" TargetMode="External"/><Relationship Id="rId224" Type="http://schemas.openxmlformats.org/officeDocument/2006/relationships/hyperlink" Target="https://data.nlextract.nl/opentopo/400pixkm/gem/Gem-Haaren-OpenTopo.jpg" TargetMode="External"/><Relationship Id="rId266" Type="http://schemas.openxmlformats.org/officeDocument/2006/relationships/hyperlink" Target="https://data.nlextract.nl/opentopo/400pixkm/gem/Gem-Hendrik-Ido-Ambacht-OpenTopo.jpg" TargetMode="External"/><Relationship Id="rId431" Type="http://schemas.openxmlformats.org/officeDocument/2006/relationships/hyperlink" Target="https://www.gemeente-oldambt.nl/" TargetMode="External"/><Relationship Id="rId473" Type="http://schemas.openxmlformats.org/officeDocument/2006/relationships/hyperlink" Target="http://www.putten.nl/" TargetMode="External"/><Relationship Id="rId529" Type="http://schemas.openxmlformats.org/officeDocument/2006/relationships/hyperlink" Target="https://www.gemeentesluis.nl/" TargetMode="External"/><Relationship Id="rId680" Type="http://schemas.openxmlformats.org/officeDocument/2006/relationships/hyperlink" Target="https://data.nlextract.nl/opentopo/400pixkm/gem/Gem-Woudenberg-OpenTopo.jpg" TargetMode="External"/><Relationship Id="rId30" Type="http://schemas.openxmlformats.org/officeDocument/2006/relationships/hyperlink" Target="https://data.nlextract.nl/opentopo/400pixkm/gem/Gem-Amstelveen-OpenTopo.jpg" TargetMode="External"/><Relationship Id="rId126" Type="http://schemas.openxmlformats.org/officeDocument/2006/relationships/hyperlink" Target="https://data.nlextract.nl/opentopo/400pixkm/gem/Gem-Culemborg-OpenTopo.jpg" TargetMode="External"/><Relationship Id="rId168" Type="http://schemas.openxmlformats.org/officeDocument/2006/relationships/hyperlink" Target="https://data.nlextract.nl/opentopo/400pixkm/gem/Gem-Eemnes-OpenTopo.jpg" TargetMode="External"/><Relationship Id="rId333" Type="http://schemas.openxmlformats.org/officeDocument/2006/relationships/hyperlink" Target="https://www.leeuwarden.nl/" TargetMode="External"/><Relationship Id="rId540" Type="http://schemas.openxmlformats.org/officeDocument/2006/relationships/hyperlink" Target="https://data.nlextract.nl/opentopo/400pixkm/gem/Gem-Stadskanaal-OpenTopo.jpg" TargetMode="External"/><Relationship Id="rId72" Type="http://schemas.openxmlformats.org/officeDocument/2006/relationships/hyperlink" Target="https://data.nlextract.nl/opentopo/400pixkm/gem/Gem-Best-OpenTopo.jpg" TargetMode="External"/><Relationship Id="rId375" Type="http://schemas.openxmlformats.org/officeDocument/2006/relationships/hyperlink" Target="https://www.meppel.nl/" TargetMode="External"/><Relationship Id="rId582" Type="http://schemas.openxmlformats.org/officeDocument/2006/relationships/hyperlink" Target="https://data.nlextract.nl/opentopo/400pixkm/gem/Gem-Uithoorn-OpenTopo.jpg" TargetMode="External"/><Relationship Id="rId638" Type="http://schemas.openxmlformats.org/officeDocument/2006/relationships/hyperlink" Target="https://data.nlextract.nl/opentopo/400pixkm/gem/Gem-Waterland-OpenTopo.jpg" TargetMode="External"/><Relationship Id="rId3" Type="http://schemas.openxmlformats.org/officeDocument/2006/relationships/hyperlink" Target="https://www.aalsmeer.nl/" TargetMode="External"/><Relationship Id="rId235" Type="http://schemas.openxmlformats.org/officeDocument/2006/relationships/hyperlink" Target="https://www.hardinxveld-giessendam.nl/" TargetMode="External"/><Relationship Id="rId277" Type="http://schemas.openxmlformats.org/officeDocument/2006/relationships/hyperlink" Target="https://www.hilvarenbeek.nl/" TargetMode="External"/><Relationship Id="rId400" Type="http://schemas.openxmlformats.org/officeDocument/2006/relationships/hyperlink" Target="https://data.nlextract.nl/opentopo/400pixkm/gem/Gem-Nederweert-OpenTopo.jpg" TargetMode="External"/><Relationship Id="rId442" Type="http://schemas.openxmlformats.org/officeDocument/2006/relationships/hyperlink" Target="https://data.nlextract.nl/opentopo/400pixkm/gem/Gem-OostGelre-OpenTopo.jpg" TargetMode="External"/><Relationship Id="rId484" Type="http://schemas.openxmlformats.org/officeDocument/2006/relationships/hyperlink" Target="https://data.nlextract.nl/opentopo/400pixkm/gem/Gem-Reusel-De%20Mierden-OpenTopo.jpg" TargetMode="External"/><Relationship Id="rId705" Type="http://schemas.openxmlformats.org/officeDocument/2006/relationships/hyperlink" Target="https://www.zwijndrecht.nl/" TargetMode="External"/><Relationship Id="rId137" Type="http://schemas.openxmlformats.org/officeDocument/2006/relationships/hyperlink" Target="https://www.deventer.nl/" TargetMode="External"/><Relationship Id="rId302" Type="http://schemas.openxmlformats.org/officeDocument/2006/relationships/hyperlink" Target="https://data.nlextract.nl/opentopo/400pixkm/gem/Gem-IJsselstein-OpenTopo.jpg" TargetMode="External"/><Relationship Id="rId344" Type="http://schemas.openxmlformats.org/officeDocument/2006/relationships/hyperlink" Target="https://data.nlextract.nl/opentopo/400pixkm/gem/Gem-Leudal-OpenTopo.jpg" TargetMode="External"/><Relationship Id="rId691" Type="http://schemas.openxmlformats.org/officeDocument/2006/relationships/hyperlink" Target="https://www.zevenaar.nl/" TargetMode="External"/><Relationship Id="rId41" Type="http://schemas.openxmlformats.org/officeDocument/2006/relationships/hyperlink" Target="https://www.asten.nl/inwoners.html" TargetMode="External"/><Relationship Id="rId83" Type="http://schemas.openxmlformats.org/officeDocument/2006/relationships/hyperlink" Target="https://www.bloemendaal.nl/home.html" TargetMode="External"/><Relationship Id="rId179" Type="http://schemas.openxmlformats.org/officeDocument/2006/relationships/hyperlink" Target="https://www.enkhuizen.nl/" TargetMode="External"/><Relationship Id="rId386" Type="http://schemas.openxmlformats.org/officeDocument/2006/relationships/hyperlink" Target="https://data.nlextract.nl/opentopo/400pixkm/gem/Gem-Mill%20en%20Sint%20Hubert-OpenTopo.jpg" TargetMode="External"/><Relationship Id="rId551" Type="http://schemas.openxmlformats.org/officeDocument/2006/relationships/hyperlink" Target="https://www.stichtsevecht.nl/" TargetMode="External"/><Relationship Id="rId593" Type="http://schemas.openxmlformats.org/officeDocument/2006/relationships/hyperlink" Target="https://www.valkenswaard.nl/" TargetMode="External"/><Relationship Id="rId607" Type="http://schemas.openxmlformats.org/officeDocument/2006/relationships/hyperlink" Target="https://venray.nl/" TargetMode="External"/><Relationship Id="rId649" Type="http://schemas.openxmlformats.org/officeDocument/2006/relationships/hyperlink" Target="https://www.gemeentewesterveld.nl/" TargetMode="External"/><Relationship Id="rId190" Type="http://schemas.openxmlformats.org/officeDocument/2006/relationships/hyperlink" Target="https://data.nlextract.nl/opentopo/400pixkm/gem/Gem-De%20Fryske%20Marren-OpenTopo.jpg" TargetMode="External"/><Relationship Id="rId204" Type="http://schemas.openxmlformats.org/officeDocument/2006/relationships/hyperlink" Target="https://data.nlextract.nl/opentopo/400pixkm/gem/Gem-Goes-OpenTopo.jpg" TargetMode="External"/><Relationship Id="rId246" Type="http://schemas.openxmlformats.org/officeDocument/2006/relationships/hyperlink" Target="https://data.nlextract.nl/opentopo/400pixkm/gem/Gem-Heerde-OpenTopo.jpg" TargetMode="External"/><Relationship Id="rId288" Type="http://schemas.openxmlformats.org/officeDocument/2006/relationships/hyperlink" Target="https://data.nlextract.nl/opentopo/400pixkm/gem/Gem-Hollands%20Kroon-OpenTopo.jpg" TargetMode="External"/><Relationship Id="rId411" Type="http://schemas.openxmlformats.org/officeDocument/2006/relationships/hyperlink" Target="https://noardeast-fryslan.nl/" TargetMode="External"/><Relationship Id="rId453" Type="http://schemas.openxmlformats.org/officeDocument/2006/relationships/hyperlink" Target="https://www.oss.nl/" TargetMode="External"/><Relationship Id="rId509" Type="http://schemas.openxmlformats.org/officeDocument/2006/relationships/hyperlink" Target="https://www.schagen.nl/" TargetMode="External"/><Relationship Id="rId660" Type="http://schemas.openxmlformats.org/officeDocument/2006/relationships/hyperlink" Target="https://data.nlextract.nl/opentopo/400pixkm/gem/Gem-Westvoorne-OpenTopo.jpg" TargetMode="External"/><Relationship Id="rId106" Type="http://schemas.openxmlformats.org/officeDocument/2006/relationships/hyperlink" Target="https://data.nlextract.nl/opentopo/400pixkm/gem/Gem-Brummen-OpenTopo.jpg" TargetMode="External"/><Relationship Id="rId313" Type="http://schemas.openxmlformats.org/officeDocument/2006/relationships/hyperlink" Target="https://www.koggenland.nl/" TargetMode="External"/><Relationship Id="rId495" Type="http://schemas.openxmlformats.org/officeDocument/2006/relationships/hyperlink" Target="https://www.roerdalen.nl/" TargetMode="External"/><Relationship Id="rId10" Type="http://schemas.openxmlformats.org/officeDocument/2006/relationships/hyperlink" Target="https://data.nlextract.nl/opentopo/400pixkm/gem/Gem-Alblasserdam-OpenTopo.jpg" TargetMode="External"/><Relationship Id="rId52" Type="http://schemas.openxmlformats.org/officeDocument/2006/relationships/hyperlink" Target="https://data.nlextract.nl/opentopo/400pixkm/gem/Gem-Beek-OpenTopo.jpg" TargetMode="External"/><Relationship Id="rId94" Type="http://schemas.openxmlformats.org/officeDocument/2006/relationships/hyperlink" Target="https://data.nlextract.nl/opentopo/400pixkm/gem/Gem-Borsele-OpenTopo.jpg" TargetMode="External"/><Relationship Id="rId148" Type="http://schemas.openxmlformats.org/officeDocument/2006/relationships/hyperlink" Target="https://data.nlextract.nl/opentopo/400pixkm/gem/Gem-Dongen-OpenTopo.jpg" TargetMode="External"/><Relationship Id="rId355" Type="http://schemas.openxmlformats.org/officeDocument/2006/relationships/hyperlink" Target="https://www.lopik.nl/" TargetMode="External"/><Relationship Id="rId397" Type="http://schemas.openxmlformats.org/officeDocument/2006/relationships/hyperlink" Target="https://www.nederbetuwe.nl/" TargetMode="External"/><Relationship Id="rId520" Type="http://schemas.openxmlformats.org/officeDocument/2006/relationships/hyperlink" Target="https://data.nlextract.nl/opentopo/400pixkm/gem/Gem-Simpelveld-OpenTopo.jpg" TargetMode="External"/><Relationship Id="rId562" Type="http://schemas.openxmlformats.org/officeDocument/2006/relationships/hyperlink" Target="https://data.nlextract.nl/opentopo/400pixkm/gem/Gem-Teylingen-OpenTopo.jpg" TargetMode="External"/><Relationship Id="rId618" Type="http://schemas.openxmlformats.org/officeDocument/2006/relationships/hyperlink" Target="https://data.nlextract.nl/opentopo/400pixkm/gem/Gem-Voerendaal-OpenTopo.jpg" TargetMode="External"/><Relationship Id="rId215" Type="http://schemas.openxmlformats.org/officeDocument/2006/relationships/hyperlink" Target="https://gemeente.groningen.nl/" TargetMode="External"/><Relationship Id="rId257" Type="http://schemas.openxmlformats.org/officeDocument/2006/relationships/hyperlink" Target="https://www.denhelder.nl/" TargetMode="External"/><Relationship Id="rId422" Type="http://schemas.openxmlformats.org/officeDocument/2006/relationships/hyperlink" Target="https://data.nlextract.nl/opentopo/400pixkm/gem/Gem-Nuenenca-OpenTopo.jpg" TargetMode="External"/><Relationship Id="rId464" Type="http://schemas.openxmlformats.org/officeDocument/2006/relationships/hyperlink" Target="https://data.nlextract.nl/opentopo/400pixkm/gem/Gem-Papendrecht-OpenTopo.jpg" TargetMode="External"/><Relationship Id="rId299" Type="http://schemas.openxmlformats.org/officeDocument/2006/relationships/hyperlink" Target="https://www.gemeentehulst.nl/" TargetMode="External"/><Relationship Id="rId63" Type="http://schemas.openxmlformats.org/officeDocument/2006/relationships/hyperlink" Target="https://data.nlextract.nl/opentopo/400pixkm/gem/Gem-Bergen%20(NH.)-OpenTopo.jpg" TargetMode="External"/><Relationship Id="rId159" Type="http://schemas.openxmlformats.org/officeDocument/2006/relationships/hyperlink" Target="https://www.duiven.nl/" TargetMode="External"/><Relationship Id="rId366" Type="http://schemas.openxmlformats.org/officeDocument/2006/relationships/hyperlink" Target="https://data.nlextract.nl/opentopo/400pixkm/gem/Gem-Maassluis-OpenTopo.jpg" TargetMode="External"/><Relationship Id="rId573" Type="http://schemas.openxmlformats.org/officeDocument/2006/relationships/hyperlink" Target="https://www.tynaarlo.nl/" TargetMode="External"/><Relationship Id="rId226" Type="http://schemas.openxmlformats.org/officeDocument/2006/relationships/hyperlink" Target="https://data.nlextract.nl/opentopo/400pixkm/gem/Gem-Haarlem-OpenTopo.jpg" TargetMode="External"/><Relationship Id="rId433" Type="http://schemas.openxmlformats.org/officeDocument/2006/relationships/hyperlink" Target="https://www.oldebroek.nl/" TargetMode="External"/><Relationship Id="rId640" Type="http://schemas.openxmlformats.org/officeDocument/2006/relationships/hyperlink" Target="https://data.nlextract.nl/opentopo/400pixkm/gem/Gem-Weert-OpenTopo.jpg" TargetMode="External"/><Relationship Id="rId74" Type="http://schemas.openxmlformats.org/officeDocument/2006/relationships/hyperlink" Target="https://data.nlextract.nl/opentopo/400pixkm/gem/Gem-Beuningen-OpenTopo.jpg" TargetMode="External"/><Relationship Id="rId377" Type="http://schemas.openxmlformats.org/officeDocument/2006/relationships/hyperlink" Target="https://www.middelburg.nl/" TargetMode="External"/><Relationship Id="rId500" Type="http://schemas.openxmlformats.org/officeDocument/2006/relationships/hyperlink" Target="https://data.nlextract.nl/opentopo/400pixkm/gem/Gem-De%20Ronde%20Venen-OpenTopo.jpg" TargetMode="External"/><Relationship Id="rId584" Type="http://schemas.openxmlformats.org/officeDocument/2006/relationships/hyperlink" Target="https://data.nlextract.nl/opentopo/400pixkm/gem/Gem-Urk-OpenTopo.jpg" TargetMode="External"/><Relationship Id="rId5" Type="http://schemas.openxmlformats.org/officeDocument/2006/relationships/hyperlink" Target="https://www.aalten.nl/" TargetMode="External"/><Relationship Id="rId237" Type="http://schemas.openxmlformats.org/officeDocument/2006/relationships/hyperlink" Target="https://www.harlingen.nl/" TargetMode="External"/><Relationship Id="rId444" Type="http://schemas.openxmlformats.org/officeDocument/2006/relationships/hyperlink" Target="https://data.nlextract.nl/opentopo/400pixkm/gem/Gem-Oosterhout-OpenTopo.jpg" TargetMode="External"/><Relationship Id="rId651" Type="http://schemas.openxmlformats.org/officeDocument/2006/relationships/hyperlink" Target="https://www.westervoort.nl/" TargetMode="External"/><Relationship Id="rId290" Type="http://schemas.openxmlformats.org/officeDocument/2006/relationships/hyperlink" Target="https://data.nlextract.nl/opentopo/400pixkm/gem/Gem-Hoogeveen-OpenTopo.jpg" TargetMode="External"/><Relationship Id="rId304" Type="http://schemas.openxmlformats.org/officeDocument/2006/relationships/hyperlink" Target="https://data.nlextract.nl/opentopo/400pixkm/gem/Gem-Kaag%20en%20Braassem-OpenTopo.jpg" TargetMode="External"/><Relationship Id="rId388" Type="http://schemas.openxmlformats.org/officeDocument/2006/relationships/hyperlink" Target="https://data.nlextract.nl/opentopo/400pixkm/gem/Gem-Moerdijk-OpenTopo.jpg" TargetMode="External"/><Relationship Id="rId511" Type="http://schemas.openxmlformats.org/officeDocument/2006/relationships/hyperlink" Target="https://www.scherpenzeel.nl/" TargetMode="External"/><Relationship Id="rId609" Type="http://schemas.openxmlformats.org/officeDocument/2006/relationships/hyperlink" Target="https://www.vijfheerenlanden.nl/" TargetMode="External"/><Relationship Id="rId85" Type="http://schemas.openxmlformats.org/officeDocument/2006/relationships/hyperlink" Target="https://www.bodegraven-reeuwijk.nl/" TargetMode="External"/><Relationship Id="rId150" Type="http://schemas.openxmlformats.org/officeDocument/2006/relationships/hyperlink" Target="https://data.nlextract.nl/opentopo/400pixkm/gem/Gem-Dordrecht-OpenTopo.jpg" TargetMode="External"/><Relationship Id="rId595" Type="http://schemas.openxmlformats.org/officeDocument/2006/relationships/hyperlink" Target="https://www.veendam.nl/" TargetMode="External"/><Relationship Id="rId248" Type="http://schemas.openxmlformats.org/officeDocument/2006/relationships/hyperlink" Target="https://data.nlextract.nl/opentopo/400pixkm/gem/Gem-Heerenveen-OpenTopo.jpg" TargetMode="External"/><Relationship Id="rId455" Type="http://schemas.openxmlformats.org/officeDocument/2006/relationships/hyperlink" Target="https://www.oude-ijsselstreek.nl/" TargetMode="External"/><Relationship Id="rId662" Type="http://schemas.openxmlformats.org/officeDocument/2006/relationships/hyperlink" Target="https://data.nlextract.nl/opentopo/400pixkm/gem/Gem-Wierden-OpenTopo.jpg" TargetMode="External"/><Relationship Id="rId12" Type="http://schemas.openxmlformats.org/officeDocument/2006/relationships/hyperlink" Target="https://data.nlextract.nl/opentopo/400pixkm/gem/Gem-Albrandswaard-OpenTopo.jpg" TargetMode="External"/><Relationship Id="rId108" Type="http://schemas.openxmlformats.org/officeDocument/2006/relationships/hyperlink" Target="https://data.nlextract.nl/opentopo/400pixkm/gem/Gem-Brunssum-OpenTopo.jpg" TargetMode="External"/><Relationship Id="rId315" Type="http://schemas.openxmlformats.org/officeDocument/2006/relationships/hyperlink" Target="https://www.krimpenaandenijssel.nl/" TargetMode="External"/><Relationship Id="rId522" Type="http://schemas.openxmlformats.org/officeDocument/2006/relationships/hyperlink" Target="https://data.nlextract.nl/opentopo/400pixkm/gem/Gem-Sint%20Anthonis-OpenTopo.jpg" TargetMode="External"/><Relationship Id="rId96" Type="http://schemas.openxmlformats.org/officeDocument/2006/relationships/hyperlink" Target="https://data.nlextract.nl/opentopo/400pixkm/gem/Gem-Boxmeer-OpenTopo.jpg" TargetMode="External"/><Relationship Id="rId161" Type="http://schemas.openxmlformats.org/officeDocument/2006/relationships/hyperlink" Target="https://www.echt-susteren.nl/" TargetMode="External"/><Relationship Id="rId399" Type="http://schemas.openxmlformats.org/officeDocument/2006/relationships/hyperlink" Target="https://www.nederweert.nl/" TargetMode="External"/><Relationship Id="rId259" Type="http://schemas.openxmlformats.org/officeDocument/2006/relationships/hyperlink" Target="https://www.hellendoorn.nl/" TargetMode="External"/><Relationship Id="rId466" Type="http://schemas.openxmlformats.org/officeDocument/2006/relationships/hyperlink" Target="https://data.nlextract.nl/opentopo/400pixkm/gem/Gem-Peel%20en%20Maas-OpenTopo.jpg" TargetMode="External"/><Relationship Id="rId673" Type="http://schemas.openxmlformats.org/officeDocument/2006/relationships/hyperlink" Target="https://www.woerden.nl/" TargetMode="External"/><Relationship Id="rId23" Type="http://schemas.openxmlformats.org/officeDocument/2006/relationships/hyperlink" Target="https://www.gemeentealtena.nl/" TargetMode="External"/><Relationship Id="rId119" Type="http://schemas.openxmlformats.org/officeDocument/2006/relationships/hyperlink" Target="https://www.coevorden.nl/" TargetMode="External"/><Relationship Id="rId326" Type="http://schemas.openxmlformats.org/officeDocument/2006/relationships/hyperlink" Target="https://data.nlextract.nl/opentopo/400pixkm/gem/Gem-Landsmeer-OpenTopo.jpg" TargetMode="External"/><Relationship Id="rId533" Type="http://schemas.openxmlformats.org/officeDocument/2006/relationships/hyperlink" Target="https://www.soest.nl/" TargetMode="External"/><Relationship Id="rId172" Type="http://schemas.openxmlformats.org/officeDocument/2006/relationships/hyperlink" Target="https://data.nlextract.nl/opentopo/400pixkm/gem/Gem-Eijsden-Margraten-OpenTopo.jpg" TargetMode="External"/><Relationship Id="rId477" Type="http://schemas.openxmlformats.org/officeDocument/2006/relationships/hyperlink" Target="https://www.reimerswaal.nl/" TargetMode="External"/><Relationship Id="rId600" Type="http://schemas.openxmlformats.org/officeDocument/2006/relationships/hyperlink" Target="https://data.nlextract.nl/opentopo/400pixkm/gem/Gem-Veere-OpenTopo.jpg" TargetMode="External"/><Relationship Id="rId684" Type="http://schemas.openxmlformats.org/officeDocument/2006/relationships/hyperlink" Target="https://data.nlextract.nl/opentopo/400pixkm/gem/Gem-Zaltbommel-OpenTopo.jpg" TargetMode="External"/><Relationship Id="rId337" Type="http://schemas.openxmlformats.org/officeDocument/2006/relationships/hyperlink" Target="https://www.leiderdorp.nl/" TargetMode="External"/><Relationship Id="rId34" Type="http://schemas.openxmlformats.org/officeDocument/2006/relationships/hyperlink" Target="https://data.nlextract.nl/opentopo/400pixkm/gem/Gem-Apeldoorn-OpenTopo.jpg" TargetMode="External"/><Relationship Id="rId544" Type="http://schemas.openxmlformats.org/officeDocument/2006/relationships/hyperlink" Target="https://data.nlextract.nl/opentopo/400pixkm/gem/Gem-Stede%20Broec-OpenTopo.jpg" TargetMode="External"/><Relationship Id="rId183" Type="http://schemas.openxmlformats.org/officeDocument/2006/relationships/hyperlink" Target="https://www.epe.nl/" TargetMode="External"/><Relationship Id="rId390" Type="http://schemas.openxmlformats.org/officeDocument/2006/relationships/hyperlink" Target="https://data.nlextract.nl/opentopo/400pixkm/gem/Gem-Molenlanden-OpenTopo.jpg" TargetMode="External"/><Relationship Id="rId404" Type="http://schemas.openxmlformats.org/officeDocument/2006/relationships/hyperlink" Target="https://data.nlextract.nl/opentopo/400pixkm/gem/Gem-Nieuwkoop-OpenTopo.jpg" TargetMode="External"/><Relationship Id="rId611" Type="http://schemas.openxmlformats.org/officeDocument/2006/relationships/hyperlink" Target="https://www.vlaardingen.nl/" TargetMode="External"/><Relationship Id="rId250" Type="http://schemas.openxmlformats.org/officeDocument/2006/relationships/hyperlink" Target="https://data.nlextract.nl/opentopo/400pixkm/gem/Gem-Heerhugowaard-OpenTopo.jpg" TargetMode="External"/><Relationship Id="rId488" Type="http://schemas.openxmlformats.org/officeDocument/2006/relationships/hyperlink" Target="https://data.nlextract.nl/opentopo/400pixkm/gem/Gem-Rhenen-OpenTopo.jpg" TargetMode="External"/><Relationship Id="rId695" Type="http://schemas.openxmlformats.org/officeDocument/2006/relationships/hyperlink" Target="https://www.zoeterwoude.nl/" TargetMode="External"/><Relationship Id="rId45" Type="http://schemas.openxmlformats.org/officeDocument/2006/relationships/hyperlink" Target="https://www.baarn.nl/" TargetMode="External"/><Relationship Id="rId110" Type="http://schemas.openxmlformats.org/officeDocument/2006/relationships/hyperlink" Target="https://data.nlextract.nl/opentopo/400pixkm/gem/Gem-Bunnik-OpenTopo.jpg" TargetMode="External"/><Relationship Id="rId348" Type="http://schemas.openxmlformats.org/officeDocument/2006/relationships/hyperlink" Target="https://data.nlextract.nl/opentopo/400pixkm/gem/Gem-Lingewaard-OpenTopo.jpg" TargetMode="External"/><Relationship Id="rId555" Type="http://schemas.openxmlformats.org/officeDocument/2006/relationships/hyperlink" Target="https://www.terneuzen.nl/" TargetMode="External"/><Relationship Id="rId194" Type="http://schemas.openxmlformats.org/officeDocument/2006/relationships/hyperlink" Target="https://data.nlextract.nl/opentopo/400pixkm/gem/Gem-Geldrop-Mierlo-OpenTopo.jpg" TargetMode="External"/><Relationship Id="rId208" Type="http://schemas.openxmlformats.org/officeDocument/2006/relationships/hyperlink" Target="https://data.nlextract.nl/opentopo/400pixkm/gem/Gem-Gooise%20Meren-OpenTopo.jpg" TargetMode="External"/><Relationship Id="rId415" Type="http://schemas.openxmlformats.org/officeDocument/2006/relationships/hyperlink" Target="https://www.gemeentenoordenveld.nl/" TargetMode="External"/><Relationship Id="rId622" Type="http://schemas.openxmlformats.org/officeDocument/2006/relationships/hyperlink" Target="https://data.nlextract.nl/opentopo/400pixkm/gem/Gem-Voorst-OpenTopo.jpg" TargetMode="External"/><Relationship Id="rId261" Type="http://schemas.openxmlformats.org/officeDocument/2006/relationships/hyperlink" Target="https://www.hellevoetsluis.nl/" TargetMode="External"/><Relationship Id="rId499" Type="http://schemas.openxmlformats.org/officeDocument/2006/relationships/hyperlink" Target="https://www.derondevenen.nl/" TargetMode="External"/><Relationship Id="rId56" Type="http://schemas.openxmlformats.org/officeDocument/2006/relationships/hyperlink" Target="https://data.nlextract.nl/opentopo/400pixkm/gem/Gem-Beemster-OpenTopo.jpg" TargetMode="External"/><Relationship Id="rId359" Type="http://schemas.openxmlformats.org/officeDocument/2006/relationships/hyperlink" Target="https://www.losser.nl/" TargetMode="External"/><Relationship Id="rId566" Type="http://schemas.openxmlformats.org/officeDocument/2006/relationships/hyperlink" Target="https://data.nlextract.nl/opentopo/400pixkm/gem/Gem-Tiel-OpenTopo.jpg" TargetMode="External"/><Relationship Id="rId121" Type="http://schemas.openxmlformats.org/officeDocument/2006/relationships/hyperlink" Target="https://www.cranendonck.nl/" TargetMode="External"/><Relationship Id="rId219" Type="http://schemas.openxmlformats.org/officeDocument/2006/relationships/hyperlink" Target="https://www.denhaag.nl/nl.htm" TargetMode="External"/><Relationship Id="rId426" Type="http://schemas.openxmlformats.org/officeDocument/2006/relationships/hyperlink" Target="https://data.nlextract.nl/opentopo/400pixkm/gem/Gem-Oegstgeest-OpenTopo.jpg" TargetMode="External"/><Relationship Id="rId633" Type="http://schemas.openxmlformats.org/officeDocument/2006/relationships/hyperlink" Target="https://www.wageningen.nl/" TargetMode="External"/><Relationship Id="rId67" Type="http://schemas.openxmlformats.org/officeDocument/2006/relationships/hyperlink" Target="https://www.gemeenteberkelland.nl/" TargetMode="External"/><Relationship Id="rId272" Type="http://schemas.openxmlformats.org/officeDocument/2006/relationships/hyperlink" Target="https://data.nlextract.nl/opentopo/400pixkm/gem/Gem-Heumen-OpenTopo.jpg" TargetMode="External"/><Relationship Id="rId577" Type="http://schemas.openxmlformats.org/officeDocument/2006/relationships/hyperlink" Target="https://www.uden.nl/" TargetMode="External"/><Relationship Id="rId700" Type="http://schemas.openxmlformats.org/officeDocument/2006/relationships/hyperlink" Target="https://data.nlextract.nl/opentopo/400pixkm/gem/Gem-Zundert-OpenTopo.jpg" TargetMode="External"/><Relationship Id="rId132" Type="http://schemas.openxmlformats.org/officeDocument/2006/relationships/hyperlink" Target="https://data.nlextract.nl/opentopo/400pixkm/gem/Gem-Delft-OpenTopo.jpg" TargetMode="External"/><Relationship Id="rId437" Type="http://schemas.openxmlformats.org/officeDocument/2006/relationships/hyperlink" Target="https://www.olst-wijhe.nl/" TargetMode="External"/><Relationship Id="rId644" Type="http://schemas.openxmlformats.org/officeDocument/2006/relationships/hyperlink" Target="https://data.nlextract.nl/opentopo/400pixkm/gem/Gem-West%20Betuwe-OpenTopo.jpg" TargetMode="External"/><Relationship Id="rId283" Type="http://schemas.openxmlformats.org/officeDocument/2006/relationships/hyperlink" Target="https://www.hofvantwente.nl/bestuur.html" TargetMode="External"/><Relationship Id="rId490" Type="http://schemas.openxmlformats.org/officeDocument/2006/relationships/hyperlink" Target="https://data.nlextract.nl/opentopo/400pixkm/gem/Gem-Ridderkerk-OpenTopo.jpg" TargetMode="External"/><Relationship Id="rId504" Type="http://schemas.openxmlformats.org/officeDocument/2006/relationships/hyperlink" Target="https://data.nlextract.nl/opentopo/400pixkm/gem/Gem-Rotterdam-OpenTopo.jpg" TargetMode="External"/><Relationship Id="rId78" Type="http://schemas.openxmlformats.org/officeDocument/2006/relationships/hyperlink" Target="https://data.nlextract.nl/opentopo/400pixkm/gem/Gem-De%20Bilt-OpenTopo.jpg" TargetMode="External"/><Relationship Id="rId143" Type="http://schemas.openxmlformats.org/officeDocument/2006/relationships/hyperlink" Target="https://www.doesburg.nl/" TargetMode="External"/><Relationship Id="rId350" Type="http://schemas.openxmlformats.org/officeDocument/2006/relationships/hyperlink" Target="https://data.nlextract.nl/opentopo/400pixkm/gem/Gem-Lisse-OpenTopo.jpg" TargetMode="External"/><Relationship Id="rId588" Type="http://schemas.openxmlformats.org/officeDocument/2006/relationships/hyperlink" Target="https://data.nlextract.nl/opentopo/400pixkm/gem/Gem-Utrechtse%20Heuvelrug-OpenTopo.jpg" TargetMode="External"/><Relationship Id="rId9" Type="http://schemas.openxmlformats.org/officeDocument/2006/relationships/hyperlink" Target="https://www.alblasserdam.nl/" TargetMode="External"/><Relationship Id="rId210" Type="http://schemas.openxmlformats.org/officeDocument/2006/relationships/hyperlink" Target="https://data.nlextract.nl/opentopo/400pixkm/gem/Gem-Gorinchem-OpenTopo.jpg" TargetMode="External"/><Relationship Id="rId448" Type="http://schemas.openxmlformats.org/officeDocument/2006/relationships/hyperlink" Target="https://data.nlextract.nl/opentopo/400pixkm/gem/Gem-Oostzaan-OpenTopo.jpg" TargetMode="External"/><Relationship Id="rId655" Type="http://schemas.openxmlformats.org/officeDocument/2006/relationships/hyperlink" Target="https://www.gemeentewestland.nl/" TargetMode="External"/><Relationship Id="rId294" Type="http://schemas.openxmlformats.org/officeDocument/2006/relationships/hyperlink" Target="https://data.nlextract.nl/opentopo/400pixkm/gem/Gem-Horst%20aan%20de%20Maas-OpenTopo.jpg" TargetMode="External"/><Relationship Id="rId308" Type="http://schemas.openxmlformats.org/officeDocument/2006/relationships/hyperlink" Target="https://data.nlextract.nl/opentopo/400pixkm/gem/Gem-Kapelle-OpenTopo.jpg" TargetMode="External"/><Relationship Id="rId515" Type="http://schemas.openxmlformats.org/officeDocument/2006/relationships/hyperlink" Target="https://www.schiermonnikoog.nl/" TargetMode="External"/><Relationship Id="rId89" Type="http://schemas.openxmlformats.org/officeDocument/2006/relationships/hyperlink" Target="https://www.borger-odoorn.nl/home.html" TargetMode="External"/><Relationship Id="rId154" Type="http://schemas.openxmlformats.org/officeDocument/2006/relationships/hyperlink" Target="https://data.nlextract.nl/opentopo/400pixkm/gem/Gem-Drimmelen-OpenTopo.jpg" TargetMode="External"/><Relationship Id="rId361" Type="http://schemas.openxmlformats.org/officeDocument/2006/relationships/hyperlink" Target="https://www.maasdriel.nl/" TargetMode="External"/><Relationship Id="rId599" Type="http://schemas.openxmlformats.org/officeDocument/2006/relationships/hyperlink" Target="https://www.veere.nl/" TargetMode="External"/><Relationship Id="rId459" Type="http://schemas.openxmlformats.org/officeDocument/2006/relationships/hyperlink" Target="https://www.oudewater.nl/" TargetMode="External"/><Relationship Id="rId666" Type="http://schemas.openxmlformats.org/officeDocument/2006/relationships/hyperlink" Target="https://data.nlextract.nl/opentopo/400pixkm/gem/Gem-Wijdemeren-OpenTopo.jpg" TargetMode="External"/><Relationship Id="rId16" Type="http://schemas.openxmlformats.org/officeDocument/2006/relationships/hyperlink" Target="https://data.nlextract.nl/opentopo/400pixkm/gem/Gem-Almelo-OpenTopo.jpg" TargetMode="External"/><Relationship Id="rId221" Type="http://schemas.openxmlformats.org/officeDocument/2006/relationships/hyperlink" Target="https://www.haaksbergen.nl/" TargetMode="External"/><Relationship Id="rId319" Type="http://schemas.openxmlformats.org/officeDocument/2006/relationships/hyperlink" Target="https://www.laarbeek.nl/" TargetMode="External"/><Relationship Id="rId526" Type="http://schemas.openxmlformats.org/officeDocument/2006/relationships/hyperlink" Target="https://data.nlextract.nl/opentopo/400pixkm/gem/Gem-Sittard-Geleen-OpenTopo.jpg" TargetMode="External"/><Relationship Id="rId165" Type="http://schemas.openxmlformats.org/officeDocument/2006/relationships/hyperlink" Target="https://www.ede.nl/" TargetMode="External"/><Relationship Id="rId372" Type="http://schemas.openxmlformats.org/officeDocument/2006/relationships/hyperlink" Target="https://data.nlextract.nl/opentopo/400pixkm/gem/Gem-Meerssen-OpenTopo.jpg" TargetMode="External"/><Relationship Id="rId677" Type="http://schemas.openxmlformats.org/officeDocument/2006/relationships/hyperlink" Target="https://www.wormerland.nl/mozard/mozardstart" TargetMode="External"/><Relationship Id="rId232" Type="http://schemas.openxmlformats.org/officeDocument/2006/relationships/hyperlink" Target="https://data.nlextract.nl/opentopo/400pixkm/gem/Gem-Hardenberg-OpenTopo.jpg" TargetMode="External"/><Relationship Id="rId27" Type="http://schemas.openxmlformats.org/officeDocument/2006/relationships/hyperlink" Target="https://www.amersfoort.nl/" TargetMode="External"/><Relationship Id="rId537" Type="http://schemas.openxmlformats.org/officeDocument/2006/relationships/hyperlink" Target="https://www.sonenbreugel.nl/" TargetMode="External"/><Relationship Id="rId80" Type="http://schemas.openxmlformats.org/officeDocument/2006/relationships/hyperlink" Target="https://data.nlextract.nl/opentopo/400pixkm/gem/Gem-Bladel-OpenTopo.jpg" TargetMode="External"/><Relationship Id="rId176" Type="http://schemas.openxmlformats.org/officeDocument/2006/relationships/hyperlink" Target="https://data.nlextract.nl/opentopo/400pixkm/gem/Gem-Elburg-OpenTopo.jpg" TargetMode="External"/><Relationship Id="rId383" Type="http://schemas.openxmlformats.org/officeDocument/2006/relationships/hyperlink" Target="https://www.midden-groningen.nl/" TargetMode="External"/><Relationship Id="rId590" Type="http://schemas.openxmlformats.org/officeDocument/2006/relationships/hyperlink" Target="https://data.nlextract.nl/opentopo/400pixkm/gem/Gem-Vaals-OpenTopo.jpg" TargetMode="External"/><Relationship Id="rId604" Type="http://schemas.openxmlformats.org/officeDocument/2006/relationships/hyperlink" Target="https://data.nlextract.nl/opentopo/400pixkm/gem/Gem-Velsen-OpenTopo.jpg" TargetMode="External"/><Relationship Id="rId243" Type="http://schemas.openxmlformats.org/officeDocument/2006/relationships/hyperlink" Target="https://www.heemstede.nl/" TargetMode="External"/><Relationship Id="rId450" Type="http://schemas.openxmlformats.org/officeDocument/2006/relationships/hyperlink" Target="https://data.nlextract.nl/opentopo/400pixkm/gem/Gem-Opmeer-OpenTopo.jpg" TargetMode="External"/><Relationship Id="rId688" Type="http://schemas.openxmlformats.org/officeDocument/2006/relationships/hyperlink" Target="https://data.nlextract.nl/opentopo/400pixkm/gem/Gem-Zeewolde-OpenTopo.jpg" TargetMode="External"/><Relationship Id="rId38" Type="http://schemas.openxmlformats.org/officeDocument/2006/relationships/hyperlink" Target="https://data.nlextract.nl/opentopo/400pixkm/gem/Gem-Arnhem-OpenTopo.jpg" TargetMode="External"/><Relationship Id="rId103" Type="http://schemas.openxmlformats.org/officeDocument/2006/relationships/hyperlink" Target="https://www.bronckhorst.nl/" TargetMode="External"/><Relationship Id="rId310" Type="http://schemas.openxmlformats.org/officeDocument/2006/relationships/hyperlink" Target="https://data.nlextract.nl/opentopo/400pixkm/gem/Gem-Katwijk-OpenTopo.jpg" TargetMode="External"/><Relationship Id="rId548" Type="http://schemas.openxmlformats.org/officeDocument/2006/relationships/hyperlink" Target="https://data.nlextract.nl/opentopo/400pixkm/gem/Gem-Steenwijkerland-OpenTopo.jpg" TargetMode="External"/><Relationship Id="rId91" Type="http://schemas.openxmlformats.org/officeDocument/2006/relationships/hyperlink" Target="https://www.borne.nl/" TargetMode="External"/><Relationship Id="rId187" Type="http://schemas.openxmlformats.org/officeDocument/2006/relationships/hyperlink" Target="https://www.etten-leur.nl/" TargetMode="External"/><Relationship Id="rId394" Type="http://schemas.openxmlformats.org/officeDocument/2006/relationships/hyperlink" Target="https://data.nlextract.nl/opentopo/400pixkm/gem/Gem-Montfoort-OpenTopo.jpg" TargetMode="External"/><Relationship Id="rId408" Type="http://schemas.openxmlformats.org/officeDocument/2006/relationships/hyperlink" Target="https://data.nlextract.nl/opentopo/400pixkm/gem/Gem-Nijmegen-OpenTopo.jpg" TargetMode="External"/><Relationship Id="rId615" Type="http://schemas.openxmlformats.org/officeDocument/2006/relationships/hyperlink" Target="https://www.vlissingen.nl/bestuur.html" TargetMode="External"/><Relationship Id="rId254" Type="http://schemas.openxmlformats.org/officeDocument/2006/relationships/hyperlink" Target="https://data.nlextract.nl/opentopo/400pixkm/gem/Gem-Heeze-Leende-OpenTopo.jpg" TargetMode="External"/><Relationship Id="rId699" Type="http://schemas.openxmlformats.org/officeDocument/2006/relationships/hyperlink" Target="https://www.zundert.nl/" TargetMode="External"/><Relationship Id="rId49" Type="http://schemas.openxmlformats.org/officeDocument/2006/relationships/hyperlink" Target="https://www.barneveld.nl/" TargetMode="External"/><Relationship Id="rId114" Type="http://schemas.openxmlformats.org/officeDocument/2006/relationships/hyperlink" Target="https://data.nlextract.nl/opentopo/400pixkm/gem/Gem-Buren-OpenTopo.jpg" TargetMode="External"/><Relationship Id="rId461" Type="http://schemas.openxmlformats.org/officeDocument/2006/relationships/hyperlink" Target="https://www.overbetuwe.nl/" TargetMode="External"/><Relationship Id="rId559" Type="http://schemas.openxmlformats.org/officeDocument/2006/relationships/hyperlink" Target="https://www.texel.nl/" TargetMode="External"/><Relationship Id="rId198" Type="http://schemas.openxmlformats.org/officeDocument/2006/relationships/hyperlink" Target="https://data.nlextract.nl/opentopo/400pixkm/gem/Gem-Gennep-OpenTopo.jpg" TargetMode="External"/><Relationship Id="rId321" Type="http://schemas.openxmlformats.org/officeDocument/2006/relationships/hyperlink" Target="https://www.landerd.nl/" TargetMode="External"/><Relationship Id="rId419" Type="http://schemas.openxmlformats.org/officeDocument/2006/relationships/hyperlink" Target="https://www.noordwijk.nl/" TargetMode="External"/><Relationship Id="rId626" Type="http://schemas.openxmlformats.org/officeDocument/2006/relationships/hyperlink" Target="https://data.nlextract.nl/opentopo/400pixkm/gem/Gem-Waadhoeke-OpenTopo.jpg" TargetMode="External"/><Relationship Id="rId265" Type="http://schemas.openxmlformats.org/officeDocument/2006/relationships/hyperlink" Target="https://www.h-i-ambacht.nl/" TargetMode="External"/><Relationship Id="rId472" Type="http://schemas.openxmlformats.org/officeDocument/2006/relationships/hyperlink" Target="https://data.nlextract.nl/opentopo/400pixkm/gem/Gem-Purmerend-OpenTop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16"/>
  <sheetViews>
    <sheetView tabSelected="1" zoomScaleNormal="66" workbookViewId="0">
      <pane ySplit="1" topLeftCell="A2" activePane="bottomLeft" state="frozen"/>
      <selection activeCell="I1" sqref="I1"/>
      <selection pane="bottomLeft" activeCell="A382" sqref="A382"/>
    </sheetView>
  </sheetViews>
  <sheetFormatPr defaultRowHeight="14.5"/>
  <cols>
    <col min="1" max="1" width="23.90625" customWidth="1"/>
    <col min="2" max="2" width="23.1796875" customWidth="1"/>
    <col min="3" max="3" width="5.6328125" bestFit="1" customWidth="1"/>
    <col min="4" max="12" width="5.6328125" customWidth="1"/>
    <col min="13" max="13" width="11.90625" bestFit="1" customWidth="1"/>
    <col min="14" max="21" width="7.26953125" bestFit="1" customWidth="1"/>
    <col min="22" max="25" width="6.26953125" bestFit="1" customWidth="1"/>
    <col min="26" max="26" width="6.453125" customWidth="1"/>
    <col min="27" max="29" width="5.6328125" bestFit="1" customWidth="1"/>
    <col min="30" max="43" width="5.54296875" bestFit="1" customWidth="1"/>
  </cols>
  <sheetData>
    <row r="1" spans="1:43" ht="59.5">
      <c r="A1" s="1" t="s">
        <v>0</v>
      </c>
      <c r="B1" s="1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429</v>
      </c>
      <c r="Z1" s="22" t="s">
        <v>430</v>
      </c>
      <c r="AA1" s="22" t="s">
        <v>431</v>
      </c>
      <c r="AB1" s="22" t="s">
        <v>432</v>
      </c>
      <c r="AC1" s="22" t="s">
        <v>433</v>
      </c>
      <c r="AD1" s="22" t="s">
        <v>434</v>
      </c>
      <c r="AE1" s="22" t="s">
        <v>435</v>
      </c>
      <c r="AF1" s="22" t="s">
        <v>436</v>
      </c>
      <c r="AG1" s="22" t="s">
        <v>437</v>
      </c>
      <c r="AH1" s="22" t="s">
        <v>438</v>
      </c>
      <c r="AI1" s="22" t="s">
        <v>439</v>
      </c>
      <c r="AJ1" s="22" t="s">
        <v>440</v>
      </c>
      <c r="AK1" s="22" t="s">
        <v>441</v>
      </c>
      <c r="AL1" s="22" t="s">
        <v>442</v>
      </c>
      <c r="AM1" s="22" t="s">
        <v>443</v>
      </c>
      <c r="AN1" s="22" t="s">
        <v>444</v>
      </c>
      <c r="AO1" s="22" t="s">
        <v>445</v>
      </c>
      <c r="AP1" s="22" t="s">
        <v>446</v>
      </c>
      <c r="AQ1" s="22" t="s">
        <v>447</v>
      </c>
    </row>
    <row r="2" spans="1:43">
      <c r="A2" s="2" t="s">
        <v>24</v>
      </c>
      <c r="B2" s="5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1</v>
      </c>
    </row>
    <row r="3" spans="1:43">
      <c r="A3" s="2" t="s">
        <v>26</v>
      </c>
      <c r="B3" s="5" t="s">
        <v>27</v>
      </c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>
        <v>2</v>
      </c>
      <c r="P3">
        <v>2</v>
      </c>
      <c r="Q3">
        <v>2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4</v>
      </c>
      <c r="Y3">
        <v>5</v>
      </c>
      <c r="Z3">
        <v>5</v>
      </c>
      <c r="AA3">
        <v>7</v>
      </c>
      <c r="AB3">
        <v>8</v>
      </c>
      <c r="AC3">
        <v>9</v>
      </c>
      <c r="AD3">
        <v>10</v>
      </c>
    </row>
    <row r="4" spans="1:43">
      <c r="A4" s="2" t="s">
        <v>28</v>
      </c>
      <c r="B4" s="5" t="s">
        <v>29</v>
      </c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3"/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2</v>
      </c>
    </row>
    <row r="5" spans="1:43">
      <c r="A5" s="2" t="s">
        <v>30</v>
      </c>
      <c r="B5" s="5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  <c r="M5" s="3"/>
      <c r="N5" s="3"/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</row>
    <row r="6" spans="1:43">
      <c r="A6" s="2" t="s">
        <v>32</v>
      </c>
      <c r="B6" s="5" t="s">
        <v>33</v>
      </c>
      <c r="C6" s="2"/>
      <c r="D6" s="2"/>
      <c r="E6" s="2"/>
      <c r="F6" s="2"/>
      <c r="G6" s="2"/>
      <c r="H6" s="2"/>
      <c r="I6" s="2"/>
      <c r="J6" s="2"/>
      <c r="K6" s="2"/>
      <c r="L6" s="2"/>
      <c r="M6" s="3"/>
      <c r="N6" s="3"/>
      <c r="V6">
        <v>1</v>
      </c>
      <c r="W6">
        <v>1</v>
      </c>
      <c r="X6">
        <v>2</v>
      </c>
      <c r="Y6">
        <v>3</v>
      </c>
      <c r="Z6">
        <v>3</v>
      </c>
      <c r="AA6">
        <v>4</v>
      </c>
      <c r="AB6">
        <v>4</v>
      </c>
      <c r="AC6">
        <v>4</v>
      </c>
      <c r="AD6">
        <v>5</v>
      </c>
    </row>
    <row r="7" spans="1:43">
      <c r="A7" s="2" t="s">
        <v>34</v>
      </c>
      <c r="B7" s="5" t="s">
        <v>33</v>
      </c>
      <c r="C7" s="2"/>
      <c r="D7" s="2"/>
      <c r="E7" s="2"/>
      <c r="F7" s="2"/>
      <c r="G7" s="2"/>
      <c r="H7" s="2"/>
      <c r="I7" s="2"/>
      <c r="J7" s="2"/>
      <c r="K7" s="2"/>
      <c r="L7" s="2"/>
      <c r="M7" s="3">
        <v>1</v>
      </c>
      <c r="N7" s="3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3</v>
      </c>
      <c r="W7">
        <v>4</v>
      </c>
      <c r="X7">
        <v>4</v>
      </c>
      <c r="Y7">
        <v>5</v>
      </c>
      <c r="Z7">
        <v>8</v>
      </c>
      <c r="AA7">
        <v>12</v>
      </c>
      <c r="AB7">
        <v>14</v>
      </c>
      <c r="AC7">
        <v>18</v>
      </c>
      <c r="AD7">
        <v>18</v>
      </c>
    </row>
    <row r="8" spans="1:43">
      <c r="A8" s="2" t="s">
        <v>35</v>
      </c>
      <c r="B8" s="5" t="s">
        <v>27</v>
      </c>
      <c r="C8" s="2"/>
      <c r="D8" s="2"/>
      <c r="E8" s="2"/>
      <c r="F8" s="2"/>
      <c r="G8" s="2"/>
      <c r="H8" s="2"/>
      <c r="I8" s="2"/>
      <c r="J8" s="2"/>
      <c r="K8" s="2"/>
      <c r="L8" s="2"/>
      <c r="M8" s="3"/>
      <c r="N8" s="3"/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2</v>
      </c>
      <c r="V8">
        <v>2</v>
      </c>
      <c r="W8">
        <v>5</v>
      </c>
      <c r="X8">
        <v>9</v>
      </c>
      <c r="Y8">
        <v>10</v>
      </c>
      <c r="Z8">
        <v>11</v>
      </c>
      <c r="AA8">
        <v>15</v>
      </c>
      <c r="AB8">
        <v>16</v>
      </c>
      <c r="AC8">
        <v>20</v>
      </c>
      <c r="AD8">
        <v>24</v>
      </c>
    </row>
    <row r="9" spans="1:43">
      <c r="A9" s="2" t="s">
        <v>36</v>
      </c>
      <c r="B9" s="5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3">
        <v>1</v>
      </c>
      <c r="N9" s="3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2</v>
      </c>
      <c r="Y9">
        <v>3</v>
      </c>
      <c r="Z9">
        <v>4</v>
      </c>
      <c r="AA9">
        <v>5</v>
      </c>
      <c r="AB9">
        <v>7</v>
      </c>
      <c r="AC9">
        <v>8</v>
      </c>
      <c r="AD9">
        <v>10</v>
      </c>
    </row>
    <row r="10" spans="1:43">
      <c r="A10" s="2" t="s">
        <v>38</v>
      </c>
      <c r="B10" s="5" t="s">
        <v>39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3">
        <v>1</v>
      </c>
      <c r="N10" s="3">
        <v>1</v>
      </c>
      <c r="O10">
        <v>1</v>
      </c>
      <c r="P10">
        <v>1</v>
      </c>
      <c r="Q10">
        <v>1</v>
      </c>
      <c r="R10">
        <v>1</v>
      </c>
      <c r="S10">
        <v>2</v>
      </c>
      <c r="T10">
        <v>2</v>
      </c>
      <c r="U10">
        <v>3</v>
      </c>
      <c r="V10">
        <v>3</v>
      </c>
      <c r="W10">
        <v>4</v>
      </c>
      <c r="X10">
        <v>5</v>
      </c>
      <c r="Y10">
        <v>5</v>
      </c>
      <c r="Z10">
        <v>11</v>
      </c>
      <c r="AA10">
        <v>14</v>
      </c>
      <c r="AB10">
        <v>18</v>
      </c>
      <c r="AC10">
        <v>21</v>
      </c>
      <c r="AD10">
        <v>28</v>
      </c>
    </row>
    <row r="11" spans="1:43">
      <c r="A11" s="2" t="s">
        <v>40</v>
      </c>
      <c r="B11" s="5" t="s">
        <v>33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3">
        <v>1</v>
      </c>
      <c r="N11" s="3">
        <v>1</v>
      </c>
      <c r="O11">
        <v>1</v>
      </c>
      <c r="P11">
        <v>2</v>
      </c>
      <c r="Q11">
        <v>3</v>
      </c>
      <c r="R11">
        <v>4</v>
      </c>
      <c r="S11">
        <v>6</v>
      </c>
      <c r="T11">
        <v>6</v>
      </c>
      <c r="U11">
        <v>6</v>
      </c>
      <c r="V11">
        <v>6</v>
      </c>
      <c r="W11">
        <v>9</v>
      </c>
      <c r="X11">
        <v>10</v>
      </c>
      <c r="Y11">
        <v>13</v>
      </c>
      <c r="Z11">
        <v>15</v>
      </c>
      <c r="AA11">
        <v>17</v>
      </c>
      <c r="AB11">
        <v>17</v>
      </c>
      <c r="AC11">
        <v>20</v>
      </c>
      <c r="AD11">
        <v>22</v>
      </c>
    </row>
    <row r="12" spans="1:43">
      <c r="A12" s="2" t="s">
        <v>41</v>
      </c>
      <c r="B12" s="5" t="s">
        <v>42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S12">
        <v>1</v>
      </c>
      <c r="T12">
        <v>1</v>
      </c>
      <c r="U12">
        <v>2</v>
      </c>
      <c r="V12">
        <v>3</v>
      </c>
      <c r="W12">
        <v>6</v>
      </c>
      <c r="X12">
        <v>6</v>
      </c>
      <c r="Y12">
        <v>6</v>
      </c>
      <c r="Z12">
        <v>7</v>
      </c>
      <c r="AA12">
        <v>9</v>
      </c>
      <c r="AB12">
        <v>14</v>
      </c>
      <c r="AC12">
        <v>15</v>
      </c>
      <c r="AD12">
        <v>16</v>
      </c>
    </row>
    <row r="13" spans="1:43">
      <c r="A13" s="2" t="s">
        <v>43</v>
      </c>
      <c r="B13" s="5" t="s">
        <v>42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3">
        <v>4</v>
      </c>
      <c r="N13" s="3">
        <v>4</v>
      </c>
      <c r="O13">
        <v>4</v>
      </c>
      <c r="P13">
        <v>4</v>
      </c>
      <c r="Q13">
        <v>5</v>
      </c>
      <c r="R13">
        <v>8</v>
      </c>
      <c r="S13">
        <v>9</v>
      </c>
      <c r="T13">
        <v>10</v>
      </c>
      <c r="U13">
        <v>12</v>
      </c>
      <c r="V13">
        <v>12</v>
      </c>
      <c r="W13">
        <v>15</v>
      </c>
      <c r="X13">
        <v>19</v>
      </c>
      <c r="Y13">
        <v>19</v>
      </c>
      <c r="Z13">
        <v>22</v>
      </c>
      <c r="AA13">
        <v>23</v>
      </c>
      <c r="AB13">
        <v>25</v>
      </c>
      <c r="AC13">
        <v>28</v>
      </c>
      <c r="AD13">
        <v>35</v>
      </c>
    </row>
    <row r="14" spans="1:43">
      <c r="A14" s="2" t="s">
        <v>44</v>
      </c>
      <c r="B14" s="5" t="s">
        <v>31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43">
      <c r="A15" s="2" t="s">
        <v>45</v>
      </c>
      <c r="B15" s="5" t="s">
        <v>46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P15">
        <v>2</v>
      </c>
      <c r="Q15">
        <v>4</v>
      </c>
      <c r="R15">
        <v>4</v>
      </c>
      <c r="S15">
        <v>4</v>
      </c>
      <c r="T15">
        <v>10</v>
      </c>
      <c r="U15">
        <v>18</v>
      </c>
      <c r="V15">
        <v>21</v>
      </c>
      <c r="W15">
        <v>23</v>
      </c>
      <c r="X15">
        <v>30</v>
      </c>
      <c r="Y15">
        <v>32</v>
      </c>
      <c r="Z15">
        <v>37</v>
      </c>
      <c r="AA15">
        <v>37</v>
      </c>
      <c r="AB15">
        <v>41</v>
      </c>
      <c r="AC15">
        <v>44</v>
      </c>
      <c r="AD15">
        <v>47</v>
      </c>
    </row>
    <row r="16" spans="1:43">
      <c r="A16" s="2" t="s">
        <v>47</v>
      </c>
      <c r="B16" s="5" t="s">
        <v>27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3">
        <v>1</v>
      </c>
      <c r="N16" s="3">
        <v>2</v>
      </c>
      <c r="O16">
        <v>2</v>
      </c>
      <c r="P16">
        <v>2</v>
      </c>
      <c r="Q16">
        <v>2</v>
      </c>
      <c r="R16">
        <v>3</v>
      </c>
      <c r="S16">
        <v>3</v>
      </c>
      <c r="T16">
        <v>3</v>
      </c>
      <c r="U16">
        <v>4</v>
      </c>
      <c r="V16">
        <v>6</v>
      </c>
      <c r="W16">
        <v>7</v>
      </c>
      <c r="X16">
        <v>13</v>
      </c>
      <c r="Y16">
        <v>22</v>
      </c>
      <c r="Z16">
        <v>26</v>
      </c>
      <c r="AA16">
        <v>27</v>
      </c>
      <c r="AB16">
        <v>29</v>
      </c>
      <c r="AC16">
        <v>33</v>
      </c>
      <c r="AD16">
        <v>35</v>
      </c>
    </row>
    <row r="17" spans="1:30">
      <c r="A17" s="2" t="s">
        <v>48</v>
      </c>
      <c r="B17" s="5" t="s">
        <v>27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3">
        <v>4</v>
      </c>
      <c r="N17" s="3">
        <v>4</v>
      </c>
      <c r="O17">
        <v>8</v>
      </c>
      <c r="P17">
        <v>8</v>
      </c>
      <c r="Q17">
        <v>11</v>
      </c>
      <c r="R17">
        <v>20</v>
      </c>
      <c r="S17">
        <v>31</v>
      </c>
      <c r="T17">
        <v>31</v>
      </c>
      <c r="U17">
        <v>39</v>
      </c>
      <c r="V17">
        <v>56</v>
      </c>
      <c r="W17">
        <v>61</v>
      </c>
      <c r="X17">
        <v>85</v>
      </c>
      <c r="Y17">
        <v>127</v>
      </c>
      <c r="Z17">
        <v>161</v>
      </c>
      <c r="AA17">
        <v>188</v>
      </c>
      <c r="AB17">
        <v>203</v>
      </c>
      <c r="AC17">
        <v>250</v>
      </c>
      <c r="AD17">
        <v>297</v>
      </c>
    </row>
    <row r="18" spans="1:30">
      <c r="A18" s="2" t="s">
        <v>49</v>
      </c>
      <c r="B18" s="5" t="s">
        <v>29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P18">
        <v>1</v>
      </c>
      <c r="Q18">
        <v>2</v>
      </c>
      <c r="R18">
        <v>2</v>
      </c>
      <c r="S18">
        <v>3</v>
      </c>
      <c r="T18">
        <v>3</v>
      </c>
      <c r="U18">
        <v>7</v>
      </c>
      <c r="V18">
        <v>7</v>
      </c>
      <c r="W18">
        <v>10</v>
      </c>
      <c r="X18">
        <v>11</v>
      </c>
      <c r="Y18">
        <v>13</v>
      </c>
      <c r="Z18">
        <v>16</v>
      </c>
      <c r="AA18">
        <v>17</v>
      </c>
      <c r="AB18">
        <v>26</v>
      </c>
      <c r="AC18">
        <v>29</v>
      </c>
      <c r="AD18">
        <v>34</v>
      </c>
    </row>
    <row r="19" spans="1:30">
      <c r="A19" s="2" t="s">
        <v>50</v>
      </c>
      <c r="B19" s="5" t="s">
        <v>51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>
      <c r="A20" s="2" t="s">
        <v>52</v>
      </c>
      <c r="B20" s="5" t="s">
        <v>29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3">
        <v>3</v>
      </c>
      <c r="N20" s="3">
        <v>2</v>
      </c>
      <c r="O20">
        <v>2</v>
      </c>
      <c r="P20">
        <v>3</v>
      </c>
      <c r="Q20">
        <v>4</v>
      </c>
      <c r="R20">
        <v>4</v>
      </c>
      <c r="S20">
        <v>4</v>
      </c>
      <c r="T20">
        <v>7</v>
      </c>
      <c r="U20">
        <v>7</v>
      </c>
      <c r="V20">
        <v>8</v>
      </c>
      <c r="W20">
        <v>9</v>
      </c>
      <c r="X20">
        <v>10</v>
      </c>
      <c r="Y20">
        <v>13</v>
      </c>
      <c r="Z20">
        <v>15</v>
      </c>
      <c r="AA20">
        <v>16</v>
      </c>
      <c r="AB20">
        <v>20</v>
      </c>
      <c r="AC20">
        <v>23</v>
      </c>
      <c r="AD20">
        <v>25</v>
      </c>
    </row>
    <row r="21" spans="1:30">
      <c r="A21" s="4" t="s">
        <v>53</v>
      </c>
      <c r="B21" s="5" t="s">
        <v>25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V21">
        <v>0</v>
      </c>
      <c r="W21">
        <v>0</v>
      </c>
      <c r="X21">
        <v>0</v>
      </c>
      <c r="Y21">
        <v>1</v>
      </c>
      <c r="Z21">
        <v>1</v>
      </c>
      <c r="AA21">
        <v>2</v>
      </c>
      <c r="AB21">
        <v>4</v>
      </c>
      <c r="AC21">
        <v>5</v>
      </c>
      <c r="AD21">
        <v>5</v>
      </c>
    </row>
    <row r="22" spans="1:30">
      <c r="A22" s="2" t="s">
        <v>54</v>
      </c>
      <c r="B22" s="5" t="s">
        <v>42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T22">
        <v>1</v>
      </c>
      <c r="U22">
        <v>1</v>
      </c>
      <c r="V22">
        <v>2</v>
      </c>
      <c r="W22">
        <v>2</v>
      </c>
      <c r="X22">
        <v>2</v>
      </c>
      <c r="Y22">
        <v>2</v>
      </c>
      <c r="Z22">
        <v>5</v>
      </c>
      <c r="AA22">
        <v>5</v>
      </c>
      <c r="AB22">
        <v>5</v>
      </c>
      <c r="AC22">
        <v>6</v>
      </c>
      <c r="AD22">
        <v>6</v>
      </c>
    </row>
    <row r="23" spans="1:30">
      <c r="A23" s="2" t="s">
        <v>55</v>
      </c>
      <c r="B23" s="5" t="s">
        <v>42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2</v>
      </c>
    </row>
    <row r="24" spans="1:30">
      <c r="A24" s="2" t="s">
        <v>56</v>
      </c>
      <c r="B24" s="5" t="s">
        <v>46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V24">
        <v>0</v>
      </c>
      <c r="W24">
        <v>0</v>
      </c>
      <c r="X24">
        <v>2</v>
      </c>
      <c r="Y24">
        <v>1</v>
      </c>
      <c r="Z24">
        <v>1</v>
      </c>
      <c r="AA24">
        <v>1</v>
      </c>
      <c r="AB24">
        <v>2</v>
      </c>
      <c r="AC24">
        <v>2</v>
      </c>
      <c r="AD24">
        <v>4</v>
      </c>
    </row>
    <row r="25" spans="1:30">
      <c r="A25" s="2" t="s">
        <v>57</v>
      </c>
      <c r="B25" s="5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3"/>
      <c r="Q25">
        <v>1</v>
      </c>
      <c r="R25">
        <v>1</v>
      </c>
      <c r="S25">
        <v>1</v>
      </c>
      <c r="T25">
        <v>3</v>
      </c>
      <c r="U25">
        <v>3</v>
      </c>
      <c r="V25">
        <v>3</v>
      </c>
      <c r="W25">
        <v>3</v>
      </c>
      <c r="X25">
        <v>4</v>
      </c>
      <c r="Y25">
        <v>5</v>
      </c>
      <c r="Z25">
        <v>9</v>
      </c>
      <c r="AA25">
        <v>10</v>
      </c>
      <c r="AB25">
        <v>13</v>
      </c>
      <c r="AC25">
        <v>15</v>
      </c>
      <c r="AD25">
        <v>16</v>
      </c>
    </row>
    <row r="26" spans="1:30">
      <c r="A26" s="2" t="s">
        <v>58</v>
      </c>
      <c r="B26" s="5" t="s">
        <v>29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3"/>
      <c r="T26">
        <v>2</v>
      </c>
      <c r="U26">
        <v>3</v>
      </c>
      <c r="V26">
        <v>4</v>
      </c>
      <c r="W26">
        <v>5</v>
      </c>
      <c r="X26">
        <v>6</v>
      </c>
      <c r="Y26">
        <v>8</v>
      </c>
      <c r="Z26">
        <v>8</v>
      </c>
      <c r="AA26">
        <v>9</v>
      </c>
      <c r="AB26">
        <v>10</v>
      </c>
      <c r="AC26">
        <v>12</v>
      </c>
      <c r="AD26">
        <v>13</v>
      </c>
    </row>
    <row r="27" spans="1:30">
      <c r="A27" s="2" t="s">
        <v>59</v>
      </c>
      <c r="B27" s="5" t="s">
        <v>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3"/>
      <c r="T27">
        <v>3</v>
      </c>
      <c r="U27">
        <v>3</v>
      </c>
      <c r="V27">
        <v>3</v>
      </c>
      <c r="W27">
        <v>3</v>
      </c>
      <c r="X27">
        <v>3</v>
      </c>
      <c r="Y27">
        <v>5</v>
      </c>
      <c r="Z27">
        <v>5</v>
      </c>
      <c r="AA27">
        <v>5</v>
      </c>
      <c r="AB27">
        <v>5</v>
      </c>
      <c r="AC27">
        <v>9</v>
      </c>
      <c r="AD27">
        <v>13</v>
      </c>
    </row>
    <row r="28" spans="1:30">
      <c r="A28" s="2" t="s">
        <v>61</v>
      </c>
      <c r="B28" s="5" t="s">
        <v>60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3">
        <v>2</v>
      </c>
      <c r="N28" s="3">
        <v>4</v>
      </c>
      <c r="O28">
        <v>5</v>
      </c>
      <c r="P28">
        <v>8</v>
      </c>
      <c r="Q28">
        <v>8</v>
      </c>
      <c r="R28">
        <v>8</v>
      </c>
      <c r="S28">
        <v>9</v>
      </c>
      <c r="T28">
        <v>12</v>
      </c>
      <c r="U28">
        <v>13</v>
      </c>
      <c r="V28">
        <v>15</v>
      </c>
      <c r="W28">
        <v>18</v>
      </c>
      <c r="X28">
        <v>18</v>
      </c>
      <c r="Y28">
        <v>19</v>
      </c>
      <c r="Z28">
        <v>19</v>
      </c>
      <c r="AA28">
        <v>19</v>
      </c>
      <c r="AB28">
        <v>20</v>
      </c>
      <c r="AC28">
        <v>29</v>
      </c>
      <c r="AD28">
        <v>30</v>
      </c>
    </row>
    <row r="29" spans="1:30">
      <c r="A29" s="2" t="s">
        <v>62</v>
      </c>
      <c r="B29" s="5" t="s">
        <v>27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  <c r="N29" s="3"/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2</v>
      </c>
    </row>
    <row r="30" spans="1:30">
      <c r="A30" s="2" t="s">
        <v>63</v>
      </c>
      <c r="B30" s="5" t="s">
        <v>60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  <c r="N30" s="3"/>
      <c r="V30">
        <v>0</v>
      </c>
      <c r="W30">
        <v>0</v>
      </c>
      <c r="X30">
        <v>0</v>
      </c>
      <c r="Y30">
        <v>1</v>
      </c>
      <c r="Z30">
        <v>3</v>
      </c>
      <c r="AA30">
        <v>5</v>
      </c>
      <c r="AB30">
        <v>5</v>
      </c>
      <c r="AC30">
        <v>6</v>
      </c>
      <c r="AD30">
        <v>7</v>
      </c>
    </row>
    <row r="31" spans="1:30">
      <c r="A31" s="2" t="s">
        <v>64</v>
      </c>
      <c r="B31" s="5" t="s">
        <v>29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3"/>
      <c r="N31" s="3"/>
      <c r="O31">
        <v>1</v>
      </c>
      <c r="P31">
        <v>3</v>
      </c>
      <c r="Q31">
        <v>3</v>
      </c>
      <c r="R31">
        <v>5</v>
      </c>
      <c r="S31">
        <v>6</v>
      </c>
      <c r="T31">
        <v>6</v>
      </c>
      <c r="U31">
        <v>10</v>
      </c>
      <c r="V31">
        <v>14</v>
      </c>
      <c r="W31">
        <v>14</v>
      </c>
      <c r="X31">
        <v>18</v>
      </c>
      <c r="Y31">
        <v>20</v>
      </c>
      <c r="Z31">
        <v>25</v>
      </c>
      <c r="AA31">
        <v>30</v>
      </c>
      <c r="AB31">
        <v>33</v>
      </c>
      <c r="AC31">
        <v>35</v>
      </c>
      <c r="AD31">
        <v>37</v>
      </c>
    </row>
    <row r="32" spans="1:30">
      <c r="A32" s="2" t="s">
        <v>65</v>
      </c>
      <c r="B32" s="5" t="s">
        <v>42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  <c r="N32" s="3"/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3</v>
      </c>
      <c r="AC32">
        <v>5</v>
      </c>
      <c r="AD32">
        <v>10</v>
      </c>
    </row>
    <row r="33" spans="1:30">
      <c r="A33" s="2" t="s">
        <v>66</v>
      </c>
      <c r="B33" s="5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  <c r="N33" s="3"/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</row>
    <row r="34" spans="1:30">
      <c r="A34" s="2" t="s">
        <v>67</v>
      </c>
      <c r="B34" s="5" t="s">
        <v>27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3"/>
      <c r="S34">
        <v>1</v>
      </c>
      <c r="T34">
        <v>1</v>
      </c>
      <c r="U34">
        <v>1</v>
      </c>
      <c r="V34">
        <v>1</v>
      </c>
      <c r="W34">
        <v>1</v>
      </c>
      <c r="X34">
        <v>4</v>
      </c>
      <c r="Y34">
        <v>4</v>
      </c>
      <c r="Z34">
        <v>6</v>
      </c>
      <c r="AA34">
        <v>8</v>
      </c>
      <c r="AB34">
        <v>9</v>
      </c>
      <c r="AC34">
        <v>12</v>
      </c>
      <c r="AD34">
        <v>12</v>
      </c>
    </row>
    <row r="35" spans="1:30">
      <c r="A35" s="2" t="s">
        <v>68</v>
      </c>
      <c r="B35" s="5" t="s">
        <v>42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3">
        <v>1</v>
      </c>
      <c r="N35" s="3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4</v>
      </c>
      <c r="U35">
        <v>4</v>
      </c>
      <c r="V35">
        <v>5</v>
      </c>
      <c r="W35">
        <v>5</v>
      </c>
      <c r="X35">
        <v>6</v>
      </c>
      <c r="Y35">
        <v>8</v>
      </c>
      <c r="Z35">
        <v>9</v>
      </c>
      <c r="AA35">
        <v>10</v>
      </c>
      <c r="AB35">
        <v>12</v>
      </c>
      <c r="AC35">
        <v>12</v>
      </c>
      <c r="AD35">
        <v>12</v>
      </c>
    </row>
    <row r="36" spans="1:30">
      <c r="A36" s="2" t="s">
        <v>69</v>
      </c>
      <c r="B36" s="5" t="s">
        <v>29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3"/>
      <c r="V36">
        <v>0</v>
      </c>
      <c r="W36">
        <v>0</v>
      </c>
      <c r="X36">
        <v>1</v>
      </c>
      <c r="Y36">
        <v>1</v>
      </c>
      <c r="Z36">
        <v>1</v>
      </c>
      <c r="AA36">
        <v>1</v>
      </c>
      <c r="AB36">
        <v>2</v>
      </c>
      <c r="AC36">
        <v>2</v>
      </c>
      <c r="AD36">
        <v>2</v>
      </c>
    </row>
    <row r="37" spans="1:30">
      <c r="A37" s="2" t="s">
        <v>70</v>
      </c>
      <c r="B37" s="5" t="s">
        <v>42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3">
        <v>1</v>
      </c>
      <c r="N37" s="3">
        <v>2</v>
      </c>
      <c r="O37">
        <v>2</v>
      </c>
      <c r="P37">
        <v>2</v>
      </c>
      <c r="Q37">
        <v>4</v>
      </c>
      <c r="R37">
        <v>13</v>
      </c>
      <c r="S37">
        <v>15</v>
      </c>
      <c r="T37">
        <v>16</v>
      </c>
      <c r="U37">
        <v>19</v>
      </c>
      <c r="V37">
        <v>20</v>
      </c>
      <c r="W37">
        <v>26</v>
      </c>
      <c r="X37">
        <v>30</v>
      </c>
      <c r="Y37">
        <v>37</v>
      </c>
      <c r="Z37">
        <v>41</v>
      </c>
      <c r="AA37">
        <v>57</v>
      </c>
      <c r="AB37">
        <v>62</v>
      </c>
      <c r="AC37">
        <v>67</v>
      </c>
      <c r="AD37">
        <v>69</v>
      </c>
    </row>
    <row r="38" spans="1:30">
      <c r="A38" s="2" t="s">
        <v>71</v>
      </c>
      <c r="B38" s="5" t="s">
        <v>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3">
        <v>2</v>
      </c>
      <c r="N38" s="3">
        <v>2</v>
      </c>
      <c r="O38">
        <v>2</v>
      </c>
      <c r="P38">
        <v>3</v>
      </c>
      <c r="Q38">
        <v>3</v>
      </c>
      <c r="R38">
        <v>3</v>
      </c>
      <c r="S38">
        <v>3</v>
      </c>
      <c r="T38">
        <v>3</v>
      </c>
      <c r="U38">
        <v>4</v>
      </c>
      <c r="V38">
        <v>5</v>
      </c>
      <c r="W38">
        <v>6</v>
      </c>
      <c r="X38">
        <v>6</v>
      </c>
      <c r="Y38">
        <v>8</v>
      </c>
      <c r="Z38">
        <v>11</v>
      </c>
      <c r="AA38">
        <v>14</v>
      </c>
      <c r="AB38">
        <v>14</v>
      </c>
      <c r="AC38">
        <v>17</v>
      </c>
      <c r="AD38">
        <v>19</v>
      </c>
    </row>
    <row r="39" spans="1:30">
      <c r="A39" s="2" t="s">
        <v>72</v>
      </c>
      <c r="B39" s="5" t="s">
        <v>29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3">
        <v>5</v>
      </c>
      <c r="N39" s="3">
        <v>3</v>
      </c>
      <c r="O39">
        <v>3</v>
      </c>
      <c r="P39">
        <v>3</v>
      </c>
      <c r="Q39">
        <v>3</v>
      </c>
      <c r="R39">
        <v>3</v>
      </c>
      <c r="S39">
        <v>4</v>
      </c>
      <c r="T39">
        <v>4</v>
      </c>
      <c r="U39">
        <v>5</v>
      </c>
      <c r="V39">
        <v>6</v>
      </c>
      <c r="W39">
        <v>6</v>
      </c>
      <c r="X39">
        <v>6</v>
      </c>
      <c r="Y39">
        <v>8</v>
      </c>
      <c r="Z39">
        <v>9</v>
      </c>
      <c r="AA39">
        <v>11</v>
      </c>
      <c r="AB39">
        <v>12</v>
      </c>
      <c r="AC39">
        <v>13</v>
      </c>
      <c r="AD39">
        <v>15</v>
      </c>
    </row>
    <row r="40" spans="1:30">
      <c r="A40" s="2" t="s">
        <v>73</v>
      </c>
      <c r="B40" s="5" t="s">
        <v>27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3">
        <v>4</v>
      </c>
      <c r="N40" s="3">
        <v>4</v>
      </c>
      <c r="O40">
        <v>4</v>
      </c>
      <c r="P40">
        <v>4</v>
      </c>
      <c r="Q40">
        <v>5</v>
      </c>
      <c r="R40">
        <v>5</v>
      </c>
      <c r="S40">
        <v>5</v>
      </c>
      <c r="T40">
        <v>5</v>
      </c>
      <c r="U40">
        <v>5</v>
      </c>
      <c r="V40">
        <v>6</v>
      </c>
      <c r="W40">
        <v>6</v>
      </c>
      <c r="X40">
        <v>6</v>
      </c>
      <c r="Y40">
        <v>6</v>
      </c>
      <c r="Z40">
        <v>6</v>
      </c>
      <c r="AA40">
        <v>7</v>
      </c>
      <c r="AB40">
        <v>7</v>
      </c>
      <c r="AC40">
        <v>11</v>
      </c>
      <c r="AD40">
        <v>11</v>
      </c>
    </row>
    <row r="41" spans="1:30">
      <c r="A41" s="2" t="s">
        <v>74</v>
      </c>
      <c r="B41" s="5" t="s">
        <v>42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3"/>
      <c r="N41" s="3"/>
      <c r="S41">
        <v>1</v>
      </c>
      <c r="T41">
        <v>1</v>
      </c>
      <c r="U41">
        <v>1</v>
      </c>
      <c r="V41">
        <v>1</v>
      </c>
      <c r="W41">
        <v>2</v>
      </c>
      <c r="X41">
        <v>3</v>
      </c>
      <c r="Y41">
        <v>6</v>
      </c>
      <c r="Z41">
        <v>7</v>
      </c>
      <c r="AA41">
        <v>11</v>
      </c>
      <c r="AB41">
        <v>12</v>
      </c>
      <c r="AC41">
        <v>14</v>
      </c>
      <c r="AD41">
        <v>15</v>
      </c>
    </row>
    <row r="42" spans="1:30">
      <c r="A42" s="2" t="s">
        <v>75</v>
      </c>
      <c r="B42" s="5" t="s">
        <v>27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3">
        <v>1</v>
      </c>
      <c r="N42" s="3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2</v>
      </c>
      <c r="X42">
        <v>2</v>
      </c>
      <c r="Y42">
        <v>3</v>
      </c>
      <c r="Z42">
        <v>4</v>
      </c>
      <c r="AA42">
        <v>4</v>
      </c>
      <c r="AB42">
        <v>4</v>
      </c>
      <c r="AC42">
        <v>4</v>
      </c>
      <c r="AD42">
        <v>5</v>
      </c>
    </row>
    <row r="43" spans="1:30">
      <c r="A43" s="2" t="s">
        <v>76</v>
      </c>
      <c r="B43" s="5" t="s">
        <v>27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3">
        <v>1</v>
      </c>
      <c r="N43" s="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3</v>
      </c>
      <c r="W43">
        <v>3</v>
      </c>
      <c r="X43">
        <v>3</v>
      </c>
      <c r="Y43">
        <v>3</v>
      </c>
      <c r="Z43">
        <v>8</v>
      </c>
      <c r="AA43">
        <v>8</v>
      </c>
      <c r="AB43">
        <v>11</v>
      </c>
      <c r="AC43">
        <v>13</v>
      </c>
      <c r="AD43">
        <v>13</v>
      </c>
    </row>
    <row r="44" spans="1:30">
      <c r="A44" s="2" t="s">
        <v>77</v>
      </c>
      <c r="B44" s="5" t="s">
        <v>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3"/>
      <c r="N44" s="3"/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3</v>
      </c>
      <c r="AA44">
        <v>5</v>
      </c>
      <c r="AB44">
        <v>5</v>
      </c>
      <c r="AC44">
        <v>5</v>
      </c>
      <c r="AD44">
        <v>5</v>
      </c>
    </row>
    <row r="45" spans="1:30">
      <c r="A45" s="2" t="s">
        <v>78</v>
      </c>
      <c r="B45" s="5" t="s">
        <v>42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3">
        <v>1</v>
      </c>
      <c r="N45" s="3">
        <v>1</v>
      </c>
      <c r="O45">
        <v>2</v>
      </c>
      <c r="P45">
        <v>7</v>
      </c>
      <c r="Q45">
        <v>8</v>
      </c>
      <c r="R45">
        <v>11</v>
      </c>
      <c r="S45">
        <v>12</v>
      </c>
      <c r="T45">
        <v>12</v>
      </c>
      <c r="U45">
        <v>14</v>
      </c>
      <c r="V45">
        <v>14</v>
      </c>
      <c r="W45">
        <v>19</v>
      </c>
      <c r="X45">
        <v>20</v>
      </c>
      <c r="Y45">
        <v>25</v>
      </c>
      <c r="Z45">
        <v>32</v>
      </c>
      <c r="AA45">
        <v>37</v>
      </c>
      <c r="AB45">
        <v>40</v>
      </c>
      <c r="AC45">
        <v>42</v>
      </c>
      <c r="AD45">
        <v>42</v>
      </c>
    </row>
    <row r="46" spans="1:30">
      <c r="A46" s="2" t="s">
        <v>79</v>
      </c>
      <c r="B46" s="5" t="s">
        <v>25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  <c r="N46" s="3"/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>
      <c r="A47" s="2" t="s">
        <v>80</v>
      </c>
      <c r="B47" s="5" t="s">
        <v>37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3">
        <v>3</v>
      </c>
      <c r="N47" s="3">
        <v>3</v>
      </c>
      <c r="O47">
        <v>3</v>
      </c>
      <c r="P47">
        <v>3</v>
      </c>
      <c r="Q47">
        <v>2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4</v>
      </c>
      <c r="AA47">
        <v>5</v>
      </c>
      <c r="AB47">
        <v>7</v>
      </c>
      <c r="AC47">
        <v>8</v>
      </c>
      <c r="AD47">
        <v>11</v>
      </c>
    </row>
    <row r="48" spans="1:30">
      <c r="A48" s="2" t="s">
        <v>81</v>
      </c>
      <c r="B48" s="5" t="s">
        <v>82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  <c r="N48" s="3"/>
      <c r="P48">
        <v>1</v>
      </c>
      <c r="Q48">
        <v>1</v>
      </c>
      <c r="R48">
        <v>1</v>
      </c>
      <c r="S48">
        <v>1</v>
      </c>
      <c r="T48">
        <v>1</v>
      </c>
      <c r="U48">
        <v>2</v>
      </c>
      <c r="V48">
        <v>2</v>
      </c>
      <c r="W48">
        <v>2</v>
      </c>
      <c r="X48">
        <v>3</v>
      </c>
      <c r="Y48">
        <v>3</v>
      </c>
      <c r="Z48">
        <v>3</v>
      </c>
      <c r="AA48">
        <v>3</v>
      </c>
      <c r="AB48">
        <v>3</v>
      </c>
      <c r="AC48">
        <v>4</v>
      </c>
      <c r="AD48">
        <v>5</v>
      </c>
    </row>
    <row r="49" spans="1:30">
      <c r="A49" s="2" t="s">
        <v>83</v>
      </c>
      <c r="B49" s="5" t="s">
        <v>42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3"/>
      <c r="N49" s="3"/>
      <c r="R49">
        <v>1</v>
      </c>
      <c r="S49">
        <v>1</v>
      </c>
      <c r="T49">
        <v>1</v>
      </c>
      <c r="U49">
        <v>1</v>
      </c>
      <c r="V49">
        <v>1</v>
      </c>
      <c r="W49">
        <v>2</v>
      </c>
      <c r="X49">
        <v>2</v>
      </c>
      <c r="Y49">
        <v>5</v>
      </c>
      <c r="Z49">
        <v>6</v>
      </c>
      <c r="AA49">
        <v>7</v>
      </c>
      <c r="AB49">
        <v>7</v>
      </c>
      <c r="AC49">
        <v>9</v>
      </c>
      <c r="AD49">
        <v>9</v>
      </c>
    </row>
    <row r="50" spans="1:30">
      <c r="A50" s="2" t="s">
        <v>84</v>
      </c>
      <c r="B50" s="5" t="s">
        <v>42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  <c r="N50" s="3"/>
      <c r="Q50">
        <v>1</v>
      </c>
      <c r="R50">
        <v>1</v>
      </c>
      <c r="S50">
        <v>2</v>
      </c>
      <c r="T50">
        <v>2</v>
      </c>
      <c r="U50">
        <v>3</v>
      </c>
      <c r="V50">
        <v>5</v>
      </c>
      <c r="W50">
        <v>5</v>
      </c>
      <c r="X50">
        <v>6</v>
      </c>
      <c r="Y50">
        <v>6</v>
      </c>
      <c r="Z50">
        <v>11</v>
      </c>
      <c r="AA50">
        <v>12</v>
      </c>
      <c r="AB50">
        <v>12</v>
      </c>
      <c r="AC50">
        <v>15</v>
      </c>
      <c r="AD50">
        <v>15</v>
      </c>
    </row>
    <row r="51" spans="1:30">
      <c r="A51" s="2" t="s">
        <v>85</v>
      </c>
      <c r="B51" s="5" t="s">
        <v>42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3">
        <v>16</v>
      </c>
      <c r="N51" s="3">
        <v>19</v>
      </c>
      <c r="O51">
        <v>27</v>
      </c>
      <c r="P51">
        <v>32</v>
      </c>
      <c r="Q51">
        <v>42</v>
      </c>
      <c r="R51">
        <v>53</v>
      </c>
      <c r="S51">
        <v>64</v>
      </c>
      <c r="T51">
        <v>71</v>
      </c>
      <c r="U51">
        <v>86</v>
      </c>
      <c r="V51">
        <v>96</v>
      </c>
      <c r="W51">
        <v>105</v>
      </c>
      <c r="X51">
        <v>113</v>
      </c>
      <c r="Y51">
        <v>121</v>
      </c>
      <c r="Z51">
        <v>133</v>
      </c>
      <c r="AA51">
        <v>140</v>
      </c>
      <c r="AB51">
        <v>161</v>
      </c>
      <c r="AC51">
        <v>167</v>
      </c>
      <c r="AD51">
        <v>181</v>
      </c>
    </row>
    <row r="52" spans="1:30">
      <c r="A52" s="2" t="s">
        <v>86</v>
      </c>
      <c r="B52" s="5" t="s">
        <v>33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3"/>
      <c r="N52" s="3"/>
      <c r="V52">
        <v>0</v>
      </c>
      <c r="W52">
        <v>0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</row>
    <row r="53" spans="1:30">
      <c r="A53" s="2" t="s">
        <v>87</v>
      </c>
      <c r="B53" s="5" t="s">
        <v>29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3">
        <v>2</v>
      </c>
      <c r="N53" s="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3</v>
      </c>
      <c r="Y53">
        <v>5</v>
      </c>
      <c r="Z53">
        <v>6</v>
      </c>
      <c r="AA53">
        <v>6</v>
      </c>
      <c r="AB53">
        <v>6</v>
      </c>
      <c r="AC53">
        <v>7</v>
      </c>
      <c r="AD53">
        <v>7</v>
      </c>
    </row>
    <row r="54" spans="1:30">
      <c r="A54" s="2" t="s">
        <v>88</v>
      </c>
      <c r="B54" s="5" t="s">
        <v>29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3"/>
      <c r="N54" s="3"/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  <c r="AB54">
        <v>4</v>
      </c>
      <c r="AC54">
        <v>4</v>
      </c>
      <c r="AD54">
        <v>4</v>
      </c>
    </row>
    <row r="55" spans="1:30">
      <c r="A55" s="2" t="s">
        <v>89</v>
      </c>
      <c r="B55" s="5" t="s">
        <v>60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3"/>
      <c r="V55">
        <v>2</v>
      </c>
      <c r="W55">
        <v>4</v>
      </c>
      <c r="X55">
        <v>4</v>
      </c>
      <c r="Y55">
        <v>6</v>
      </c>
      <c r="Z55">
        <v>6</v>
      </c>
      <c r="AA55">
        <v>6</v>
      </c>
      <c r="AB55">
        <v>8</v>
      </c>
      <c r="AC55">
        <v>17</v>
      </c>
      <c r="AD55">
        <v>20</v>
      </c>
    </row>
    <row r="56" spans="1:30">
      <c r="A56" s="2" t="s">
        <v>90</v>
      </c>
      <c r="B56" s="5" t="s">
        <v>46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3"/>
      <c r="N56" s="3"/>
      <c r="V56">
        <v>0</v>
      </c>
      <c r="W56">
        <v>0</v>
      </c>
      <c r="X56">
        <v>1</v>
      </c>
      <c r="Y56">
        <v>2</v>
      </c>
      <c r="Z56">
        <v>3</v>
      </c>
      <c r="AA56">
        <v>3</v>
      </c>
      <c r="AB56">
        <v>4</v>
      </c>
      <c r="AC56">
        <v>6</v>
      </c>
      <c r="AD56">
        <v>8</v>
      </c>
    </row>
    <row r="57" spans="1:30">
      <c r="A57" s="2" t="s">
        <v>91</v>
      </c>
      <c r="B57" s="5" t="s">
        <v>46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3"/>
      <c r="N57" s="3"/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3</v>
      </c>
    </row>
    <row r="58" spans="1:30">
      <c r="A58" s="2" t="s">
        <v>92</v>
      </c>
      <c r="B58" s="5" t="s">
        <v>29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3"/>
      <c r="N58" s="3"/>
      <c r="Q58">
        <v>1</v>
      </c>
      <c r="R58">
        <v>2</v>
      </c>
      <c r="S58">
        <v>2</v>
      </c>
      <c r="T58">
        <v>2</v>
      </c>
      <c r="U58">
        <v>4</v>
      </c>
      <c r="V58">
        <v>4</v>
      </c>
      <c r="W58">
        <v>4</v>
      </c>
      <c r="X58">
        <v>5</v>
      </c>
      <c r="Y58">
        <v>5</v>
      </c>
      <c r="Z58">
        <v>5</v>
      </c>
      <c r="AA58">
        <v>5</v>
      </c>
      <c r="AB58">
        <v>5</v>
      </c>
      <c r="AC58">
        <v>6</v>
      </c>
      <c r="AD58">
        <v>7</v>
      </c>
    </row>
    <row r="59" spans="1:30">
      <c r="A59" s="4" t="s">
        <v>93</v>
      </c>
      <c r="B59" s="30" t="s">
        <v>33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V59">
        <v>1</v>
      </c>
      <c r="W59">
        <v>1</v>
      </c>
      <c r="X59">
        <v>2</v>
      </c>
      <c r="Y59">
        <v>3</v>
      </c>
      <c r="Z59">
        <v>3</v>
      </c>
      <c r="AA59">
        <v>7</v>
      </c>
      <c r="AB59">
        <v>7</v>
      </c>
      <c r="AC59">
        <v>13</v>
      </c>
      <c r="AD59">
        <v>23</v>
      </c>
    </row>
    <row r="60" spans="1:30">
      <c r="A60" s="2" t="s">
        <v>94</v>
      </c>
      <c r="B60" s="2" t="s">
        <v>27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3"/>
      <c r="N60" s="3"/>
      <c r="S60">
        <v>4</v>
      </c>
      <c r="T60">
        <v>5</v>
      </c>
      <c r="U60">
        <v>5</v>
      </c>
      <c r="V60">
        <v>5</v>
      </c>
      <c r="W60">
        <v>5</v>
      </c>
      <c r="X60">
        <v>6</v>
      </c>
      <c r="Y60">
        <v>6</v>
      </c>
      <c r="Z60">
        <v>7</v>
      </c>
      <c r="AA60">
        <v>8</v>
      </c>
      <c r="AB60">
        <v>8</v>
      </c>
      <c r="AC60">
        <v>10</v>
      </c>
      <c r="AD60">
        <v>10</v>
      </c>
    </row>
    <row r="61" spans="1:30">
      <c r="A61" s="2" t="s">
        <v>95</v>
      </c>
      <c r="B61" s="2" t="s">
        <v>25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3">
        <v>7</v>
      </c>
      <c r="N61" s="3">
        <v>9</v>
      </c>
      <c r="O61">
        <v>11</v>
      </c>
      <c r="P61">
        <v>11</v>
      </c>
      <c r="Q61">
        <v>11</v>
      </c>
      <c r="R61">
        <v>11</v>
      </c>
      <c r="S61">
        <v>11</v>
      </c>
      <c r="T61">
        <v>11</v>
      </c>
      <c r="U61">
        <v>11</v>
      </c>
      <c r="V61">
        <v>11</v>
      </c>
      <c r="W61">
        <v>12</v>
      </c>
      <c r="X61">
        <v>12</v>
      </c>
      <c r="Y61">
        <v>13</v>
      </c>
      <c r="Z61">
        <v>14</v>
      </c>
      <c r="AA61">
        <v>14</v>
      </c>
      <c r="AB61">
        <v>14</v>
      </c>
      <c r="AC61">
        <v>15</v>
      </c>
      <c r="AD61">
        <v>15</v>
      </c>
    </row>
    <row r="62" spans="1:30">
      <c r="A62" s="2" t="s">
        <v>96</v>
      </c>
      <c r="B62" s="2" t="s">
        <v>42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3"/>
      <c r="N62" s="3"/>
      <c r="P62">
        <v>1</v>
      </c>
      <c r="Q62">
        <v>1</v>
      </c>
      <c r="R62">
        <v>2</v>
      </c>
      <c r="S62">
        <v>2</v>
      </c>
      <c r="T62">
        <v>2</v>
      </c>
      <c r="U62">
        <v>2</v>
      </c>
      <c r="V62">
        <v>5</v>
      </c>
      <c r="W62">
        <v>6</v>
      </c>
      <c r="X62">
        <v>6</v>
      </c>
      <c r="Y62">
        <v>8</v>
      </c>
      <c r="Z62">
        <v>11</v>
      </c>
      <c r="AA62">
        <v>13</v>
      </c>
      <c r="AB62">
        <v>19</v>
      </c>
      <c r="AC62">
        <v>23</v>
      </c>
      <c r="AD62">
        <v>25</v>
      </c>
    </row>
    <row r="63" spans="1:30">
      <c r="A63" s="2" t="s">
        <v>97</v>
      </c>
      <c r="B63" s="2" t="s">
        <v>42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  <c r="N63" s="3"/>
      <c r="P63">
        <v>1</v>
      </c>
      <c r="Q63">
        <v>1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4</v>
      </c>
      <c r="Y63">
        <v>4</v>
      </c>
      <c r="Z63">
        <v>4</v>
      </c>
      <c r="AA63">
        <v>4</v>
      </c>
      <c r="AB63">
        <v>5</v>
      </c>
      <c r="AC63">
        <v>6</v>
      </c>
      <c r="AD63">
        <v>8</v>
      </c>
    </row>
    <row r="64" spans="1:30">
      <c r="A64" s="2" t="s">
        <v>98</v>
      </c>
      <c r="B64" s="2" t="s">
        <v>29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3">
        <v>1</v>
      </c>
      <c r="N64" s="3">
        <v>1</v>
      </c>
      <c r="O64">
        <v>1</v>
      </c>
      <c r="P64">
        <v>1</v>
      </c>
      <c r="Q64">
        <v>1</v>
      </c>
      <c r="R64">
        <v>2</v>
      </c>
      <c r="S64">
        <v>2</v>
      </c>
      <c r="T64">
        <v>2</v>
      </c>
      <c r="U64">
        <v>2</v>
      </c>
      <c r="V64">
        <v>4</v>
      </c>
      <c r="W64">
        <v>4</v>
      </c>
      <c r="X64">
        <v>4</v>
      </c>
      <c r="Y64">
        <v>4</v>
      </c>
      <c r="Z64">
        <v>5</v>
      </c>
      <c r="AA64">
        <v>5</v>
      </c>
      <c r="AB64">
        <v>5</v>
      </c>
      <c r="AC64">
        <v>8</v>
      </c>
      <c r="AD64">
        <v>8</v>
      </c>
    </row>
    <row r="65" spans="1:30">
      <c r="A65" s="2" t="s">
        <v>99</v>
      </c>
      <c r="B65" s="2" t="s">
        <v>37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3"/>
      <c r="N65" s="3"/>
      <c r="T65">
        <v>1</v>
      </c>
      <c r="U65">
        <v>1</v>
      </c>
      <c r="V65">
        <v>1</v>
      </c>
      <c r="W65">
        <v>1</v>
      </c>
      <c r="X65">
        <v>1</v>
      </c>
      <c r="Y65">
        <v>4</v>
      </c>
      <c r="Z65">
        <v>5</v>
      </c>
      <c r="AA65">
        <v>8</v>
      </c>
      <c r="AB65">
        <v>9</v>
      </c>
      <c r="AC65">
        <v>11</v>
      </c>
      <c r="AD65">
        <v>12</v>
      </c>
    </row>
    <row r="66" spans="1:30">
      <c r="A66" s="2" t="s">
        <v>100</v>
      </c>
      <c r="B66" s="2" t="s">
        <v>31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3"/>
      <c r="N66" s="3"/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>
      <c r="A67" s="2" t="s">
        <v>101</v>
      </c>
      <c r="B67" s="2" t="s">
        <v>46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3">
        <v>6</v>
      </c>
      <c r="N67" s="3">
        <v>6</v>
      </c>
      <c r="O67">
        <v>6</v>
      </c>
      <c r="P67">
        <v>10</v>
      </c>
      <c r="Q67">
        <v>11</v>
      </c>
      <c r="R67">
        <v>11</v>
      </c>
      <c r="S67">
        <v>11</v>
      </c>
      <c r="T67">
        <v>12</v>
      </c>
      <c r="U67">
        <v>13</v>
      </c>
      <c r="V67">
        <v>15</v>
      </c>
      <c r="W67">
        <v>16</v>
      </c>
      <c r="X67">
        <v>16</v>
      </c>
      <c r="Y67">
        <v>18</v>
      </c>
      <c r="Z67">
        <v>19</v>
      </c>
      <c r="AA67">
        <v>20</v>
      </c>
      <c r="AB67">
        <v>23</v>
      </c>
      <c r="AC67">
        <v>27</v>
      </c>
      <c r="AD67">
        <v>32</v>
      </c>
    </row>
    <row r="68" spans="1:30">
      <c r="A68" s="2" t="s">
        <v>102</v>
      </c>
      <c r="B68" s="2" t="s">
        <v>31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3"/>
      <c r="N68" s="3"/>
      <c r="Q68">
        <v>1</v>
      </c>
      <c r="R68">
        <v>2</v>
      </c>
      <c r="S68">
        <v>2</v>
      </c>
      <c r="T68">
        <v>3</v>
      </c>
      <c r="U68">
        <v>3</v>
      </c>
      <c r="V68">
        <v>3</v>
      </c>
      <c r="W68">
        <v>5</v>
      </c>
      <c r="X68">
        <v>5</v>
      </c>
      <c r="Y68">
        <v>6</v>
      </c>
      <c r="Z68">
        <v>8</v>
      </c>
      <c r="AA68">
        <v>8</v>
      </c>
      <c r="AB68">
        <v>8</v>
      </c>
      <c r="AC68">
        <v>8</v>
      </c>
      <c r="AD68">
        <v>9</v>
      </c>
    </row>
    <row r="69" spans="1:30">
      <c r="A69" s="2" t="s">
        <v>103</v>
      </c>
      <c r="B69" s="2" t="s">
        <v>46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3"/>
      <c r="N69" s="3"/>
      <c r="U69">
        <v>2</v>
      </c>
      <c r="V69">
        <v>2</v>
      </c>
      <c r="W69">
        <v>2</v>
      </c>
      <c r="X69">
        <v>2</v>
      </c>
      <c r="Y69">
        <v>3</v>
      </c>
      <c r="Z69">
        <v>3</v>
      </c>
      <c r="AA69">
        <v>4</v>
      </c>
      <c r="AB69">
        <v>6</v>
      </c>
      <c r="AC69">
        <v>8</v>
      </c>
      <c r="AD69">
        <v>9</v>
      </c>
    </row>
    <row r="70" spans="1:30">
      <c r="A70" s="2" t="s">
        <v>104</v>
      </c>
      <c r="B70" s="2" t="s">
        <v>25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3"/>
      <c r="N70" s="3"/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2</v>
      </c>
      <c r="Z70">
        <v>3</v>
      </c>
      <c r="AA70">
        <v>3</v>
      </c>
      <c r="AB70">
        <v>3</v>
      </c>
      <c r="AC70">
        <v>3</v>
      </c>
      <c r="AD70">
        <v>3</v>
      </c>
    </row>
    <row r="71" spans="1:30">
      <c r="A71" s="2" t="s">
        <v>105</v>
      </c>
      <c r="B71" s="2" t="s">
        <v>33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3">
        <v>1</v>
      </c>
      <c r="N71" s="3">
        <v>1</v>
      </c>
      <c r="O71">
        <v>1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2</v>
      </c>
      <c r="W71">
        <v>4</v>
      </c>
      <c r="X71">
        <v>5</v>
      </c>
      <c r="Y71">
        <v>9</v>
      </c>
      <c r="Z71">
        <v>11</v>
      </c>
      <c r="AA71">
        <v>12</v>
      </c>
      <c r="AB71">
        <v>16</v>
      </c>
      <c r="AC71">
        <v>17</v>
      </c>
      <c r="AD71">
        <v>21</v>
      </c>
    </row>
    <row r="72" spans="1:30">
      <c r="A72" s="2" t="s">
        <v>106</v>
      </c>
      <c r="B72" s="2" t="s">
        <v>51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3"/>
      <c r="N72" s="3"/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</v>
      </c>
      <c r="AD72">
        <v>1</v>
      </c>
    </row>
    <row r="73" spans="1:30">
      <c r="A73" s="2" t="s">
        <v>107</v>
      </c>
      <c r="B73" s="2" t="s">
        <v>27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3"/>
      <c r="N73" s="3"/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2</v>
      </c>
      <c r="Y73">
        <v>2</v>
      </c>
      <c r="Z73">
        <v>3</v>
      </c>
      <c r="AA73">
        <v>3</v>
      </c>
      <c r="AB73">
        <v>4</v>
      </c>
      <c r="AC73">
        <v>5</v>
      </c>
      <c r="AD73">
        <v>5</v>
      </c>
    </row>
    <row r="74" spans="1:30">
      <c r="A74" s="2" t="s">
        <v>108</v>
      </c>
      <c r="B74" s="2" t="s">
        <v>42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3">
        <v>1</v>
      </c>
      <c r="N74" s="3">
        <v>1</v>
      </c>
      <c r="O74">
        <v>1</v>
      </c>
      <c r="P74">
        <v>3</v>
      </c>
      <c r="Q74">
        <v>3</v>
      </c>
      <c r="R74">
        <v>3</v>
      </c>
      <c r="S74">
        <v>3</v>
      </c>
      <c r="T74">
        <v>4</v>
      </c>
      <c r="U74">
        <v>5</v>
      </c>
      <c r="V74">
        <v>8</v>
      </c>
      <c r="W74">
        <v>8</v>
      </c>
      <c r="X74">
        <v>10</v>
      </c>
      <c r="Y74">
        <v>13</v>
      </c>
      <c r="Z74">
        <v>19</v>
      </c>
      <c r="AA74">
        <v>22</v>
      </c>
      <c r="AB74">
        <v>22</v>
      </c>
      <c r="AC74">
        <v>25</v>
      </c>
      <c r="AD74">
        <v>30</v>
      </c>
    </row>
    <row r="75" spans="1:30">
      <c r="A75" s="2" t="s">
        <v>109</v>
      </c>
      <c r="B75" s="2" t="s">
        <v>37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3"/>
      <c r="N75" s="3"/>
      <c r="T75">
        <v>1</v>
      </c>
      <c r="U75">
        <v>2</v>
      </c>
      <c r="V75">
        <v>4</v>
      </c>
      <c r="W75">
        <v>5</v>
      </c>
      <c r="X75">
        <v>5</v>
      </c>
      <c r="Y75">
        <v>7</v>
      </c>
      <c r="Z75">
        <v>16</v>
      </c>
      <c r="AA75">
        <v>16</v>
      </c>
      <c r="AB75">
        <v>17</v>
      </c>
      <c r="AC75">
        <v>20</v>
      </c>
      <c r="AD75">
        <v>26</v>
      </c>
    </row>
    <row r="76" spans="1:30">
      <c r="A76" s="2" t="s">
        <v>110</v>
      </c>
      <c r="B76" s="2" t="s">
        <v>27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3">
        <v>2</v>
      </c>
      <c r="N76" s="3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3</v>
      </c>
      <c r="Z76">
        <v>3</v>
      </c>
      <c r="AA76">
        <v>4</v>
      </c>
      <c r="AB76">
        <v>4</v>
      </c>
      <c r="AC76">
        <v>4</v>
      </c>
      <c r="AD76">
        <v>6</v>
      </c>
    </row>
    <row r="77" spans="1:30">
      <c r="A77" s="2" t="s">
        <v>111</v>
      </c>
      <c r="B77" s="2" t="s">
        <v>37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3">
        <v>2</v>
      </c>
      <c r="N77" s="3">
        <v>2</v>
      </c>
      <c r="O77">
        <v>2</v>
      </c>
      <c r="P77">
        <v>2</v>
      </c>
      <c r="Q77">
        <v>1</v>
      </c>
      <c r="R77">
        <v>3</v>
      </c>
      <c r="S77">
        <v>4</v>
      </c>
      <c r="T77">
        <v>4</v>
      </c>
      <c r="U77">
        <v>5</v>
      </c>
      <c r="V77">
        <v>5</v>
      </c>
      <c r="W77">
        <v>6</v>
      </c>
      <c r="X77">
        <v>8</v>
      </c>
      <c r="Y77">
        <v>9</v>
      </c>
      <c r="Z77">
        <v>13</v>
      </c>
      <c r="AA77">
        <v>14</v>
      </c>
      <c r="AB77">
        <v>15</v>
      </c>
      <c r="AC77">
        <v>17</v>
      </c>
      <c r="AD77">
        <v>20</v>
      </c>
    </row>
    <row r="78" spans="1:30">
      <c r="A78" s="2" t="s">
        <v>112</v>
      </c>
      <c r="B78" s="2" t="s">
        <v>29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3"/>
      <c r="N78" s="3"/>
      <c r="T78">
        <v>1</v>
      </c>
      <c r="U78">
        <v>1</v>
      </c>
      <c r="V78">
        <v>1</v>
      </c>
      <c r="W78">
        <v>1</v>
      </c>
      <c r="X78">
        <v>1</v>
      </c>
      <c r="Y78">
        <v>3</v>
      </c>
      <c r="Z78">
        <v>3</v>
      </c>
      <c r="AA78">
        <v>4</v>
      </c>
      <c r="AB78">
        <v>4</v>
      </c>
      <c r="AC78">
        <v>4</v>
      </c>
      <c r="AD78">
        <v>5</v>
      </c>
    </row>
    <row r="79" spans="1:30">
      <c r="A79" s="2" t="s">
        <v>113</v>
      </c>
      <c r="B79" s="2" t="s">
        <v>29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3"/>
      <c r="N79" s="3"/>
      <c r="V79">
        <v>0</v>
      </c>
      <c r="W79">
        <v>0</v>
      </c>
      <c r="X79">
        <v>3</v>
      </c>
      <c r="Y79">
        <v>4</v>
      </c>
      <c r="Z79">
        <v>5</v>
      </c>
      <c r="AA79">
        <v>5</v>
      </c>
      <c r="AB79">
        <v>6</v>
      </c>
      <c r="AC79">
        <v>8</v>
      </c>
      <c r="AD79">
        <v>10</v>
      </c>
    </row>
    <row r="80" spans="1:30">
      <c r="A80" s="2" t="s">
        <v>114</v>
      </c>
      <c r="B80" s="2" t="s">
        <v>42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3">
        <v>3</v>
      </c>
      <c r="N80" s="3">
        <v>3</v>
      </c>
      <c r="O80">
        <v>3</v>
      </c>
      <c r="P80">
        <v>4</v>
      </c>
      <c r="Q80">
        <v>4</v>
      </c>
      <c r="R80">
        <v>4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2</v>
      </c>
      <c r="Z80">
        <v>2</v>
      </c>
      <c r="AA80">
        <v>2</v>
      </c>
      <c r="AB80">
        <v>2</v>
      </c>
      <c r="AC80">
        <v>4</v>
      </c>
      <c r="AD80">
        <v>6</v>
      </c>
    </row>
    <row r="81" spans="1:30">
      <c r="A81" s="2" t="s">
        <v>115</v>
      </c>
      <c r="B81" s="2" t="s">
        <v>33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3"/>
      <c r="N81" s="3"/>
      <c r="R81">
        <v>1</v>
      </c>
      <c r="S81">
        <v>1</v>
      </c>
      <c r="T81">
        <v>1</v>
      </c>
      <c r="U81">
        <v>1</v>
      </c>
      <c r="V81">
        <v>4</v>
      </c>
      <c r="W81">
        <v>4</v>
      </c>
      <c r="X81">
        <v>8</v>
      </c>
      <c r="Y81">
        <v>11</v>
      </c>
      <c r="Z81">
        <v>12</v>
      </c>
      <c r="AA81">
        <v>13</v>
      </c>
      <c r="AB81">
        <v>17</v>
      </c>
      <c r="AC81">
        <v>23</v>
      </c>
      <c r="AD81">
        <v>26</v>
      </c>
    </row>
    <row r="82" spans="1:30">
      <c r="A82" s="2" t="s">
        <v>116</v>
      </c>
      <c r="B82" s="2" t="s">
        <v>27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3"/>
      <c r="N82" s="3"/>
      <c r="V82">
        <v>0</v>
      </c>
      <c r="W82">
        <v>0</v>
      </c>
      <c r="X82">
        <v>0</v>
      </c>
      <c r="Y82">
        <v>0</v>
      </c>
      <c r="Z82">
        <v>2</v>
      </c>
      <c r="AA82">
        <v>2</v>
      </c>
      <c r="AB82">
        <v>2</v>
      </c>
      <c r="AC82">
        <v>3</v>
      </c>
      <c r="AD82">
        <v>3</v>
      </c>
    </row>
    <row r="83" spans="1:30">
      <c r="A83" s="2" t="s">
        <v>117</v>
      </c>
      <c r="B83" s="2" t="s">
        <v>42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3"/>
      <c r="N83" s="3"/>
      <c r="P83">
        <v>1</v>
      </c>
      <c r="Q83">
        <v>3</v>
      </c>
      <c r="R83">
        <v>5</v>
      </c>
      <c r="S83">
        <v>5</v>
      </c>
      <c r="T83">
        <v>5</v>
      </c>
      <c r="U83">
        <v>7</v>
      </c>
      <c r="V83">
        <v>11</v>
      </c>
      <c r="W83">
        <v>12</v>
      </c>
      <c r="X83">
        <v>13</v>
      </c>
      <c r="Y83">
        <v>13</v>
      </c>
      <c r="Z83">
        <v>14</v>
      </c>
      <c r="AA83">
        <v>14</v>
      </c>
      <c r="AB83">
        <v>16</v>
      </c>
      <c r="AC83">
        <v>17</v>
      </c>
      <c r="AD83">
        <v>20</v>
      </c>
    </row>
    <row r="84" spans="1:30">
      <c r="A84" s="2" t="s">
        <v>118</v>
      </c>
      <c r="B84" s="2" t="s">
        <v>39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3"/>
      <c r="N84" s="3"/>
      <c r="R84">
        <v>2</v>
      </c>
      <c r="S84">
        <v>3</v>
      </c>
      <c r="T84">
        <v>6</v>
      </c>
      <c r="U84">
        <v>7</v>
      </c>
      <c r="V84">
        <v>7</v>
      </c>
      <c r="W84">
        <v>8</v>
      </c>
      <c r="X84">
        <v>9</v>
      </c>
      <c r="Y84">
        <v>10</v>
      </c>
      <c r="Z84">
        <v>11</v>
      </c>
      <c r="AA84">
        <v>10</v>
      </c>
      <c r="AB84">
        <v>11</v>
      </c>
      <c r="AC84">
        <v>11</v>
      </c>
      <c r="AD84">
        <v>11</v>
      </c>
    </row>
    <row r="85" spans="1:30">
      <c r="A85" s="2" t="s">
        <v>119</v>
      </c>
      <c r="B85" s="2" t="s">
        <v>29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3"/>
      <c r="N85" s="3"/>
      <c r="R85">
        <v>1</v>
      </c>
      <c r="S85">
        <v>3</v>
      </c>
      <c r="T85">
        <v>5</v>
      </c>
      <c r="U85">
        <v>5</v>
      </c>
      <c r="V85">
        <v>5</v>
      </c>
      <c r="W85">
        <v>5</v>
      </c>
      <c r="X85">
        <v>5</v>
      </c>
      <c r="Y85">
        <v>5</v>
      </c>
      <c r="Z85">
        <v>5</v>
      </c>
      <c r="AA85">
        <v>5</v>
      </c>
      <c r="AB85">
        <v>6</v>
      </c>
      <c r="AC85">
        <v>6</v>
      </c>
      <c r="AD85">
        <v>7</v>
      </c>
    </row>
    <row r="86" spans="1:30">
      <c r="A86" s="2" t="s">
        <v>120</v>
      </c>
      <c r="B86" s="2" t="s">
        <v>29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3"/>
      <c r="N86" s="3"/>
      <c r="R86">
        <v>1</v>
      </c>
      <c r="S86">
        <v>1</v>
      </c>
      <c r="T86">
        <v>1</v>
      </c>
      <c r="U86">
        <v>1</v>
      </c>
      <c r="V86">
        <v>1</v>
      </c>
      <c r="W86">
        <v>2</v>
      </c>
      <c r="X86">
        <v>2</v>
      </c>
      <c r="Y86">
        <v>2</v>
      </c>
      <c r="Z86">
        <v>2</v>
      </c>
      <c r="AA86">
        <v>2</v>
      </c>
      <c r="AB86">
        <v>2</v>
      </c>
      <c r="AC86">
        <v>2</v>
      </c>
      <c r="AD86">
        <v>2</v>
      </c>
    </row>
    <row r="87" spans="1:30">
      <c r="A87" s="2" t="s">
        <v>121</v>
      </c>
      <c r="B87" s="2" t="s">
        <v>60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3"/>
      <c r="N87" s="3"/>
      <c r="V87">
        <v>2</v>
      </c>
      <c r="W87">
        <v>6</v>
      </c>
      <c r="X87">
        <v>6</v>
      </c>
      <c r="Y87">
        <v>7</v>
      </c>
      <c r="Z87">
        <v>11</v>
      </c>
      <c r="AA87">
        <v>12</v>
      </c>
      <c r="AB87">
        <v>14</v>
      </c>
      <c r="AC87">
        <v>15</v>
      </c>
      <c r="AD87">
        <v>20</v>
      </c>
    </row>
    <row r="88" spans="1:30">
      <c r="A88" s="2" t="s">
        <v>122</v>
      </c>
      <c r="B88" s="2" t="s">
        <v>27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3"/>
      <c r="N88" s="3"/>
      <c r="V88">
        <v>0</v>
      </c>
      <c r="W88">
        <v>0</v>
      </c>
      <c r="X88">
        <v>3</v>
      </c>
      <c r="Y88">
        <v>3</v>
      </c>
      <c r="Z88">
        <v>4</v>
      </c>
      <c r="AA88">
        <v>5</v>
      </c>
      <c r="AB88">
        <v>6</v>
      </c>
      <c r="AC88">
        <v>7</v>
      </c>
      <c r="AD88">
        <v>9</v>
      </c>
    </row>
    <row r="89" spans="1:30">
      <c r="A89" s="2" t="s">
        <v>123</v>
      </c>
      <c r="B89" s="2" t="s">
        <v>29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3"/>
      <c r="N89" s="3"/>
      <c r="T89">
        <v>1</v>
      </c>
      <c r="U89">
        <v>2</v>
      </c>
      <c r="V89">
        <v>2</v>
      </c>
      <c r="W89">
        <v>5</v>
      </c>
      <c r="X89">
        <v>5</v>
      </c>
      <c r="Y89">
        <v>9</v>
      </c>
      <c r="Z89">
        <v>13</v>
      </c>
      <c r="AA89">
        <v>16</v>
      </c>
      <c r="AB89">
        <v>21</v>
      </c>
      <c r="AC89">
        <v>22</v>
      </c>
      <c r="AD89">
        <v>26</v>
      </c>
    </row>
    <row r="90" spans="1:30">
      <c r="A90" s="2" t="s">
        <v>124</v>
      </c>
      <c r="B90" s="2" t="s">
        <v>46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3"/>
      <c r="N90" s="3"/>
      <c r="V90">
        <v>0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</row>
    <row r="91" spans="1:30">
      <c r="A91" s="2" t="s">
        <v>125</v>
      </c>
      <c r="B91" s="2" t="s">
        <v>42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3"/>
      <c r="N91" s="3"/>
      <c r="Q91">
        <v>1</v>
      </c>
      <c r="R91">
        <v>1</v>
      </c>
      <c r="S91">
        <v>2</v>
      </c>
      <c r="T91">
        <v>2</v>
      </c>
      <c r="U91">
        <v>2</v>
      </c>
      <c r="V91">
        <v>3</v>
      </c>
      <c r="W91">
        <v>4</v>
      </c>
      <c r="X91">
        <v>4</v>
      </c>
      <c r="Y91">
        <v>6</v>
      </c>
      <c r="Z91">
        <v>7</v>
      </c>
      <c r="AA91">
        <v>9</v>
      </c>
      <c r="AB91">
        <v>10</v>
      </c>
      <c r="AC91">
        <v>13</v>
      </c>
      <c r="AD91">
        <v>13</v>
      </c>
    </row>
    <row r="92" spans="1:30">
      <c r="A92" s="2" t="s">
        <v>126</v>
      </c>
      <c r="B92" s="2" t="s">
        <v>60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3"/>
      <c r="N92" s="3"/>
      <c r="S92">
        <v>1</v>
      </c>
      <c r="T92">
        <v>3</v>
      </c>
      <c r="U92">
        <v>4</v>
      </c>
      <c r="V92">
        <v>4</v>
      </c>
      <c r="W92">
        <v>4</v>
      </c>
      <c r="X92">
        <v>4</v>
      </c>
      <c r="Y92">
        <v>6</v>
      </c>
      <c r="Z92">
        <v>6</v>
      </c>
      <c r="AA92">
        <v>6</v>
      </c>
      <c r="AB92">
        <v>7</v>
      </c>
      <c r="AC92">
        <v>15</v>
      </c>
      <c r="AD92">
        <v>20</v>
      </c>
    </row>
    <row r="93" spans="1:30">
      <c r="A93" s="4" t="s">
        <v>127</v>
      </c>
      <c r="B93" s="3" t="s">
        <v>42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6</v>
      </c>
      <c r="N93" s="3">
        <v>7</v>
      </c>
      <c r="O93">
        <v>8</v>
      </c>
      <c r="P93">
        <v>8</v>
      </c>
      <c r="Q93">
        <v>8</v>
      </c>
      <c r="R93">
        <v>12</v>
      </c>
      <c r="S93">
        <v>13</v>
      </c>
      <c r="T93">
        <v>21</v>
      </c>
      <c r="U93">
        <v>21</v>
      </c>
      <c r="V93">
        <v>22</v>
      </c>
      <c r="W93">
        <v>23</v>
      </c>
      <c r="X93">
        <v>24</v>
      </c>
      <c r="Y93">
        <v>28</v>
      </c>
      <c r="Z93">
        <v>35</v>
      </c>
      <c r="AA93">
        <v>46</v>
      </c>
      <c r="AB93">
        <v>55</v>
      </c>
      <c r="AC93">
        <v>68</v>
      </c>
      <c r="AD93">
        <v>80</v>
      </c>
    </row>
    <row r="94" spans="1:30">
      <c r="A94" s="2" t="s">
        <v>128</v>
      </c>
      <c r="B94" s="2" t="s">
        <v>29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3"/>
      <c r="N94" s="3"/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2</v>
      </c>
      <c r="Z94">
        <v>2</v>
      </c>
      <c r="AA94">
        <v>3</v>
      </c>
      <c r="AB94">
        <v>4</v>
      </c>
      <c r="AC94">
        <v>4</v>
      </c>
      <c r="AD94">
        <v>5</v>
      </c>
    </row>
    <row r="95" spans="1:30">
      <c r="A95" s="2" t="s">
        <v>129</v>
      </c>
      <c r="B95" s="2" t="s">
        <v>25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3">
        <v>1</v>
      </c>
      <c r="N95" s="3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2</v>
      </c>
      <c r="X95">
        <v>3</v>
      </c>
      <c r="Y95">
        <v>4</v>
      </c>
      <c r="Z95">
        <v>4</v>
      </c>
      <c r="AA95">
        <v>4</v>
      </c>
      <c r="AB95">
        <v>6</v>
      </c>
      <c r="AC95">
        <v>7</v>
      </c>
      <c r="AD95">
        <v>8</v>
      </c>
    </row>
    <row r="96" spans="1:30">
      <c r="A96" s="2" t="s">
        <v>130</v>
      </c>
      <c r="B96" s="2" t="s">
        <v>27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3"/>
      <c r="N96" s="3"/>
      <c r="U96">
        <v>1</v>
      </c>
      <c r="V96">
        <v>1</v>
      </c>
      <c r="W96">
        <v>1</v>
      </c>
      <c r="X96">
        <v>5</v>
      </c>
      <c r="Y96">
        <v>5</v>
      </c>
      <c r="Z96">
        <v>6</v>
      </c>
      <c r="AA96">
        <v>7</v>
      </c>
      <c r="AB96">
        <v>8</v>
      </c>
      <c r="AC96">
        <v>10</v>
      </c>
      <c r="AD96">
        <v>13</v>
      </c>
    </row>
    <row r="97" spans="1:30">
      <c r="A97" s="4" t="s">
        <v>131</v>
      </c>
      <c r="B97" s="3" t="s">
        <v>37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>
        <v>1</v>
      </c>
      <c r="Q97">
        <v>3</v>
      </c>
      <c r="R97">
        <v>3</v>
      </c>
      <c r="S97">
        <v>3</v>
      </c>
      <c r="T97">
        <v>3</v>
      </c>
      <c r="U97">
        <v>3</v>
      </c>
      <c r="V97">
        <v>3</v>
      </c>
      <c r="W97">
        <v>4</v>
      </c>
      <c r="X97">
        <v>7</v>
      </c>
      <c r="Y97">
        <v>8</v>
      </c>
      <c r="Z97">
        <v>16</v>
      </c>
      <c r="AA97">
        <v>18</v>
      </c>
      <c r="AB97">
        <v>20</v>
      </c>
      <c r="AC97">
        <v>20</v>
      </c>
      <c r="AD97">
        <v>26</v>
      </c>
    </row>
    <row r="98" spans="1:30">
      <c r="A98" s="2" t="s">
        <v>132</v>
      </c>
      <c r="B98" s="2" t="s">
        <v>29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3"/>
      <c r="N98" s="3"/>
      <c r="U98">
        <v>2</v>
      </c>
      <c r="V98">
        <v>2</v>
      </c>
      <c r="W98">
        <v>4</v>
      </c>
      <c r="X98">
        <v>4</v>
      </c>
      <c r="Y98">
        <v>4</v>
      </c>
      <c r="Z98">
        <v>6</v>
      </c>
      <c r="AA98">
        <v>8</v>
      </c>
      <c r="AB98">
        <v>10</v>
      </c>
      <c r="AC98">
        <v>13</v>
      </c>
      <c r="AD98">
        <v>15</v>
      </c>
    </row>
    <row r="99" spans="1:30">
      <c r="A99" s="2" t="s">
        <v>133</v>
      </c>
      <c r="B99" s="2" t="s">
        <v>29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3"/>
      <c r="N99" s="3"/>
      <c r="O99">
        <v>1</v>
      </c>
      <c r="P99">
        <v>1</v>
      </c>
      <c r="Q99">
        <v>3</v>
      </c>
      <c r="R99">
        <v>4</v>
      </c>
      <c r="S99">
        <v>5</v>
      </c>
      <c r="T99">
        <v>7</v>
      </c>
      <c r="U99">
        <v>8</v>
      </c>
      <c r="V99">
        <v>8</v>
      </c>
      <c r="W99">
        <v>8</v>
      </c>
      <c r="X99">
        <v>8</v>
      </c>
      <c r="Y99">
        <v>9</v>
      </c>
      <c r="Z99">
        <v>11</v>
      </c>
      <c r="AA99">
        <v>13</v>
      </c>
      <c r="AB99">
        <v>13</v>
      </c>
      <c r="AC99">
        <v>14</v>
      </c>
      <c r="AD99">
        <v>17</v>
      </c>
    </row>
    <row r="100" spans="1:30">
      <c r="A100" s="2" t="s">
        <v>134</v>
      </c>
      <c r="B100" s="2" t="s">
        <v>42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3">
        <v>1</v>
      </c>
      <c r="O100">
        <v>3</v>
      </c>
      <c r="P100">
        <v>5</v>
      </c>
      <c r="Q100">
        <v>5</v>
      </c>
      <c r="R100">
        <v>6</v>
      </c>
      <c r="S100">
        <v>7</v>
      </c>
      <c r="T100">
        <v>8</v>
      </c>
      <c r="U100">
        <v>10</v>
      </c>
      <c r="V100">
        <v>12</v>
      </c>
      <c r="W100">
        <v>13</v>
      </c>
      <c r="X100">
        <v>14</v>
      </c>
      <c r="Y100">
        <v>15</v>
      </c>
      <c r="Z100">
        <v>18</v>
      </c>
      <c r="AA100">
        <v>20</v>
      </c>
      <c r="AB100">
        <v>24</v>
      </c>
      <c r="AC100">
        <v>24</v>
      </c>
      <c r="AD100">
        <v>31</v>
      </c>
    </row>
    <row r="101" spans="1:30">
      <c r="A101" s="2" t="s">
        <v>135</v>
      </c>
      <c r="B101" s="2" t="s">
        <v>42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P101">
        <v>1</v>
      </c>
      <c r="Q101">
        <v>1</v>
      </c>
      <c r="R101">
        <v>1</v>
      </c>
      <c r="S101">
        <v>1</v>
      </c>
      <c r="T101">
        <v>1</v>
      </c>
      <c r="U101">
        <v>3</v>
      </c>
      <c r="V101">
        <v>5</v>
      </c>
      <c r="W101">
        <v>7</v>
      </c>
      <c r="X101">
        <v>7</v>
      </c>
      <c r="Y101">
        <v>7</v>
      </c>
      <c r="Z101">
        <v>7</v>
      </c>
      <c r="AA101">
        <v>8</v>
      </c>
      <c r="AB101">
        <v>10</v>
      </c>
      <c r="AC101">
        <v>10</v>
      </c>
      <c r="AD101">
        <v>11</v>
      </c>
    </row>
    <row r="102" spans="1:30">
      <c r="A102" s="2" t="s">
        <v>136</v>
      </c>
      <c r="B102" s="2" t="s">
        <v>42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Q102">
        <v>1</v>
      </c>
      <c r="R102">
        <v>2</v>
      </c>
      <c r="S102">
        <v>2</v>
      </c>
      <c r="T102">
        <v>2</v>
      </c>
      <c r="U102">
        <v>3</v>
      </c>
      <c r="V102">
        <v>3</v>
      </c>
      <c r="W102">
        <v>3</v>
      </c>
      <c r="X102">
        <v>4</v>
      </c>
      <c r="Y102">
        <v>4</v>
      </c>
      <c r="Z102">
        <v>6</v>
      </c>
      <c r="AA102">
        <v>6</v>
      </c>
      <c r="AB102">
        <v>8</v>
      </c>
      <c r="AC102">
        <v>9</v>
      </c>
      <c r="AD102">
        <v>15</v>
      </c>
    </row>
    <row r="103" spans="1:30">
      <c r="A103" s="2" t="s">
        <v>137</v>
      </c>
      <c r="B103" s="2" t="s">
        <v>42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>
        <v>1</v>
      </c>
      <c r="N103" s="3">
        <v>1</v>
      </c>
      <c r="O103">
        <v>2</v>
      </c>
      <c r="P103">
        <v>4</v>
      </c>
      <c r="Q103">
        <v>7</v>
      </c>
      <c r="R103">
        <v>11</v>
      </c>
      <c r="S103">
        <v>13</v>
      </c>
      <c r="T103">
        <v>16</v>
      </c>
      <c r="U103">
        <v>20</v>
      </c>
      <c r="V103">
        <v>25</v>
      </c>
      <c r="W103">
        <v>26</v>
      </c>
      <c r="X103">
        <v>31</v>
      </c>
      <c r="Y103">
        <v>36</v>
      </c>
      <c r="Z103">
        <v>42</v>
      </c>
      <c r="AA103">
        <v>50</v>
      </c>
      <c r="AB103">
        <v>56</v>
      </c>
      <c r="AC103">
        <v>64</v>
      </c>
      <c r="AD103">
        <v>68</v>
      </c>
    </row>
    <row r="104" spans="1:30">
      <c r="A104" s="2" t="s">
        <v>138</v>
      </c>
      <c r="B104" s="2" t="s">
        <v>60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R104">
        <v>1</v>
      </c>
      <c r="S104">
        <v>1</v>
      </c>
      <c r="T104">
        <v>1</v>
      </c>
      <c r="U104">
        <v>1</v>
      </c>
      <c r="V104">
        <v>1</v>
      </c>
      <c r="W104">
        <v>2</v>
      </c>
      <c r="X104">
        <v>4</v>
      </c>
      <c r="Y104">
        <v>4</v>
      </c>
      <c r="Z104">
        <v>5</v>
      </c>
      <c r="AA104">
        <v>7</v>
      </c>
      <c r="AB104">
        <v>7</v>
      </c>
      <c r="AC104">
        <v>7</v>
      </c>
      <c r="AD104">
        <v>7</v>
      </c>
    </row>
    <row r="105" spans="1:30">
      <c r="A105" s="2" t="s">
        <v>139</v>
      </c>
      <c r="B105" s="2" t="s">
        <v>42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R105">
        <v>1</v>
      </c>
      <c r="S105">
        <v>1</v>
      </c>
      <c r="T105">
        <v>1</v>
      </c>
      <c r="U105">
        <v>1</v>
      </c>
      <c r="V105">
        <v>1</v>
      </c>
      <c r="W105">
        <v>3</v>
      </c>
      <c r="X105">
        <v>5</v>
      </c>
      <c r="Y105">
        <v>7</v>
      </c>
      <c r="Z105">
        <v>7</v>
      </c>
      <c r="AA105">
        <v>12</v>
      </c>
      <c r="AB105">
        <v>13</v>
      </c>
      <c r="AC105">
        <v>16</v>
      </c>
      <c r="AD105">
        <v>18</v>
      </c>
    </row>
    <row r="106" spans="1:30">
      <c r="A106" s="2" t="s">
        <v>140</v>
      </c>
      <c r="B106" s="2" t="s">
        <v>33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R106">
        <v>1</v>
      </c>
      <c r="S106">
        <v>1</v>
      </c>
      <c r="T106">
        <v>2</v>
      </c>
      <c r="U106">
        <v>4</v>
      </c>
      <c r="V106">
        <v>5</v>
      </c>
      <c r="W106">
        <v>7</v>
      </c>
      <c r="X106">
        <v>8</v>
      </c>
      <c r="Y106">
        <v>14</v>
      </c>
      <c r="Z106">
        <v>16</v>
      </c>
      <c r="AA106">
        <v>25</v>
      </c>
      <c r="AB106">
        <v>36</v>
      </c>
      <c r="AC106">
        <v>43</v>
      </c>
      <c r="AD106">
        <v>44</v>
      </c>
    </row>
    <row r="107" spans="1:30">
      <c r="A107" s="2" t="s">
        <v>141</v>
      </c>
      <c r="B107" s="2" t="s">
        <v>82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>
        <v>1</v>
      </c>
      <c r="P107">
        <v>2</v>
      </c>
      <c r="Q107">
        <v>2</v>
      </c>
      <c r="R107">
        <v>2</v>
      </c>
      <c r="S107">
        <v>2</v>
      </c>
      <c r="T107">
        <v>2</v>
      </c>
      <c r="U107">
        <v>2</v>
      </c>
      <c r="V107">
        <v>2</v>
      </c>
      <c r="W107">
        <v>3</v>
      </c>
      <c r="X107">
        <v>3</v>
      </c>
      <c r="Y107">
        <v>3</v>
      </c>
      <c r="Z107">
        <v>3</v>
      </c>
      <c r="AA107">
        <v>3</v>
      </c>
      <c r="AB107">
        <v>3</v>
      </c>
      <c r="AC107">
        <v>4</v>
      </c>
      <c r="AD107">
        <v>4</v>
      </c>
    </row>
    <row r="108" spans="1:30">
      <c r="A108" s="2" t="s">
        <v>142</v>
      </c>
      <c r="B108" s="2" t="s">
        <v>42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>
        <v>1</v>
      </c>
      <c r="N108" s="3">
        <v>4</v>
      </c>
      <c r="O108">
        <v>4</v>
      </c>
      <c r="P108">
        <v>6</v>
      </c>
      <c r="Q108">
        <v>6</v>
      </c>
      <c r="R108">
        <v>6</v>
      </c>
      <c r="S108">
        <v>6</v>
      </c>
      <c r="T108">
        <v>6</v>
      </c>
      <c r="U108">
        <v>9</v>
      </c>
      <c r="V108">
        <v>9</v>
      </c>
      <c r="W108">
        <v>9</v>
      </c>
      <c r="X108">
        <v>11</v>
      </c>
      <c r="Y108">
        <v>11</v>
      </c>
      <c r="Z108">
        <v>12</v>
      </c>
      <c r="AA108">
        <v>13</v>
      </c>
      <c r="AB108">
        <v>13</v>
      </c>
      <c r="AC108">
        <v>16</v>
      </c>
      <c r="AD108">
        <v>18</v>
      </c>
    </row>
    <row r="109" spans="1:30">
      <c r="A109" s="2" t="s">
        <v>143</v>
      </c>
      <c r="B109" s="2" t="s">
        <v>27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>
        <v>2</v>
      </c>
      <c r="N109" s="3">
        <v>2</v>
      </c>
      <c r="O109">
        <v>2</v>
      </c>
      <c r="P109">
        <v>3</v>
      </c>
      <c r="Q109">
        <v>3</v>
      </c>
      <c r="R109">
        <v>3</v>
      </c>
      <c r="S109">
        <v>4</v>
      </c>
      <c r="T109">
        <v>4</v>
      </c>
      <c r="U109">
        <v>4</v>
      </c>
      <c r="V109">
        <v>9</v>
      </c>
      <c r="W109">
        <v>9</v>
      </c>
      <c r="X109">
        <v>10</v>
      </c>
      <c r="Y109">
        <v>10</v>
      </c>
      <c r="Z109">
        <v>11</v>
      </c>
      <c r="AA109">
        <v>11</v>
      </c>
      <c r="AB109">
        <v>11</v>
      </c>
      <c r="AC109">
        <v>12</v>
      </c>
      <c r="AD109">
        <v>18</v>
      </c>
    </row>
    <row r="110" spans="1:30">
      <c r="A110" s="2" t="s">
        <v>144</v>
      </c>
      <c r="B110" s="2" t="s">
        <v>33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V110">
        <v>0</v>
      </c>
      <c r="W110">
        <v>0</v>
      </c>
      <c r="X110">
        <v>1</v>
      </c>
      <c r="Y110">
        <v>0</v>
      </c>
      <c r="Z110">
        <v>0</v>
      </c>
      <c r="AA110">
        <v>2</v>
      </c>
      <c r="AB110">
        <v>2</v>
      </c>
      <c r="AC110">
        <v>4</v>
      </c>
      <c r="AD110">
        <v>8</v>
      </c>
    </row>
    <row r="111" spans="1:30">
      <c r="A111" s="2" t="s">
        <v>145</v>
      </c>
      <c r="B111" s="2" t="s">
        <v>33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>
        <v>1</v>
      </c>
      <c r="P111">
        <v>2</v>
      </c>
      <c r="Q111">
        <v>2</v>
      </c>
      <c r="R111">
        <v>2</v>
      </c>
      <c r="S111">
        <v>2</v>
      </c>
      <c r="T111">
        <v>3</v>
      </c>
      <c r="U111">
        <v>4</v>
      </c>
      <c r="V111">
        <v>5</v>
      </c>
      <c r="W111">
        <v>7</v>
      </c>
      <c r="X111">
        <v>9</v>
      </c>
      <c r="Y111">
        <v>10</v>
      </c>
      <c r="Z111">
        <v>12</v>
      </c>
      <c r="AA111">
        <v>15</v>
      </c>
      <c r="AB111">
        <v>16</v>
      </c>
      <c r="AC111">
        <v>17</v>
      </c>
      <c r="AD111">
        <v>18</v>
      </c>
    </row>
    <row r="112" spans="1:30">
      <c r="A112" s="2" t="s">
        <v>146</v>
      </c>
      <c r="B112" s="2" t="s">
        <v>42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V112">
        <v>0</v>
      </c>
      <c r="W112">
        <v>1</v>
      </c>
      <c r="X112">
        <v>2</v>
      </c>
      <c r="Y112">
        <v>4</v>
      </c>
      <c r="Z112">
        <v>6</v>
      </c>
      <c r="AA112">
        <v>10</v>
      </c>
      <c r="AB112">
        <v>11</v>
      </c>
      <c r="AC112">
        <v>11</v>
      </c>
      <c r="AD112">
        <v>11</v>
      </c>
    </row>
    <row r="113" spans="1:30">
      <c r="A113" s="2" t="s">
        <v>51</v>
      </c>
      <c r="B113" s="2" t="s">
        <v>51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Q113">
        <v>2</v>
      </c>
      <c r="R113">
        <v>3</v>
      </c>
      <c r="S113">
        <v>3</v>
      </c>
      <c r="T113">
        <v>6</v>
      </c>
      <c r="U113">
        <v>7</v>
      </c>
      <c r="V113">
        <v>7</v>
      </c>
      <c r="W113">
        <v>11</v>
      </c>
      <c r="X113">
        <v>23</v>
      </c>
      <c r="Y113">
        <v>28</v>
      </c>
      <c r="Z113">
        <v>39</v>
      </c>
      <c r="AA113">
        <v>46</v>
      </c>
      <c r="AB113">
        <v>53</v>
      </c>
      <c r="AC113">
        <v>53</v>
      </c>
      <c r="AD113">
        <v>58</v>
      </c>
    </row>
    <row r="114" spans="1:30">
      <c r="A114" s="2" t="s">
        <v>147</v>
      </c>
      <c r="B114" s="2" t="s">
        <v>60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T114">
        <v>1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4</v>
      </c>
      <c r="AD114">
        <v>5</v>
      </c>
    </row>
    <row r="115" spans="1:30">
      <c r="A115" s="2" t="s">
        <v>148</v>
      </c>
      <c r="B115" s="2" t="s">
        <v>37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3</v>
      </c>
      <c r="AB115">
        <v>3</v>
      </c>
      <c r="AC115">
        <v>3</v>
      </c>
      <c r="AD115">
        <v>3</v>
      </c>
    </row>
    <row r="116" spans="1:30">
      <c r="A116" s="2" t="s">
        <v>149</v>
      </c>
      <c r="B116" s="2" t="s">
        <v>42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>
        <v>2</v>
      </c>
      <c r="O116">
        <v>2</v>
      </c>
      <c r="P116">
        <v>6</v>
      </c>
      <c r="Q116">
        <v>6</v>
      </c>
      <c r="R116">
        <v>7</v>
      </c>
      <c r="S116">
        <v>7</v>
      </c>
      <c r="T116">
        <v>7</v>
      </c>
      <c r="U116">
        <v>7</v>
      </c>
      <c r="V116">
        <v>7</v>
      </c>
      <c r="W116">
        <v>9</v>
      </c>
      <c r="X116">
        <v>9</v>
      </c>
      <c r="Y116">
        <v>9</v>
      </c>
      <c r="Z116">
        <v>10</v>
      </c>
      <c r="AA116">
        <v>12</v>
      </c>
      <c r="AB116">
        <v>12</v>
      </c>
      <c r="AC116">
        <v>12</v>
      </c>
      <c r="AD116">
        <v>12</v>
      </c>
    </row>
    <row r="117" spans="1:30">
      <c r="A117" s="2" t="s">
        <v>150</v>
      </c>
      <c r="B117" s="2" t="s">
        <v>27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>
        <v>2</v>
      </c>
      <c r="N117" s="3">
        <v>2</v>
      </c>
      <c r="O117">
        <v>1</v>
      </c>
      <c r="P117">
        <v>1</v>
      </c>
      <c r="Q117">
        <v>1</v>
      </c>
      <c r="R117">
        <v>4</v>
      </c>
      <c r="S117">
        <v>4</v>
      </c>
      <c r="T117">
        <v>4</v>
      </c>
      <c r="U117">
        <v>6</v>
      </c>
      <c r="V117">
        <v>7</v>
      </c>
      <c r="W117">
        <v>7</v>
      </c>
      <c r="X117">
        <v>10</v>
      </c>
      <c r="Y117">
        <v>17</v>
      </c>
      <c r="Z117">
        <v>25</v>
      </c>
      <c r="AA117">
        <v>27</v>
      </c>
      <c r="AB117">
        <v>29</v>
      </c>
      <c r="AC117">
        <v>41</v>
      </c>
      <c r="AD117">
        <v>46</v>
      </c>
    </row>
    <row r="118" spans="1:30">
      <c r="A118" s="2" t="s">
        <v>151</v>
      </c>
      <c r="B118" s="2" t="s">
        <v>27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T118">
        <v>1</v>
      </c>
      <c r="U118">
        <v>2</v>
      </c>
      <c r="V118">
        <v>4</v>
      </c>
      <c r="W118">
        <v>4</v>
      </c>
      <c r="X118">
        <v>5</v>
      </c>
      <c r="Y118">
        <v>8</v>
      </c>
      <c r="Z118">
        <v>12</v>
      </c>
      <c r="AA118">
        <v>16</v>
      </c>
      <c r="AB118">
        <v>18</v>
      </c>
      <c r="AC118">
        <v>23</v>
      </c>
      <c r="AD118">
        <v>23</v>
      </c>
    </row>
    <row r="119" spans="1:30">
      <c r="A119" s="2" t="s">
        <v>152</v>
      </c>
      <c r="B119" s="2" t="s">
        <v>42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U119">
        <v>2</v>
      </c>
      <c r="V119">
        <v>2</v>
      </c>
      <c r="W119">
        <v>2</v>
      </c>
      <c r="X119">
        <v>2</v>
      </c>
      <c r="Y119">
        <v>2</v>
      </c>
      <c r="Z119">
        <v>5</v>
      </c>
      <c r="AA119">
        <v>7</v>
      </c>
      <c r="AB119">
        <v>7</v>
      </c>
      <c r="AC119">
        <v>8</v>
      </c>
      <c r="AD119">
        <v>8</v>
      </c>
    </row>
    <row r="120" spans="1:30">
      <c r="A120" s="2" t="s">
        <v>153</v>
      </c>
      <c r="B120" s="2" t="s">
        <v>37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V120">
        <v>0</v>
      </c>
      <c r="W120">
        <v>0</v>
      </c>
      <c r="X120">
        <v>0</v>
      </c>
      <c r="Y120">
        <v>1</v>
      </c>
      <c r="Z120">
        <v>3</v>
      </c>
      <c r="AA120">
        <v>3</v>
      </c>
      <c r="AB120">
        <v>4</v>
      </c>
      <c r="AC120">
        <v>6</v>
      </c>
      <c r="AD120">
        <v>7</v>
      </c>
    </row>
    <row r="121" spans="1:30">
      <c r="A121" s="2" t="s">
        <v>154</v>
      </c>
      <c r="B121" s="2" t="s">
        <v>29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Q121">
        <v>2</v>
      </c>
      <c r="R121">
        <v>2</v>
      </c>
      <c r="S121">
        <v>2</v>
      </c>
      <c r="T121">
        <v>2</v>
      </c>
      <c r="U121">
        <v>4</v>
      </c>
      <c r="V121">
        <v>4</v>
      </c>
      <c r="W121">
        <v>5</v>
      </c>
      <c r="X121">
        <v>5</v>
      </c>
      <c r="Y121">
        <v>5</v>
      </c>
      <c r="Z121">
        <v>5</v>
      </c>
      <c r="AA121">
        <v>6</v>
      </c>
      <c r="AB121">
        <v>8</v>
      </c>
      <c r="AC121">
        <v>9</v>
      </c>
      <c r="AD121">
        <v>13</v>
      </c>
    </row>
    <row r="122" spans="1:30">
      <c r="A122" s="4" t="s">
        <v>155</v>
      </c>
      <c r="B122" s="2" t="s">
        <v>33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>
        <v>4</v>
      </c>
      <c r="N122" s="3">
        <v>4</v>
      </c>
      <c r="O122">
        <v>5</v>
      </c>
      <c r="P122">
        <v>5</v>
      </c>
      <c r="Q122">
        <v>5</v>
      </c>
      <c r="R122">
        <v>5</v>
      </c>
      <c r="S122">
        <v>5</v>
      </c>
      <c r="T122">
        <v>5</v>
      </c>
      <c r="U122">
        <v>5</v>
      </c>
      <c r="V122">
        <v>5</v>
      </c>
      <c r="W122">
        <v>5</v>
      </c>
      <c r="X122">
        <v>5</v>
      </c>
      <c r="Y122">
        <v>6</v>
      </c>
      <c r="Z122">
        <v>6</v>
      </c>
      <c r="AA122">
        <v>6</v>
      </c>
      <c r="AB122">
        <v>6</v>
      </c>
      <c r="AC122">
        <v>6</v>
      </c>
      <c r="AD122">
        <v>6</v>
      </c>
    </row>
    <row r="123" spans="1:30">
      <c r="A123" s="2" t="s">
        <v>156</v>
      </c>
      <c r="B123" s="2" t="s">
        <v>31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U123">
        <v>1</v>
      </c>
      <c r="V123">
        <v>1</v>
      </c>
      <c r="W123">
        <v>1</v>
      </c>
      <c r="X123">
        <v>1</v>
      </c>
      <c r="Y123">
        <v>1</v>
      </c>
      <c r="Z123">
        <v>3</v>
      </c>
      <c r="AA123">
        <v>3</v>
      </c>
      <c r="AB123">
        <v>3</v>
      </c>
      <c r="AC123">
        <v>3</v>
      </c>
      <c r="AD123">
        <v>3</v>
      </c>
    </row>
    <row r="124" spans="1:30">
      <c r="A124" s="2" t="s">
        <v>157</v>
      </c>
      <c r="B124" s="2" t="s">
        <v>29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  <c r="AB124">
        <v>1</v>
      </c>
      <c r="AC124">
        <v>2</v>
      </c>
      <c r="AD124">
        <v>3</v>
      </c>
    </row>
    <row r="125" spans="1:30">
      <c r="A125" s="2" t="s">
        <v>158</v>
      </c>
      <c r="B125" s="2" t="s">
        <v>27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R125">
        <v>1</v>
      </c>
      <c r="S125">
        <v>1</v>
      </c>
      <c r="T125">
        <v>1</v>
      </c>
      <c r="U125">
        <v>2</v>
      </c>
      <c r="V125">
        <v>2</v>
      </c>
      <c r="W125">
        <v>2</v>
      </c>
      <c r="X125">
        <v>3</v>
      </c>
      <c r="Y125">
        <v>5</v>
      </c>
      <c r="Z125">
        <v>5</v>
      </c>
      <c r="AA125">
        <v>5</v>
      </c>
      <c r="AB125">
        <v>5</v>
      </c>
      <c r="AC125">
        <v>7</v>
      </c>
      <c r="AD125">
        <v>9</v>
      </c>
    </row>
    <row r="126" spans="1:30">
      <c r="A126" s="2" t="s">
        <v>159</v>
      </c>
      <c r="B126" s="2" t="s">
        <v>27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>
        <v>1</v>
      </c>
      <c r="N126" s="3">
        <v>1</v>
      </c>
      <c r="O126">
        <v>1</v>
      </c>
      <c r="P126">
        <v>1</v>
      </c>
      <c r="Q126">
        <v>2</v>
      </c>
      <c r="R126">
        <v>2</v>
      </c>
      <c r="S126">
        <v>2</v>
      </c>
      <c r="T126">
        <v>2</v>
      </c>
      <c r="U126">
        <v>5</v>
      </c>
      <c r="V126">
        <v>5</v>
      </c>
      <c r="W126">
        <v>5</v>
      </c>
      <c r="X126">
        <v>5</v>
      </c>
      <c r="Y126">
        <v>7</v>
      </c>
      <c r="Z126">
        <v>11</v>
      </c>
      <c r="AA126">
        <v>11</v>
      </c>
      <c r="AB126">
        <v>13</v>
      </c>
      <c r="AC126">
        <v>16</v>
      </c>
      <c r="AD126">
        <v>17</v>
      </c>
    </row>
    <row r="127" spans="1:30">
      <c r="A127" s="2" t="s">
        <v>160</v>
      </c>
      <c r="B127" s="2" t="s">
        <v>29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U127">
        <v>2</v>
      </c>
      <c r="V127">
        <v>3</v>
      </c>
      <c r="W127">
        <v>3</v>
      </c>
      <c r="X127">
        <v>4</v>
      </c>
      <c r="Y127">
        <v>5</v>
      </c>
      <c r="Z127">
        <v>9</v>
      </c>
      <c r="AA127">
        <v>9</v>
      </c>
      <c r="AB127">
        <v>13</v>
      </c>
      <c r="AC127">
        <v>15</v>
      </c>
      <c r="AD127">
        <v>19</v>
      </c>
    </row>
    <row r="128" spans="1:30">
      <c r="A128" s="2" t="s">
        <v>161</v>
      </c>
      <c r="B128" s="2" t="s">
        <v>31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V128">
        <v>0</v>
      </c>
      <c r="W128">
        <v>0</v>
      </c>
      <c r="X128">
        <v>0</v>
      </c>
      <c r="Y128">
        <v>1</v>
      </c>
      <c r="Z128">
        <v>2</v>
      </c>
      <c r="AA128">
        <v>2</v>
      </c>
      <c r="AB128">
        <v>3</v>
      </c>
      <c r="AC128">
        <v>3</v>
      </c>
      <c r="AD128">
        <v>3</v>
      </c>
    </row>
    <row r="129" spans="1:30">
      <c r="A129" s="2" t="s">
        <v>162</v>
      </c>
      <c r="B129" s="2" t="s">
        <v>27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T129">
        <v>1</v>
      </c>
      <c r="U129">
        <v>1</v>
      </c>
      <c r="V129">
        <v>1</v>
      </c>
      <c r="W129">
        <v>2</v>
      </c>
      <c r="X129">
        <v>2</v>
      </c>
      <c r="Y129">
        <v>3</v>
      </c>
      <c r="Z129">
        <v>5</v>
      </c>
      <c r="AA129">
        <v>8</v>
      </c>
      <c r="AB129">
        <v>10</v>
      </c>
      <c r="AC129">
        <v>15</v>
      </c>
      <c r="AD129">
        <v>16</v>
      </c>
    </row>
    <row r="130" spans="1:30">
      <c r="A130" s="2" t="s">
        <v>163</v>
      </c>
      <c r="B130" s="2" t="s">
        <v>60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P130">
        <v>1</v>
      </c>
      <c r="Q130">
        <v>2</v>
      </c>
      <c r="R130">
        <v>2</v>
      </c>
      <c r="S130">
        <v>4</v>
      </c>
      <c r="T130">
        <v>5</v>
      </c>
      <c r="U130">
        <v>6</v>
      </c>
      <c r="V130">
        <v>8</v>
      </c>
      <c r="W130">
        <v>14</v>
      </c>
      <c r="X130">
        <v>15</v>
      </c>
      <c r="Y130">
        <v>18</v>
      </c>
      <c r="Z130">
        <v>19</v>
      </c>
      <c r="AA130">
        <v>24</v>
      </c>
      <c r="AB130">
        <v>29</v>
      </c>
      <c r="AC130">
        <v>46</v>
      </c>
      <c r="AD130">
        <v>53</v>
      </c>
    </row>
    <row r="131" spans="1:30">
      <c r="A131" s="2" t="s">
        <v>164</v>
      </c>
      <c r="B131" s="2" t="s">
        <v>42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P131">
        <v>1</v>
      </c>
      <c r="Q131">
        <v>1</v>
      </c>
      <c r="R131">
        <v>1</v>
      </c>
      <c r="S131">
        <v>1</v>
      </c>
      <c r="T131">
        <v>1</v>
      </c>
      <c r="U131">
        <v>2</v>
      </c>
      <c r="V131">
        <v>3</v>
      </c>
      <c r="W131">
        <v>4</v>
      </c>
      <c r="X131">
        <v>4</v>
      </c>
      <c r="Y131">
        <v>4</v>
      </c>
      <c r="Z131">
        <v>4</v>
      </c>
      <c r="AA131">
        <v>7</v>
      </c>
      <c r="AB131">
        <v>7</v>
      </c>
      <c r="AC131">
        <v>7</v>
      </c>
      <c r="AD131">
        <v>10</v>
      </c>
    </row>
    <row r="132" spans="1:30">
      <c r="A132" s="2" t="s">
        <v>165</v>
      </c>
      <c r="B132" s="2" t="s">
        <v>27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R132">
        <v>2</v>
      </c>
      <c r="S132">
        <v>2</v>
      </c>
      <c r="T132">
        <v>2</v>
      </c>
      <c r="U132">
        <v>3</v>
      </c>
      <c r="V132">
        <v>3</v>
      </c>
      <c r="W132">
        <v>3</v>
      </c>
      <c r="X132">
        <v>3</v>
      </c>
      <c r="Y132">
        <v>3</v>
      </c>
      <c r="Z132">
        <v>4</v>
      </c>
      <c r="AA132">
        <v>6</v>
      </c>
      <c r="AB132">
        <v>6</v>
      </c>
      <c r="AC132">
        <v>8</v>
      </c>
      <c r="AD132">
        <v>9</v>
      </c>
    </row>
    <row r="133" spans="1:30">
      <c r="A133" s="2" t="s">
        <v>166</v>
      </c>
      <c r="B133" s="2" t="s">
        <v>37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>
        <v>2</v>
      </c>
      <c r="N133" s="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3</v>
      </c>
      <c r="AA133">
        <v>4</v>
      </c>
      <c r="AB133">
        <v>5</v>
      </c>
      <c r="AC133">
        <v>6</v>
      </c>
      <c r="AD133">
        <v>7</v>
      </c>
    </row>
    <row r="134" spans="1:30">
      <c r="A134" s="2" t="s">
        <v>167</v>
      </c>
      <c r="B134" s="2" t="s">
        <v>33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4</v>
      </c>
      <c r="Z134">
        <v>4</v>
      </c>
      <c r="AA134">
        <v>4</v>
      </c>
      <c r="AB134">
        <v>5</v>
      </c>
      <c r="AC134">
        <v>5</v>
      </c>
      <c r="AD134">
        <v>5</v>
      </c>
    </row>
    <row r="135" spans="1:30">
      <c r="A135" s="2" t="s">
        <v>168</v>
      </c>
      <c r="B135" s="2" t="s">
        <v>42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>
        <v>5</v>
      </c>
      <c r="N135" s="3">
        <v>7</v>
      </c>
      <c r="O135">
        <v>11</v>
      </c>
      <c r="P135">
        <v>12</v>
      </c>
      <c r="Q135">
        <v>14</v>
      </c>
      <c r="R135">
        <v>16</v>
      </c>
      <c r="S135">
        <v>17</v>
      </c>
      <c r="T135">
        <v>17</v>
      </c>
      <c r="U135">
        <v>17</v>
      </c>
      <c r="V135">
        <v>19</v>
      </c>
      <c r="W135">
        <v>20</v>
      </c>
      <c r="X135">
        <v>22</v>
      </c>
      <c r="Y135">
        <v>26</v>
      </c>
      <c r="Z135">
        <v>32</v>
      </c>
      <c r="AA135">
        <v>38</v>
      </c>
      <c r="AB135">
        <v>49</v>
      </c>
      <c r="AC135">
        <v>55</v>
      </c>
      <c r="AD135">
        <v>63</v>
      </c>
    </row>
    <row r="136" spans="1:30">
      <c r="A136" s="2" t="s">
        <v>169</v>
      </c>
      <c r="B136" s="2" t="s">
        <v>33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2</v>
      </c>
      <c r="AC136">
        <v>2</v>
      </c>
      <c r="AD136">
        <v>3</v>
      </c>
    </row>
    <row r="137" spans="1:30">
      <c r="A137" s="2" t="s">
        <v>170</v>
      </c>
      <c r="B137" s="2" t="s">
        <v>37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U137">
        <v>3</v>
      </c>
      <c r="V137">
        <v>3</v>
      </c>
      <c r="W137">
        <v>3</v>
      </c>
      <c r="X137">
        <v>4</v>
      </c>
      <c r="Y137">
        <v>5</v>
      </c>
      <c r="Z137">
        <v>13</v>
      </c>
      <c r="AA137">
        <v>15</v>
      </c>
      <c r="AB137">
        <v>15</v>
      </c>
      <c r="AC137">
        <v>16</v>
      </c>
      <c r="AD137">
        <v>17</v>
      </c>
    </row>
    <row r="138" spans="1:30">
      <c r="A138" s="2" t="s">
        <v>171</v>
      </c>
      <c r="B138" s="2" t="s">
        <v>51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4</v>
      </c>
    </row>
    <row r="139" spans="1:30">
      <c r="A139" s="2" t="s">
        <v>172</v>
      </c>
      <c r="B139" s="2" t="s">
        <v>29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T139">
        <v>2</v>
      </c>
      <c r="U139">
        <v>2</v>
      </c>
      <c r="V139">
        <v>3</v>
      </c>
      <c r="W139">
        <v>5</v>
      </c>
      <c r="X139">
        <v>6</v>
      </c>
      <c r="Y139">
        <v>7</v>
      </c>
      <c r="Z139">
        <v>7</v>
      </c>
      <c r="AA139">
        <v>7</v>
      </c>
      <c r="AB139">
        <v>9</v>
      </c>
      <c r="AC139">
        <v>11</v>
      </c>
      <c r="AD139">
        <v>12</v>
      </c>
    </row>
    <row r="140" spans="1:30">
      <c r="A140" s="2" t="s">
        <v>173</v>
      </c>
      <c r="B140" s="2" t="s">
        <v>42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>
        <v>1</v>
      </c>
      <c r="N140" s="3">
        <v>1</v>
      </c>
      <c r="O140">
        <v>1</v>
      </c>
      <c r="P140">
        <v>2</v>
      </c>
      <c r="Q140">
        <v>2</v>
      </c>
      <c r="R140">
        <v>4</v>
      </c>
      <c r="S140">
        <v>4</v>
      </c>
      <c r="T140">
        <v>4</v>
      </c>
      <c r="U140">
        <v>4</v>
      </c>
      <c r="V140">
        <v>4</v>
      </c>
      <c r="W140">
        <v>5</v>
      </c>
      <c r="X140">
        <v>6</v>
      </c>
      <c r="Y140">
        <v>7</v>
      </c>
      <c r="Z140">
        <v>11</v>
      </c>
      <c r="AA140">
        <v>15</v>
      </c>
      <c r="AB140">
        <v>16</v>
      </c>
      <c r="AC140">
        <v>19</v>
      </c>
      <c r="AD140">
        <v>20</v>
      </c>
    </row>
    <row r="141" spans="1:30">
      <c r="A141" s="2" t="s">
        <v>174</v>
      </c>
      <c r="B141" s="2" t="s">
        <v>33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V141">
        <v>0</v>
      </c>
      <c r="W141">
        <v>1</v>
      </c>
      <c r="X141">
        <v>1</v>
      </c>
      <c r="Y141">
        <v>2</v>
      </c>
      <c r="Z141">
        <v>2</v>
      </c>
      <c r="AA141">
        <v>2</v>
      </c>
      <c r="AB141">
        <v>2</v>
      </c>
      <c r="AC141">
        <v>3</v>
      </c>
      <c r="AD141">
        <v>3</v>
      </c>
    </row>
    <row r="142" spans="1:30">
      <c r="A142" s="2" t="s">
        <v>175</v>
      </c>
      <c r="B142" s="2" t="s">
        <v>42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P142">
        <v>1</v>
      </c>
      <c r="Q142">
        <v>3</v>
      </c>
      <c r="R142">
        <v>5</v>
      </c>
      <c r="S142">
        <v>5</v>
      </c>
      <c r="T142">
        <v>5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5</v>
      </c>
      <c r="AA142">
        <v>6</v>
      </c>
      <c r="AB142">
        <v>7</v>
      </c>
      <c r="AC142">
        <v>8</v>
      </c>
      <c r="AD142">
        <v>10</v>
      </c>
    </row>
    <row r="143" spans="1:30">
      <c r="A143" s="2" t="s">
        <v>176</v>
      </c>
      <c r="B143" s="2" t="s">
        <v>27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V143">
        <v>3</v>
      </c>
      <c r="W143">
        <v>3</v>
      </c>
      <c r="X143">
        <v>3</v>
      </c>
      <c r="Y143">
        <v>5</v>
      </c>
      <c r="Z143">
        <v>7</v>
      </c>
      <c r="AA143">
        <v>7</v>
      </c>
      <c r="AB143">
        <v>7</v>
      </c>
      <c r="AC143">
        <v>7</v>
      </c>
      <c r="AD143">
        <v>16</v>
      </c>
    </row>
    <row r="144" spans="1:30">
      <c r="A144" s="2" t="s">
        <v>177</v>
      </c>
      <c r="B144" s="2" t="s">
        <v>33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>
        <v>2</v>
      </c>
      <c r="N144" s="3">
        <v>2</v>
      </c>
      <c r="O144">
        <v>2</v>
      </c>
      <c r="P144">
        <v>2</v>
      </c>
      <c r="Q144">
        <v>1</v>
      </c>
      <c r="R144">
        <v>1</v>
      </c>
      <c r="S144">
        <v>1</v>
      </c>
      <c r="T144">
        <v>2</v>
      </c>
      <c r="U144">
        <v>4</v>
      </c>
      <c r="V144">
        <v>6</v>
      </c>
      <c r="W144">
        <v>8</v>
      </c>
      <c r="X144">
        <v>12</v>
      </c>
      <c r="Y144">
        <v>17</v>
      </c>
      <c r="Z144">
        <v>17</v>
      </c>
      <c r="AA144">
        <v>21</v>
      </c>
      <c r="AB144">
        <v>23</v>
      </c>
      <c r="AC144">
        <v>31</v>
      </c>
      <c r="AD144">
        <v>36</v>
      </c>
    </row>
    <row r="145" spans="1:30">
      <c r="A145" s="2" t="s">
        <v>178</v>
      </c>
      <c r="B145" s="2" t="s">
        <v>37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T145">
        <v>1</v>
      </c>
      <c r="U145">
        <v>1</v>
      </c>
      <c r="V145">
        <v>1</v>
      </c>
      <c r="W145">
        <v>3</v>
      </c>
      <c r="X145">
        <v>3</v>
      </c>
      <c r="Y145">
        <v>3</v>
      </c>
      <c r="Z145">
        <v>4</v>
      </c>
      <c r="AA145">
        <v>5</v>
      </c>
      <c r="AB145">
        <v>5</v>
      </c>
      <c r="AC145">
        <v>5</v>
      </c>
      <c r="AD145">
        <v>6</v>
      </c>
    </row>
    <row r="146" spans="1:30">
      <c r="A146" s="2" t="s">
        <v>179</v>
      </c>
      <c r="B146" s="2" t="s">
        <v>27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V146">
        <v>0</v>
      </c>
      <c r="W146">
        <v>1</v>
      </c>
      <c r="X146">
        <v>3</v>
      </c>
      <c r="Y146">
        <v>3</v>
      </c>
      <c r="Z146">
        <v>6</v>
      </c>
      <c r="AA146">
        <v>7</v>
      </c>
      <c r="AB146">
        <v>8</v>
      </c>
      <c r="AC146">
        <v>10</v>
      </c>
      <c r="AD146">
        <v>10</v>
      </c>
    </row>
    <row r="147" spans="1:30">
      <c r="A147" s="2" t="s">
        <v>180</v>
      </c>
      <c r="B147" s="2" t="s">
        <v>25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Q147">
        <v>1</v>
      </c>
      <c r="R147">
        <v>1</v>
      </c>
      <c r="S147">
        <v>2</v>
      </c>
      <c r="T147">
        <v>2</v>
      </c>
      <c r="U147">
        <v>2</v>
      </c>
      <c r="V147">
        <v>2</v>
      </c>
      <c r="W147">
        <v>3</v>
      </c>
      <c r="X147">
        <v>3</v>
      </c>
      <c r="Y147">
        <v>4</v>
      </c>
      <c r="Z147">
        <v>5</v>
      </c>
      <c r="AA147">
        <v>5</v>
      </c>
      <c r="AB147">
        <v>5</v>
      </c>
      <c r="AC147">
        <v>6</v>
      </c>
      <c r="AD147">
        <v>7</v>
      </c>
    </row>
    <row r="148" spans="1:30">
      <c r="A148" s="2" t="s">
        <v>181</v>
      </c>
      <c r="B148" s="2" t="s">
        <v>27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U148">
        <v>1</v>
      </c>
      <c r="V148">
        <v>1</v>
      </c>
      <c r="W148">
        <v>1</v>
      </c>
      <c r="X148">
        <v>2</v>
      </c>
      <c r="Y148">
        <v>3</v>
      </c>
      <c r="Z148">
        <v>8</v>
      </c>
      <c r="AA148">
        <v>9</v>
      </c>
      <c r="AB148">
        <v>11</v>
      </c>
      <c r="AC148">
        <v>12</v>
      </c>
      <c r="AD148">
        <v>14</v>
      </c>
    </row>
    <row r="149" spans="1:30">
      <c r="A149" s="2" t="s">
        <v>182</v>
      </c>
      <c r="B149" s="2" t="s">
        <v>60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R149">
        <v>2</v>
      </c>
      <c r="S149">
        <v>3</v>
      </c>
      <c r="T149">
        <v>3</v>
      </c>
      <c r="U149">
        <v>5</v>
      </c>
      <c r="V149">
        <v>8</v>
      </c>
      <c r="W149">
        <v>8</v>
      </c>
      <c r="X149">
        <v>10</v>
      </c>
      <c r="Y149">
        <v>11</v>
      </c>
      <c r="Z149">
        <v>13</v>
      </c>
      <c r="AA149">
        <v>13</v>
      </c>
      <c r="AB149">
        <v>16</v>
      </c>
      <c r="AC149">
        <v>17</v>
      </c>
      <c r="AD149">
        <v>18</v>
      </c>
    </row>
    <row r="150" spans="1:30">
      <c r="A150" s="2" t="s">
        <v>183</v>
      </c>
      <c r="B150" s="2" t="s">
        <v>46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>
        <v>13</v>
      </c>
      <c r="N150" s="3">
        <v>13</v>
      </c>
      <c r="O150">
        <v>13</v>
      </c>
      <c r="P150">
        <v>13</v>
      </c>
      <c r="Q150">
        <v>13</v>
      </c>
      <c r="R150">
        <v>13</v>
      </c>
      <c r="S150">
        <v>13</v>
      </c>
      <c r="T150">
        <v>13</v>
      </c>
      <c r="U150">
        <v>13</v>
      </c>
      <c r="V150">
        <v>13</v>
      </c>
      <c r="W150">
        <v>14</v>
      </c>
      <c r="X150">
        <v>17</v>
      </c>
      <c r="Y150">
        <v>17</v>
      </c>
      <c r="Z150">
        <v>19</v>
      </c>
      <c r="AA150">
        <v>23</v>
      </c>
      <c r="AB150">
        <v>25</v>
      </c>
      <c r="AC150">
        <v>29</v>
      </c>
      <c r="AD150">
        <v>37</v>
      </c>
    </row>
    <row r="151" spans="1:30">
      <c r="A151" s="2" t="s">
        <v>184</v>
      </c>
      <c r="B151" s="2" t="s">
        <v>27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>
        <v>1</v>
      </c>
      <c r="N151" s="3">
        <v>1</v>
      </c>
      <c r="O151">
        <v>1</v>
      </c>
      <c r="P151">
        <v>2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2</v>
      </c>
      <c r="X151">
        <v>3</v>
      </c>
      <c r="Y151">
        <v>3</v>
      </c>
      <c r="Z151">
        <v>3</v>
      </c>
      <c r="AA151">
        <v>3</v>
      </c>
      <c r="AB151">
        <v>3</v>
      </c>
      <c r="AC151">
        <v>3</v>
      </c>
      <c r="AD151">
        <v>7</v>
      </c>
    </row>
    <row r="152" spans="1:30">
      <c r="A152" s="2" t="s">
        <v>185</v>
      </c>
      <c r="B152" s="2" t="s">
        <v>82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</row>
    <row r="153" spans="1:30">
      <c r="A153" s="2" t="s">
        <v>186</v>
      </c>
      <c r="B153" s="2" t="s">
        <v>46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>
        <v>1</v>
      </c>
      <c r="N153" s="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2</v>
      </c>
      <c r="U153">
        <v>4</v>
      </c>
      <c r="V153">
        <v>6</v>
      </c>
      <c r="W153">
        <v>7</v>
      </c>
      <c r="X153">
        <v>8</v>
      </c>
      <c r="Y153">
        <v>8</v>
      </c>
      <c r="Z153">
        <v>11</v>
      </c>
      <c r="AA153">
        <v>13</v>
      </c>
      <c r="AB153">
        <v>16</v>
      </c>
      <c r="AC153">
        <v>16</v>
      </c>
      <c r="AD153">
        <v>18</v>
      </c>
    </row>
    <row r="154" spans="1:30">
      <c r="A154" s="2" t="s">
        <v>187</v>
      </c>
      <c r="B154" s="2" t="s">
        <v>33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V154">
        <v>0</v>
      </c>
      <c r="W154">
        <v>0</v>
      </c>
      <c r="X154">
        <v>1</v>
      </c>
      <c r="Y154">
        <v>1</v>
      </c>
      <c r="Z154">
        <v>1</v>
      </c>
      <c r="AA154">
        <v>2</v>
      </c>
      <c r="AB154">
        <v>2</v>
      </c>
      <c r="AC154">
        <v>4</v>
      </c>
      <c r="AD154">
        <v>5</v>
      </c>
    </row>
    <row r="155" spans="1:30">
      <c r="A155" s="2" t="s">
        <v>188</v>
      </c>
      <c r="B155" s="2" t="s">
        <v>37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V155">
        <v>1</v>
      </c>
      <c r="W155">
        <v>2</v>
      </c>
      <c r="X155">
        <v>2</v>
      </c>
      <c r="Y155">
        <v>5</v>
      </c>
      <c r="Z155">
        <v>12</v>
      </c>
      <c r="AA155">
        <v>14</v>
      </c>
      <c r="AB155">
        <v>17</v>
      </c>
      <c r="AC155">
        <v>20</v>
      </c>
      <c r="AD155">
        <v>30</v>
      </c>
    </row>
    <row r="156" spans="1:30">
      <c r="A156" s="2" t="s">
        <v>189</v>
      </c>
      <c r="B156" s="2" t="s">
        <v>82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V156">
        <v>1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2</v>
      </c>
      <c r="AC156">
        <v>2</v>
      </c>
      <c r="AD156">
        <v>2</v>
      </c>
    </row>
    <row r="157" spans="1:30">
      <c r="A157" s="2" t="s">
        <v>190</v>
      </c>
      <c r="B157" s="2" t="s">
        <v>33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2</v>
      </c>
      <c r="X157">
        <v>2</v>
      </c>
      <c r="Y157">
        <v>3</v>
      </c>
      <c r="Z157">
        <v>5</v>
      </c>
      <c r="AA157">
        <v>6</v>
      </c>
      <c r="AB157">
        <v>6</v>
      </c>
      <c r="AC157">
        <v>6</v>
      </c>
      <c r="AD157">
        <v>7</v>
      </c>
    </row>
    <row r="158" spans="1:30">
      <c r="A158" s="2" t="s">
        <v>191</v>
      </c>
      <c r="B158" s="2" t="s">
        <v>60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S158">
        <v>1</v>
      </c>
      <c r="T158">
        <v>2</v>
      </c>
      <c r="U158">
        <v>2</v>
      </c>
      <c r="V158">
        <v>3</v>
      </c>
      <c r="W158">
        <v>3</v>
      </c>
      <c r="X158">
        <v>3</v>
      </c>
      <c r="Y158">
        <v>5</v>
      </c>
      <c r="Z158">
        <v>6</v>
      </c>
      <c r="AA158">
        <v>8</v>
      </c>
      <c r="AB158">
        <v>8</v>
      </c>
      <c r="AC158">
        <v>17</v>
      </c>
      <c r="AD158">
        <v>21</v>
      </c>
    </row>
    <row r="159" spans="1:30">
      <c r="A159" s="2" t="s">
        <v>192</v>
      </c>
      <c r="B159" s="2" t="s">
        <v>27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2</v>
      </c>
      <c r="AB159">
        <v>4</v>
      </c>
      <c r="AC159">
        <v>4</v>
      </c>
      <c r="AD159">
        <v>5</v>
      </c>
    </row>
    <row r="160" spans="1:30">
      <c r="A160" s="4" t="s">
        <v>193</v>
      </c>
      <c r="B160" s="3" t="s">
        <v>33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2</v>
      </c>
      <c r="Y160">
        <v>2</v>
      </c>
      <c r="Z160">
        <v>2</v>
      </c>
      <c r="AA160">
        <v>3</v>
      </c>
      <c r="AB160">
        <v>3</v>
      </c>
      <c r="AC160">
        <v>3</v>
      </c>
      <c r="AD160">
        <v>6</v>
      </c>
    </row>
    <row r="161" spans="1:30">
      <c r="A161" s="2" t="s">
        <v>194</v>
      </c>
      <c r="B161" s="2" t="s">
        <v>33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>
        <v>1</v>
      </c>
      <c r="N161" s="3">
        <v>1</v>
      </c>
      <c r="O161">
        <v>1</v>
      </c>
      <c r="P161">
        <v>3</v>
      </c>
      <c r="Q161">
        <v>3</v>
      </c>
      <c r="R161">
        <v>3</v>
      </c>
      <c r="S161">
        <v>3</v>
      </c>
      <c r="T161">
        <v>4</v>
      </c>
      <c r="U161">
        <v>4</v>
      </c>
      <c r="V161">
        <v>4</v>
      </c>
      <c r="W161">
        <v>4</v>
      </c>
      <c r="X161">
        <v>5</v>
      </c>
      <c r="Y161">
        <v>7</v>
      </c>
      <c r="Z161">
        <v>9</v>
      </c>
      <c r="AA161">
        <v>11</v>
      </c>
      <c r="AB161">
        <v>11</v>
      </c>
      <c r="AC161">
        <v>12</v>
      </c>
      <c r="AD161">
        <v>16</v>
      </c>
    </row>
    <row r="162" spans="1:30">
      <c r="A162" s="2" t="s">
        <v>195</v>
      </c>
      <c r="B162" s="2" t="s">
        <v>42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R162">
        <v>1</v>
      </c>
      <c r="S162">
        <v>1</v>
      </c>
      <c r="T162">
        <v>1</v>
      </c>
      <c r="U162">
        <v>1</v>
      </c>
      <c r="V162">
        <v>1</v>
      </c>
      <c r="W162">
        <v>2</v>
      </c>
      <c r="X162">
        <v>4</v>
      </c>
      <c r="Y162">
        <v>6</v>
      </c>
      <c r="Z162">
        <v>8</v>
      </c>
      <c r="AA162">
        <v>11</v>
      </c>
      <c r="AB162">
        <v>13</v>
      </c>
      <c r="AC162">
        <v>17</v>
      </c>
      <c r="AD162">
        <v>19</v>
      </c>
    </row>
    <row r="163" spans="1:30">
      <c r="A163" s="2" t="s">
        <v>196</v>
      </c>
      <c r="B163" s="2" t="s">
        <v>42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>
        <v>2</v>
      </c>
      <c r="N163" s="3">
        <v>2</v>
      </c>
      <c r="O163">
        <v>1</v>
      </c>
      <c r="P163">
        <v>2</v>
      </c>
      <c r="Q163">
        <v>2</v>
      </c>
      <c r="R163">
        <v>4</v>
      </c>
      <c r="S163">
        <v>5</v>
      </c>
      <c r="T163">
        <v>5</v>
      </c>
      <c r="U163">
        <v>10</v>
      </c>
      <c r="V163">
        <v>14</v>
      </c>
      <c r="W163">
        <v>16</v>
      </c>
      <c r="X163">
        <v>18</v>
      </c>
      <c r="Y163">
        <v>20</v>
      </c>
      <c r="Z163">
        <v>20</v>
      </c>
      <c r="AA163">
        <v>22</v>
      </c>
      <c r="AB163">
        <v>23</v>
      </c>
      <c r="AC163">
        <v>25</v>
      </c>
      <c r="AD163">
        <v>25</v>
      </c>
    </row>
    <row r="164" spans="1:30">
      <c r="A164" s="2" t="s">
        <v>197</v>
      </c>
      <c r="B164" s="2" t="s">
        <v>60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Q164">
        <v>1</v>
      </c>
      <c r="R164">
        <v>2</v>
      </c>
      <c r="S164">
        <v>4</v>
      </c>
      <c r="T164">
        <v>4</v>
      </c>
      <c r="U164">
        <v>4</v>
      </c>
      <c r="V164">
        <v>4</v>
      </c>
      <c r="W164">
        <v>7</v>
      </c>
      <c r="X164">
        <v>7</v>
      </c>
      <c r="Y164">
        <v>7</v>
      </c>
      <c r="Z164">
        <v>9</v>
      </c>
      <c r="AA164">
        <v>10</v>
      </c>
      <c r="AB164">
        <v>11</v>
      </c>
      <c r="AC164">
        <v>18</v>
      </c>
      <c r="AD164">
        <v>21</v>
      </c>
    </row>
    <row r="165" spans="1:30">
      <c r="A165" s="2" t="s">
        <v>198</v>
      </c>
      <c r="B165" s="2" t="s">
        <v>27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Q165">
        <v>2</v>
      </c>
      <c r="R165">
        <v>2</v>
      </c>
      <c r="S165">
        <v>2</v>
      </c>
      <c r="T165">
        <v>3</v>
      </c>
      <c r="U165">
        <v>3</v>
      </c>
      <c r="V165">
        <v>3</v>
      </c>
      <c r="W165">
        <v>3</v>
      </c>
      <c r="X165">
        <v>3</v>
      </c>
      <c r="Y165">
        <v>4</v>
      </c>
      <c r="Z165">
        <v>4</v>
      </c>
      <c r="AA165">
        <v>5</v>
      </c>
      <c r="AB165">
        <v>5</v>
      </c>
      <c r="AC165">
        <v>6</v>
      </c>
      <c r="AD165">
        <v>6</v>
      </c>
    </row>
    <row r="166" spans="1:30">
      <c r="A166" s="2" t="s">
        <v>199</v>
      </c>
      <c r="B166" s="2" t="s">
        <v>27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P166">
        <v>1</v>
      </c>
      <c r="Q166">
        <v>1</v>
      </c>
      <c r="R166">
        <v>3</v>
      </c>
      <c r="S166">
        <v>3</v>
      </c>
      <c r="T166">
        <v>4</v>
      </c>
      <c r="U166">
        <v>4</v>
      </c>
      <c r="V166">
        <v>4</v>
      </c>
      <c r="W166">
        <v>4</v>
      </c>
      <c r="X166">
        <v>4</v>
      </c>
      <c r="Y166">
        <v>4</v>
      </c>
      <c r="Z166">
        <v>4</v>
      </c>
      <c r="AA166">
        <v>4</v>
      </c>
      <c r="AB166">
        <v>5</v>
      </c>
      <c r="AC166">
        <v>12</v>
      </c>
      <c r="AD166">
        <v>12</v>
      </c>
    </row>
    <row r="167" spans="1:30">
      <c r="A167" s="2" t="s">
        <v>200</v>
      </c>
      <c r="B167" s="2" t="s">
        <v>33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>
        <v>2</v>
      </c>
      <c r="N167" s="3">
        <v>3</v>
      </c>
      <c r="O167">
        <v>4</v>
      </c>
      <c r="P167">
        <v>4</v>
      </c>
      <c r="Q167">
        <v>4</v>
      </c>
      <c r="R167">
        <v>4</v>
      </c>
      <c r="S167">
        <v>4</v>
      </c>
      <c r="T167">
        <v>5</v>
      </c>
      <c r="U167">
        <v>5</v>
      </c>
      <c r="V167">
        <v>7</v>
      </c>
      <c r="W167">
        <v>10</v>
      </c>
      <c r="X167">
        <v>13</v>
      </c>
      <c r="Y167">
        <v>14</v>
      </c>
      <c r="Z167">
        <v>16</v>
      </c>
      <c r="AA167">
        <v>20</v>
      </c>
      <c r="AB167">
        <v>20</v>
      </c>
      <c r="AC167">
        <v>24</v>
      </c>
      <c r="AD167">
        <v>25</v>
      </c>
    </row>
    <row r="168" spans="1:30">
      <c r="A168" s="2" t="s">
        <v>201</v>
      </c>
      <c r="B168" s="2" t="s">
        <v>27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3</v>
      </c>
      <c r="AD168">
        <v>4</v>
      </c>
    </row>
    <row r="169" spans="1:30">
      <c r="A169" s="2" t="s">
        <v>202</v>
      </c>
      <c r="B169" s="2" t="s">
        <v>31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Q169">
        <v>1</v>
      </c>
      <c r="R169">
        <v>1</v>
      </c>
      <c r="S169">
        <v>1</v>
      </c>
      <c r="T169">
        <v>1</v>
      </c>
      <c r="U169">
        <v>2</v>
      </c>
      <c r="V169">
        <v>3</v>
      </c>
      <c r="W169">
        <v>4</v>
      </c>
      <c r="X169">
        <v>5</v>
      </c>
      <c r="Y169">
        <v>5</v>
      </c>
      <c r="Z169">
        <v>8</v>
      </c>
      <c r="AA169">
        <v>8</v>
      </c>
      <c r="AB169">
        <v>10</v>
      </c>
      <c r="AC169">
        <v>10</v>
      </c>
      <c r="AD169">
        <v>12</v>
      </c>
    </row>
    <row r="170" spans="1:30">
      <c r="A170" s="2" t="s">
        <v>203</v>
      </c>
      <c r="B170" s="2" t="s">
        <v>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>
        <v>1</v>
      </c>
      <c r="P170">
        <v>1</v>
      </c>
      <c r="Q170">
        <v>1</v>
      </c>
      <c r="R170">
        <v>4</v>
      </c>
      <c r="S170">
        <v>4</v>
      </c>
      <c r="T170">
        <v>4</v>
      </c>
      <c r="U170">
        <v>8</v>
      </c>
      <c r="V170">
        <v>8</v>
      </c>
      <c r="W170">
        <v>11</v>
      </c>
      <c r="X170">
        <v>12</v>
      </c>
      <c r="Y170">
        <v>14</v>
      </c>
      <c r="Z170">
        <v>16</v>
      </c>
      <c r="AA170">
        <v>16</v>
      </c>
      <c r="AB170">
        <v>16</v>
      </c>
      <c r="AC170">
        <v>20</v>
      </c>
      <c r="AD170">
        <v>21</v>
      </c>
    </row>
    <row r="171" spans="1:30">
      <c r="A171" s="2" t="s">
        <v>204</v>
      </c>
      <c r="B171" s="2" t="s">
        <v>33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U171">
        <v>1</v>
      </c>
      <c r="V171">
        <v>1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3</v>
      </c>
    </row>
    <row r="172" spans="1:30">
      <c r="A172" s="2" t="s">
        <v>205</v>
      </c>
      <c r="B172" s="2" t="s">
        <v>33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>
        <v>1</v>
      </c>
      <c r="N172" s="3">
        <v>1</v>
      </c>
      <c r="O172">
        <v>2</v>
      </c>
      <c r="P172">
        <v>2</v>
      </c>
      <c r="Q172">
        <v>2</v>
      </c>
      <c r="R172">
        <v>3</v>
      </c>
      <c r="S172">
        <v>3</v>
      </c>
      <c r="T172">
        <v>3</v>
      </c>
      <c r="U172">
        <v>4</v>
      </c>
      <c r="V172">
        <v>5</v>
      </c>
      <c r="W172">
        <v>6</v>
      </c>
      <c r="X172">
        <v>6</v>
      </c>
      <c r="Y172">
        <v>7</v>
      </c>
      <c r="Z172">
        <v>9</v>
      </c>
      <c r="AA172">
        <v>10</v>
      </c>
      <c r="AB172">
        <v>10</v>
      </c>
      <c r="AC172">
        <v>13</v>
      </c>
      <c r="AD172">
        <v>14</v>
      </c>
    </row>
    <row r="173" spans="1:30">
      <c r="A173" s="2" t="s">
        <v>206</v>
      </c>
      <c r="B173" s="2" t="s">
        <v>39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P173">
        <v>1</v>
      </c>
      <c r="Q173">
        <v>1</v>
      </c>
      <c r="R173">
        <v>3</v>
      </c>
      <c r="S173">
        <v>5</v>
      </c>
      <c r="T173">
        <v>7</v>
      </c>
      <c r="U173">
        <v>8</v>
      </c>
      <c r="V173">
        <v>10</v>
      </c>
      <c r="W173">
        <v>12</v>
      </c>
      <c r="X173">
        <v>13</v>
      </c>
      <c r="Y173">
        <v>15</v>
      </c>
      <c r="Z173">
        <v>15</v>
      </c>
      <c r="AA173">
        <v>19</v>
      </c>
      <c r="AB173">
        <v>21</v>
      </c>
      <c r="AC173">
        <v>24</v>
      </c>
      <c r="AD173">
        <v>26</v>
      </c>
    </row>
    <row r="174" spans="1:30">
      <c r="A174" s="2" t="s">
        <v>207</v>
      </c>
      <c r="B174" s="2" t="s">
        <v>60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>
        <v>1</v>
      </c>
      <c r="O174">
        <v>2</v>
      </c>
      <c r="P174">
        <v>3</v>
      </c>
      <c r="Q174">
        <v>4</v>
      </c>
      <c r="R174">
        <v>4</v>
      </c>
      <c r="S174">
        <v>6</v>
      </c>
      <c r="T174">
        <v>6</v>
      </c>
      <c r="U174">
        <v>7</v>
      </c>
      <c r="V174">
        <v>8</v>
      </c>
      <c r="W174">
        <v>11</v>
      </c>
      <c r="X174">
        <v>13</v>
      </c>
      <c r="Y174">
        <v>16</v>
      </c>
      <c r="Z174">
        <v>20</v>
      </c>
      <c r="AA174">
        <v>22</v>
      </c>
      <c r="AB174">
        <v>23</v>
      </c>
      <c r="AC174">
        <v>26</v>
      </c>
      <c r="AD174">
        <v>29</v>
      </c>
    </row>
    <row r="175" spans="1:30">
      <c r="A175" s="2" t="s">
        <v>208</v>
      </c>
      <c r="B175" s="2" t="s">
        <v>46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U175">
        <v>1</v>
      </c>
      <c r="V175">
        <v>1</v>
      </c>
      <c r="W175">
        <v>3</v>
      </c>
      <c r="X175">
        <v>4</v>
      </c>
      <c r="Y175">
        <v>4</v>
      </c>
      <c r="Z175">
        <v>6</v>
      </c>
      <c r="AA175">
        <v>6</v>
      </c>
      <c r="AB175">
        <v>7</v>
      </c>
      <c r="AC175">
        <v>9</v>
      </c>
      <c r="AD175">
        <v>13</v>
      </c>
    </row>
    <row r="176" spans="1:30">
      <c r="A176" s="2" t="s">
        <v>209</v>
      </c>
      <c r="B176" s="2" t="s">
        <v>29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>
        <v>2</v>
      </c>
      <c r="N176" s="3">
        <v>2</v>
      </c>
      <c r="O176">
        <v>2</v>
      </c>
      <c r="P176">
        <v>2</v>
      </c>
      <c r="Q176">
        <v>2</v>
      </c>
      <c r="R176">
        <v>2</v>
      </c>
      <c r="S176">
        <v>3</v>
      </c>
      <c r="T176">
        <v>3</v>
      </c>
      <c r="U176">
        <v>3</v>
      </c>
      <c r="V176">
        <v>3</v>
      </c>
      <c r="W176">
        <v>4</v>
      </c>
      <c r="X176">
        <v>5</v>
      </c>
      <c r="Y176">
        <v>6</v>
      </c>
      <c r="Z176">
        <v>6</v>
      </c>
      <c r="AA176">
        <v>9</v>
      </c>
      <c r="AB176">
        <v>10</v>
      </c>
      <c r="AC176">
        <v>11</v>
      </c>
      <c r="AD176">
        <v>14</v>
      </c>
    </row>
    <row r="177" spans="1:30">
      <c r="A177" s="2" t="s">
        <v>210</v>
      </c>
      <c r="B177" s="2" t="s">
        <v>33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1</v>
      </c>
      <c r="AD177">
        <v>2</v>
      </c>
    </row>
    <row r="178" spans="1:30">
      <c r="A178" s="2" t="s">
        <v>211</v>
      </c>
      <c r="B178" s="2" t="s">
        <v>29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V178">
        <v>0</v>
      </c>
      <c r="W178">
        <v>1</v>
      </c>
      <c r="X178">
        <v>1</v>
      </c>
      <c r="Y178">
        <v>2</v>
      </c>
      <c r="Z178">
        <v>2</v>
      </c>
      <c r="AA178">
        <v>2</v>
      </c>
      <c r="AB178">
        <v>2</v>
      </c>
      <c r="AC178">
        <v>2</v>
      </c>
      <c r="AD178">
        <v>6</v>
      </c>
    </row>
    <row r="179" spans="1:30">
      <c r="A179" s="2" t="s">
        <v>212</v>
      </c>
      <c r="B179" s="2" t="s">
        <v>42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>
        <v>7</v>
      </c>
      <c r="N179" s="3">
        <v>7</v>
      </c>
      <c r="O179">
        <v>7</v>
      </c>
      <c r="P179">
        <v>7</v>
      </c>
      <c r="Q179">
        <v>6</v>
      </c>
      <c r="R179">
        <v>7</v>
      </c>
      <c r="S179">
        <v>7</v>
      </c>
      <c r="T179">
        <v>7</v>
      </c>
      <c r="U179">
        <v>7</v>
      </c>
      <c r="V179">
        <v>8</v>
      </c>
      <c r="W179">
        <v>9</v>
      </c>
      <c r="X179">
        <v>11</v>
      </c>
      <c r="Y179">
        <v>13</v>
      </c>
      <c r="Z179">
        <v>14</v>
      </c>
      <c r="AA179">
        <v>16</v>
      </c>
      <c r="AB179">
        <v>17</v>
      </c>
      <c r="AC179">
        <v>20</v>
      </c>
      <c r="AD179">
        <v>20</v>
      </c>
    </row>
    <row r="180" spans="1:30">
      <c r="A180" s="2" t="s">
        <v>213</v>
      </c>
      <c r="B180" s="2" t="s">
        <v>46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U180">
        <v>1</v>
      </c>
      <c r="V180">
        <v>2</v>
      </c>
      <c r="W180">
        <v>3</v>
      </c>
      <c r="X180">
        <v>3</v>
      </c>
      <c r="Y180">
        <v>3</v>
      </c>
      <c r="Z180">
        <v>4</v>
      </c>
      <c r="AA180">
        <v>6</v>
      </c>
      <c r="AB180">
        <v>9</v>
      </c>
      <c r="AC180">
        <v>10</v>
      </c>
      <c r="AD180">
        <v>11</v>
      </c>
    </row>
    <row r="181" spans="1:30">
      <c r="A181" s="2" t="s">
        <v>214</v>
      </c>
      <c r="B181" s="2" t="s">
        <v>51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>
      <c r="A182" s="2" t="s">
        <v>215</v>
      </c>
      <c r="B182" s="2" t="s">
        <v>37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</row>
    <row r="183" spans="1:30">
      <c r="A183" s="2" t="s">
        <v>216</v>
      </c>
      <c r="B183" s="2" t="s">
        <v>29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>
        <v>1</v>
      </c>
      <c r="N183" s="3">
        <v>1</v>
      </c>
      <c r="O183">
        <v>1</v>
      </c>
      <c r="V183">
        <v>1</v>
      </c>
      <c r="W183">
        <v>1</v>
      </c>
      <c r="X183">
        <v>1</v>
      </c>
      <c r="Y183">
        <v>2</v>
      </c>
      <c r="Z183">
        <v>2</v>
      </c>
      <c r="AA183">
        <v>2</v>
      </c>
      <c r="AB183">
        <v>2</v>
      </c>
      <c r="AC183">
        <v>3</v>
      </c>
      <c r="AD183">
        <v>3</v>
      </c>
    </row>
    <row r="184" spans="1:30">
      <c r="A184" s="2" t="s">
        <v>217</v>
      </c>
      <c r="B184" s="2" t="s">
        <v>60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S184">
        <v>1</v>
      </c>
      <c r="T184">
        <v>2</v>
      </c>
      <c r="U184">
        <v>2</v>
      </c>
      <c r="V184">
        <v>3</v>
      </c>
      <c r="W184">
        <v>4</v>
      </c>
      <c r="X184">
        <v>5</v>
      </c>
      <c r="Y184">
        <v>5</v>
      </c>
      <c r="Z184">
        <v>7</v>
      </c>
      <c r="AA184">
        <v>8</v>
      </c>
      <c r="AB184">
        <v>9</v>
      </c>
      <c r="AC184">
        <v>9</v>
      </c>
      <c r="AD184">
        <v>10</v>
      </c>
    </row>
    <row r="185" spans="1:30">
      <c r="A185" s="2" t="s">
        <v>218</v>
      </c>
      <c r="B185" s="2" t="s">
        <v>33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S185">
        <v>1</v>
      </c>
      <c r="T185">
        <v>1</v>
      </c>
      <c r="U185">
        <v>1</v>
      </c>
      <c r="V185">
        <v>1</v>
      </c>
      <c r="W185">
        <v>2</v>
      </c>
      <c r="X185">
        <v>2</v>
      </c>
      <c r="Y185">
        <v>2</v>
      </c>
      <c r="Z185">
        <v>3</v>
      </c>
      <c r="AA185">
        <v>5</v>
      </c>
      <c r="AB185">
        <v>6</v>
      </c>
      <c r="AC185">
        <v>7</v>
      </c>
      <c r="AD185">
        <v>7</v>
      </c>
    </row>
    <row r="186" spans="1:30">
      <c r="A186" s="2" t="s">
        <v>219</v>
      </c>
      <c r="B186" s="2" t="s">
        <v>60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>
        <v>4</v>
      </c>
      <c r="N186" s="3">
        <v>6</v>
      </c>
      <c r="O186">
        <v>7</v>
      </c>
      <c r="P186">
        <v>8</v>
      </c>
      <c r="Q186">
        <v>8</v>
      </c>
      <c r="R186">
        <v>10</v>
      </c>
      <c r="S186">
        <v>16</v>
      </c>
      <c r="T186">
        <v>21</v>
      </c>
      <c r="U186">
        <v>24</v>
      </c>
      <c r="V186">
        <v>33</v>
      </c>
      <c r="W186">
        <v>41</v>
      </c>
      <c r="X186">
        <v>42</v>
      </c>
      <c r="Y186">
        <v>56</v>
      </c>
      <c r="Z186">
        <v>57</v>
      </c>
      <c r="AA186">
        <v>59</v>
      </c>
      <c r="AB186">
        <v>60</v>
      </c>
      <c r="AC186">
        <v>94</v>
      </c>
      <c r="AD186">
        <v>112</v>
      </c>
    </row>
    <row r="187" spans="1:30">
      <c r="A187" s="2" t="s">
        <v>220</v>
      </c>
      <c r="B187" s="2" t="s">
        <v>27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V187">
        <v>0</v>
      </c>
      <c r="W187">
        <v>0</v>
      </c>
      <c r="X187">
        <v>0</v>
      </c>
      <c r="Y187">
        <v>0</v>
      </c>
      <c r="Z187">
        <v>1</v>
      </c>
      <c r="AA187">
        <v>2</v>
      </c>
      <c r="AB187">
        <v>4</v>
      </c>
      <c r="AC187">
        <v>4</v>
      </c>
      <c r="AD187">
        <v>4</v>
      </c>
    </row>
    <row r="188" spans="1:30">
      <c r="A188" s="2" t="s">
        <v>221</v>
      </c>
      <c r="B188" s="2" t="s">
        <v>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U188">
        <v>1</v>
      </c>
      <c r="V188">
        <v>1</v>
      </c>
      <c r="W188">
        <v>2</v>
      </c>
      <c r="X188">
        <v>2</v>
      </c>
      <c r="Y188">
        <v>2</v>
      </c>
      <c r="Z188">
        <v>2</v>
      </c>
      <c r="AA188">
        <v>3</v>
      </c>
      <c r="AB188">
        <v>3</v>
      </c>
      <c r="AC188">
        <v>8</v>
      </c>
      <c r="AD188">
        <v>8</v>
      </c>
    </row>
    <row r="189" spans="1:30">
      <c r="A189" s="2" t="s">
        <v>222</v>
      </c>
      <c r="B189" s="2" t="s">
        <v>42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>
        <v>4</v>
      </c>
      <c r="N189" s="3">
        <v>10</v>
      </c>
      <c r="O189">
        <v>11</v>
      </c>
      <c r="P189">
        <v>13</v>
      </c>
      <c r="Q189">
        <v>18</v>
      </c>
      <c r="R189">
        <v>25</v>
      </c>
      <c r="S189">
        <v>30</v>
      </c>
      <c r="T189">
        <v>34</v>
      </c>
      <c r="U189">
        <v>42</v>
      </c>
      <c r="V189">
        <v>49</v>
      </c>
      <c r="W189">
        <v>60</v>
      </c>
      <c r="X189">
        <v>72</v>
      </c>
      <c r="Y189">
        <v>81</v>
      </c>
      <c r="Z189">
        <v>95</v>
      </c>
      <c r="AA189">
        <v>119</v>
      </c>
      <c r="AB189">
        <v>127</v>
      </c>
      <c r="AC189">
        <v>139</v>
      </c>
      <c r="AD189">
        <v>149</v>
      </c>
    </row>
    <row r="190" spans="1:30">
      <c r="A190" s="2" t="s">
        <v>223</v>
      </c>
      <c r="B190" s="2" t="s">
        <v>25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V190">
        <v>0</v>
      </c>
      <c r="W190">
        <v>0</v>
      </c>
      <c r="X190">
        <v>0</v>
      </c>
      <c r="Y190">
        <v>1</v>
      </c>
      <c r="Z190">
        <v>1</v>
      </c>
      <c r="AA190">
        <v>1</v>
      </c>
      <c r="AB190">
        <v>3</v>
      </c>
      <c r="AC190">
        <v>3</v>
      </c>
      <c r="AD190">
        <v>3</v>
      </c>
    </row>
    <row r="191" spans="1:30">
      <c r="A191" s="2" t="s">
        <v>224</v>
      </c>
      <c r="B191" s="2" t="s">
        <v>82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U191">
        <v>1</v>
      </c>
      <c r="V191">
        <v>1</v>
      </c>
      <c r="W191">
        <v>2</v>
      </c>
      <c r="X191">
        <v>3</v>
      </c>
      <c r="Y191">
        <v>3</v>
      </c>
      <c r="Z191">
        <v>4</v>
      </c>
      <c r="AA191">
        <v>5</v>
      </c>
      <c r="AB191">
        <v>6</v>
      </c>
      <c r="AC191">
        <v>6</v>
      </c>
      <c r="AD191">
        <v>7</v>
      </c>
    </row>
    <row r="192" spans="1:30">
      <c r="A192" s="2" t="s">
        <v>225</v>
      </c>
      <c r="B192" s="2" t="s">
        <v>33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V192">
        <v>0</v>
      </c>
      <c r="W192">
        <v>0</v>
      </c>
      <c r="X192">
        <v>1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2</v>
      </c>
    </row>
    <row r="193" spans="1:30">
      <c r="A193" s="2" t="s">
        <v>226</v>
      </c>
      <c r="B193" s="2" t="s">
        <v>25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V193">
        <v>0</v>
      </c>
      <c r="W193">
        <v>0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</row>
    <row r="194" spans="1:30">
      <c r="A194" s="2" t="s">
        <v>227</v>
      </c>
      <c r="B194" s="2" t="s">
        <v>51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T194">
        <v>1</v>
      </c>
      <c r="U194">
        <v>1</v>
      </c>
      <c r="V194">
        <v>1</v>
      </c>
      <c r="W194">
        <v>2</v>
      </c>
      <c r="X194">
        <v>2</v>
      </c>
      <c r="Y194">
        <v>2</v>
      </c>
      <c r="Z194">
        <v>2</v>
      </c>
      <c r="AA194">
        <v>2</v>
      </c>
      <c r="AB194">
        <v>2</v>
      </c>
      <c r="AC194">
        <v>2</v>
      </c>
      <c r="AD194">
        <v>2</v>
      </c>
    </row>
    <row r="195" spans="1:30">
      <c r="A195" s="2" t="s">
        <v>228</v>
      </c>
      <c r="B195" s="2" t="s">
        <v>42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T195">
        <v>1</v>
      </c>
      <c r="U195">
        <v>1</v>
      </c>
      <c r="V195">
        <v>1</v>
      </c>
      <c r="W195">
        <v>1</v>
      </c>
      <c r="X195">
        <v>2</v>
      </c>
      <c r="Y195">
        <v>2</v>
      </c>
      <c r="Z195">
        <v>2</v>
      </c>
      <c r="AA195">
        <v>2</v>
      </c>
      <c r="AB195">
        <v>2</v>
      </c>
      <c r="AC195">
        <v>5</v>
      </c>
      <c r="AD195">
        <v>5</v>
      </c>
    </row>
    <row r="196" spans="1:30">
      <c r="A196" s="2" t="s">
        <v>229</v>
      </c>
      <c r="B196" s="2" t="s">
        <v>42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2</v>
      </c>
      <c r="Y196">
        <v>3</v>
      </c>
      <c r="Z196">
        <v>3</v>
      </c>
      <c r="AA196">
        <v>3</v>
      </c>
      <c r="AB196">
        <v>3</v>
      </c>
      <c r="AC196">
        <v>4</v>
      </c>
      <c r="AD196">
        <v>5</v>
      </c>
    </row>
    <row r="197" spans="1:30">
      <c r="A197" s="2" t="s">
        <v>230</v>
      </c>
      <c r="B197" s="2" t="s">
        <v>33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T197">
        <v>1</v>
      </c>
      <c r="U197">
        <v>2</v>
      </c>
      <c r="V197">
        <v>3</v>
      </c>
      <c r="W197">
        <v>7</v>
      </c>
      <c r="X197">
        <v>9</v>
      </c>
      <c r="Y197">
        <v>11</v>
      </c>
      <c r="Z197">
        <v>11</v>
      </c>
      <c r="AA197">
        <v>11</v>
      </c>
      <c r="AB197">
        <v>11</v>
      </c>
      <c r="AC197">
        <v>13</v>
      </c>
      <c r="AD197">
        <v>16</v>
      </c>
    </row>
    <row r="198" spans="1:30">
      <c r="A198" s="2" t="s">
        <v>231</v>
      </c>
      <c r="B198" s="2" t="s">
        <v>29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V198">
        <v>0</v>
      </c>
      <c r="W198">
        <v>1</v>
      </c>
      <c r="X198">
        <v>1</v>
      </c>
      <c r="Y198">
        <v>1</v>
      </c>
      <c r="Z198">
        <v>1</v>
      </c>
      <c r="AA198">
        <v>2</v>
      </c>
      <c r="AB198">
        <v>3</v>
      </c>
      <c r="AC198">
        <v>3</v>
      </c>
      <c r="AD198">
        <v>3</v>
      </c>
    </row>
    <row r="199" spans="1:30">
      <c r="A199" s="2" t="s">
        <v>232</v>
      </c>
      <c r="B199" s="2" t="s">
        <v>46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2</v>
      </c>
      <c r="AC199">
        <v>3</v>
      </c>
      <c r="AD199">
        <v>5</v>
      </c>
    </row>
    <row r="200" spans="1:30">
      <c r="A200" s="2" t="s">
        <v>233</v>
      </c>
      <c r="B200" s="2" t="s">
        <v>60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V200">
        <v>0</v>
      </c>
      <c r="W200">
        <v>0</v>
      </c>
      <c r="X200">
        <v>1</v>
      </c>
      <c r="Y200">
        <v>1</v>
      </c>
      <c r="Z200">
        <v>1</v>
      </c>
      <c r="AA200">
        <v>1</v>
      </c>
      <c r="AB200">
        <v>3</v>
      </c>
      <c r="AC200">
        <v>5</v>
      </c>
      <c r="AD200">
        <v>5</v>
      </c>
    </row>
    <row r="201" spans="1:30">
      <c r="A201" s="2" t="s">
        <v>234</v>
      </c>
      <c r="B201" s="2" t="s">
        <v>29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>
        <v>1</v>
      </c>
      <c r="O201">
        <v>1</v>
      </c>
      <c r="P201">
        <v>1</v>
      </c>
      <c r="Q201">
        <v>1</v>
      </c>
      <c r="R201">
        <v>3</v>
      </c>
      <c r="S201">
        <v>3</v>
      </c>
      <c r="T201">
        <v>4</v>
      </c>
      <c r="U201">
        <v>4</v>
      </c>
      <c r="V201">
        <v>4</v>
      </c>
      <c r="W201">
        <v>4</v>
      </c>
      <c r="X201">
        <v>4</v>
      </c>
      <c r="Y201">
        <v>5</v>
      </c>
      <c r="Z201">
        <v>5</v>
      </c>
      <c r="AA201">
        <v>9</v>
      </c>
      <c r="AB201">
        <v>9</v>
      </c>
      <c r="AC201">
        <v>11</v>
      </c>
      <c r="AD201">
        <v>11</v>
      </c>
    </row>
    <row r="202" spans="1:30">
      <c r="A202" s="2" t="s">
        <v>235</v>
      </c>
      <c r="B202" s="2" t="s">
        <v>60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R202">
        <v>1</v>
      </c>
      <c r="S202">
        <v>3</v>
      </c>
      <c r="T202">
        <v>3</v>
      </c>
      <c r="U202">
        <v>3</v>
      </c>
      <c r="V202">
        <v>5</v>
      </c>
      <c r="W202">
        <v>7</v>
      </c>
      <c r="X202">
        <v>7</v>
      </c>
      <c r="Y202">
        <v>7</v>
      </c>
      <c r="Z202">
        <v>7</v>
      </c>
      <c r="AA202">
        <v>8</v>
      </c>
      <c r="AB202">
        <v>9</v>
      </c>
      <c r="AC202">
        <v>11</v>
      </c>
      <c r="AD202">
        <v>14</v>
      </c>
    </row>
    <row r="203" spans="1:30">
      <c r="A203" s="2" t="s">
        <v>236</v>
      </c>
      <c r="B203" s="2" t="s">
        <v>46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T203">
        <v>1</v>
      </c>
      <c r="U203">
        <v>1</v>
      </c>
      <c r="V203">
        <v>3</v>
      </c>
      <c r="W203">
        <v>4</v>
      </c>
      <c r="X203">
        <v>6</v>
      </c>
      <c r="Y203">
        <v>8</v>
      </c>
      <c r="Z203">
        <v>9</v>
      </c>
      <c r="AA203">
        <v>9</v>
      </c>
      <c r="AB203">
        <v>11</v>
      </c>
      <c r="AC203">
        <v>11</v>
      </c>
      <c r="AD203">
        <v>12</v>
      </c>
    </row>
    <row r="204" spans="1:30">
      <c r="A204" s="2" t="s">
        <v>237</v>
      </c>
      <c r="B204" s="2" t="s">
        <v>33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2</v>
      </c>
      <c r="AA204">
        <v>3</v>
      </c>
      <c r="AB204">
        <v>3</v>
      </c>
      <c r="AC204">
        <v>4</v>
      </c>
      <c r="AD204">
        <v>6</v>
      </c>
    </row>
    <row r="205" spans="1:30">
      <c r="A205" s="2" t="s">
        <v>238</v>
      </c>
      <c r="B205" s="2" t="s">
        <v>29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U205">
        <v>1</v>
      </c>
      <c r="V205">
        <v>2</v>
      </c>
      <c r="W205">
        <v>2</v>
      </c>
      <c r="X205">
        <v>2</v>
      </c>
      <c r="Y205">
        <v>2</v>
      </c>
      <c r="Z205">
        <v>4</v>
      </c>
      <c r="AA205">
        <v>4</v>
      </c>
      <c r="AB205">
        <v>7</v>
      </c>
      <c r="AC205">
        <v>8</v>
      </c>
      <c r="AD205">
        <v>8</v>
      </c>
    </row>
    <row r="206" spans="1:30">
      <c r="A206" s="2" t="s">
        <v>239</v>
      </c>
      <c r="B206" s="2" t="s">
        <v>29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>
        <v>2</v>
      </c>
      <c r="N206" s="3">
        <v>3</v>
      </c>
      <c r="O206">
        <v>3</v>
      </c>
      <c r="P206">
        <v>4</v>
      </c>
      <c r="Q206">
        <v>6</v>
      </c>
      <c r="R206">
        <v>8</v>
      </c>
      <c r="S206">
        <v>9</v>
      </c>
      <c r="T206">
        <v>12</v>
      </c>
      <c r="U206">
        <v>17</v>
      </c>
      <c r="V206">
        <v>31</v>
      </c>
      <c r="W206">
        <v>41</v>
      </c>
      <c r="X206">
        <v>48</v>
      </c>
      <c r="Y206">
        <v>55</v>
      </c>
      <c r="Z206">
        <v>60</v>
      </c>
      <c r="AA206">
        <v>68</v>
      </c>
      <c r="AB206">
        <v>79</v>
      </c>
      <c r="AC206">
        <v>93</v>
      </c>
      <c r="AD206">
        <v>108</v>
      </c>
    </row>
    <row r="207" spans="1:30">
      <c r="A207" s="2" t="s">
        <v>240</v>
      </c>
      <c r="B207" s="2" t="s">
        <v>33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Q207">
        <v>1</v>
      </c>
      <c r="R207">
        <v>1</v>
      </c>
      <c r="S207">
        <v>1</v>
      </c>
      <c r="T207">
        <v>1</v>
      </c>
      <c r="U207">
        <v>1</v>
      </c>
      <c r="V207">
        <v>3</v>
      </c>
      <c r="W207">
        <v>4</v>
      </c>
      <c r="X207">
        <v>7</v>
      </c>
      <c r="Y207">
        <v>11</v>
      </c>
      <c r="Z207">
        <v>12</v>
      </c>
      <c r="AA207">
        <v>15</v>
      </c>
      <c r="AB207">
        <v>15</v>
      </c>
      <c r="AC207">
        <v>17</v>
      </c>
      <c r="AD207">
        <v>19</v>
      </c>
    </row>
    <row r="208" spans="1:30">
      <c r="A208" s="2" t="s">
        <v>241</v>
      </c>
      <c r="B208" s="2" t="s">
        <v>31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V208">
        <v>0</v>
      </c>
      <c r="W208">
        <v>0</v>
      </c>
      <c r="X208">
        <v>1</v>
      </c>
      <c r="Y208">
        <v>1</v>
      </c>
      <c r="Z208">
        <v>1</v>
      </c>
      <c r="AA208">
        <v>1</v>
      </c>
      <c r="AB208">
        <v>2</v>
      </c>
      <c r="AC208">
        <v>3</v>
      </c>
      <c r="AD208">
        <v>3</v>
      </c>
    </row>
    <row r="209" spans="1:30">
      <c r="A209" s="2" t="s">
        <v>242</v>
      </c>
      <c r="B209" s="2" t="s">
        <v>82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2</v>
      </c>
    </row>
    <row r="210" spans="1:30">
      <c r="A210" s="2" t="s">
        <v>243</v>
      </c>
      <c r="B210" s="2" t="s">
        <v>25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</row>
    <row r="211" spans="1:30">
      <c r="A211" s="2" t="s">
        <v>244</v>
      </c>
      <c r="B211" s="2" t="s">
        <v>39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S211">
        <v>2</v>
      </c>
      <c r="T211">
        <v>2</v>
      </c>
      <c r="U211">
        <v>2</v>
      </c>
      <c r="V211">
        <v>2</v>
      </c>
      <c r="W211">
        <v>2</v>
      </c>
      <c r="X211">
        <v>2</v>
      </c>
      <c r="Y211">
        <v>2</v>
      </c>
      <c r="Z211">
        <v>3</v>
      </c>
      <c r="AA211">
        <v>3</v>
      </c>
      <c r="AB211">
        <v>3</v>
      </c>
      <c r="AC211">
        <v>4</v>
      </c>
      <c r="AD211">
        <v>5</v>
      </c>
    </row>
    <row r="212" spans="1:30">
      <c r="A212" s="2" t="s">
        <v>245</v>
      </c>
      <c r="B212" s="2" t="s">
        <v>33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>
        <v>2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3</v>
      </c>
      <c r="Y212">
        <v>2</v>
      </c>
      <c r="Z212">
        <v>3</v>
      </c>
      <c r="AA212">
        <v>6</v>
      </c>
      <c r="AB212">
        <v>6</v>
      </c>
      <c r="AC212">
        <v>6</v>
      </c>
      <c r="AD212">
        <v>7</v>
      </c>
    </row>
    <row r="213" spans="1:30" ht="29">
      <c r="A213" s="2" t="s">
        <v>246</v>
      </c>
      <c r="B213" s="2" t="s">
        <v>42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3</v>
      </c>
      <c r="AB213">
        <v>4</v>
      </c>
      <c r="AC213">
        <v>4</v>
      </c>
      <c r="AD213">
        <v>8</v>
      </c>
    </row>
    <row r="214" spans="1:30">
      <c r="A214" s="2" t="s">
        <v>247</v>
      </c>
      <c r="B214" s="2" t="s">
        <v>29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R214">
        <v>1</v>
      </c>
      <c r="S214">
        <v>1</v>
      </c>
      <c r="T214">
        <v>1</v>
      </c>
      <c r="U214">
        <v>2</v>
      </c>
      <c r="V214">
        <v>2</v>
      </c>
      <c r="W214">
        <v>3</v>
      </c>
      <c r="X214">
        <v>3</v>
      </c>
      <c r="Y214">
        <v>4</v>
      </c>
      <c r="Z214">
        <v>9</v>
      </c>
      <c r="AA214">
        <v>13</v>
      </c>
      <c r="AB214">
        <v>17</v>
      </c>
      <c r="AC214">
        <v>22</v>
      </c>
      <c r="AD214">
        <v>29</v>
      </c>
    </row>
    <row r="215" spans="1:30">
      <c r="A215" s="2" t="s">
        <v>248</v>
      </c>
      <c r="B215" s="2" t="s">
        <v>33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>
        <v>1</v>
      </c>
      <c r="N215" s="3">
        <v>1</v>
      </c>
      <c r="O215">
        <v>1</v>
      </c>
      <c r="P215">
        <v>2</v>
      </c>
      <c r="Q215">
        <v>2</v>
      </c>
      <c r="R215">
        <v>2</v>
      </c>
      <c r="S215">
        <v>4</v>
      </c>
      <c r="T215">
        <v>4</v>
      </c>
      <c r="U215">
        <v>4</v>
      </c>
      <c r="V215">
        <v>4</v>
      </c>
      <c r="W215">
        <v>4</v>
      </c>
      <c r="X215">
        <v>5</v>
      </c>
      <c r="Y215">
        <v>6</v>
      </c>
      <c r="Z215">
        <v>7</v>
      </c>
      <c r="AA215">
        <v>7</v>
      </c>
      <c r="AB215">
        <v>7</v>
      </c>
      <c r="AC215">
        <v>8</v>
      </c>
      <c r="AD215">
        <v>9</v>
      </c>
    </row>
    <row r="216" spans="1:30">
      <c r="A216" s="2" t="s">
        <v>249</v>
      </c>
      <c r="B216" s="2" t="s">
        <v>42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3</v>
      </c>
      <c r="AB216">
        <v>3</v>
      </c>
      <c r="AC216">
        <v>4</v>
      </c>
      <c r="AD216">
        <v>6</v>
      </c>
    </row>
    <row r="217" spans="1:30">
      <c r="A217" s="2" t="s">
        <v>250</v>
      </c>
      <c r="B217" s="2" t="s">
        <v>42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>
        <v>3</v>
      </c>
      <c r="N217" s="3">
        <v>3</v>
      </c>
      <c r="O217">
        <v>3</v>
      </c>
      <c r="P217">
        <v>4</v>
      </c>
      <c r="Q217">
        <v>5</v>
      </c>
      <c r="R217">
        <v>6</v>
      </c>
      <c r="S217">
        <v>6</v>
      </c>
      <c r="T217">
        <v>6</v>
      </c>
      <c r="U217">
        <v>9</v>
      </c>
      <c r="V217">
        <v>10</v>
      </c>
      <c r="W217">
        <v>10</v>
      </c>
      <c r="X217">
        <v>10</v>
      </c>
      <c r="Y217">
        <v>12</v>
      </c>
      <c r="Z217">
        <v>15</v>
      </c>
      <c r="AA217">
        <v>16</v>
      </c>
      <c r="AB217">
        <v>16</v>
      </c>
      <c r="AC217">
        <v>16</v>
      </c>
      <c r="AD217">
        <v>18</v>
      </c>
    </row>
    <row r="218" spans="1:30">
      <c r="A218" s="2" t="s">
        <v>251</v>
      </c>
      <c r="B218" s="2" t="s">
        <v>51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>
      <c r="A219" s="2" t="s">
        <v>252</v>
      </c>
      <c r="B219" s="2" t="s">
        <v>29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R219">
        <v>1</v>
      </c>
      <c r="S219">
        <v>1</v>
      </c>
      <c r="T219">
        <v>1</v>
      </c>
      <c r="U219">
        <v>2</v>
      </c>
      <c r="V219">
        <v>2</v>
      </c>
      <c r="W219">
        <v>5</v>
      </c>
      <c r="X219">
        <v>5</v>
      </c>
      <c r="Y219">
        <v>5</v>
      </c>
      <c r="Z219">
        <v>6</v>
      </c>
      <c r="AA219">
        <v>7</v>
      </c>
      <c r="AB219">
        <v>7</v>
      </c>
      <c r="AC219">
        <v>8</v>
      </c>
      <c r="AD219">
        <v>12</v>
      </c>
    </row>
    <row r="220" spans="1:30">
      <c r="A220" s="2" t="s">
        <v>253</v>
      </c>
      <c r="B220" s="2" t="s">
        <v>37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S220">
        <v>1</v>
      </c>
      <c r="T220">
        <v>1</v>
      </c>
      <c r="U220">
        <v>1</v>
      </c>
      <c r="V220">
        <v>1</v>
      </c>
      <c r="W220">
        <v>2</v>
      </c>
      <c r="X220">
        <v>3</v>
      </c>
      <c r="Y220">
        <v>5</v>
      </c>
      <c r="Z220">
        <v>6</v>
      </c>
      <c r="AA220">
        <v>6</v>
      </c>
      <c r="AB220">
        <v>6</v>
      </c>
      <c r="AC220">
        <v>8</v>
      </c>
      <c r="AD220">
        <v>13</v>
      </c>
    </row>
    <row r="221" spans="1:30">
      <c r="A221" s="2" t="s">
        <v>254</v>
      </c>
      <c r="B221" s="2" t="s">
        <v>37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V221">
        <v>0</v>
      </c>
      <c r="W221">
        <v>0</v>
      </c>
      <c r="X221">
        <v>0</v>
      </c>
      <c r="Y221">
        <v>0</v>
      </c>
      <c r="Z221">
        <v>2</v>
      </c>
      <c r="AA221">
        <v>2</v>
      </c>
      <c r="AB221">
        <v>2</v>
      </c>
      <c r="AC221">
        <v>4</v>
      </c>
      <c r="AD221">
        <v>6</v>
      </c>
    </row>
    <row r="222" spans="1:30">
      <c r="A222" s="2" t="s">
        <v>255</v>
      </c>
      <c r="B222" s="2" t="s">
        <v>37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S222">
        <v>1</v>
      </c>
      <c r="T222">
        <v>1</v>
      </c>
      <c r="U222">
        <v>1</v>
      </c>
      <c r="V222">
        <v>1</v>
      </c>
      <c r="W222">
        <v>2</v>
      </c>
      <c r="X222">
        <v>2</v>
      </c>
      <c r="Y222">
        <v>3</v>
      </c>
      <c r="Z222">
        <v>4</v>
      </c>
      <c r="AA222">
        <v>4</v>
      </c>
      <c r="AB222">
        <v>6</v>
      </c>
      <c r="AC222">
        <v>6</v>
      </c>
      <c r="AD222">
        <v>7</v>
      </c>
    </row>
    <row r="223" spans="1:30">
      <c r="A223" s="2" t="s">
        <v>256</v>
      </c>
      <c r="B223" s="2" t="s">
        <v>29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V223">
        <v>0</v>
      </c>
      <c r="W223">
        <v>0</v>
      </c>
      <c r="X223">
        <v>0</v>
      </c>
      <c r="Y223">
        <v>1</v>
      </c>
      <c r="Z223">
        <v>2</v>
      </c>
      <c r="AA223">
        <v>2</v>
      </c>
      <c r="AB223">
        <v>2</v>
      </c>
      <c r="AC223">
        <v>6</v>
      </c>
      <c r="AD223">
        <v>6</v>
      </c>
    </row>
    <row r="224" spans="1:30">
      <c r="A224" s="2" t="s">
        <v>257</v>
      </c>
      <c r="B224" s="2" t="s">
        <v>42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Q224">
        <v>1</v>
      </c>
      <c r="R224">
        <v>3</v>
      </c>
      <c r="S224">
        <v>4</v>
      </c>
      <c r="T224">
        <v>5</v>
      </c>
      <c r="U224">
        <v>6</v>
      </c>
      <c r="V224">
        <v>8</v>
      </c>
      <c r="W224">
        <v>9</v>
      </c>
      <c r="X224">
        <v>9</v>
      </c>
      <c r="Y224">
        <v>12</v>
      </c>
      <c r="Z224">
        <v>13</v>
      </c>
      <c r="AA224">
        <v>16</v>
      </c>
      <c r="AB224">
        <v>22</v>
      </c>
      <c r="AC224">
        <v>23</v>
      </c>
      <c r="AD224">
        <v>26</v>
      </c>
    </row>
    <row r="225" spans="1:30">
      <c r="A225" s="2" t="s">
        <v>258</v>
      </c>
      <c r="B225" s="2" t="s">
        <v>31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</row>
    <row r="226" spans="1:30">
      <c r="A226" s="2" t="s">
        <v>259</v>
      </c>
      <c r="B226" s="2" t="s">
        <v>27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V226">
        <v>1</v>
      </c>
      <c r="W226">
        <v>2</v>
      </c>
      <c r="X226">
        <v>2</v>
      </c>
      <c r="Y226">
        <v>3</v>
      </c>
      <c r="Z226">
        <v>3</v>
      </c>
      <c r="AA226">
        <v>4</v>
      </c>
      <c r="AB226">
        <v>5</v>
      </c>
      <c r="AC226">
        <v>5</v>
      </c>
      <c r="AD226">
        <v>6</v>
      </c>
    </row>
    <row r="227" spans="1:30">
      <c r="A227" s="2" t="s">
        <v>260</v>
      </c>
      <c r="B227" s="2" t="s">
        <v>27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>
      <c r="A228" s="2" t="s">
        <v>261</v>
      </c>
      <c r="B228" s="2" t="s">
        <v>31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>
        <v>2</v>
      </c>
      <c r="P228">
        <v>2</v>
      </c>
      <c r="Q228">
        <v>2</v>
      </c>
      <c r="R228">
        <v>2</v>
      </c>
      <c r="S228">
        <v>2</v>
      </c>
      <c r="T228">
        <v>2</v>
      </c>
      <c r="U228">
        <v>2</v>
      </c>
      <c r="V228">
        <v>2</v>
      </c>
      <c r="W228">
        <v>2</v>
      </c>
      <c r="X228">
        <v>2</v>
      </c>
      <c r="Y228">
        <v>2</v>
      </c>
      <c r="Z228">
        <v>2</v>
      </c>
      <c r="AA228">
        <v>2</v>
      </c>
      <c r="AB228">
        <v>3</v>
      </c>
      <c r="AC228">
        <v>3</v>
      </c>
      <c r="AD228">
        <v>4</v>
      </c>
    </row>
    <row r="229" spans="1:30">
      <c r="A229" s="2" t="s">
        <v>262</v>
      </c>
      <c r="B229" s="2" t="s">
        <v>42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>
        <v>1</v>
      </c>
      <c r="N229" s="3">
        <v>1</v>
      </c>
      <c r="O229">
        <v>1</v>
      </c>
      <c r="P229">
        <v>2</v>
      </c>
      <c r="Q229">
        <v>3</v>
      </c>
      <c r="R229">
        <v>3</v>
      </c>
      <c r="S229">
        <v>4</v>
      </c>
      <c r="T229">
        <v>5</v>
      </c>
      <c r="U229">
        <v>11</v>
      </c>
      <c r="V229">
        <v>14</v>
      </c>
      <c r="W229">
        <v>20</v>
      </c>
      <c r="X229">
        <v>26</v>
      </c>
      <c r="Y229">
        <v>35</v>
      </c>
      <c r="Z229">
        <v>44</v>
      </c>
      <c r="AA229">
        <v>59</v>
      </c>
      <c r="AB229">
        <v>65</v>
      </c>
      <c r="AC229">
        <v>73</v>
      </c>
      <c r="AD229">
        <v>81</v>
      </c>
    </row>
    <row r="230" spans="1:30">
      <c r="A230" s="2" t="s">
        <v>263</v>
      </c>
      <c r="B230" s="2" t="s">
        <v>29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U230">
        <v>1</v>
      </c>
      <c r="V230">
        <v>2</v>
      </c>
      <c r="W230">
        <v>2</v>
      </c>
      <c r="X230">
        <v>2</v>
      </c>
      <c r="Y230">
        <v>2</v>
      </c>
      <c r="Z230">
        <v>4</v>
      </c>
      <c r="AA230">
        <v>4</v>
      </c>
      <c r="AB230">
        <v>4</v>
      </c>
      <c r="AC230">
        <v>4</v>
      </c>
      <c r="AD230">
        <v>4</v>
      </c>
    </row>
    <row r="231" spans="1:30">
      <c r="A231" s="2" t="s">
        <v>264</v>
      </c>
      <c r="B231" s="2" t="s">
        <v>27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V231">
        <v>2</v>
      </c>
      <c r="W231">
        <v>3</v>
      </c>
      <c r="X231">
        <v>3</v>
      </c>
      <c r="Y231">
        <v>3</v>
      </c>
      <c r="Z231">
        <v>4</v>
      </c>
      <c r="AA231">
        <v>4</v>
      </c>
      <c r="AB231">
        <v>5</v>
      </c>
      <c r="AC231">
        <v>7</v>
      </c>
      <c r="AD231">
        <v>7</v>
      </c>
    </row>
    <row r="232" spans="1:30">
      <c r="A232" s="2" t="s">
        <v>265</v>
      </c>
      <c r="B232" s="2" t="s">
        <v>46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T232">
        <v>1</v>
      </c>
      <c r="U232">
        <v>1</v>
      </c>
      <c r="V232">
        <v>1</v>
      </c>
      <c r="W232">
        <v>1</v>
      </c>
      <c r="X232">
        <v>2</v>
      </c>
      <c r="Y232">
        <v>2</v>
      </c>
      <c r="Z232">
        <v>3</v>
      </c>
      <c r="AA232">
        <v>4</v>
      </c>
      <c r="AB232">
        <v>4</v>
      </c>
      <c r="AC232">
        <v>7</v>
      </c>
      <c r="AD232">
        <v>10</v>
      </c>
    </row>
    <row r="233" spans="1:30">
      <c r="A233" s="2" t="s">
        <v>266</v>
      </c>
      <c r="B233" s="2" t="s">
        <v>29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S233">
        <v>4</v>
      </c>
      <c r="T233">
        <v>6</v>
      </c>
      <c r="U233">
        <v>8</v>
      </c>
      <c r="V233">
        <v>9</v>
      </c>
      <c r="W233">
        <v>9</v>
      </c>
      <c r="X233">
        <v>11</v>
      </c>
      <c r="Y233">
        <v>15</v>
      </c>
      <c r="Z233">
        <v>20</v>
      </c>
      <c r="AA233">
        <v>22</v>
      </c>
      <c r="AB233">
        <v>30</v>
      </c>
      <c r="AC233">
        <v>33</v>
      </c>
      <c r="AD233">
        <v>38</v>
      </c>
    </row>
    <row r="234" spans="1:30">
      <c r="A234" s="2" t="s">
        <v>267</v>
      </c>
      <c r="B234" s="2" t="s">
        <v>33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V234">
        <v>0</v>
      </c>
      <c r="W234">
        <v>0</v>
      </c>
      <c r="X234">
        <v>1</v>
      </c>
      <c r="Y234">
        <v>2</v>
      </c>
      <c r="Z234">
        <v>2</v>
      </c>
      <c r="AA234">
        <v>4</v>
      </c>
      <c r="AB234">
        <v>5</v>
      </c>
      <c r="AC234">
        <v>5</v>
      </c>
      <c r="AD234">
        <v>6</v>
      </c>
    </row>
    <row r="235" spans="1:30">
      <c r="A235" s="2" t="s">
        <v>268</v>
      </c>
      <c r="B235" s="2" t="s">
        <v>60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>
        <v>1</v>
      </c>
      <c r="P235">
        <v>3</v>
      </c>
      <c r="Q235">
        <v>4</v>
      </c>
      <c r="R235">
        <v>8</v>
      </c>
      <c r="S235">
        <v>10</v>
      </c>
      <c r="T235">
        <v>14</v>
      </c>
      <c r="U235">
        <v>19</v>
      </c>
      <c r="V235">
        <v>31</v>
      </c>
      <c r="W235">
        <v>36</v>
      </c>
      <c r="X235">
        <v>41</v>
      </c>
      <c r="Y235">
        <v>49</v>
      </c>
      <c r="Z235">
        <v>63</v>
      </c>
      <c r="AA235">
        <v>64</v>
      </c>
      <c r="AB235">
        <v>69</v>
      </c>
      <c r="AC235">
        <v>79</v>
      </c>
      <c r="AD235">
        <v>88</v>
      </c>
    </row>
    <row r="236" spans="1:30">
      <c r="A236" s="2" t="s">
        <v>269</v>
      </c>
      <c r="B236" s="2" t="s">
        <v>51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2</v>
      </c>
      <c r="AA236">
        <v>2</v>
      </c>
      <c r="AB236">
        <v>2</v>
      </c>
      <c r="AC236">
        <v>2</v>
      </c>
      <c r="AD236">
        <v>2</v>
      </c>
    </row>
    <row r="237" spans="1:30">
      <c r="A237" s="2" t="s">
        <v>270</v>
      </c>
      <c r="B237" s="2" t="s">
        <v>33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>
        <v>2</v>
      </c>
      <c r="N237" s="3">
        <v>2</v>
      </c>
      <c r="O237">
        <v>4</v>
      </c>
      <c r="P237">
        <v>5</v>
      </c>
      <c r="Q237">
        <v>5</v>
      </c>
      <c r="R237">
        <v>6</v>
      </c>
      <c r="S237">
        <v>6</v>
      </c>
      <c r="T237">
        <v>7</v>
      </c>
      <c r="U237">
        <v>8</v>
      </c>
      <c r="V237">
        <v>10</v>
      </c>
      <c r="W237">
        <v>11</v>
      </c>
      <c r="X237">
        <v>11</v>
      </c>
      <c r="Y237">
        <v>11</v>
      </c>
      <c r="Z237">
        <v>11</v>
      </c>
      <c r="AA237">
        <v>11</v>
      </c>
      <c r="AB237">
        <v>12</v>
      </c>
      <c r="AC237">
        <v>14</v>
      </c>
      <c r="AD237">
        <v>16</v>
      </c>
    </row>
    <row r="238" spans="1:30">
      <c r="A238" s="2" t="s">
        <v>271</v>
      </c>
      <c r="B238" s="2" t="s">
        <v>27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P238">
        <v>1</v>
      </c>
      <c r="Q238">
        <v>1</v>
      </c>
      <c r="R238">
        <v>2</v>
      </c>
      <c r="S238">
        <v>2</v>
      </c>
      <c r="T238">
        <v>2</v>
      </c>
      <c r="U238">
        <v>2</v>
      </c>
      <c r="V238">
        <v>2</v>
      </c>
      <c r="W238">
        <v>4</v>
      </c>
      <c r="X238">
        <v>7</v>
      </c>
      <c r="Y238">
        <v>11</v>
      </c>
      <c r="Z238">
        <v>14</v>
      </c>
      <c r="AA238">
        <v>20</v>
      </c>
      <c r="AB238">
        <v>22</v>
      </c>
      <c r="AC238">
        <v>23</v>
      </c>
      <c r="AD238">
        <v>32</v>
      </c>
    </row>
    <row r="239" spans="1:30">
      <c r="A239" s="2" t="s">
        <v>272</v>
      </c>
      <c r="B239" s="2" t="s">
        <v>29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U239">
        <v>2</v>
      </c>
      <c r="V239">
        <v>2</v>
      </c>
      <c r="W239">
        <v>2</v>
      </c>
      <c r="X239">
        <v>2</v>
      </c>
      <c r="Y239">
        <v>3</v>
      </c>
      <c r="Z239">
        <v>3</v>
      </c>
      <c r="AA239">
        <v>3</v>
      </c>
      <c r="AB239">
        <v>3</v>
      </c>
      <c r="AC239">
        <v>3</v>
      </c>
      <c r="AD239">
        <v>5</v>
      </c>
    </row>
    <row r="240" spans="1:30">
      <c r="A240" s="2" t="s">
        <v>273</v>
      </c>
      <c r="B240" s="2" t="s">
        <v>37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Q240">
        <v>1</v>
      </c>
      <c r="R240">
        <v>1</v>
      </c>
      <c r="S240">
        <v>1</v>
      </c>
      <c r="T240">
        <v>1</v>
      </c>
      <c r="U240">
        <v>2</v>
      </c>
      <c r="V240">
        <v>3</v>
      </c>
      <c r="W240">
        <v>3</v>
      </c>
      <c r="X240">
        <v>3</v>
      </c>
      <c r="Y240">
        <v>3</v>
      </c>
      <c r="Z240">
        <v>3</v>
      </c>
      <c r="AA240">
        <v>5</v>
      </c>
      <c r="AB240">
        <v>5</v>
      </c>
      <c r="AC240">
        <v>6</v>
      </c>
      <c r="AD240">
        <v>10</v>
      </c>
    </row>
    <row r="241" spans="1:30">
      <c r="A241" s="2" t="s">
        <v>274</v>
      </c>
      <c r="B241" s="2" t="s">
        <v>82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Q241">
        <v>1</v>
      </c>
      <c r="R241">
        <v>1</v>
      </c>
      <c r="S241">
        <v>1</v>
      </c>
      <c r="T241">
        <v>1</v>
      </c>
      <c r="U241">
        <v>2</v>
      </c>
      <c r="V241">
        <v>2</v>
      </c>
      <c r="W241">
        <v>3</v>
      </c>
      <c r="X241">
        <v>4</v>
      </c>
      <c r="Y241">
        <v>5</v>
      </c>
      <c r="Z241">
        <v>5</v>
      </c>
      <c r="AA241">
        <v>5</v>
      </c>
      <c r="AB241">
        <v>5</v>
      </c>
      <c r="AC241">
        <v>6</v>
      </c>
      <c r="AD241">
        <v>7</v>
      </c>
    </row>
    <row r="242" spans="1:30">
      <c r="A242" s="2" t="s">
        <v>275</v>
      </c>
      <c r="B242" s="2" t="s">
        <v>29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>
        <v>5</v>
      </c>
      <c r="N242" s="3">
        <v>5</v>
      </c>
      <c r="O242">
        <v>5</v>
      </c>
      <c r="P242">
        <v>7</v>
      </c>
      <c r="Q242">
        <v>7</v>
      </c>
      <c r="R242">
        <v>7</v>
      </c>
      <c r="S242">
        <v>7</v>
      </c>
      <c r="T242">
        <v>8</v>
      </c>
      <c r="U242">
        <v>8</v>
      </c>
      <c r="V242">
        <v>8</v>
      </c>
      <c r="W242">
        <v>8</v>
      </c>
      <c r="X242">
        <v>8</v>
      </c>
      <c r="Y242">
        <v>9</v>
      </c>
      <c r="Z242">
        <v>9</v>
      </c>
      <c r="AA242">
        <v>10</v>
      </c>
      <c r="AB242">
        <v>10</v>
      </c>
      <c r="AC242">
        <v>11</v>
      </c>
      <c r="AD242">
        <v>12</v>
      </c>
    </row>
    <row r="243" spans="1:30">
      <c r="A243" s="2" t="s">
        <v>276</v>
      </c>
      <c r="B243" s="2" t="s">
        <v>46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>
      <c r="A244" s="2" t="s">
        <v>277</v>
      </c>
      <c r="B244" s="2" t="s">
        <v>42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1</v>
      </c>
      <c r="AC244">
        <v>1</v>
      </c>
      <c r="AD244">
        <v>1</v>
      </c>
    </row>
    <row r="245" spans="1:30">
      <c r="A245" s="2" t="s">
        <v>278</v>
      </c>
      <c r="B245" s="2" t="s">
        <v>29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2</v>
      </c>
      <c r="W245">
        <v>3</v>
      </c>
      <c r="X245">
        <v>4</v>
      </c>
      <c r="Y245">
        <v>7</v>
      </c>
      <c r="Z245">
        <v>7</v>
      </c>
      <c r="AA245">
        <v>10</v>
      </c>
      <c r="AB245">
        <v>12</v>
      </c>
      <c r="AC245">
        <v>15</v>
      </c>
      <c r="AD245">
        <v>18</v>
      </c>
    </row>
    <row r="246" spans="1:30">
      <c r="A246" s="2" t="s">
        <v>279</v>
      </c>
      <c r="B246" s="2" t="s">
        <v>46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1</v>
      </c>
      <c r="AD246">
        <v>1</v>
      </c>
    </row>
    <row r="247" spans="1:30">
      <c r="A247" s="2" t="s">
        <v>280</v>
      </c>
      <c r="B247" s="2" t="s">
        <v>33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>
        <v>1</v>
      </c>
      <c r="N247" s="3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2</v>
      </c>
      <c r="Z247">
        <v>4</v>
      </c>
      <c r="AA247">
        <v>5</v>
      </c>
      <c r="AB247">
        <v>5</v>
      </c>
      <c r="AC247">
        <v>7</v>
      </c>
      <c r="AD247">
        <v>9</v>
      </c>
    </row>
    <row r="248" spans="1:30">
      <c r="A248" s="2" t="s">
        <v>281</v>
      </c>
      <c r="B248" s="2" t="s">
        <v>37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V248">
        <v>0</v>
      </c>
      <c r="W248">
        <v>0</v>
      </c>
      <c r="X248">
        <v>0</v>
      </c>
      <c r="Y248">
        <v>2</v>
      </c>
      <c r="Z248">
        <v>3</v>
      </c>
      <c r="AA248">
        <v>4</v>
      </c>
      <c r="AB248">
        <v>4</v>
      </c>
      <c r="AC248">
        <v>4</v>
      </c>
      <c r="AD248">
        <v>9</v>
      </c>
    </row>
    <row r="249" spans="1:30">
      <c r="A249" s="2" t="s">
        <v>282</v>
      </c>
      <c r="B249" s="2" t="s">
        <v>33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U249">
        <v>1</v>
      </c>
      <c r="V249">
        <v>2</v>
      </c>
      <c r="W249">
        <v>3</v>
      </c>
      <c r="X249">
        <v>3</v>
      </c>
      <c r="Y249">
        <v>4</v>
      </c>
      <c r="Z249">
        <v>4</v>
      </c>
      <c r="AA249">
        <v>5</v>
      </c>
      <c r="AB249">
        <v>7</v>
      </c>
      <c r="AC249">
        <v>8</v>
      </c>
      <c r="AD249">
        <v>10</v>
      </c>
    </row>
    <row r="250" spans="1:30">
      <c r="A250" s="2" t="s">
        <v>283</v>
      </c>
      <c r="B250" s="2" t="s">
        <v>60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V250">
        <v>0</v>
      </c>
      <c r="W250">
        <v>1</v>
      </c>
      <c r="X250">
        <v>1</v>
      </c>
      <c r="Y250">
        <v>4</v>
      </c>
      <c r="Z250">
        <v>4</v>
      </c>
      <c r="AA250">
        <v>6</v>
      </c>
      <c r="AB250">
        <v>7</v>
      </c>
      <c r="AC250">
        <v>10</v>
      </c>
      <c r="AD250">
        <v>10</v>
      </c>
    </row>
    <row r="251" spans="1:30">
      <c r="A251" s="2" t="s">
        <v>284</v>
      </c>
      <c r="B251" s="2" t="s">
        <v>60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>
        <v>1</v>
      </c>
      <c r="N251" s="3">
        <v>1</v>
      </c>
      <c r="O251">
        <v>1</v>
      </c>
      <c r="P251">
        <v>1</v>
      </c>
      <c r="Q251">
        <v>1</v>
      </c>
      <c r="R251">
        <v>1</v>
      </c>
      <c r="S251">
        <v>2</v>
      </c>
      <c r="T251">
        <v>2</v>
      </c>
      <c r="U251">
        <v>2</v>
      </c>
      <c r="V251">
        <v>4</v>
      </c>
      <c r="W251">
        <v>6</v>
      </c>
      <c r="X251">
        <v>13</v>
      </c>
      <c r="Y251">
        <v>15</v>
      </c>
      <c r="Z251">
        <v>18</v>
      </c>
      <c r="AA251">
        <v>21</v>
      </c>
      <c r="AB251">
        <v>23</v>
      </c>
      <c r="AC251">
        <v>26</v>
      </c>
      <c r="AD251">
        <v>28</v>
      </c>
    </row>
    <row r="252" spans="1:30">
      <c r="A252" s="2" t="s">
        <v>285</v>
      </c>
      <c r="B252" s="2" t="s">
        <v>42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P252">
        <v>1</v>
      </c>
      <c r="Q252">
        <v>1</v>
      </c>
      <c r="R252">
        <v>2</v>
      </c>
      <c r="S252">
        <v>2</v>
      </c>
      <c r="T252">
        <v>5</v>
      </c>
      <c r="U252">
        <v>6</v>
      </c>
      <c r="V252">
        <v>6</v>
      </c>
      <c r="W252">
        <v>6</v>
      </c>
      <c r="X252">
        <v>7</v>
      </c>
      <c r="Y252">
        <v>8</v>
      </c>
      <c r="Z252">
        <v>8</v>
      </c>
      <c r="AA252">
        <v>11</v>
      </c>
      <c r="AB252">
        <v>16</v>
      </c>
      <c r="AC252">
        <v>18</v>
      </c>
      <c r="AD252">
        <v>20</v>
      </c>
    </row>
    <row r="253" spans="1:30" ht="15" thickBot="1">
      <c r="A253" s="4" t="s">
        <v>286</v>
      </c>
      <c r="B253" s="3" t="s">
        <v>33</v>
      </c>
      <c r="C253" s="3"/>
      <c r="D253" s="3"/>
      <c r="E253" s="27"/>
      <c r="F253" s="3"/>
      <c r="G253" s="3"/>
      <c r="H253" s="3"/>
      <c r="I253" s="3"/>
      <c r="J253" s="3"/>
      <c r="K253" s="3"/>
      <c r="L253" s="3"/>
      <c r="M253" s="3">
        <v>14</v>
      </c>
      <c r="N253" s="3">
        <v>14</v>
      </c>
      <c r="O253">
        <v>15</v>
      </c>
      <c r="P253">
        <v>15</v>
      </c>
      <c r="Q253">
        <v>15</v>
      </c>
      <c r="R253">
        <v>20</v>
      </c>
      <c r="S253">
        <v>24</v>
      </c>
      <c r="T253">
        <v>25</v>
      </c>
      <c r="U253">
        <v>30</v>
      </c>
      <c r="V253">
        <v>41</v>
      </c>
      <c r="W253">
        <v>58</v>
      </c>
      <c r="X253">
        <v>81</v>
      </c>
      <c r="Y253">
        <v>104</v>
      </c>
      <c r="Z253">
        <v>120</v>
      </c>
      <c r="AA253">
        <v>139</v>
      </c>
      <c r="AB253">
        <v>149</v>
      </c>
      <c r="AC253">
        <v>163</v>
      </c>
      <c r="AD253">
        <v>186</v>
      </c>
    </row>
    <row r="254" spans="1:30" ht="15" thickTop="1">
      <c r="A254" s="2" t="s">
        <v>287</v>
      </c>
      <c r="B254" s="2" t="s">
        <v>29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T254">
        <v>1</v>
      </c>
      <c r="U254">
        <v>1</v>
      </c>
      <c r="V254">
        <v>1</v>
      </c>
      <c r="W254">
        <v>2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2</v>
      </c>
      <c r="AD254">
        <v>2</v>
      </c>
    </row>
    <row r="255" spans="1:30">
      <c r="A255" s="2" t="s">
        <v>288</v>
      </c>
      <c r="B255" s="2" t="s">
        <v>42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T255">
        <v>1</v>
      </c>
      <c r="U255">
        <v>1</v>
      </c>
      <c r="V255">
        <v>1</v>
      </c>
      <c r="W255">
        <v>1</v>
      </c>
      <c r="X255">
        <v>2</v>
      </c>
      <c r="Y255">
        <v>3</v>
      </c>
      <c r="Z255">
        <v>6</v>
      </c>
      <c r="AA255">
        <v>6</v>
      </c>
      <c r="AB255">
        <v>6</v>
      </c>
      <c r="AC255">
        <v>6</v>
      </c>
      <c r="AD255">
        <v>6</v>
      </c>
    </row>
    <row r="256" spans="1:30">
      <c r="A256" s="2" t="s">
        <v>289</v>
      </c>
      <c r="B256" s="2" t="s">
        <v>27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>
        <v>1</v>
      </c>
      <c r="P256">
        <v>1</v>
      </c>
      <c r="Q256">
        <v>1</v>
      </c>
      <c r="R256">
        <v>2</v>
      </c>
      <c r="S256">
        <v>3</v>
      </c>
      <c r="T256">
        <v>4</v>
      </c>
      <c r="U256">
        <v>4</v>
      </c>
      <c r="V256">
        <v>4</v>
      </c>
      <c r="W256">
        <v>5</v>
      </c>
      <c r="X256">
        <v>6</v>
      </c>
      <c r="Y256">
        <v>6</v>
      </c>
      <c r="Z256">
        <v>7</v>
      </c>
      <c r="AA256">
        <v>7</v>
      </c>
      <c r="AB256">
        <v>7</v>
      </c>
      <c r="AC256">
        <v>10</v>
      </c>
      <c r="AD256">
        <v>11</v>
      </c>
    </row>
    <row r="257" spans="1:30">
      <c r="A257" s="2" t="s">
        <v>290</v>
      </c>
      <c r="B257" s="2" t="s">
        <v>29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2</v>
      </c>
      <c r="AC257">
        <v>2</v>
      </c>
      <c r="AD257">
        <v>2</v>
      </c>
    </row>
    <row r="258" spans="1:30">
      <c r="A258" s="2" t="s">
        <v>291</v>
      </c>
      <c r="B258" s="2" t="s">
        <v>33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T258">
        <v>1</v>
      </c>
      <c r="U258">
        <v>1</v>
      </c>
      <c r="V258">
        <v>1</v>
      </c>
      <c r="W258">
        <v>1</v>
      </c>
      <c r="X258">
        <v>2</v>
      </c>
      <c r="Y258">
        <v>4</v>
      </c>
      <c r="Z258">
        <v>6</v>
      </c>
      <c r="AA258">
        <v>8</v>
      </c>
      <c r="AB258">
        <v>8</v>
      </c>
      <c r="AC258">
        <v>10</v>
      </c>
      <c r="AD258">
        <v>14</v>
      </c>
    </row>
    <row r="259" spans="1:30">
      <c r="A259" s="2" t="s">
        <v>292</v>
      </c>
      <c r="B259" s="2" t="s">
        <v>31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</row>
    <row r="260" spans="1:30">
      <c r="A260" s="2" t="s">
        <v>293</v>
      </c>
      <c r="B260" s="2" t="s">
        <v>82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>
        <v>1</v>
      </c>
      <c r="N260" s="3">
        <v>1</v>
      </c>
      <c r="O260">
        <v>2</v>
      </c>
      <c r="P260">
        <v>2</v>
      </c>
      <c r="Q260">
        <v>2</v>
      </c>
      <c r="R260">
        <v>2</v>
      </c>
      <c r="S260">
        <v>2</v>
      </c>
      <c r="T260">
        <v>2</v>
      </c>
      <c r="U260">
        <v>2</v>
      </c>
      <c r="V260">
        <v>2</v>
      </c>
      <c r="W260">
        <v>2</v>
      </c>
      <c r="X260">
        <v>2</v>
      </c>
      <c r="Y260">
        <v>2</v>
      </c>
      <c r="Z260">
        <v>3</v>
      </c>
      <c r="AA260">
        <v>3</v>
      </c>
      <c r="AB260">
        <v>3</v>
      </c>
      <c r="AC260">
        <v>3</v>
      </c>
      <c r="AD260">
        <v>6</v>
      </c>
    </row>
    <row r="261" spans="1:30">
      <c r="A261" s="2" t="s">
        <v>294</v>
      </c>
      <c r="B261" s="2" t="s">
        <v>27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>
        <v>2</v>
      </c>
      <c r="N261" s="3">
        <v>2</v>
      </c>
      <c r="O261">
        <v>3</v>
      </c>
      <c r="P261">
        <v>7</v>
      </c>
      <c r="Q261">
        <v>7</v>
      </c>
      <c r="R261">
        <v>8</v>
      </c>
      <c r="S261">
        <v>9</v>
      </c>
      <c r="T261">
        <v>10</v>
      </c>
      <c r="U261">
        <v>14</v>
      </c>
      <c r="V261">
        <v>17</v>
      </c>
      <c r="W261">
        <v>21</v>
      </c>
      <c r="X261">
        <v>27</v>
      </c>
      <c r="Y261">
        <v>36</v>
      </c>
      <c r="Z261">
        <v>44</v>
      </c>
      <c r="AA261">
        <v>47</v>
      </c>
      <c r="AB261">
        <v>53</v>
      </c>
      <c r="AC261">
        <v>63</v>
      </c>
      <c r="AD261">
        <v>81</v>
      </c>
    </row>
    <row r="262" spans="1:30">
      <c r="A262" s="2" t="s">
        <v>295</v>
      </c>
      <c r="B262" s="2" t="s">
        <v>42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>
        <v>2</v>
      </c>
      <c r="N262" s="3">
        <v>3</v>
      </c>
      <c r="O262">
        <v>4</v>
      </c>
      <c r="P262">
        <v>5</v>
      </c>
      <c r="Q262">
        <v>8</v>
      </c>
      <c r="R262">
        <v>11</v>
      </c>
      <c r="S262">
        <v>14</v>
      </c>
      <c r="T262">
        <v>14</v>
      </c>
      <c r="U262">
        <v>20</v>
      </c>
      <c r="V262">
        <v>24</v>
      </c>
      <c r="W262">
        <v>30</v>
      </c>
      <c r="X262">
        <v>35</v>
      </c>
      <c r="Y262">
        <v>38</v>
      </c>
      <c r="Z262">
        <v>45</v>
      </c>
      <c r="AA262">
        <v>55</v>
      </c>
      <c r="AB262">
        <v>60</v>
      </c>
      <c r="AC262">
        <v>67</v>
      </c>
      <c r="AD262">
        <v>75</v>
      </c>
    </row>
    <row r="263" spans="1:30">
      <c r="A263" s="2" t="s">
        <v>296</v>
      </c>
      <c r="B263" s="2" t="s">
        <v>60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>
        <v>2</v>
      </c>
      <c r="N263" s="3">
        <v>2</v>
      </c>
      <c r="O263">
        <v>2</v>
      </c>
      <c r="P263">
        <v>2</v>
      </c>
      <c r="Q263">
        <v>2</v>
      </c>
      <c r="R263">
        <v>2</v>
      </c>
      <c r="S263">
        <v>2</v>
      </c>
      <c r="T263">
        <v>3</v>
      </c>
      <c r="U263">
        <v>3</v>
      </c>
      <c r="V263">
        <v>4</v>
      </c>
      <c r="W263">
        <v>5</v>
      </c>
      <c r="X263">
        <v>5</v>
      </c>
      <c r="Y263">
        <v>5</v>
      </c>
      <c r="Z263">
        <v>5</v>
      </c>
      <c r="AA263">
        <v>5</v>
      </c>
      <c r="AB263">
        <v>5</v>
      </c>
      <c r="AC263">
        <v>7</v>
      </c>
      <c r="AD263">
        <v>8</v>
      </c>
    </row>
    <row r="264" spans="1:30">
      <c r="A264" s="2" t="s">
        <v>297</v>
      </c>
      <c r="B264" s="2" t="s">
        <v>42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S264">
        <v>2</v>
      </c>
      <c r="T264">
        <v>2</v>
      </c>
      <c r="U264">
        <v>3</v>
      </c>
      <c r="V264">
        <v>4</v>
      </c>
      <c r="W264">
        <v>5</v>
      </c>
      <c r="X264">
        <v>8</v>
      </c>
      <c r="Y264">
        <v>10</v>
      </c>
      <c r="Z264">
        <v>12</v>
      </c>
      <c r="AA264">
        <v>13</v>
      </c>
      <c r="AB264">
        <v>13</v>
      </c>
      <c r="AC264">
        <v>13</v>
      </c>
      <c r="AD264">
        <v>13</v>
      </c>
    </row>
    <row r="265" spans="1:30">
      <c r="A265" s="2" t="s">
        <v>298</v>
      </c>
      <c r="B265" s="2" t="s">
        <v>42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>
        <v>5</v>
      </c>
      <c r="N265" s="3">
        <v>5</v>
      </c>
      <c r="O265">
        <v>5</v>
      </c>
      <c r="P265">
        <v>5</v>
      </c>
      <c r="Q265">
        <v>5</v>
      </c>
      <c r="R265">
        <v>5</v>
      </c>
      <c r="S265">
        <v>6</v>
      </c>
      <c r="T265">
        <v>6</v>
      </c>
      <c r="U265">
        <v>8</v>
      </c>
      <c r="V265">
        <v>8</v>
      </c>
      <c r="W265">
        <v>10</v>
      </c>
      <c r="X265">
        <v>10</v>
      </c>
      <c r="Y265">
        <v>12</v>
      </c>
      <c r="Z265">
        <v>12</v>
      </c>
      <c r="AA265">
        <v>14</v>
      </c>
      <c r="AB265">
        <v>14</v>
      </c>
      <c r="AC265">
        <v>17</v>
      </c>
      <c r="AD265">
        <v>18</v>
      </c>
    </row>
    <row r="266" spans="1:30">
      <c r="A266" s="2" t="s">
        <v>299</v>
      </c>
      <c r="B266" s="2" t="s">
        <v>60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>
        <v>7</v>
      </c>
      <c r="N266" s="3">
        <v>8</v>
      </c>
      <c r="O266">
        <v>13</v>
      </c>
      <c r="P266">
        <v>20</v>
      </c>
      <c r="Q266">
        <v>20</v>
      </c>
      <c r="R266">
        <v>23</v>
      </c>
      <c r="S266">
        <v>35</v>
      </c>
      <c r="T266">
        <v>37</v>
      </c>
      <c r="U266">
        <v>38</v>
      </c>
      <c r="V266">
        <v>42</v>
      </c>
      <c r="W266">
        <v>51</v>
      </c>
      <c r="X266">
        <v>51</v>
      </c>
      <c r="Y266">
        <v>58</v>
      </c>
      <c r="Z266">
        <v>58</v>
      </c>
      <c r="AA266">
        <v>59</v>
      </c>
      <c r="AB266">
        <v>61</v>
      </c>
      <c r="AC266">
        <v>84</v>
      </c>
      <c r="AD266">
        <v>86</v>
      </c>
    </row>
    <row r="267" spans="1:30">
      <c r="A267" s="2" t="s">
        <v>300</v>
      </c>
      <c r="B267" s="2" t="s">
        <v>33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V267">
        <v>1</v>
      </c>
      <c r="W267">
        <v>1</v>
      </c>
      <c r="X267">
        <v>1</v>
      </c>
      <c r="Y267">
        <v>2</v>
      </c>
      <c r="Z267">
        <v>3</v>
      </c>
      <c r="AA267">
        <v>3</v>
      </c>
      <c r="AB267">
        <v>3</v>
      </c>
      <c r="AC267">
        <v>4</v>
      </c>
      <c r="AD267">
        <v>5</v>
      </c>
    </row>
    <row r="268" spans="1:30">
      <c r="A268" s="2" t="s">
        <v>301</v>
      </c>
      <c r="B268" s="2" t="s">
        <v>82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T268">
        <v>1</v>
      </c>
      <c r="U268">
        <v>2</v>
      </c>
      <c r="V268">
        <v>2</v>
      </c>
      <c r="W268">
        <v>2</v>
      </c>
      <c r="X268">
        <v>2</v>
      </c>
      <c r="Y268">
        <v>3</v>
      </c>
      <c r="Z268">
        <v>3</v>
      </c>
      <c r="AA268">
        <v>4</v>
      </c>
      <c r="AB268">
        <v>4</v>
      </c>
      <c r="AC268">
        <v>5</v>
      </c>
      <c r="AD268">
        <v>5</v>
      </c>
    </row>
    <row r="269" spans="1:30">
      <c r="A269" s="2" t="s">
        <v>302</v>
      </c>
      <c r="B269" s="2" t="s">
        <v>31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P269">
        <v>1</v>
      </c>
      <c r="Q269">
        <v>1</v>
      </c>
      <c r="R269">
        <v>1</v>
      </c>
      <c r="S269">
        <v>2</v>
      </c>
      <c r="T269">
        <v>3</v>
      </c>
      <c r="U269">
        <v>3</v>
      </c>
      <c r="V269">
        <v>3</v>
      </c>
      <c r="W269">
        <v>3</v>
      </c>
      <c r="X269">
        <v>3</v>
      </c>
      <c r="Y269">
        <v>3</v>
      </c>
      <c r="Z269">
        <v>3</v>
      </c>
      <c r="AA269">
        <v>3</v>
      </c>
      <c r="AB269">
        <v>3</v>
      </c>
      <c r="AC269">
        <v>3</v>
      </c>
      <c r="AD269">
        <v>4</v>
      </c>
    </row>
    <row r="270" spans="1:30">
      <c r="A270" s="2" t="s">
        <v>303</v>
      </c>
      <c r="B270" s="2" t="s">
        <v>46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>
        <v>7</v>
      </c>
      <c r="N270" s="3">
        <v>7</v>
      </c>
      <c r="O270">
        <v>8</v>
      </c>
      <c r="P270">
        <v>8</v>
      </c>
      <c r="Q270">
        <v>8</v>
      </c>
      <c r="R270">
        <v>8</v>
      </c>
      <c r="S270">
        <v>8</v>
      </c>
      <c r="T270">
        <v>8</v>
      </c>
      <c r="U270">
        <v>10</v>
      </c>
      <c r="V270">
        <v>11</v>
      </c>
      <c r="W270">
        <v>12</v>
      </c>
      <c r="X270">
        <v>13</v>
      </c>
      <c r="Y270">
        <v>14</v>
      </c>
      <c r="Z270">
        <v>15</v>
      </c>
      <c r="AA270">
        <v>16</v>
      </c>
      <c r="AB270">
        <v>16</v>
      </c>
      <c r="AC270">
        <v>20</v>
      </c>
      <c r="AD270">
        <v>21</v>
      </c>
    </row>
    <row r="271" spans="1:30">
      <c r="A271" s="2" t="s">
        <v>304</v>
      </c>
      <c r="B271" s="2" t="s">
        <v>42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S271">
        <v>1</v>
      </c>
      <c r="T271">
        <v>1</v>
      </c>
      <c r="U271">
        <v>1</v>
      </c>
      <c r="V271">
        <v>2</v>
      </c>
      <c r="W271">
        <v>3</v>
      </c>
      <c r="X271">
        <v>3</v>
      </c>
      <c r="Y271">
        <v>5</v>
      </c>
      <c r="Z271">
        <v>5</v>
      </c>
      <c r="AA271">
        <v>6</v>
      </c>
      <c r="AB271">
        <v>7</v>
      </c>
      <c r="AC271">
        <v>7</v>
      </c>
      <c r="AD271">
        <v>10</v>
      </c>
    </row>
    <row r="272" spans="1:30">
      <c r="A272" s="2" t="s">
        <v>305</v>
      </c>
      <c r="B272" s="2" t="s">
        <v>42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P272">
        <v>1</v>
      </c>
      <c r="Q272">
        <v>1</v>
      </c>
      <c r="R272">
        <v>2</v>
      </c>
      <c r="S272">
        <v>2</v>
      </c>
      <c r="T272">
        <v>2</v>
      </c>
      <c r="U272">
        <v>4</v>
      </c>
      <c r="V272">
        <v>4</v>
      </c>
      <c r="W272">
        <v>4</v>
      </c>
      <c r="X272">
        <v>5</v>
      </c>
      <c r="Y272">
        <v>7</v>
      </c>
      <c r="Z272">
        <v>8</v>
      </c>
      <c r="AA272">
        <v>10</v>
      </c>
      <c r="AB272">
        <v>10</v>
      </c>
      <c r="AC272">
        <v>13</v>
      </c>
      <c r="AD272">
        <v>15</v>
      </c>
    </row>
    <row r="273" spans="1:30">
      <c r="A273" s="2" t="s">
        <v>306</v>
      </c>
      <c r="B273" s="2" t="s">
        <v>51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>
      <c r="A274" s="2" t="s">
        <v>307</v>
      </c>
      <c r="B274" s="2" t="s">
        <v>37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S274">
        <v>1</v>
      </c>
      <c r="T274">
        <v>1</v>
      </c>
      <c r="U274">
        <v>1</v>
      </c>
      <c r="V274">
        <v>1</v>
      </c>
      <c r="W274">
        <v>1</v>
      </c>
      <c r="X274">
        <v>2</v>
      </c>
      <c r="Y274">
        <v>3</v>
      </c>
      <c r="Z274">
        <v>3</v>
      </c>
      <c r="AA274">
        <v>3</v>
      </c>
      <c r="AB274">
        <v>4</v>
      </c>
      <c r="AC274">
        <v>4</v>
      </c>
      <c r="AD274">
        <v>4</v>
      </c>
    </row>
    <row r="275" spans="1:30">
      <c r="A275" s="2" t="s">
        <v>308</v>
      </c>
      <c r="B275" s="2" t="s">
        <v>27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U275">
        <v>1</v>
      </c>
      <c r="V275">
        <v>1</v>
      </c>
      <c r="W275">
        <v>1</v>
      </c>
      <c r="X275">
        <v>3</v>
      </c>
      <c r="Y275">
        <v>3</v>
      </c>
      <c r="Z275">
        <v>5</v>
      </c>
      <c r="AA275">
        <v>5</v>
      </c>
      <c r="AB275">
        <v>8</v>
      </c>
      <c r="AC275">
        <v>9</v>
      </c>
      <c r="AD275">
        <v>13</v>
      </c>
    </row>
    <row r="276" spans="1:30">
      <c r="A276" s="2" t="s">
        <v>309</v>
      </c>
      <c r="B276" s="2" t="s">
        <v>42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T276">
        <v>1</v>
      </c>
      <c r="U276">
        <v>2</v>
      </c>
      <c r="V276">
        <v>2</v>
      </c>
      <c r="W276">
        <v>2</v>
      </c>
      <c r="X276">
        <v>4</v>
      </c>
      <c r="Y276">
        <v>4</v>
      </c>
      <c r="Z276">
        <v>5</v>
      </c>
      <c r="AA276">
        <v>8</v>
      </c>
      <c r="AB276">
        <v>8</v>
      </c>
      <c r="AC276">
        <v>9</v>
      </c>
      <c r="AD276">
        <v>11</v>
      </c>
    </row>
    <row r="277" spans="1:30">
      <c r="A277" s="2" t="s">
        <v>310</v>
      </c>
      <c r="B277" s="2" t="s">
        <v>37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V277">
        <v>1</v>
      </c>
      <c r="W277">
        <v>1</v>
      </c>
      <c r="X277">
        <v>1</v>
      </c>
      <c r="Y277">
        <v>1</v>
      </c>
      <c r="Z277">
        <v>3</v>
      </c>
      <c r="AA277">
        <v>3</v>
      </c>
      <c r="AB277">
        <v>4</v>
      </c>
      <c r="AC277">
        <v>5</v>
      </c>
      <c r="AD277">
        <v>6</v>
      </c>
    </row>
    <row r="278" spans="1:30">
      <c r="A278" s="2" t="s">
        <v>311</v>
      </c>
      <c r="B278" s="2" t="s">
        <v>60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P278">
        <v>1</v>
      </c>
      <c r="Q278">
        <v>1</v>
      </c>
      <c r="R278">
        <v>1</v>
      </c>
      <c r="S278">
        <v>3</v>
      </c>
      <c r="T278">
        <v>3</v>
      </c>
      <c r="U278">
        <v>3</v>
      </c>
      <c r="V278">
        <v>3</v>
      </c>
      <c r="W278">
        <v>4</v>
      </c>
      <c r="X278">
        <v>4</v>
      </c>
      <c r="Y278">
        <v>5</v>
      </c>
      <c r="Z278">
        <v>5</v>
      </c>
      <c r="AA278">
        <v>6</v>
      </c>
      <c r="AB278">
        <v>9</v>
      </c>
      <c r="AC278">
        <v>24</v>
      </c>
      <c r="AD278">
        <v>24</v>
      </c>
    </row>
    <row r="279" spans="1:30">
      <c r="A279" s="2" t="s">
        <v>312</v>
      </c>
      <c r="B279" s="2" t="s">
        <v>46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>
        <v>5</v>
      </c>
      <c r="N279" s="3">
        <v>5</v>
      </c>
      <c r="O279">
        <v>5</v>
      </c>
      <c r="P279">
        <v>5</v>
      </c>
      <c r="Q279">
        <v>5</v>
      </c>
      <c r="R279">
        <v>6</v>
      </c>
      <c r="S279">
        <v>6</v>
      </c>
      <c r="T279">
        <v>7</v>
      </c>
      <c r="U279">
        <v>7</v>
      </c>
      <c r="V279">
        <v>8</v>
      </c>
      <c r="W279">
        <v>9</v>
      </c>
      <c r="X279">
        <v>10</v>
      </c>
      <c r="Y279">
        <v>10</v>
      </c>
      <c r="Z279">
        <v>10</v>
      </c>
      <c r="AA279">
        <v>12</v>
      </c>
      <c r="AB279">
        <v>13</v>
      </c>
      <c r="AC279">
        <v>16</v>
      </c>
      <c r="AD279">
        <v>22</v>
      </c>
    </row>
    <row r="280" spans="1:30">
      <c r="A280" s="2" t="s">
        <v>313</v>
      </c>
      <c r="B280" s="2" t="s">
        <v>31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2</v>
      </c>
      <c r="Y280">
        <v>2</v>
      </c>
      <c r="Z280">
        <v>4</v>
      </c>
      <c r="AA280">
        <v>5</v>
      </c>
      <c r="AB280">
        <v>5</v>
      </c>
      <c r="AC280">
        <v>6</v>
      </c>
      <c r="AD280">
        <v>8</v>
      </c>
    </row>
    <row r="281" spans="1:30">
      <c r="A281" s="2" t="s">
        <v>314</v>
      </c>
      <c r="B281" s="2" t="s">
        <v>82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S281">
        <v>1</v>
      </c>
      <c r="T281">
        <v>1</v>
      </c>
      <c r="U281">
        <v>1</v>
      </c>
      <c r="V281">
        <v>2</v>
      </c>
      <c r="W281">
        <v>3</v>
      </c>
      <c r="X281">
        <v>4</v>
      </c>
      <c r="Y281">
        <v>5</v>
      </c>
      <c r="Z281">
        <v>5</v>
      </c>
      <c r="AA281">
        <v>5</v>
      </c>
      <c r="AB281">
        <v>6</v>
      </c>
      <c r="AC281">
        <v>6</v>
      </c>
      <c r="AD281">
        <v>10</v>
      </c>
    </row>
    <row r="282" spans="1:30">
      <c r="A282" s="4" t="s">
        <v>315</v>
      </c>
      <c r="B282" s="2" t="s">
        <v>31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>
      <c r="A283" s="2" t="s">
        <v>316</v>
      </c>
      <c r="B283" s="2" t="s">
        <v>27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V283">
        <v>0</v>
      </c>
      <c r="W283">
        <v>0</v>
      </c>
      <c r="X283">
        <v>2</v>
      </c>
      <c r="Y283">
        <v>3</v>
      </c>
      <c r="Z283">
        <v>3</v>
      </c>
      <c r="AA283">
        <v>3</v>
      </c>
      <c r="AB283">
        <v>3</v>
      </c>
      <c r="AC283">
        <v>3</v>
      </c>
      <c r="AD283">
        <v>3</v>
      </c>
    </row>
    <row r="284" spans="1:30">
      <c r="A284" s="2" t="s">
        <v>317</v>
      </c>
      <c r="B284" s="2" t="s">
        <v>33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U284">
        <v>1</v>
      </c>
      <c r="V284">
        <v>2</v>
      </c>
      <c r="W284">
        <v>2</v>
      </c>
      <c r="X284">
        <v>2</v>
      </c>
      <c r="Y284">
        <v>3</v>
      </c>
      <c r="Z284">
        <v>5</v>
      </c>
      <c r="AA284">
        <v>7</v>
      </c>
      <c r="AB284">
        <v>7</v>
      </c>
      <c r="AC284">
        <v>7</v>
      </c>
      <c r="AD284">
        <v>8</v>
      </c>
    </row>
    <row r="285" spans="1:30">
      <c r="A285" s="2" t="s">
        <v>318</v>
      </c>
      <c r="B285" s="2" t="s">
        <v>82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T285">
        <v>1</v>
      </c>
      <c r="U285">
        <v>1</v>
      </c>
      <c r="V285">
        <v>1</v>
      </c>
      <c r="W285">
        <v>2</v>
      </c>
      <c r="X285">
        <v>2</v>
      </c>
      <c r="Y285">
        <v>2</v>
      </c>
      <c r="Z285">
        <v>7</v>
      </c>
      <c r="AA285">
        <v>7</v>
      </c>
      <c r="AB285">
        <v>8</v>
      </c>
      <c r="AC285">
        <v>11</v>
      </c>
      <c r="AD285">
        <v>13</v>
      </c>
    </row>
    <row r="286" spans="1:30">
      <c r="A286" s="2" t="s">
        <v>319</v>
      </c>
      <c r="B286" s="2" t="s">
        <v>29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>
        <v>1</v>
      </c>
      <c r="O286">
        <v>1</v>
      </c>
      <c r="P286">
        <v>1</v>
      </c>
      <c r="Q286">
        <v>2</v>
      </c>
      <c r="R286">
        <v>2</v>
      </c>
      <c r="S286">
        <v>2</v>
      </c>
      <c r="T286">
        <v>3</v>
      </c>
      <c r="U286">
        <v>4</v>
      </c>
      <c r="V286">
        <v>4</v>
      </c>
      <c r="W286">
        <v>4</v>
      </c>
      <c r="X286">
        <v>4</v>
      </c>
      <c r="Y286">
        <v>4</v>
      </c>
      <c r="Z286">
        <v>4</v>
      </c>
      <c r="AA286">
        <v>5</v>
      </c>
      <c r="AB286">
        <v>6</v>
      </c>
      <c r="AC286">
        <v>8</v>
      </c>
      <c r="AD286">
        <v>14</v>
      </c>
    </row>
    <row r="287" spans="1:30">
      <c r="A287" s="2" t="s">
        <v>320</v>
      </c>
      <c r="B287" s="2" t="s">
        <v>42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>
        <v>12</v>
      </c>
      <c r="N287" s="3">
        <v>27</v>
      </c>
      <c r="O287">
        <v>29</v>
      </c>
      <c r="P287">
        <v>42</v>
      </c>
      <c r="Q287">
        <v>50</v>
      </c>
      <c r="R287">
        <v>67</v>
      </c>
      <c r="S287">
        <v>68</v>
      </c>
      <c r="T287">
        <v>68</v>
      </c>
      <c r="U287">
        <v>84</v>
      </c>
      <c r="V287">
        <v>88</v>
      </c>
      <c r="W287">
        <v>95</v>
      </c>
      <c r="X287">
        <v>119</v>
      </c>
      <c r="Y287">
        <v>133</v>
      </c>
      <c r="Z287">
        <v>154</v>
      </c>
      <c r="AA287">
        <v>178</v>
      </c>
      <c r="AB287">
        <v>193</v>
      </c>
      <c r="AC287">
        <v>211</v>
      </c>
      <c r="AD287">
        <v>224</v>
      </c>
    </row>
    <row r="288" spans="1:30">
      <c r="A288" s="2" t="s">
        <v>321</v>
      </c>
      <c r="B288" s="2" t="s">
        <v>37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3</v>
      </c>
      <c r="Y288">
        <v>3</v>
      </c>
      <c r="Z288">
        <v>3</v>
      </c>
      <c r="AA288">
        <v>3</v>
      </c>
      <c r="AB288">
        <v>4</v>
      </c>
      <c r="AC288">
        <v>4</v>
      </c>
      <c r="AD288">
        <v>4</v>
      </c>
    </row>
    <row r="289" spans="1:30">
      <c r="A289" s="2" t="s">
        <v>322</v>
      </c>
      <c r="B289" s="2" t="s">
        <v>37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V289">
        <v>0</v>
      </c>
      <c r="W289">
        <v>0</v>
      </c>
      <c r="X289">
        <v>0</v>
      </c>
      <c r="Y289">
        <v>0</v>
      </c>
      <c r="Z289">
        <v>1</v>
      </c>
      <c r="AA289">
        <v>1</v>
      </c>
      <c r="AB289">
        <v>2</v>
      </c>
      <c r="AC289">
        <v>3</v>
      </c>
      <c r="AD289">
        <v>3</v>
      </c>
    </row>
    <row r="290" spans="1:30">
      <c r="A290" s="2" t="s">
        <v>323</v>
      </c>
      <c r="B290" s="2" t="s">
        <v>25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V290">
        <v>1</v>
      </c>
      <c r="W290">
        <v>3</v>
      </c>
      <c r="X290">
        <v>4</v>
      </c>
      <c r="Y290">
        <v>5</v>
      </c>
      <c r="Z290">
        <v>7</v>
      </c>
      <c r="AA290">
        <v>8</v>
      </c>
      <c r="AB290">
        <v>8</v>
      </c>
      <c r="AC290">
        <v>10</v>
      </c>
      <c r="AD290">
        <v>13</v>
      </c>
    </row>
    <row r="291" spans="1:30">
      <c r="A291" s="2" t="s">
        <v>324</v>
      </c>
      <c r="B291" s="2" t="s">
        <v>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2</v>
      </c>
    </row>
    <row r="292" spans="1:30">
      <c r="A292" s="2" t="s">
        <v>325</v>
      </c>
      <c r="B292" s="2" t="s">
        <v>42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>
        <v>7</v>
      </c>
      <c r="N292" s="3">
        <v>12</v>
      </c>
      <c r="O292">
        <v>13</v>
      </c>
      <c r="P292">
        <v>18</v>
      </c>
      <c r="Q292">
        <v>21</v>
      </c>
      <c r="R292">
        <v>25</v>
      </c>
      <c r="S292">
        <v>28</v>
      </c>
      <c r="T292">
        <v>33</v>
      </c>
      <c r="U292">
        <v>43</v>
      </c>
      <c r="V292">
        <v>49</v>
      </c>
      <c r="W292">
        <v>53</v>
      </c>
      <c r="X292">
        <v>60</v>
      </c>
      <c r="Y292">
        <v>71</v>
      </c>
      <c r="Z292">
        <v>76</v>
      </c>
      <c r="AA292">
        <v>82</v>
      </c>
      <c r="AB292">
        <v>84</v>
      </c>
      <c r="AC292">
        <v>92</v>
      </c>
      <c r="AD292">
        <v>94</v>
      </c>
    </row>
    <row r="293" spans="1:30">
      <c r="A293" s="2" t="s">
        <v>326</v>
      </c>
      <c r="B293" s="2" t="s">
        <v>27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V293">
        <v>0</v>
      </c>
      <c r="W293">
        <v>0</v>
      </c>
      <c r="X293">
        <v>0</v>
      </c>
      <c r="Y293">
        <v>2</v>
      </c>
      <c r="Z293">
        <v>2</v>
      </c>
      <c r="AA293">
        <v>4</v>
      </c>
      <c r="AB293">
        <v>4</v>
      </c>
      <c r="AC293">
        <v>4</v>
      </c>
      <c r="AD293">
        <v>4</v>
      </c>
    </row>
    <row r="294" spans="1:30">
      <c r="A294" s="2" t="s">
        <v>327</v>
      </c>
      <c r="B294" s="2" t="s">
        <v>27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V294">
        <v>0</v>
      </c>
      <c r="W294">
        <v>1</v>
      </c>
      <c r="X294">
        <v>2</v>
      </c>
      <c r="Y294">
        <v>2</v>
      </c>
      <c r="Z294">
        <v>2</v>
      </c>
      <c r="AA294">
        <v>2</v>
      </c>
      <c r="AB294">
        <v>2</v>
      </c>
      <c r="AC294">
        <v>4</v>
      </c>
      <c r="AD294">
        <v>5</v>
      </c>
    </row>
    <row r="295" spans="1:30">
      <c r="A295" s="2" t="s">
        <v>328</v>
      </c>
      <c r="B295" s="2" t="s">
        <v>39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V295">
        <v>0</v>
      </c>
      <c r="W295">
        <v>1</v>
      </c>
      <c r="X295">
        <v>4</v>
      </c>
      <c r="Y295">
        <v>5</v>
      </c>
      <c r="Z295">
        <v>6</v>
      </c>
      <c r="AA295">
        <v>7</v>
      </c>
      <c r="AB295">
        <v>7</v>
      </c>
      <c r="AC295">
        <v>7</v>
      </c>
      <c r="AD295">
        <v>7</v>
      </c>
    </row>
    <row r="296" spans="1:30">
      <c r="A296" s="2" t="s">
        <v>46</v>
      </c>
      <c r="B296" s="2" t="s">
        <v>46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>
        <v>13</v>
      </c>
      <c r="N296" s="3">
        <v>13</v>
      </c>
      <c r="O296">
        <v>14</v>
      </c>
      <c r="P296">
        <v>18</v>
      </c>
      <c r="Q296">
        <v>25</v>
      </c>
      <c r="R296">
        <v>26</v>
      </c>
      <c r="S296">
        <v>30</v>
      </c>
      <c r="T296">
        <v>38</v>
      </c>
      <c r="U296">
        <v>48</v>
      </c>
      <c r="V296">
        <v>60</v>
      </c>
      <c r="W296">
        <v>69</v>
      </c>
      <c r="X296">
        <v>83</v>
      </c>
      <c r="Y296">
        <v>101</v>
      </c>
      <c r="Z296">
        <v>121</v>
      </c>
      <c r="AA296">
        <v>131</v>
      </c>
      <c r="AB296">
        <v>145</v>
      </c>
      <c r="AC296">
        <v>160</v>
      </c>
      <c r="AD296">
        <v>191</v>
      </c>
    </row>
    <row r="297" spans="1:30">
      <c r="A297" s="2" t="s">
        <v>329</v>
      </c>
      <c r="B297" s="2" t="s">
        <v>46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>
        <v>2</v>
      </c>
      <c r="N297" s="3">
        <v>2</v>
      </c>
      <c r="O297">
        <v>2</v>
      </c>
      <c r="P297">
        <v>2</v>
      </c>
      <c r="Q297">
        <v>2</v>
      </c>
      <c r="R297">
        <v>2</v>
      </c>
      <c r="S297">
        <v>2</v>
      </c>
      <c r="T297">
        <v>2</v>
      </c>
      <c r="U297">
        <v>3</v>
      </c>
      <c r="V297">
        <v>5</v>
      </c>
      <c r="W297">
        <v>6</v>
      </c>
      <c r="X297">
        <v>8</v>
      </c>
      <c r="Y297">
        <v>8</v>
      </c>
      <c r="Z297">
        <v>8</v>
      </c>
      <c r="AA297">
        <v>11</v>
      </c>
      <c r="AB297">
        <v>14</v>
      </c>
      <c r="AC297">
        <v>14</v>
      </c>
      <c r="AD297">
        <v>15</v>
      </c>
    </row>
    <row r="298" spans="1:30">
      <c r="A298" s="2" t="s">
        <v>330</v>
      </c>
      <c r="B298" s="2" t="s">
        <v>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3</v>
      </c>
      <c r="AD298">
        <v>4</v>
      </c>
    </row>
    <row r="299" spans="1:30">
      <c r="A299" s="2" t="s">
        <v>331</v>
      </c>
      <c r="B299" s="2" t="s">
        <v>60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U299">
        <v>1</v>
      </c>
      <c r="V299">
        <v>2</v>
      </c>
      <c r="W299">
        <v>2</v>
      </c>
      <c r="X299">
        <v>2</v>
      </c>
      <c r="Y299">
        <v>4</v>
      </c>
      <c r="Z299">
        <v>4</v>
      </c>
      <c r="AA299">
        <v>4</v>
      </c>
      <c r="AB299">
        <v>4</v>
      </c>
      <c r="AC299">
        <v>8</v>
      </c>
      <c r="AD299">
        <v>9</v>
      </c>
    </row>
    <row r="300" spans="1:30">
      <c r="A300" s="2" t="s">
        <v>332</v>
      </c>
      <c r="B300" s="2" t="s">
        <v>42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V300">
        <v>0</v>
      </c>
      <c r="W300">
        <v>1</v>
      </c>
      <c r="X300">
        <v>1</v>
      </c>
      <c r="Y300">
        <v>2</v>
      </c>
      <c r="Z300">
        <v>4</v>
      </c>
      <c r="AA300">
        <v>4</v>
      </c>
      <c r="AB300">
        <v>5</v>
      </c>
      <c r="AC300">
        <v>8</v>
      </c>
      <c r="AD300">
        <v>9</v>
      </c>
    </row>
    <row r="301" spans="1:30">
      <c r="A301" s="2" t="s">
        <v>333</v>
      </c>
      <c r="B301" s="2" t="s">
        <v>51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3"/>
      <c r="N301" s="3"/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</row>
    <row r="302" spans="1:30">
      <c r="A302" s="2" t="s">
        <v>334</v>
      </c>
      <c r="B302" s="2" t="s">
        <v>46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3"/>
      <c r="N302" s="3"/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2</v>
      </c>
      <c r="Y302">
        <v>2</v>
      </c>
      <c r="Z302">
        <v>2</v>
      </c>
      <c r="AA302">
        <v>3</v>
      </c>
      <c r="AB302">
        <v>6</v>
      </c>
      <c r="AC302">
        <v>6</v>
      </c>
      <c r="AD302">
        <v>7</v>
      </c>
    </row>
    <row r="303" spans="1:30">
      <c r="A303" s="2" t="s">
        <v>335</v>
      </c>
      <c r="B303" s="2" t="s">
        <v>82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3"/>
      <c r="N303" s="3"/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2</v>
      </c>
      <c r="Z303">
        <v>5</v>
      </c>
      <c r="AA303">
        <v>5</v>
      </c>
      <c r="AB303">
        <v>6</v>
      </c>
      <c r="AC303">
        <v>6</v>
      </c>
      <c r="AD303">
        <v>6</v>
      </c>
    </row>
    <row r="304" spans="1:30">
      <c r="A304" s="2" t="s">
        <v>336</v>
      </c>
      <c r="B304" s="2" t="s">
        <v>42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3"/>
      <c r="N304" s="3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2</v>
      </c>
      <c r="Y304">
        <v>5</v>
      </c>
      <c r="Z304">
        <v>9</v>
      </c>
      <c r="AA304">
        <v>11</v>
      </c>
      <c r="AB304">
        <v>11</v>
      </c>
      <c r="AC304">
        <v>14</v>
      </c>
      <c r="AD304">
        <v>18</v>
      </c>
    </row>
    <row r="305" spans="1:30">
      <c r="A305" s="2" t="s">
        <v>337</v>
      </c>
      <c r="B305" s="2" t="s">
        <v>27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3"/>
      <c r="N305" s="3"/>
      <c r="Q305">
        <v>1</v>
      </c>
      <c r="R305">
        <v>1</v>
      </c>
      <c r="S305">
        <v>1</v>
      </c>
      <c r="T305">
        <v>1</v>
      </c>
      <c r="U305">
        <v>4</v>
      </c>
      <c r="V305">
        <v>4</v>
      </c>
      <c r="W305">
        <v>4</v>
      </c>
      <c r="X305">
        <v>4</v>
      </c>
      <c r="Y305">
        <v>5</v>
      </c>
      <c r="Z305">
        <v>8</v>
      </c>
      <c r="AA305">
        <v>10</v>
      </c>
      <c r="AB305">
        <v>11</v>
      </c>
      <c r="AC305">
        <v>15</v>
      </c>
      <c r="AD305">
        <v>15</v>
      </c>
    </row>
    <row r="306" spans="1:30">
      <c r="A306" s="2" t="s">
        <v>338</v>
      </c>
      <c r="B306" s="2" t="s">
        <v>60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3"/>
      <c r="N306" s="3">
        <v>1</v>
      </c>
      <c r="O306">
        <v>1</v>
      </c>
      <c r="P306">
        <v>1</v>
      </c>
      <c r="Q306">
        <v>2</v>
      </c>
      <c r="R306">
        <v>2</v>
      </c>
      <c r="S306">
        <v>3</v>
      </c>
      <c r="T306">
        <v>4</v>
      </c>
      <c r="U306">
        <v>6</v>
      </c>
      <c r="V306">
        <v>8</v>
      </c>
      <c r="W306">
        <v>12</v>
      </c>
      <c r="X306">
        <v>21</v>
      </c>
      <c r="Y306">
        <v>24</v>
      </c>
      <c r="Z306">
        <v>33</v>
      </c>
      <c r="AA306">
        <v>33</v>
      </c>
      <c r="AB306">
        <v>35</v>
      </c>
      <c r="AC306">
        <v>40</v>
      </c>
      <c r="AD306">
        <v>47</v>
      </c>
    </row>
    <row r="307" spans="1:30">
      <c r="A307" s="2" t="s">
        <v>339</v>
      </c>
      <c r="B307" s="2" t="s">
        <v>60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3"/>
      <c r="V307">
        <v>0</v>
      </c>
      <c r="W307">
        <v>1</v>
      </c>
      <c r="X307">
        <v>3</v>
      </c>
      <c r="Y307">
        <v>6</v>
      </c>
      <c r="Z307">
        <v>8</v>
      </c>
      <c r="AA307">
        <v>9</v>
      </c>
      <c r="AB307">
        <v>10</v>
      </c>
      <c r="AC307">
        <v>13</v>
      </c>
      <c r="AD307">
        <v>17</v>
      </c>
    </row>
    <row r="308" spans="1:30">
      <c r="A308" s="2" t="s">
        <v>340</v>
      </c>
      <c r="B308" s="2" t="s">
        <v>46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3">
        <v>1</v>
      </c>
      <c r="N308" s="3">
        <v>1</v>
      </c>
      <c r="O308">
        <v>1</v>
      </c>
      <c r="P308">
        <v>1</v>
      </c>
      <c r="Q308">
        <v>1</v>
      </c>
      <c r="R308">
        <v>2</v>
      </c>
      <c r="S308">
        <v>2</v>
      </c>
      <c r="T308">
        <v>2</v>
      </c>
      <c r="U308">
        <v>3</v>
      </c>
      <c r="V308">
        <v>4</v>
      </c>
      <c r="W308">
        <v>4</v>
      </c>
      <c r="X308">
        <v>7</v>
      </c>
      <c r="Y308">
        <v>7</v>
      </c>
      <c r="Z308">
        <v>9</v>
      </c>
      <c r="AA308">
        <v>11</v>
      </c>
      <c r="AB308">
        <v>12</v>
      </c>
      <c r="AC308">
        <v>18</v>
      </c>
      <c r="AD308">
        <v>21</v>
      </c>
    </row>
    <row r="309" spans="1:30">
      <c r="A309" s="2" t="s">
        <v>341</v>
      </c>
      <c r="B309" s="2" t="s">
        <v>33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3"/>
      <c r="N309" s="3"/>
      <c r="Q309">
        <v>1</v>
      </c>
      <c r="R309">
        <v>1</v>
      </c>
      <c r="S309">
        <v>1</v>
      </c>
      <c r="T309">
        <v>1</v>
      </c>
      <c r="U309">
        <v>1</v>
      </c>
      <c r="V309">
        <v>2</v>
      </c>
      <c r="W309">
        <v>2</v>
      </c>
      <c r="X309">
        <v>4</v>
      </c>
      <c r="Y309">
        <v>7</v>
      </c>
      <c r="Z309">
        <v>12</v>
      </c>
      <c r="AA309">
        <v>15</v>
      </c>
      <c r="AB309">
        <v>15</v>
      </c>
      <c r="AC309">
        <v>18</v>
      </c>
      <c r="AD309">
        <v>22</v>
      </c>
    </row>
    <row r="310" spans="1:30">
      <c r="A310" s="2" t="s">
        <v>342</v>
      </c>
      <c r="B310" s="2" t="s">
        <v>31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3"/>
      <c r="N310" s="3"/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</row>
    <row r="311" spans="1:30">
      <c r="A311" s="2" t="s">
        <v>343</v>
      </c>
      <c r="B311" s="2" t="s">
        <v>82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3"/>
      <c r="N311" s="3"/>
      <c r="Q311">
        <v>2</v>
      </c>
      <c r="R311">
        <v>2</v>
      </c>
      <c r="S311">
        <v>2</v>
      </c>
      <c r="T311">
        <v>2</v>
      </c>
      <c r="U311">
        <v>3</v>
      </c>
      <c r="V311">
        <v>4</v>
      </c>
      <c r="W311">
        <v>4</v>
      </c>
      <c r="X311">
        <v>5</v>
      </c>
      <c r="Y311">
        <v>6</v>
      </c>
      <c r="Z311">
        <v>6</v>
      </c>
      <c r="AA311">
        <v>6</v>
      </c>
      <c r="AB311">
        <v>8</v>
      </c>
      <c r="AC311">
        <v>8</v>
      </c>
      <c r="AD311">
        <v>8</v>
      </c>
    </row>
    <row r="312" spans="1:30">
      <c r="A312" s="2" t="s">
        <v>344</v>
      </c>
      <c r="B312" s="2" t="s">
        <v>60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3"/>
      <c r="N312" s="3"/>
      <c r="V312">
        <v>1</v>
      </c>
      <c r="W312">
        <v>3</v>
      </c>
      <c r="X312">
        <v>3</v>
      </c>
      <c r="Y312">
        <v>4</v>
      </c>
      <c r="Z312">
        <v>4</v>
      </c>
      <c r="AA312">
        <v>4</v>
      </c>
      <c r="AB312">
        <v>4</v>
      </c>
      <c r="AC312">
        <v>5</v>
      </c>
      <c r="AD312">
        <v>6</v>
      </c>
    </row>
    <row r="313" spans="1:30">
      <c r="A313" s="2" t="s">
        <v>345</v>
      </c>
      <c r="B313" s="2" t="s">
        <v>33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3"/>
      <c r="N313" s="3"/>
      <c r="V313">
        <v>0</v>
      </c>
      <c r="W313">
        <v>1</v>
      </c>
      <c r="X313">
        <v>1</v>
      </c>
      <c r="Y313">
        <v>2</v>
      </c>
      <c r="Z313">
        <v>2</v>
      </c>
      <c r="AA313">
        <v>3</v>
      </c>
      <c r="AB313">
        <v>3</v>
      </c>
      <c r="AC313">
        <v>3</v>
      </c>
      <c r="AD313">
        <v>5</v>
      </c>
    </row>
    <row r="314" spans="1:30">
      <c r="A314" s="2" t="s">
        <v>346</v>
      </c>
      <c r="B314" s="2" t="s">
        <v>29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3"/>
      <c r="N314" s="3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2</v>
      </c>
      <c r="AA314">
        <v>2</v>
      </c>
      <c r="AB314">
        <v>2</v>
      </c>
      <c r="AC314">
        <v>3</v>
      </c>
      <c r="AD314">
        <v>6</v>
      </c>
    </row>
    <row r="315" spans="1:30">
      <c r="A315" s="2" t="s">
        <v>347</v>
      </c>
      <c r="B315" s="2" t="s">
        <v>42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3"/>
      <c r="N315" s="3">
        <v>1</v>
      </c>
      <c r="O315">
        <v>1</v>
      </c>
      <c r="P315">
        <v>1</v>
      </c>
      <c r="Q315">
        <v>2</v>
      </c>
      <c r="R315">
        <v>2</v>
      </c>
      <c r="S315">
        <v>2</v>
      </c>
      <c r="T315">
        <v>2</v>
      </c>
      <c r="U315">
        <v>3</v>
      </c>
      <c r="V315">
        <v>6</v>
      </c>
      <c r="W315">
        <v>7</v>
      </c>
      <c r="X315">
        <v>8</v>
      </c>
      <c r="Y315">
        <v>8</v>
      </c>
      <c r="Z315">
        <v>11</v>
      </c>
      <c r="AA315">
        <v>15</v>
      </c>
      <c r="AB315">
        <v>17</v>
      </c>
      <c r="AC315">
        <v>19</v>
      </c>
      <c r="AD315">
        <v>22</v>
      </c>
    </row>
    <row r="316" spans="1:30">
      <c r="A316" s="2" t="s">
        <v>348</v>
      </c>
      <c r="B316" s="2" t="s">
        <v>31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3"/>
      <c r="N316" s="3"/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</row>
    <row r="317" spans="1:30">
      <c r="A317" s="2" t="s">
        <v>349</v>
      </c>
      <c r="B317" s="2" t="s">
        <v>42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3">
        <v>1</v>
      </c>
      <c r="N317" s="3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2</v>
      </c>
      <c r="X317">
        <v>2</v>
      </c>
      <c r="Y317">
        <v>2</v>
      </c>
      <c r="Z317">
        <v>2</v>
      </c>
      <c r="AA317">
        <v>2</v>
      </c>
      <c r="AB317">
        <v>2</v>
      </c>
      <c r="AC317">
        <v>3</v>
      </c>
      <c r="AD317">
        <v>2</v>
      </c>
    </row>
    <row r="318" spans="1:30">
      <c r="A318" s="2" t="s">
        <v>350</v>
      </c>
      <c r="B318" s="2" t="s">
        <v>42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3">
        <v>5</v>
      </c>
      <c r="N318" s="3">
        <v>5</v>
      </c>
      <c r="O318">
        <v>5</v>
      </c>
      <c r="P318">
        <v>6</v>
      </c>
      <c r="Q318">
        <v>6</v>
      </c>
      <c r="R318">
        <v>9</v>
      </c>
      <c r="S318">
        <v>8</v>
      </c>
      <c r="T318">
        <v>8</v>
      </c>
      <c r="U318">
        <v>10</v>
      </c>
      <c r="V318">
        <v>11</v>
      </c>
      <c r="W318">
        <v>12</v>
      </c>
      <c r="X318">
        <v>13</v>
      </c>
      <c r="Y318">
        <v>15</v>
      </c>
      <c r="Z318">
        <v>16</v>
      </c>
      <c r="AA318">
        <v>22</v>
      </c>
      <c r="AB318">
        <v>24</v>
      </c>
      <c r="AC318">
        <v>29</v>
      </c>
      <c r="AD318">
        <v>34</v>
      </c>
    </row>
    <row r="319" spans="1:30">
      <c r="A319" s="2" t="s">
        <v>351</v>
      </c>
      <c r="B319" s="2" t="s">
        <v>33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3"/>
      <c r="N319" s="3"/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3</v>
      </c>
      <c r="Y319">
        <v>3</v>
      </c>
      <c r="Z319">
        <v>4</v>
      </c>
      <c r="AA319">
        <v>4</v>
      </c>
      <c r="AB319">
        <v>4</v>
      </c>
      <c r="AC319">
        <v>4</v>
      </c>
      <c r="AD319">
        <v>5</v>
      </c>
    </row>
    <row r="320" spans="1:30">
      <c r="A320" s="2" t="s">
        <v>352</v>
      </c>
      <c r="B320" s="2" t="s">
        <v>29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3"/>
      <c r="N320" s="3"/>
      <c r="V320">
        <v>1</v>
      </c>
      <c r="W320">
        <v>1</v>
      </c>
      <c r="X320">
        <v>1</v>
      </c>
      <c r="Y320">
        <v>2</v>
      </c>
      <c r="Z320">
        <v>3</v>
      </c>
      <c r="AA320">
        <v>3</v>
      </c>
      <c r="AB320">
        <v>3</v>
      </c>
      <c r="AC320">
        <v>3</v>
      </c>
      <c r="AD320">
        <v>3</v>
      </c>
    </row>
    <row r="321" spans="1:30">
      <c r="A321" s="2" t="s">
        <v>353</v>
      </c>
      <c r="B321" s="2" t="s">
        <v>33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3"/>
      <c r="N321" s="3"/>
      <c r="R321">
        <v>1</v>
      </c>
      <c r="S321">
        <v>2</v>
      </c>
      <c r="T321">
        <v>2</v>
      </c>
      <c r="U321">
        <v>3</v>
      </c>
      <c r="V321">
        <v>3</v>
      </c>
      <c r="W321">
        <v>3</v>
      </c>
      <c r="X321">
        <v>4</v>
      </c>
      <c r="Y321">
        <v>4</v>
      </c>
      <c r="Z321">
        <v>5</v>
      </c>
      <c r="AA321">
        <v>5</v>
      </c>
      <c r="AB321">
        <v>5</v>
      </c>
      <c r="AC321">
        <v>5</v>
      </c>
      <c r="AD321">
        <v>5</v>
      </c>
    </row>
    <row r="322" spans="1:30">
      <c r="A322" s="2" t="s">
        <v>354</v>
      </c>
      <c r="B322" s="2" t="s">
        <v>27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3">
        <v>1</v>
      </c>
      <c r="N322" s="3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2</v>
      </c>
      <c r="U322">
        <v>3</v>
      </c>
      <c r="V322">
        <v>3</v>
      </c>
      <c r="W322">
        <v>4</v>
      </c>
      <c r="X322">
        <v>7</v>
      </c>
      <c r="Y322">
        <v>7</v>
      </c>
      <c r="Z322">
        <v>8</v>
      </c>
      <c r="AA322">
        <v>8</v>
      </c>
      <c r="AB322">
        <v>9</v>
      </c>
      <c r="AC322">
        <v>10</v>
      </c>
      <c r="AD322">
        <v>11</v>
      </c>
    </row>
    <row r="323" spans="1:30">
      <c r="A323" s="2" t="s">
        <v>355</v>
      </c>
      <c r="B323" s="2" t="s">
        <v>60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3"/>
      <c r="N323" s="3"/>
      <c r="V323">
        <v>0</v>
      </c>
      <c r="W323">
        <v>0</v>
      </c>
      <c r="X323">
        <v>0</v>
      </c>
      <c r="Y323">
        <v>4</v>
      </c>
      <c r="Z323">
        <v>7</v>
      </c>
      <c r="AA323">
        <v>7</v>
      </c>
      <c r="AB323">
        <v>12</v>
      </c>
      <c r="AC323">
        <v>17</v>
      </c>
      <c r="AD323">
        <v>24</v>
      </c>
    </row>
    <row r="324" spans="1:30">
      <c r="A324" s="2" t="s">
        <v>356</v>
      </c>
      <c r="B324" s="2" t="s">
        <v>27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3"/>
      <c r="V324">
        <v>0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1</v>
      </c>
      <c r="AC324">
        <v>2</v>
      </c>
      <c r="AD324">
        <v>6</v>
      </c>
    </row>
    <row r="325" spans="1:30">
      <c r="A325" s="2" t="s">
        <v>357</v>
      </c>
      <c r="B325" s="2" t="s">
        <v>29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3">
        <v>2</v>
      </c>
      <c r="N325" s="3">
        <v>2</v>
      </c>
      <c r="O325">
        <v>2</v>
      </c>
      <c r="P325">
        <v>2</v>
      </c>
      <c r="Q325">
        <v>2</v>
      </c>
      <c r="R325">
        <v>3</v>
      </c>
      <c r="S325">
        <v>3</v>
      </c>
      <c r="T325">
        <v>3</v>
      </c>
      <c r="U325">
        <v>3</v>
      </c>
      <c r="V325">
        <v>6</v>
      </c>
      <c r="W325">
        <v>6</v>
      </c>
      <c r="X325">
        <v>8</v>
      </c>
      <c r="Y325">
        <v>11</v>
      </c>
      <c r="Z325">
        <v>12</v>
      </c>
      <c r="AA325">
        <v>12</v>
      </c>
      <c r="AB325">
        <v>15</v>
      </c>
      <c r="AC325">
        <v>17</v>
      </c>
      <c r="AD325">
        <v>19</v>
      </c>
    </row>
    <row r="326" spans="1:30">
      <c r="A326" s="2" t="s">
        <v>358</v>
      </c>
      <c r="B326" s="2" t="s">
        <v>29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3">
        <v>1</v>
      </c>
      <c r="N326" s="3">
        <v>1</v>
      </c>
      <c r="O326">
        <v>1</v>
      </c>
      <c r="P326">
        <v>1</v>
      </c>
      <c r="Q326">
        <v>2</v>
      </c>
      <c r="R326">
        <v>2</v>
      </c>
      <c r="S326">
        <v>2</v>
      </c>
      <c r="T326">
        <v>3</v>
      </c>
      <c r="U326">
        <v>3</v>
      </c>
      <c r="V326">
        <v>3</v>
      </c>
      <c r="W326">
        <v>3</v>
      </c>
      <c r="X326">
        <v>3</v>
      </c>
      <c r="Y326">
        <v>4</v>
      </c>
      <c r="Z326">
        <v>4</v>
      </c>
      <c r="AA326">
        <v>6</v>
      </c>
      <c r="AB326">
        <v>7</v>
      </c>
      <c r="AC326">
        <v>8</v>
      </c>
      <c r="AD326">
        <v>11</v>
      </c>
    </row>
    <row r="327" spans="1:30">
      <c r="A327" s="2" t="s">
        <v>359</v>
      </c>
      <c r="B327" s="2" t="s">
        <v>51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3"/>
      <c r="N327" s="3"/>
      <c r="T327">
        <v>1</v>
      </c>
      <c r="U327">
        <v>1</v>
      </c>
      <c r="V327">
        <v>1</v>
      </c>
      <c r="W327">
        <v>1</v>
      </c>
      <c r="X327">
        <v>3</v>
      </c>
      <c r="Y327">
        <v>2</v>
      </c>
      <c r="Z327">
        <v>3</v>
      </c>
      <c r="AA327">
        <v>6</v>
      </c>
      <c r="AB327">
        <v>8</v>
      </c>
      <c r="AC327">
        <v>8</v>
      </c>
      <c r="AD327">
        <v>9</v>
      </c>
    </row>
    <row r="328" spans="1:30">
      <c r="A328" s="2" t="s">
        <v>360</v>
      </c>
      <c r="B328" s="2" t="s">
        <v>25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3"/>
      <c r="N328" s="3"/>
      <c r="V328">
        <v>0</v>
      </c>
      <c r="W328">
        <v>0</v>
      </c>
      <c r="X328">
        <v>0</v>
      </c>
      <c r="Y328">
        <v>0</v>
      </c>
      <c r="Z328">
        <v>1</v>
      </c>
      <c r="AA328">
        <v>1</v>
      </c>
      <c r="AB328">
        <v>2</v>
      </c>
      <c r="AC328">
        <v>2</v>
      </c>
      <c r="AD328">
        <v>2</v>
      </c>
    </row>
    <row r="329" spans="1:30">
      <c r="A329" s="2" t="s">
        <v>361</v>
      </c>
      <c r="B329" s="2" t="s">
        <v>29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3"/>
      <c r="N329" s="3"/>
      <c r="V329">
        <v>0</v>
      </c>
      <c r="W329">
        <v>0</v>
      </c>
      <c r="X329">
        <v>0</v>
      </c>
      <c r="Y329">
        <v>1</v>
      </c>
      <c r="Z329">
        <v>1</v>
      </c>
      <c r="AA329">
        <v>2</v>
      </c>
      <c r="AB329">
        <v>2</v>
      </c>
      <c r="AC329">
        <v>2</v>
      </c>
      <c r="AD329">
        <v>2</v>
      </c>
    </row>
    <row r="330" spans="1:30">
      <c r="A330" s="2" t="s">
        <v>362</v>
      </c>
      <c r="B330" s="2" t="s">
        <v>51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3"/>
      <c r="N330" s="3"/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3</v>
      </c>
    </row>
    <row r="331" spans="1:30">
      <c r="A331" s="2" t="s">
        <v>363</v>
      </c>
      <c r="B331" s="2" t="s">
        <v>33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3"/>
      <c r="N331" s="3"/>
      <c r="T331">
        <v>1</v>
      </c>
      <c r="U331">
        <v>1</v>
      </c>
      <c r="V331">
        <v>3</v>
      </c>
      <c r="W331">
        <v>6</v>
      </c>
      <c r="X331">
        <v>7</v>
      </c>
      <c r="Y331">
        <v>9</v>
      </c>
      <c r="Z331">
        <v>11</v>
      </c>
      <c r="AA331">
        <v>15</v>
      </c>
      <c r="AB331">
        <v>21</v>
      </c>
      <c r="AC331">
        <v>25</v>
      </c>
      <c r="AD331">
        <v>28</v>
      </c>
    </row>
    <row r="332" spans="1:30">
      <c r="A332" s="2" t="s">
        <v>364</v>
      </c>
      <c r="B332" s="2" t="s">
        <v>31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3"/>
      <c r="N332" s="3"/>
      <c r="V332">
        <v>0</v>
      </c>
      <c r="W332">
        <v>0</v>
      </c>
      <c r="X332">
        <v>0</v>
      </c>
      <c r="Y332">
        <v>0</v>
      </c>
      <c r="Z332">
        <v>1</v>
      </c>
      <c r="AA332">
        <v>1</v>
      </c>
      <c r="AB332">
        <v>1</v>
      </c>
      <c r="AC332">
        <v>1</v>
      </c>
      <c r="AD332">
        <v>1</v>
      </c>
    </row>
    <row r="333" spans="1:30">
      <c r="A333" s="2" t="s">
        <v>365</v>
      </c>
      <c r="B333" s="2" t="s">
        <v>33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3">
        <v>1</v>
      </c>
      <c r="N333" s="3">
        <v>1</v>
      </c>
      <c r="O333">
        <v>1</v>
      </c>
      <c r="P333">
        <v>1</v>
      </c>
      <c r="Q333">
        <v>1</v>
      </c>
      <c r="R333">
        <v>1</v>
      </c>
      <c r="S333">
        <v>2</v>
      </c>
      <c r="T333">
        <v>3</v>
      </c>
      <c r="U333">
        <v>3</v>
      </c>
      <c r="V333">
        <v>3</v>
      </c>
      <c r="W333">
        <v>3</v>
      </c>
      <c r="X333">
        <v>3</v>
      </c>
      <c r="Y333">
        <v>3</v>
      </c>
      <c r="Z333">
        <v>3</v>
      </c>
      <c r="AA333">
        <v>5</v>
      </c>
      <c r="AB333">
        <v>7</v>
      </c>
      <c r="AC333">
        <v>8</v>
      </c>
      <c r="AD333">
        <v>8</v>
      </c>
    </row>
    <row r="334" spans="1:30">
      <c r="A334" s="2" t="s">
        <v>366</v>
      </c>
      <c r="B334" s="2" t="s">
        <v>37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3"/>
      <c r="N334" s="3"/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</row>
    <row r="335" spans="1:30">
      <c r="A335" s="2" t="s">
        <v>367</v>
      </c>
      <c r="B335" s="2" t="s">
        <v>29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3">
        <v>1</v>
      </c>
      <c r="N335" s="3">
        <v>1</v>
      </c>
      <c r="O335">
        <v>1</v>
      </c>
      <c r="P335">
        <v>1</v>
      </c>
      <c r="Q335">
        <v>2</v>
      </c>
      <c r="R335">
        <v>3</v>
      </c>
      <c r="S335">
        <v>3</v>
      </c>
      <c r="T335">
        <v>4</v>
      </c>
      <c r="U335">
        <v>5</v>
      </c>
      <c r="V335">
        <v>6</v>
      </c>
      <c r="W335">
        <v>8</v>
      </c>
      <c r="X335">
        <v>8</v>
      </c>
      <c r="Y335">
        <v>14</v>
      </c>
      <c r="Z335">
        <v>17</v>
      </c>
      <c r="AA335">
        <v>20</v>
      </c>
      <c r="AB335">
        <v>21</v>
      </c>
      <c r="AC335">
        <v>23</v>
      </c>
      <c r="AD335">
        <v>24</v>
      </c>
    </row>
    <row r="336" spans="1:30">
      <c r="A336" s="2" t="s">
        <v>368</v>
      </c>
      <c r="B336" s="2" t="s">
        <v>27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3"/>
      <c r="N336" s="3"/>
      <c r="V336">
        <v>0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3</v>
      </c>
    </row>
    <row r="337" spans="1:30">
      <c r="A337" s="2" t="s">
        <v>369</v>
      </c>
      <c r="B337" s="2" t="s">
        <v>46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3">
        <v>1</v>
      </c>
      <c r="N337" s="3">
        <v>1</v>
      </c>
      <c r="O337">
        <v>1</v>
      </c>
      <c r="P337">
        <v>1</v>
      </c>
      <c r="Q337">
        <v>2</v>
      </c>
      <c r="R337">
        <v>2</v>
      </c>
      <c r="S337">
        <v>2</v>
      </c>
      <c r="T337">
        <v>3</v>
      </c>
      <c r="U337">
        <v>3</v>
      </c>
      <c r="V337">
        <v>4</v>
      </c>
      <c r="W337">
        <v>4</v>
      </c>
      <c r="X337">
        <v>4</v>
      </c>
      <c r="Y337">
        <v>5</v>
      </c>
      <c r="Z337">
        <v>6</v>
      </c>
      <c r="AA337">
        <v>6</v>
      </c>
      <c r="AB337">
        <v>6</v>
      </c>
      <c r="AC337">
        <v>6</v>
      </c>
      <c r="AD337">
        <v>6</v>
      </c>
    </row>
    <row r="338" spans="1:30">
      <c r="A338" s="2" t="s">
        <v>370</v>
      </c>
      <c r="B338" s="2" t="s">
        <v>29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3"/>
      <c r="V338">
        <v>0</v>
      </c>
      <c r="W338">
        <v>0</v>
      </c>
      <c r="X338">
        <v>0</v>
      </c>
      <c r="Y338">
        <v>0</v>
      </c>
      <c r="Z338">
        <v>1</v>
      </c>
      <c r="AA338">
        <v>2</v>
      </c>
      <c r="AB338">
        <v>2</v>
      </c>
      <c r="AC338">
        <v>2</v>
      </c>
      <c r="AD338">
        <v>2</v>
      </c>
    </row>
    <row r="339" spans="1:30">
      <c r="A339" s="2" t="s">
        <v>371</v>
      </c>
      <c r="B339" s="2" t="s">
        <v>42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3"/>
      <c r="N339" s="3"/>
      <c r="V339">
        <v>0</v>
      </c>
      <c r="W339">
        <v>0</v>
      </c>
      <c r="X339">
        <v>0</v>
      </c>
      <c r="Y339">
        <v>0</v>
      </c>
      <c r="Z339">
        <v>0</v>
      </c>
      <c r="AA339">
        <v>2</v>
      </c>
      <c r="AB339">
        <v>3</v>
      </c>
      <c r="AC339">
        <v>4</v>
      </c>
      <c r="AD339">
        <v>5</v>
      </c>
    </row>
    <row r="340" spans="1:30">
      <c r="A340" s="2" t="s">
        <v>372</v>
      </c>
      <c r="B340" s="2" t="s">
        <v>46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3">
        <v>2</v>
      </c>
      <c r="N340" s="3">
        <v>2</v>
      </c>
      <c r="O340">
        <v>2</v>
      </c>
      <c r="P340">
        <v>2</v>
      </c>
      <c r="Q340">
        <v>2</v>
      </c>
      <c r="R340">
        <v>2</v>
      </c>
      <c r="S340">
        <v>2</v>
      </c>
      <c r="T340">
        <v>2</v>
      </c>
      <c r="U340">
        <v>2</v>
      </c>
      <c r="V340">
        <v>3</v>
      </c>
      <c r="W340">
        <v>4</v>
      </c>
      <c r="X340">
        <v>4</v>
      </c>
      <c r="Y340">
        <v>5</v>
      </c>
      <c r="Z340">
        <v>6</v>
      </c>
      <c r="AA340">
        <v>7</v>
      </c>
      <c r="AB340">
        <v>14</v>
      </c>
      <c r="AC340">
        <v>19</v>
      </c>
      <c r="AD340">
        <v>22</v>
      </c>
    </row>
    <row r="341" spans="1:30">
      <c r="A341" s="2" t="s">
        <v>373</v>
      </c>
      <c r="B341" s="2" t="s">
        <v>27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3"/>
      <c r="V341">
        <v>0</v>
      </c>
      <c r="W341">
        <v>0</v>
      </c>
      <c r="X341">
        <v>1</v>
      </c>
      <c r="Y341">
        <v>1</v>
      </c>
      <c r="Z341">
        <v>1</v>
      </c>
      <c r="AA341">
        <v>1</v>
      </c>
      <c r="AB341">
        <v>2</v>
      </c>
      <c r="AC341">
        <v>2</v>
      </c>
      <c r="AD341">
        <v>3</v>
      </c>
    </row>
    <row r="342" spans="1:30">
      <c r="A342" s="2" t="s">
        <v>374</v>
      </c>
      <c r="B342" s="2" t="s">
        <v>46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3"/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2</v>
      </c>
      <c r="X342">
        <v>2</v>
      </c>
      <c r="Y342">
        <v>3</v>
      </c>
      <c r="Z342">
        <v>3</v>
      </c>
      <c r="AA342">
        <v>3</v>
      </c>
      <c r="AB342">
        <v>4</v>
      </c>
      <c r="AC342">
        <v>4</v>
      </c>
      <c r="AD342">
        <v>6</v>
      </c>
    </row>
    <row r="343" spans="1:30">
      <c r="A343" s="2" t="s">
        <v>375</v>
      </c>
      <c r="B343" s="2" t="s">
        <v>27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3">
        <v>2</v>
      </c>
      <c r="N343" s="3">
        <v>2</v>
      </c>
      <c r="O343">
        <v>2</v>
      </c>
      <c r="P343">
        <v>2</v>
      </c>
      <c r="Q343">
        <v>2</v>
      </c>
      <c r="R343">
        <v>2</v>
      </c>
      <c r="S343">
        <v>2</v>
      </c>
      <c r="T343">
        <v>2</v>
      </c>
      <c r="U343">
        <v>2</v>
      </c>
      <c r="V343">
        <v>2</v>
      </c>
      <c r="W343">
        <v>2</v>
      </c>
      <c r="X343">
        <v>4</v>
      </c>
      <c r="Y343">
        <v>3</v>
      </c>
      <c r="Z343">
        <v>9</v>
      </c>
      <c r="AA343">
        <v>11</v>
      </c>
      <c r="AB343">
        <v>19</v>
      </c>
      <c r="AC343">
        <v>20</v>
      </c>
      <c r="AD343">
        <v>29</v>
      </c>
    </row>
    <row r="344" spans="1:30">
      <c r="A344" s="2" t="s">
        <v>376</v>
      </c>
      <c r="B344" s="2" t="s">
        <v>29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3">
        <v>1</v>
      </c>
      <c r="N344" s="3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3</v>
      </c>
      <c r="W344">
        <v>3</v>
      </c>
      <c r="X344">
        <v>3</v>
      </c>
      <c r="Y344">
        <v>4</v>
      </c>
      <c r="Z344">
        <v>5</v>
      </c>
      <c r="AA344">
        <v>6</v>
      </c>
      <c r="AB344">
        <v>7</v>
      </c>
      <c r="AC344">
        <v>7</v>
      </c>
      <c r="AD344">
        <v>7</v>
      </c>
    </row>
    <row r="345" spans="1:30">
      <c r="A345" s="2" t="s">
        <v>377</v>
      </c>
      <c r="B345" s="2" t="s">
        <v>27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3"/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2</v>
      </c>
      <c r="AA345">
        <v>2</v>
      </c>
      <c r="AB345">
        <v>3</v>
      </c>
      <c r="AC345">
        <v>6</v>
      </c>
      <c r="AD345">
        <v>6</v>
      </c>
    </row>
    <row r="346" spans="1:30">
      <c r="A346" s="2" t="s">
        <v>378</v>
      </c>
      <c r="B346" s="2" t="s">
        <v>39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3">
        <v>1</v>
      </c>
      <c r="N346" s="3">
        <v>1</v>
      </c>
      <c r="O346">
        <v>1</v>
      </c>
      <c r="P346">
        <v>1</v>
      </c>
      <c r="Q346">
        <v>1</v>
      </c>
      <c r="R346">
        <v>1</v>
      </c>
      <c r="S346">
        <v>2</v>
      </c>
      <c r="T346">
        <v>2</v>
      </c>
      <c r="U346">
        <v>2</v>
      </c>
      <c r="V346">
        <v>2</v>
      </c>
      <c r="W346">
        <v>3</v>
      </c>
      <c r="X346">
        <v>3</v>
      </c>
      <c r="Y346">
        <v>4</v>
      </c>
      <c r="Z346">
        <v>4</v>
      </c>
      <c r="AA346">
        <v>4</v>
      </c>
      <c r="AB346">
        <v>4</v>
      </c>
      <c r="AC346">
        <v>4</v>
      </c>
      <c r="AD346">
        <v>5</v>
      </c>
    </row>
    <row r="347" spans="1:30">
      <c r="A347" s="2" t="s">
        <v>379</v>
      </c>
      <c r="B347" s="2" t="s">
        <v>46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3">
        <v>1</v>
      </c>
      <c r="N347" s="3">
        <v>1</v>
      </c>
      <c r="O347">
        <v>2</v>
      </c>
      <c r="P347">
        <v>3</v>
      </c>
      <c r="Q347">
        <v>4</v>
      </c>
      <c r="R347">
        <v>4</v>
      </c>
      <c r="S347">
        <v>4</v>
      </c>
      <c r="T347">
        <v>6</v>
      </c>
      <c r="U347">
        <v>8</v>
      </c>
      <c r="V347">
        <v>12</v>
      </c>
      <c r="W347">
        <v>12</v>
      </c>
      <c r="X347">
        <v>12</v>
      </c>
      <c r="Y347">
        <v>13</v>
      </c>
      <c r="Z347">
        <v>17</v>
      </c>
      <c r="AA347">
        <v>17</v>
      </c>
      <c r="AB347">
        <v>19</v>
      </c>
      <c r="AC347">
        <v>20</v>
      </c>
      <c r="AD347">
        <v>25</v>
      </c>
    </row>
    <row r="348" spans="1:30">
      <c r="A348" s="2" t="s">
        <v>380</v>
      </c>
      <c r="B348" s="2" t="s">
        <v>29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3"/>
      <c r="N348" s="3"/>
      <c r="V348">
        <v>0</v>
      </c>
      <c r="W348">
        <v>2</v>
      </c>
      <c r="X348">
        <v>3</v>
      </c>
      <c r="Y348">
        <v>5</v>
      </c>
      <c r="Z348">
        <v>6</v>
      </c>
      <c r="AA348">
        <v>8</v>
      </c>
      <c r="AB348">
        <v>9</v>
      </c>
      <c r="AC348">
        <v>10</v>
      </c>
      <c r="AD348">
        <v>10</v>
      </c>
    </row>
    <row r="349" spans="1:30">
      <c r="A349" s="2" t="s">
        <v>381</v>
      </c>
      <c r="B349" s="2" t="s">
        <v>33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3"/>
      <c r="N349" s="3"/>
      <c r="V349">
        <v>0</v>
      </c>
      <c r="W349">
        <v>1</v>
      </c>
      <c r="X349">
        <v>1</v>
      </c>
      <c r="Y349">
        <v>4</v>
      </c>
      <c r="Z349">
        <v>4</v>
      </c>
      <c r="AA349">
        <v>5</v>
      </c>
      <c r="AB349">
        <v>7</v>
      </c>
      <c r="AC349">
        <v>8</v>
      </c>
      <c r="AD349">
        <v>13</v>
      </c>
    </row>
    <row r="350" spans="1:30">
      <c r="A350" s="2" t="s">
        <v>382</v>
      </c>
      <c r="B350" s="2" t="s">
        <v>33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3"/>
      <c r="N350" s="3"/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</v>
      </c>
      <c r="AD350">
        <v>1</v>
      </c>
    </row>
    <row r="351" spans="1:30">
      <c r="A351" s="2" t="s">
        <v>383</v>
      </c>
      <c r="B351" s="2" t="s">
        <v>33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3"/>
      <c r="N351" s="3"/>
      <c r="V351">
        <v>0</v>
      </c>
      <c r="W351">
        <v>0</v>
      </c>
      <c r="X351">
        <v>0</v>
      </c>
      <c r="Y351">
        <v>0</v>
      </c>
      <c r="Z351">
        <v>1</v>
      </c>
      <c r="AA351">
        <v>3</v>
      </c>
      <c r="AB351">
        <v>3</v>
      </c>
      <c r="AC351">
        <v>3</v>
      </c>
      <c r="AD351">
        <v>6</v>
      </c>
    </row>
    <row r="352" spans="1:30">
      <c r="A352" s="2" t="s">
        <v>384</v>
      </c>
      <c r="B352" s="2" t="s">
        <v>42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3">
        <v>1</v>
      </c>
      <c r="N352" s="3">
        <v>1</v>
      </c>
      <c r="O352">
        <v>1</v>
      </c>
      <c r="P352">
        <v>2</v>
      </c>
      <c r="Q352">
        <v>2</v>
      </c>
      <c r="R352">
        <v>3</v>
      </c>
      <c r="S352">
        <v>3</v>
      </c>
      <c r="T352">
        <v>3</v>
      </c>
      <c r="U352">
        <v>3</v>
      </c>
      <c r="V352">
        <v>4</v>
      </c>
      <c r="W352">
        <v>6</v>
      </c>
      <c r="X352">
        <v>6</v>
      </c>
      <c r="Y352">
        <v>7</v>
      </c>
      <c r="Z352">
        <v>7</v>
      </c>
      <c r="AA352">
        <v>7</v>
      </c>
      <c r="AB352">
        <v>9</v>
      </c>
      <c r="AC352">
        <v>11</v>
      </c>
      <c r="AD352">
        <v>14</v>
      </c>
    </row>
    <row r="353" spans="1:30">
      <c r="A353" s="2" t="s">
        <v>385</v>
      </c>
      <c r="B353" s="2" t="s">
        <v>29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3"/>
      <c r="N353" s="3"/>
      <c r="V353">
        <v>1</v>
      </c>
      <c r="W353">
        <v>1</v>
      </c>
      <c r="X353">
        <v>1</v>
      </c>
      <c r="Y353">
        <v>2</v>
      </c>
      <c r="Z353">
        <v>4</v>
      </c>
      <c r="AA353">
        <v>4</v>
      </c>
      <c r="AB353">
        <v>6</v>
      </c>
      <c r="AC353">
        <v>6</v>
      </c>
      <c r="AD353">
        <v>8</v>
      </c>
    </row>
    <row r="354" spans="1:30">
      <c r="A354" s="2" t="s">
        <v>386</v>
      </c>
      <c r="B354" s="2" t="s">
        <v>37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3"/>
      <c r="N354" s="3"/>
      <c r="R354">
        <v>2</v>
      </c>
      <c r="S354">
        <v>2</v>
      </c>
      <c r="T354">
        <v>2</v>
      </c>
      <c r="U354">
        <v>2</v>
      </c>
      <c r="V354">
        <v>4</v>
      </c>
      <c r="W354">
        <v>4</v>
      </c>
      <c r="X354">
        <v>5</v>
      </c>
      <c r="Y354">
        <v>9</v>
      </c>
      <c r="Z354">
        <v>15</v>
      </c>
      <c r="AA354">
        <v>17</v>
      </c>
      <c r="AB354">
        <v>19</v>
      </c>
      <c r="AC354">
        <v>22</v>
      </c>
      <c r="AD354">
        <v>30</v>
      </c>
    </row>
    <row r="355" spans="1:30">
      <c r="A355" s="2" t="s">
        <v>387</v>
      </c>
      <c r="B355" s="2" t="s">
        <v>33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3"/>
      <c r="N355" s="3"/>
      <c r="S355">
        <v>2</v>
      </c>
      <c r="T355">
        <v>3</v>
      </c>
      <c r="U355">
        <v>3</v>
      </c>
      <c r="V355">
        <v>4</v>
      </c>
      <c r="W355">
        <v>5</v>
      </c>
      <c r="X355">
        <v>6</v>
      </c>
      <c r="Y355">
        <v>6</v>
      </c>
      <c r="Z355">
        <v>6</v>
      </c>
      <c r="AA355">
        <v>6</v>
      </c>
      <c r="AB355">
        <v>6</v>
      </c>
      <c r="AC355">
        <v>8</v>
      </c>
      <c r="AD355">
        <v>9</v>
      </c>
    </row>
    <row r="356" spans="1:30">
      <c r="A356" s="2" t="s">
        <v>388</v>
      </c>
      <c r="B356" s="2" t="s">
        <v>37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3">
        <v>1</v>
      </c>
      <c r="N356" s="3">
        <v>1</v>
      </c>
      <c r="O356">
        <v>1</v>
      </c>
      <c r="P356">
        <v>2</v>
      </c>
      <c r="Q356">
        <v>2</v>
      </c>
      <c r="R356">
        <v>2</v>
      </c>
      <c r="S356">
        <v>3</v>
      </c>
      <c r="T356">
        <v>4</v>
      </c>
      <c r="U356">
        <v>6</v>
      </c>
      <c r="V356">
        <v>8</v>
      </c>
      <c r="W356">
        <v>12</v>
      </c>
      <c r="X356">
        <v>16</v>
      </c>
      <c r="Y356">
        <v>18</v>
      </c>
      <c r="Z356">
        <v>23</v>
      </c>
      <c r="AA356">
        <v>28</v>
      </c>
      <c r="AB356">
        <v>35</v>
      </c>
      <c r="AC356">
        <v>40</v>
      </c>
      <c r="AD356">
        <v>47</v>
      </c>
    </row>
    <row r="357" spans="1:30" ht="15" thickBot="1">
      <c r="A357" s="2" t="s">
        <v>389</v>
      </c>
      <c r="B357" s="2" t="s">
        <v>389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3">
        <v>2</v>
      </c>
      <c r="N357" s="3">
        <v>1</v>
      </c>
      <c r="O357">
        <v>2</v>
      </c>
      <c r="P357">
        <v>6</v>
      </c>
      <c r="Q357">
        <v>14</v>
      </c>
      <c r="R357">
        <v>28</v>
      </c>
      <c r="S357">
        <v>37</v>
      </c>
      <c r="T357">
        <v>58</v>
      </c>
      <c r="U357">
        <v>70</v>
      </c>
      <c r="V357">
        <v>72</v>
      </c>
      <c r="W357">
        <v>87</v>
      </c>
      <c r="X357">
        <v>89</v>
      </c>
      <c r="Y357">
        <v>112</v>
      </c>
      <c r="Z357">
        <v>137</v>
      </c>
      <c r="AA357">
        <v>155</v>
      </c>
      <c r="AB357">
        <v>184</v>
      </c>
      <c r="AC357">
        <v>200</v>
      </c>
      <c r="AD357">
        <v>213</v>
      </c>
    </row>
    <row r="358" spans="1:30" ht="15" thickTop="1">
      <c r="A358" s="25" t="s">
        <v>390</v>
      </c>
      <c r="B358" s="25"/>
      <c r="C358" s="25">
        <v>1</v>
      </c>
      <c r="D358" s="25">
        <v>2</v>
      </c>
      <c r="E358" s="25">
        <v>6</v>
      </c>
      <c r="F358" s="25">
        <v>9</v>
      </c>
      <c r="G358" s="25">
        <v>19</v>
      </c>
      <c r="H358" s="25">
        <v>24</v>
      </c>
      <c r="I358" s="26">
        <v>38</v>
      </c>
      <c r="J358" s="26">
        <v>82</v>
      </c>
      <c r="K358" s="25">
        <v>128</v>
      </c>
      <c r="L358" s="25">
        <v>188</v>
      </c>
      <c r="M358" s="25">
        <f>SUM(M2:M357)</f>
        <v>265</v>
      </c>
      <c r="N358" s="25">
        <v>321</v>
      </c>
      <c r="O358" s="25">
        <f>SUM(O2:O356)</f>
        <v>380</v>
      </c>
      <c r="P358" s="25">
        <f t="shared" ref="P358:AD358" si="0">SUM(P2:P357)</f>
        <v>503</v>
      </c>
      <c r="Q358" s="25">
        <f t="shared" si="0"/>
        <v>614</v>
      </c>
      <c r="R358" s="25">
        <f t="shared" si="0"/>
        <v>804</v>
      </c>
      <c r="S358" s="25">
        <f t="shared" si="0"/>
        <v>959</v>
      </c>
      <c r="T358" s="25">
        <f t="shared" si="0"/>
        <v>1135</v>
      </c>
      <c r="U358" s="25">
        <f t="shared" si="0"/>
        <v>1413</v>
      </c>
      <c r="V358" s="25">
        <f t="shared" si="0"/>
        <v>1705</v>
      </c>
      <c r="W358" s="25">
        <f t="shared" si="0"/>
        <v>2051</v>
      </c>
      <c r="X358" s="25">
        <f t="shared" si="0"/>
        <v>2460</v>
      </c>
      <c r="Y358" s="25">
        <f t="shared" si="0"/>
        <v>2994</v>
      </c>
      <c r="Z358" s="25">
        <f t="shared" si="0"/>
        <v>3631</v>
      </c>
      <c r="AA358" s="25">
        <f t="shared" si="0"/>
        <v>4204</v>
      </c>
      <c r="AB358" s="25">
        <f t="shared" si="0"/>
        <v>4749</v>
      </c>
      <c r="AC358" s="25">
        <f t="shared" si="0"/>
        <v>5560</v>
      </c>
      <c r="AD358" s="25">
        <f t="shared" si="0"/>
        <v>6412</v>
      </c>
    </row>
    <row r="359" spans="1:30">
      <c r="A359" t="s">
        <v>391</v>
      </c>
      <c r="M359">
        <v>2</v>
      </c>
      <c r="N359">
        <v>1</v>
      </c>
      <c r="O359">
        <v>1</v>
      </c>
      <c r="P359">
        <v>1</v>
      </c>
      <c r="Q359">
        <v>0</v>
      </c>
      <c r="R359">
        <v>5</v>
      </c>
      <c r="S359">
        <v>2</v>
      </c>
      <c r="T359">
        <v>8</v>
      </c>
      <c r="U359">
        <v>4</v>
      </c>
      <c r="V359">
        <v>19</v>
      </c>
      <c r="W359">
        <v>15</v>
      </c>
      <c r="X359">
        <v>18</v>
      </c>
      <c r="Y359">
        <v>30</v>
      </c>
      <c r="Z359">
        <v>30</v>
      </c>
      <c r="AA359">
        <v>43</v>
      </c>
      <c r="AB359">
        <v>34</v>
      </c>
      <c r="AC359">
        <v>63</v>
      </c>
      <c r="AD359">
        <v>80</v>
      </c>
    </row>
    <row r="360" spans="1:30">
      <c r="A360" t="s">
        <v>392</v>
      </c>
      <c r="C360">
        <v>1</v>
      </c>
      <c r="D360">
        <f t="shared" ref="D360:H360" si="1">+D358-C358</f>
        <v>1</v>
      </c>
      <c r="E360">
        <f t="shared" si="1"/>
        <v>4</v>
      </c>
      <c r="F360">
        <f t="shared" si="1"/>
        <v>3</v>
      </c>
      <c r="G360">
        <f t="shared" si="1"/>
        <v>10</v>
      </c>
      <c r="H360">
        <f t="shared" si="1"/>
        <v>5</v>
      </c>
      <c r="I360">
        <f t="shared" ref="I360:L360" si="2">+I358-H358</f>
        <v>14</v>
      </c>
      <c r="J360">
        <f t="shared" si="2"/>
        <v>44</v>
      </c>
      <c r="K360">
        <f t="shared" si="2"/>
        <v>46</v>
      </c>
      <c r="L360">
        <f t="shared" si="2"/>
        <v>60</v>
      </c>
      <c r="M360">
        <f>+M358-188</f>
        <v>77</v>
      </c>
      <c r="N360">
        <f>+N358-M358</f>
        <v>56</v>
      </c>
      <c r="O360">
        <f t="shared" ref="O360:V360" si="3">+O358-N358</f>
        <v>59</v>
      </c>
      <c r="P360">
        <f t="shared" si="3"/>
        <v>123</v>
      </c>
      <c r="Q360">
        <f t="shared" si="3"/>
        <v>111</v>
      </c>
      <c r="R360">
        <f t="shared" si="3"/>
        <v>190</v>
      </c>
      <c r="S360">
        <f t="shared" si="3"/>
        <v>155</v>
      </c>
      <c r="T360">
        <f t="shared" si="3"/>
        <v>176</v>
      </c>
      <c r="U360">
        <f t="shared" si="3"/>
        <v>278</v>
      </c>
      <c r="V360">
        <f t="shared" si="3"/>
        <v>292</v>
      </c>
      <c r="W360">
        <f t="shared" ref="W360:AD360" si="4">+W361-V361</f>
        <v>346</v>
      </c>
      <c r="X360">
        <f t="shared" si="4"/>
        <v>409</v>
      </c>
      <c r="Y360">
        <f t="shared" si="4"/>
        <v>534</v>
      </c>
      <c r="Z360">
        <f t="shared" si="4"/>
        <v>637</v>
      </c>
      <c r="AA360">
        <f t="shared" si="4"/>
        <v>573</v>
      </c>
      <c r="AB360">
        <f t="shared" si="4"/>
        <v>545</v>
      </c>
      <c r="AC360">
        <f t="shared" si="4"/>
        <v>811</v>
      </c>
      <c r="AD360">
        <f t="shared" si="4"/>
        <v>852</v>
      </c>
    </row>
    <row r="361" spans="1:30">
      <c r="A361" t="s">
        <v>393</v>
      </c>
      <c r="C361">
        <v>1</v>
      </c>
      <c r="D361">
        <v>2</v>
      </c>
      <c r="E361">
        <v>6</v>
      </c>
      <c r="F361">
        <v>9</v>
      </c>
      <c r="G361">
        <v>19</v>
      </c>
      <c r="H361">
        <v>24</v>
      </c>
      <c r="I361">
        <v>38</v>
      </c>
      <c r="J361">
        <v>82</v>
      </c>
      <c r="K361">
        <v>128</v>
      </c>
      <c r="L361">
        <v>188</v>
      </c>
      <c r="M361">
        <v>265</v>
      </c>
      <c r="N361">
        <v>321</v>
      </c>
      <c r="O361">
        <v>382</v>
      </c>
      <c r="P361">
        <v>503</v>
      </c>
      <c r="Q361">
        <v>614</v>
      </c>
      <c r="R361">
        <v>804</v>
      </c>
      <c r="S361">
        <v>959</v>
      </c>
      <c r="T361">
        <v>1135</v>
      </c>
      <c r="U361">
        <v>1413</v>
      </c>
      <c r="V361">
        <v>1705</v>
      </c>
      <c r="W361">
        <v>2051</v>
      </c>
      <c r="X361">
        <v>2460</v>
      </c>
      <c r="Y361">
        <v>2994</v>
      </c>
      <c r="Z361">
        <v>3631</v>
      </c>
      <c r="AA361">
        <v>4204</v>
      </c>
      <c r="AB361">
        <v>4749</v>
      </c>
      <c r="AC361">
        <v>5560</v>
      </c>
      <c r="AD361">
        <v>6412</v>
      </c>
    </row>
    <row r="363" spans="1:30" s="23" customFormat="1" ht="57.5">
      <c r="A363" s="37" t="s">
        <v>451</v>
      </c>
      <c r="B363" s="23" t="s">
        <v>428</v>
      </c>
      <c r="C363" s="23" t="s">
        <v>395</v>
      </c>
      <c r="D363" s="23" t="s">
        <v>396</v>
      </c>
      <c r="E363" s="23" t="s">
        <v>397</v>
      </c>
      <c r="F363" s="23" t="s">
        <v>398</v>
      </c>
      <c r="G363" s="23" t="s">
        <v>399</v>
      </c>
      <c r="H363" s="23" t="s">
        <v>400</v>
      </c>
      <c r="I363" s="23" t="s">
        <v>401</v>
      </c>
      <c r="J363" s="23" t="s">
        <v>402</v>
      </c>
      <c r="K363" s="23" t="s">
        <v>403</v>
      </c>
      <c r="L363" s="23" t="s">
        <v>404</v>
      </c>
      <c r="M363" s="24" t="s">
        <v>405</v>
      </c>
      <c r="N363" s="24" t="s">
        <v>406</v>
      </c>
      <c r="O363" s="24" t="s">
        <v>407</v>
      </c>
      <c r="P363" s="24" t="s">
        <v>408</v>
      </c>
      <c r="Q363" s="24" t="s">
        <v>409</v>
      </c>
      <c r="R363" s="24" t="s">
        <v>410</v>
      </c>
      <c r="S363" s="24" t="s">
        <v>411</v>
      </c>
      <c r="T363" s="24" t="s">
        <v>412</v>
      </c>
      <c r="U363" s="24" t="s">
        <v>413</v>
      </c>
      <c r="V363" s="24" t="s">
        <v>414</v>
      </c>
      <c r="W363" s="24" t="s">
        <v>415</v>
      </c>
      <c r="X363" s="24" t="s">
        <v>416</v>
      </c>
      <c r="Y363" s="24" t="s">
        <v>417</v>
      </c>
      <c r="Z363" s="23" t="s">
        <v>418</v>
      </c>
      <c r="AA363" s="23" t="s">
        <v>419</v>
      </c>
      <c r="AB363" s="23" t="s">
        <v>420</v>
      </c>
      <c r="AC363" s="23" t="s">
        <v>421</v>
      </c>
      <c r="AD363" s="24" t="s">
        <v>452</v>
      </c>
    </row>
    <row r="365" spans="1:30">
      <c r="A365" t="s">
        <v>25</v>
      </c>
      <c r="B365">
        <v>492179</v>
      </c>
      <c r="M365">
        <f>+SUMIF($B$2:$B$356,"Drenthe",M2:M356)</f>
        <v>8</v>
      </c>
      <c r="N365">
        <f t="shared" ref="N365:T365" si="5">+SUMIF($B$2:$B$356,"Drenthe",N2:N356)</f>
        <v>10</v>
      </c>
      <c r="O365">
        <f t="shared" si="5"/>
        <v>12</v>
      </c>
      <c r="P365">
        <f t="shared" si="5"/>
        <v>12</v>
      </c>
      <c r="Q365">
        <f t="shared" si="5"/>
        <v>13</v>
      </c>
      <c r="R365">
        <f t="shared" si="5"/>
        <v>13</v>
      </c>
      <c r="S365">
        <f t="shared" si="5"/>
        <v>15</v>
      </c>
      <c r="T365">
        <f t="shared" si="5"/>
        <v>15</v>
      </c>
      <c r="U365">
        <f t="shared" ref="U365:V365" si="6">+SUMIF($B$2:$B$356,"Drenthe",U2:U356)</f>
        <v>16</v>
      </c>
      <c r="V365">
        <f t="shared" si="6"/>
        <v>17</v>
      </c>
      <c r="W365">
        <f t="shared" ref="W365:X365" si="7">+SUMIF($B$2:$B$356,"Drenthe",W2:W356)</f>
        <v>22</v>
      </c>
      <c r="X365">
        <f t="shared" si="7"/>
        <v>25</v>
      </c>
      <c r="Y365">
        <f t="shared" ref="Y365:Z365" si="8">+SUMIF($B$2:$B$356,"Drenthe",Y2:Y356)</f>
        <v>32</v>
      </c>
      <c r="Z365">
        <f t="shared" si="8"/>
        <v>38</v>
      </c>
      <c r="AA365">
        <f t="shared" ref="AA365:AB365" si="9">+SUMIF($B$2:$B$356,"Drenthe",AA2:AA356)</f>
        <v>41</v>
      </c>
      <c r="AB365">
        <f t="shared" si="9"/>
        <v>48</v>
      </c>
      <c r="AC365">
        <f t="shared" ref="AC365:AD377" si="10">+SUMIF($B$2:$B$356,"Drenthe",AC2:AC356)</f>
        <v>54</v>
      </c>
      <c r="AD365">
        <f t="shared" ref="AD365" si="11">+SUMIF($B$2:$B$356,"Drenthe",AD2:AD356)</f>
        <v>59</v>
      </c>
    </row>
    <row r="366" spans="1:30">
      <c r="A366" t="s">
        <v>31</v>
      </c>
      <c r="B366">
        <v>647740</v>
      </c>
      <c r="M366">
        <f t="shared" ref="M366:S366" ca="1" si="12">+SUMIF($B$2:$B$356,"Fryslân / Friesland",M$2:M$35)</f>
        <v>0</v>
      </c>
      <c r="N366">
        <f t="shared" ca="1" si="12"/>
        <v>0</v>
      </c>
      <c r="O366">
        <f t="shared" ca="1" si="12"/>
        <v>2</v>
      </c>
      <c r="P366">
        <f t="shared" ca="1" si="12"/>
        <v>3</v>
      </c>
      <c r="Q366">
        <f t="shared" ca="1" si="12"/>
        <v>5</v>
      </c>
      <c r="R366">
        <f t="shared" ca="1" si="12"/>
        <v>7</v>
      </c>
      <c r="S366">
        <f t="shared" ca="1" si="12"/>
        <v>8</v>
      </c>
      <c r="T366">
        <f t="shared" ref="T366:AD366" si="13">+SUMIF($B$2:$B$356,"Fryslân / Friesland",T$2:T$356)</f>
        <v>10</v>
      </c>
      <c r="U366">
        <f t="shared" si="13"/>
        <v>13</v>
      </c>
      <c r="V366">
        <f t="shared" si="13"/>
        <v>14</v>
      </c>
      <c r="W366">
        <f t="shared" si="13"/>
        <v>17</v>
      </c>
      <c r="X366">
        <f t="shared" si="13"/>
        <v>20</v>
      </c>
      <c r="Y366">
        <f t="shared" si="13"/>
        <v>22</v>
      </c>
      <c r="Z366">
        <f t="shared" si="13"/>
        <v>33</v>
      </c>
      <c r="AA366">
        <f t="shared" si="13"/>
        <v>34</v>
      </c>
      <c r="AB366">
        <f t="shared" si="13"/>
        <v>39</v>
      </c>
      <c r="AC366">
        <f t="shared" si="13"/>
        <v>41</v>
      </c>
      <c r="AD366">
        <f t="shared" si="13"/>
        <v>51</v>
      </c>
    </row>
    <row r="367" spans="1:30">
      <c r="A367" t="s">
        <v>51</v>
      </c>
      <c r="B367">
        <v>584094</v>
      </c>
      <c r="M367">
        <f t="shared" ref="M367:S367" ca="1" si="14">+SUMIF($B$2:$B$356,"Groningen",M$2:M$35)</f>
        <v>0</v>
      </c>
      <c r="N367">
        <f t="shared" ca="1" si="14"/>
        <v>0</v>
      </c>
      <c r="O367">
        <f t="shared" ca="1" si="14"/>
        <v>0</v>
      </c>
      <c r="P367">
        <f t="shared" ca="1" si="14"/>
        <v>0</v>
      </c>
      <c r="Q367">
        <f t="shared" ca="1" si="14"/>
        <v>3</v>
      </c>
      <c r="R367">
        <f t="shared" ca="1" si="14"/>
        <v>4</v>
      </c>
      <c r="S367">
        <f t="shared" ca="1" si="14"/>
        <v>4</v>
      </c>
      <c r="T367">
        <f t="shared" ref="T367:AD367" si="15">+SUMIF($B$2:$B$356,"Groningen",T$2:T$357)</f>
        <v>9</v>
      </c>
      <c r="U367">
        <f t="shared" si="15"/>
        <v>10</v>
      </c>
      <c r="V367">
        <f t="shared" si="15"/>
        <v>10</v>
      </c>
      <c r="W367">
        <f t="shared" si="15"/>
        <v>15</v>
      </c>
      <c r="X367">
        <f t="shared" si="15"/>
        <v>29</v>
      </c>
      <c r="Y367">
        <f t="shared" si="15"/>
        <v>33</v>
      </c>
      <c r="Z367">
        <f t="shared" si="15"/>
        <v>46</v>
      </c>
      <c r="AA367">
        <f t="shared" si="15"/>
        <v>56</v>
      </c>
      <c r="AB367">
        <f t="shared" si="15"/>
        <v>67</v>
      </c>
      <c r="AC367">
        <f t="shared" si="15"/>
        <v>67</v>
      </c>
      <c r="AD367">
        <f t="shared" si="15"/>
        <v>80</v>
      </c>
    </row>
    <row r="368" spans="1:30">
      <c r="A368" t="s">
        <v>37</v>
      </c>
      <c r="B368">
        <v>1028881</v>
      </c>
      <c r="M368">
        <f t="shared" ref="M368:S368" ca="1" si="16">+SUMIF($B$2:$B$356,"Overijssel",M$2:M$35)</f>
        <v>9</v>
      </c>
      <c r="N368">
        <f t="shared" ca="1" si="16"/>
        <v>10</v>
      </c>
      <c r="O368">
        <f t="shared" ca="1" si="16"/>
        <v>10</v>
      </c>
      <c r="P368">
        <f t="shared" ca="1" si="16"/>
        <v>12</v>
      </c>
      <c r="Q368">
        <f t="shared" ca="1" si="16"/>
        <v>13</v>
      </c>
      <c r="R368">
        <f t="shared" ca="1" si="16"/>
        <v>18</v>
      </c>
      <c r="S368">
        <f t="shared" ca="1" si="16"/>
        <v>23</v>
      </c>
      <c r="T368">
        <f t="shared" ref="T368:AD368" si="17">+SUMIF($B$2:$B$356,"Overijssel",T$2:T$357)</f>
        <v>28</v>
      </c>
      <c r="U368">
        <f t="shared" si="17"/>
        <v>36</v>
      </c>
      <c r="V368">
        <f t="shared" si="17"/>
        <v>45</v>
      </c>
      <c r="W368">
        <f t="shared" si="17"/>
        <v>57</v>
      </c>
      <c r="X368">
        <f t="shared" si="17"/>
        <v>73</v>
      </c>
      <c r="Y368">
        <f t="shared" si="17"/>
        <v>98</v>
      </c>
      <c r="Z368">
        <f t="shared" si="17"/>
        <v>161</v>
      </c>
      <c r="AA368">
        <f t="shared" si="17"/>
        <v>187</v>
      </c>
      <c r="AB368">
        <f t="shared" si="17"/>
        <v>216</v>
      </c>
      <c r="AC368">
        <f t="shared" si="17"/>
        <v>247</v>
      </c>
      <c r="AD368">
        <f t="shared" si="17"/>
        <v>316</v>
      </c>
    </row>
    <row r="369" spans="1:30">
      <c r="A369" t="s">
        <v>29</v>
      </c>
      <c r="B369">
        <v>2071913</v>
      </c>
      <c r="M369">
        <f t="shared" ref="M369:S369" ca="1" si="18">+SUMIF($B$2:$B$356,"Gelderland",M$2:M$35)</f>
        <v>26</v>
      </c>
      <c r="N369">
        <f t="shared" ca="1" si="18"/>
        <v>27</v>
      </c>
      <c r="O369">
        <f t="shared" ca="1" si="18"/>
        <v>30</v>
      </c>
      <c r="P369">
        <f t="shared" ca="1" si="18"/>
        <v>36</v>
      </c>
      <c r="Q369">
        <f t="shared" ca="1" si="18"/>
        <v>48</v>
      </c>
      <c r="R369">
        <f t="shared" ca="1" si="18"/>
        <v>64</v>
      </c>
      <c r="S369">
        <f t="shared" ca="1" si="18"/>
        <v>76</v>
      </c>
      <c r="T369">
        <f t="shared" ref="T369:AD369" si="19">+SUMIF($B$2:$B$356,"Gelderland",T$2:T$357)</f>
        <v>100</v>
      </c>
      <c r="U369">
        <f t="shared" si="19"/>
        <v>135</v>
      </c>
      <c r="V369">
        <f t="shared" si="19"/>
        <v>173</v>
      </c>
      <c r="W369">
        <f t="shared" si="19"/>
        <v>210</v>
      </c>
      <c r="X369">
        <f t="shared" si="19"/>
        <v>240</v>
      </c>
      <c r="Y369">
        <f t="shared" si="19"/>
        <v>303</v>
      </c>
      <c r="Z369">
        <f t="shared" si="19"/>
        <v>362</v>
      </c>
      <c r="AA369">
        <f t="shared" si="19"/>
        <v>421</v>
      </c>
      <c r="AB369">
        <f t="shared" si="19"/>
        <v>502</v>
      </c>
      <c r="AC369">
        <f t="shared" si="19"/>
        <v>576</v>
      </c>
      <c r="AD369">
        <f t="shared" si="19"/>
        <v>675</v>
      </c>
    </row>
    <row r="370" spans="1:30">
      <c r="A370" t="s">
        <v>39</v>
      </c>
      <c r="B370">
        <v>416431</v>
      </c>
      <c r="M370">
        <f t="shared" ref="M370:S370" ca="1" si="20">+SUMIF($B$2:$B$356,"Flevoland",M$2:M$35)</f>
        <v>2</v>
      </c>
      <c r="N370">
        <f t="shared" ca="1" si="20"/>
        <v>2</v>
      </c>
      <c r="O370">
        <f t="shared" ca="1" si="20"/>
        <v>2</v>
      </c>
      <c r="P370">
        <f t="shared" ca="1" si="20"/>
        <v>3</v>
      </c>
      <c r="Q370">
        <f t="shared" ca="1" si="20"/>
        <v>3</v>
      </c>
      <c r="R370">
        <f t="shared" ca="1" si="20"/>
        <v>7</v>
      </c>
      <c r="S370">
        <f t="shared" ca="1" si="20"/>
        <v>14</v>
      </c>
      <c r="T370">
        <f t="shared" ref="T370:AD370" si="21">+SUMIF($B$2:$B$356,"Flevoland",T$2:T$357)</f>
        <v>19</v>
      </c>
      <c r="U370">
        <f t="shared" si="21"/>
        <v>22</v>
      </c>
      <c r="V370">
        <f t="shared" si="21"/>
        <v>24</v>
      </c>
      <c r="W370">
        <f t="shared" si="21"/>
        <v>30</v>
      </c>
      <c r="X370">
        <f t="shared" si="21"/>
        <v>36</v>
      </c>
      <c r="Y370">
        <f t="shared" si="21"/>
        <v>41</v>
      </c>
      <c r="Z370">
        <f t="shared" si="21"/>
        <v>50</v>
      </c>
      <c r="AA370">
        <f t="shared" si="21"/>
        <v>57</v>
      </c>
      <c r="AB370">
        <f t="shared" si="21"/>
        <v>64</v>
      </c>
      <c r="AC370">
        <f t="shared" si="21"/>
        <v>71</v>
      </c>
      <c r="AD370">
        <f t="shared" si="21"/>
        <v>82</v>
      </c>
    </row>
    <row r="371" spans="1:30">
      <c r="A371" t="s">
        <v>46</v>
      </c>
      <c r="B371">
        <v>1342194</v>
      </c>
      <c r="M371">
        <f t="shared" ref="M371:S371" ca="1" si="22">+SUMIF($B$2:$B$356,"Utrecht",M$2:M$35)</f>
        <v>52</v>
      </c>
      <c r="N371">
        <f t="shared" ca="1" si="22"/>
        <v>52</v>
      </c>
      <c r="O371">
        <f t="shared" ca="1" si="22"/>
        <v>55</v>
      </c>
      <c r="P371">
        <f t="shared" ca="1" si="22"/>
        <v>67</v>
      </c>
      <c r="Q371">
        <f t="shared" ca="1" si="22"/>
        <v>80</v>
      </c>
      <c r="R371">
        <f t="shared" ca="1" si="22"/>
        <v>83</v>
      </c>
      <c r="S371">
        <f t="shared" ca="1" si="22"/>
        <v>87</v>
      </c>
      <c r="T371">
        <f t="shared" ref="T371:AD371" si="23">+SUMIF($B$2:$B$356,"Utrecht",T$2:T$357)</f>
        <v>109</v>
      </c>
      <c r="U371">
        <f t="shared" si="23"/>
        <v>140</v>
      </c>
      <c r="V371">
        <f t="shared" si="23"/>
        <v>173</v>
      </c>
      <c r="W371">
        <f t="shared" si="23"/>
        <v>197</v>
      </c>
      <c r="X371">
        <f t="shared" si="23"/>
        <v>237</v>
      </c>
      <c r="Y371">
        <f t="shared" si="23"/>
        <v>267</v>
      </c>
      <c r="Z371">
        <f t="shared" si="23"/>
        <v>313</v>
      </c>
      <c r="AA371">
        <f t="shared" si="23"/>
        <v>344</v>
      </c>
      <c r="AB371">
        <f t="shared" si="23"/>
        <v>401</v>
      </c>
      <c r="AC371">
        <f t="shared" si="23"/>
        <v>458</v>
      </c>
      <c r="AD371">
        <f t="shared" si="23"/>
        <v>547</v>
      </c>
    </row>
    <row r="372" spans="1:30">
      <c r="A372" t="s">
        <v>27</v>
      </c>
      <c r="B372">
        <v>2853488</v>
      </c>
      <c r="M372">
        <f t="shared" ref="M372:S372" ca="1" si="24">+SUMIF($B$2:$B$356,"Noord-Holland",M$2:M$35)</f>
        <v>24</v>
      </c>
      <c r="N372">
        <f t="shared" ca="1" si="24"/>
        <v>25</v>
      </c>
      <c r="O372">
        <f t="shared" ca="1" si="24"/>
        <v>33</v>
      </c>
      <c r="P372">
        <f t="shared" ca="1" si="24"/>
        <v>42</v>
      </c>
      <c r="Q372">
        <f t="shared" ca="1" si="24"/>
        <v>49</v>
      </c>
      <c r="R372">
        <f t="shared" ca="1" si="24"/>
        <v>71</v>
      </c>
      <c r="S372">
        <f t="shared" ca="1" si="24"/>
        <v>92</v>
      </c>
      <c r="T372">
        <f t="shared" ref="T372:AD372" si="25">+SUMIF($B$2:$B$356,"Noord-Holland",T$2:T$357)</f>
        <v>100</v>
      </c>
      <c r="U372">
        <f t="shared" si="25"/>
        <v>129</v>
      </c>
      <c r="V372">
        <f t="shared" si="25"/>
        <v>168</v>
      </c>
      <c r="W372">
        <f t="shared" si="25"/>
        <v>193</v>
      </c>
      <c r="X372">
        <f t="shared" si="25"/>
        <v>271</v>
      </c>
      <c r="Y372">
        <f t="shared" si="25"/>
        <v>363</v>
      </c>
      <c r="Z372">
        <f t="shared" si="25"/>
        <v>473</v>
      </c>
      <c r="AA372">
        <f t="shared" si="25"/>
        <v>546</v>
      </c>
      <c r="AB372">
        <f t="shared" si="25"/>
        <v>613</v>
      </c>
      <c r="AC372">
        <f t="shared" si="25"/>
        <v>759</v>
      </c>
      <c r="AD372">
        <f t="shared" si="25"/>
        <v>906</v>
      </c>
    </row>
    <row r="373" spans="1:30">
      <c r="A373" t="s">
        <v>33</v>
      </c>
      <c r="B373">
        <v>3629492</v>
      </c>
      <c r="M373">
        <f t="shared" ref="M373:AD373" ca="1" si="26">+SUMIF($B$2:$B$356,"Zuid-Holland",M$2:M$35)</f>
        <v>32</v>
      </c>
      <c r="N373">
        <f t="shared" ca="1" si="26"/>
        <v>35</v>
      </c>
      <c r="O373">
        <f t="shared" ca="1" si="26"/>
        <v>44</v>
      </c>
      <c r="P373">
        <f t="shared" ca="1" si="26"/>
        <v>50</v>
      </c>
      <c r="Q373">
        <f t="shared" ca="1" si="26"/>
        <v>58</v>
      </c>
      <c r="R373">
        <f t="shared" ca="1" si="26"/>
        <v>73</v>
      </c>
      <c r="S373">
        <f t="shared" ca="1" si="26"/>
        <v>86</v>
      </c>
      <c r="T373">
        <f t="shared" ca="1" si="26"/>
        <v>100</v>
      </c>
      <c r="U373">
        <f t="shared" ca="1" si="26"/>
        <v>122</v>
      </c>
      <c r="V373">
        <f t="shared" ca="1" si="26"/>
        <v>158</v>
      </c>
      <c r="W373">
        <f t="shared" ca="1" si="26"/>
        <v>211</v>
      </c>
      <c r="X373">
        <f t="shared" ca="1" si="26"/>
        <v>276</v>
      </c>
      <c r="Y373">
        <f t="shared" ca="1" si="26"/>
        <v>359</v>
      </c>
      <c r="Z373">
        <f t="shared" ca="1" si="26"/>
        <v>425</v>
      </c>
      <c r="AA373">
        <f t="shared" ca="1" si="26"/>
        <v>520</v>
      </c>
      <c r="AB373">
        <f t="shared" ca="1" si="26"/>
        <v>574</v>
      </c>
      <c r="AC373">
        <f t="shared" ca="1" si="26"/>
        <v>670</v>
      </c>
      <c r="AD373">
        <f t="shared" ca="1" si="26"/>
        <v>781</v>
      </c>
    </row>
    <row r="374" spans="1:30">
      <c r="A374" t="s">
        <v>42</v>
      </c>
      <c r="B374">
        <v>2544995</v>
      </c>
      <c r="M374">
        <f t="shared" ref="M374:AD374" ca="1" si="27">+SUMIF($B$2:$B$356,"Noord-Brabant",M$2:M$35)</f>
        <v>93</v>
      </c>
      <c r="N374">
        <f t="shared" ca="1" si="27"/>
        <v>135</v>
      </c>
      <c r="O374">
        <f t="shared" ca="1" si="27"/>
        <v>157</v>
      </c>
      <c r="P374">
        <f t="shared" ca="1" si="27"/>
        <v>218</v>
      </c>
      <c r="Q374">
        <f t="shared" ca="1" si="27"/>
        <v>266</v>
      </c>
      <c r="R374">
        <f t="shared" ca="1" si="27"/>
        <v>360</v>
      </c>
      <c r="S374">
        <f t="shared" ca="1" si="27"/>
        <v>403</v>
      </c>
      <c r="T374">
        <f t="shared" ca="1" si="27"/>
        <v>446</v>
      </c>
      <c r="U374">
        <f t="shared" ca="1" si="27"/>
        <v>554</v>
      </c>
      <c r="V374">
        <f t="shared" ca="1" si="27"/>
        <v>634</v>
      </c>
      <c r="W374">
        <f t="shared" ca="1" si="27"/>
        <v>728</v>
      </c>
      <c r="X374">
        <f t="shared" ca="1" si="27"/>
        <v>842</v>
      </c>
      <c r="Y374">
        <f t="shared" ca="1" si="27"/>
        <v>971</v>
      </c>
      <c r="Z374">
        <f t="shared" ca="1" si="27"/>
        <v>1139</v>
      </c>
      <c r="AA374">
        <f t="shared" ca="1" si="27"/>
        <v>1358</v>
      </c>
      <c r="AB374">
        <f t="shared" ca="1" si="27"/>
        <v>1508</v>
      </c>
      <c r="AC374">
        <f t="shared" ca="1" si="27"/>
        <v>1685</v>
      </c>
      <c r="AD374">
        <f t="shared" ca="1" si="27"/>
        <v>1861</v>
      </c>
    </row>
    <row r="375" spans="1:30">
      <c r="A375" t="s">
        <v>82</v>
      </c>
      <c r="B375">
        <v>383073</v>
      </c>
      <c r="M375">
        <f t="shared" ref="M375:AD375" ca="1" si="28">+SUMIF($B$2:$B$356,"Zeeland",M$2:M$35)</f>
        <v>1</v>
      </c>
      <c r="N375">
        <f t="shared" ca="1" si="28"/>
        <v>1</v>
      </c>
      <c r="O375">
        <f t="shared" ca="1" si="28"/>
        <v>3</v>
      </c>
      <c r="P375">
        <f t="shared" ca="1" si="28"/>
        <v>6</v>
      </c>
      <c r="Q375">
        <f t="shared" ca="1" si="28"/>
        <v>9</v>
      </c>
      <c r="R375">
        <f t="shared" ca="1" si="28"/>
        <v>9</v>
      </c>
      <c r="S375">
        <f t="shared" ca="1" si="28"/>
        <v>10</v>
      </c>
      <c r="T375">
        <f t="shared" ca="1" si="28"/>
        <v>12</v>
      </c>
      <c r="U375">
        <f t="shared" ca="1" si="28"/>
        <v>17</v>
      </c>
      <c r="V375">
        <f t="shared" ca="1" si="28"/>
        <v>20</v>
      </c>
      <c r="W375">
        <f t="shared" ca="1" si="28"/>
        <v>26</v>
      </c>
      <c r="X375">
        <f t="shared" ca="1" si="28"/>
        <v>31</v>
      </c>
      <c r="Y375">
        <f t="shared" ca="1" si="28"/>
        <v>36</v>
      </c>
      <c r="Z375">
        <f t="shared" ca="1" si="28"/>
        <v>46</v>
      </c>
      <c r="AA375">
        <f t="shared" ca="1" si="28"/>
        <v>48</v>
      </c>
      <c r="AB375">
        <f t="shared" ca="1" si="28"/>
        <v>54</v>
      </c>
      <c r="AC375">
        <f t="shared" ca="1" si="28"/>
        <v>62</v>
      </c>
      <c r="AD375">
        <f t="shared" ca="1" si="28"/>
        <v>76</v>
      </c>
    </row>
    <row r="376" spans="1:30">
      <c r="A376" t="s">
        <v>60</v>
      </c>
      <c r="B376">
        <v>1116127</v>
      </c>
      <c r="M376">
        <f t="shared" ref="M376:AD376" ca="1" si="29">+SUMIF($B$2:$B$356,"Limburg",M$2:M$35)</f>
        <v>16</v>
      </c>
      <c r="N376">
        <f t="shared" ca="1" si="29"/>
        <v>23</v>
      </c>
      <c r="O376">
        <f t="shared" ca="1" si="29"/>
        <v>32</v>
      </c>
      <c r="P376">
        <f t="shared" ca="1" si="29"/>
        <v>48</v>
      </c>
      <c r="Q376">
        <f t="shared" ca="1" si="29"/>
        <v>53</v>
      </c>
      <c r="R376">
        <f t="shared" ca="1" si="29"/>
        <v>67</v>
      </c>
      <c r="S376">
        <f t="shared" ca="1" si="29"/>
        <v>104</v>
      </c>
      <c r="T376">
        <f t="shared" ca="1" si="29"/>
        <v>129</v>
      </c>
      <c r="U376">
        <f t="shared" ca="1" si="29"/>
        <v>149</v>
      </c>
      <c r="V376">
        <f t="shared" ca="1" si="29"/>
        <v>197</v>
      </c>
      <c r="W376">
        <f t="shared" ca="1" si="29"/>
        <v>258</v>
      </c>
      <c r="X376">
        <f t="shared" ca="1" si="29"/>
        <v>291</v>
      </c>
      <c r="Y376">
        <f t="shared" ca="1" si="29"/>
        <v>357</v>
      </c>
      <c r="Z376">
        <f t="shared" ca="1" si="29"/>
        <v>408</v>
      </c>
      <c r="AA376">
        <f t="shared" ca="1" si="29"/>
        <v>437</v>
      </c>
      <c r="AB376">
        <f t="shared" ca="1" si="29"/>
        <v>479</v>
      </c>
      <c r="AC376">
        <f t="shared" ca="1" si="29"/>
        <v>670</v>
      </c>
      <c r="AD376">
        <f t="shared" ca="1" si="29"/>
        <v>765</v>
      </c>
    </row>
    <row r="377" spans="1:30">
      <c r="A377" t="s">
        <v>422</v>
      </c>
      <c r="M377">
        <f>+SUMIF($B$2:$B$357,"Onbekend",M$2:M$357)</f>
        <v>2</v>
      </c>
      <c r="N377">
        <f t="shared" ref="N377:S377" si="30">+SUMIF($B$2:$B$357,"Onbekend",N$2:N$357)</f>
        <v>1</v>
      </c>
      <c r="O377">
        <f t="shared" si="30"/>
        <v>2</v>
      </c>
      <c r="P377">
        <f t="shared" si="30"/>
        <v>6</v>
      </c>
      <c r="Q377">
        <f t="shared" si="30"/>
        <v>14</v>
      </c>
      <c r="R377">
        <f t="shared" si="30"/>
        <v>28</v>
      </c>
      <c r="S377">
        <f t="shared" si="30"/>
        <v>37</v>
      </c>
      <c r="T377">
        <f t="shared" ref="T377:AD377" si="31">+SUMIF($B$2:$B$357,"Onbekend",T$2:T$357)</f>
        <v>58</v>
      </c>
      <c r="U377">
        <f t="shared" si="31"/>
        <v>70</v>
      </c>
      <c r="V377">
        <f t="shared" si="31"/>
        <v>72</v>
      </c>
      <c r="W377">
        <f t="shared" si="31"/>
        <v>87</v>
      </c>
      <c r="X377">
        <f t="shared" si="31"/>
        <v>89</v>
      </c>
      <c r="Y377">
        <f t="shared" si="31"/>
        <v>112</v>
      </c>
      <c r="Z377">
        <f t="shared" si="31"/>
        <v>137</v>
      </c>
      <c r="AA377">
        <f t="shared" si="31"/>
        <v>155</v>
      </c>
      <c r="AB377">
        <f t="shared" si="31"/>
        <v>184</v>
      </c>
      <c r="AC377">
        <f t="shared" si="31"/>
        <v>200</v>
      </c>
      <c r="AD377">
        <f t="shared" si="31"/>
        <v>213</v>
      </c>
    </row>
    <row r="380" spans="1:30" s="34" customFormat="1" ht="57.5">
      <c r="A380" s="32" t="s">
        <v>454</v>
      </c>
      <c r="B380" s="32" t="s">
        <v>394</v>
      </c>
      <c r="C380" s="32" t="s">
        <v>2</v>
      </c>
      <c r="D380" s="32" t="s">
        <v>3</v>
      </c>
      <c r="E380" s="32" t="s">
        <v>4</v>
      </c>
      <c r="F380" s="32" t="s">
        <v>5</v>
      </c>
      <c r="G380" s="32" t="s">
        <v>6</v>
      </c>
      <c r="H380" s="32" t="s">
        <v>7</v>
      </c>
      <c r="I380" s="32" t="s">
        <v>8</v>
      </c>
      <c r="J380" s="32" t="s">
        <v>9</v>
      </c>
      <c r="K380" s="32" t="s">
        <v>10</v>
      </c>
      <c r="L380" s="32" t="s">
        <v>11</v>
      </c>
      <c r="M380" s="33" t="s">
        <v>405</v>
      </c>
      <c r="N380" s="33" t="s">
        <v>406</v>
      </c>
      <c r="O380" s="33" t="s">
        <v>407</v>
      </c>
      <c r="P380" s="33" t="s">
        <v>408</v>
      </c>
      <c r="Q380" s="36" t="s">
        <v>409</v>
      </c>
      <c r="R380" s="33" t="s">
        <v>410</v>
      </c>
      <c r="S380" s="33" t="s">
        <v>411</v>
      </c>
      <c r="T380" s="36" t="s">
        <v>412</v>
      </c>
      <c r="U380" s="33" t="s">
        <v>413</v>
      </c>
      <c r="V380" s="33" t="s">
        <v>414</v>
      </c>
      <c r="W380" s="33" t="s">
        <v>415</v>
      </c>
      <c r="X380" s="33" t="s">
        <v>416</v>
      </c>
      <c r="Y380" s="33" t="s">
        <v>417</v>
      </c>
      <c r="Z380" s="32" t="s">
        <v>418</v>
      </c>
      <c r="AA380" s="32" t="s">
        <v>419</v>
      </c>
      <c r="AB380" s="32" t="s">
        <v>420</v>
      </c>
      <c r="AC380" s="32" t="s">
        <v>421</v>
      </c>
      <c r="AD380" s="33" t="s">
        <v>452</v>
      </c>
    </row>
    <row r="381" spans="1:30">
      <c r="AB381" s="28"/>
    </row>
    <row r="382" spans="1:30" s="28" customFormat="1">
      <c r="A382" s="28" t="s">
        <v>25</v>
      </c>
      <c r="B382" s="28">
        <v>492179</v>
      </c>
      <c r="N382" s="28">
        <f>+N365/M365</f>
        <v>1.25</v>
      </c>
      <c r="O382" s="28">
        <f t="shared" ref="O382:AD382" si="32">+O365/N365</f>
        <v>1.2</v>
      </c>
      <c r="P382" s="28">
        <f t="shared" si="32"/>
        <v>1</v>
      </c>
      <c r="Q382" s="28">
        <f t="shared" si="32"/>
        <v>1.0833333333333333</v>
      </c>
      <c r="R382" s="28">
        <f t="shared" si="32"/>
        <v>1</v>
      </c>
      <c r="S382" s="28">
        <f t="shared" si="32"/>
        <v>1.1538461538461537</v>
      </c>
      <c r="T382" s="35">
        <f t="shared" si="32"/>
        <v>1</v>
      </c>
      <c r="U382" s="28">
        <f t="shared" si="32"/>
        <v>1.0666666666666667</v>
      </c>
      <c r="V382" s="28">
        <f t="shared" si="32"/>
        <v>1.0625</v>
      </c>
      <c r="W382" s="28">
        <f t="shared" si="32"/>
        <v>1.2941176470588236</v>
      </c>
      <c r="X382" s="28">
        <f t="shared" si="32"/>
        <v>1.1363636363636365</v>
      </c>
      <c r="Y382" s="28">
        <f t="shared" si="32"/>
        <v>1.28</v>
      </c>
      <c r="Z382" s="28">
        <f t="shared" si="32"/>
        <v>1.1875</v>
      </c>
      <c r="AA382" s="28">
        <f t="shared" si="32"/>
        <v>1.0789473684210527</v>
      </c>
      <c r="AB382" s="28">
        <f t="shared" si="32"/>
        <v>1.1707317073170731</v>
      </c>
      <c r="AC382" s="28">
        <f t="shared" si="32"/>
        <v>1.125</v>
      </c>
      <c r="AD382" s="28">
        <f t="shared" si="32"/>
        <v>1.0925925925925926</v>
      </c>
    </row>
    <row r="383" spans="1:30" s="28" customFormat="1">
      <c r="A383" s="28" t="s">
        <v>31</v>
      </c>
      <c r="B383" s="28">
        <v>647740</v>
      </c>
      <c r="P383" s="28">
        <f t="shared" ref="P383:AD383" ca="1" si="33">+P366/O366</f>
        <v>1.5</v>
      </c>
      <c r="Q383" s="28">
        <f t="shared" ca="1" si="33"/>
        <v>1.6666666666666667</v>
      </c>
      <c r="R383" s="28">
        <f t="shared" ca="1" si="33"/>
        <v>1.4</v>
      </c>
      <c r="S383" s="28">
        <f t="shared" ca="1" si="33"/>
        <v>1.1428571428571428</v>
      </c>
      <c r="T383" s="35">
        <f t="shared" ca="1" si="33"/>
        <v>1.25</v>
      </c>
      <c r="U383" s="28">
        <f t="shared" si="33"/>
        <v>1.3</v>
      </c>
      <c r="V383" s="28">
        <f t="shared" si="33"/>
        <v>1.0769230769230769</v>
      </c>
      <c r="W383" s="28">
        <f t="shared" si="33"/>
        <v>1.2142857142857142</v>
      </c>
      <c r="X383" s="28">
        <f t="shared" si="33"/>
        <v>1.1764705882352942</v>
      </c>
      <c r="Y383" s="28">
        <f t="shared" si="33"/>
        <v>1.1000000000000001</v>
      </c>
      <c r="Z383" s="28">
        <f t="shared" si="33"/>
        <v>1.5</v>
      </c>
      <c r="AA383" s="28">
        <f t="shared" si="33"/>
        <v>1.0303030303030303</v>
      </c>
      <c r="AB383" s="28">
        <f t="shared" si="33"/>
        <v>1.1470588235294117</v>
      </c>
      <c r="AC383" s="28">
        <f t="shared" si="33"/>
        <v>1.0512820512820513</v>
      </c>
      <c r="AD383" s="28">
        <f t="shared" si="33"/>
        <v>1.2439024390243902</v>
      </c>
    </row>
    <row r="384" spans="1:30" s="28" customFormat="1">
      <c r="A384" s="28" t="s">
        <v>51</v>
      </c>
      <c r="B384" s="28">
        <v>584094</v>
      </c>
      <c r="R384" s="28">
        <f t="shared" ref="R384:AD384" ca="1" si="34">+R367/Q367</f>
        <v>1.3333333333333333</v>
      </c>
      <c r="S384" s="28">
        <f t="shared" ca="1" si="34"/>
        <v>1</v>
      </c>
      <c r="T384" s="35">
        <f t="shared" ca="1" si="34"/>
        <v>2.25</v>
      </c>
      <c r="U384" s="28">
        <f t="shared" si="34"/>
        <v>1.1111111111111112</v>
      </c>
      <c r="V384" s="28">
        <f t="shared" si="34"/>
        <v>1</v>
      </c>
      <c r="W384" s="28">
        <f t="shared" si="34"/>
        <v>1.5</v>
      </c>
      <c r="X384" s="28">
        <f t="shared" si="34"/>
        <v>1.9333333333333333</v>
      </c>
      <c r="Y384" s="28">
        <f t="shared" si="34"/>
        <v>1.1379310344827587</v>
      </c>
      <c r="Z384" s="28">
        <f t="shared" si="34"/>
        <v>1.393939393939394</v>
      </c>
      <c r="AA384" s="28">
        <f t="shared" si="34"/>
        <v>1.2173913043478262</v>
      </c>
      <c r="AB384" s="28">
        <f t="shared" si="34"/>
        <v>1.1964285714285714</v>
      </c>
      <c r="AC384" s="28">
        <f t="shared" si="34"/>
        <v>1</v>
      </c>
      <c r="AD384" s="28">
        <f t="shared" si="34"/>
        <v>1.1940298507462686</v>
      </c>
    </row>
    <row r="385" spans="1:43" s="28" customFormat="1">
      <c r="A385" s="28" t="s">
        <v>37</v>
      </c>
      <c r="B385" s="28">
        <v>1028881</v>
      </c>
      <c r="N385" s="28">
        <f t="shared" ref="N385:AD385" ca="1" si="35">+N368/M368</f>
        <v>1.1111111111111112</v>
      </c>
      <c r="O385" s="28">
        <f t="shared" ca="1" si="35"/>
        <v>1</v>
      </c>
      <c r="P385" s="28">
        <f t="shared" ca="1" si="35"/>
        <v>1.2</v>
      </c>
      <c r="Q385" s="28">
        <f t="shared" ca="1" si="35"/>
        <v>1.0833333333333333</v>
      </c>
      <c r="R385" s="28">
        <f t="shared" ca="1" si="35"/>
        <v>1.3846153846153846</v>
      </c>
      <c r="S385" s="28">
        <f t="shared" ca="1" si="35"/>
        <v>1.2777777777777777</v>
      </c>
      <c r="T385" s="28">
        <f t="shared" ca="1" si="35"/>
        <v>1.2173913043478262</v>
      </c>
      <c r="U385" s="28">
        <f t="shared" si="35"/>
        <v>1.2857142857142858</v>
      </c>
      <c r="V385" s="28">
        <f t="shared" si="35"/>
        <v>1.25</v>
      </c>
      <c r="W385" s="28">
        <f t="shared" si="35"/>
        <v>1.2666666666666666</v>
      </c>
      <c r="X385" s="28">
        <f t="shared" si="35"/>
        <v>1.2807017543859649</v>
      </c>
      <c r="Y385" s="28">
        <f t="shared" si="35"/>
        <v>1.3424657534246576</v>
      </c>
      <c r="Z385" s="28">
        <f t="shared" si="35"/>
        <v>1.6428571428571428</v>
      </c>
      <c r="AA385" s="28">
        <f t="shared" si="35"/>
        <v>1.1614906832298137</v>
      </c>
      <c r="AB385" s="28">
        <f t="shared" si="35"/>
        <v>1.1550802139037433</v>
      </c>
      <c r="AC385" s="28">
        <f t="shared" si="35"/>
        <v>1.1435185185185186</v>
      </c>
      <c r="AD385" s="28">
        <f t="shared" si="35"/>
        <v>1.2793522267206479</v>
      </c>
    </row>
    <row r="386" spans="1:43" s="28" customFormat="1">
      <c r="A386" s="28" t="s">
        <v>29</v>
      </c>
      <c r="B386" s="28">
        <v>2071913</v>
      </c>
      <c r="N386" s="28">
        <f t="shared" ref="N386:AD386" ca="1" si="36">+N369/M369</f>
        <v>1.0384615384615385</v>
      </c>
      <c r="O386" s="28">
        <f t="shared" ca="1" si="36"/>
        <v>1.1111111111111112</v>
      </c>
      <c r="P386" s="28">
        <f t="shared" ca="1" si="36"/>
        <v>1.2</v>
      </c>
      <c r="Q386" s="28">
        <f t="shared" ca="1" si="36"/>
        <v>1.3333333333333333</v>
      </c>
      <c r="R386" s="28">
        <f t="shared" ca="1" si="36"/>
        <v>1.3333333333333333</v>
      </c>
      <c r="S386" s="28">
        <f t="shared" ca="1" si="36"/>
        <v>1.1875</v>
      </c>
      <c r="T386" s="28">
        <f t="shared" ca="1" si="36"/>
        <v>1.3157894736842106</v>
      </c>
      <c r="U386" s="28">
        <f t="shared" si="36"/>
        <v>1.35</v>
      </c>
      <c r="V386" s="28">
        <f t="shared" si="36"/>
        <v>1.2814814814814814</v>
      </c>
      <c r="W386" s="28">
        <f t="shared" si="36"/>
        <v>1.2138728323699421</v>
      </c>
      <c r="X386" s="28">
        <f t="shared" si="36"/>
        <v>1.1428571428571428</v>
      </c>
      <c r="Y386" s="28">
        <f t="shared" si="36"/>
        <v>1.2625</v>
      </c>
      <c r="Z386" s="28">
        <f t="shared" si="36"/>
        <v>1.1947194719471947</v>
      </c>
      <c r="AA386" s="28">
        <f t="shared" si="36"/>
        <v>1.1629834254143647</v>
      </c>
      <c r="AB386" s="28">
        <f t="shared" si="36"/>
        <v>1.1923990498812351</v>
      </c>
      <c r="AC386" s="28">
        <f t="shared" si="36"/>
        <v>1.1474103585657371</v>
      </c>
      <c r="AD386" s="28">
        <f t="shared" si="36"/>
        <v>1.171875</v>
      </c>
    </row>
    <row r="387" spans="1:43" s="28" customFormat="1">
      <c r="A387" s="28" t="s">
        <v>39</v>
      </c>
      <c r="B387" s="28">
        <v>416431</v>
      </c>
      <c r="N387" s="28">
        <f t="shared" ref="N387:AD387" ca="1" si="37">+N370/M370</f>
        <v>1</v>
      </c>
      <c r="O387" s="28">
        <f t="shared" ca="1" si="37"/>
        <v>1</v>
      </c>
      <c r="P387" s="28">
        <f t="shared" ca="1" si="37"/>
        <v>1.5</v>
      </c>
      <c r="Q387" s="28">
        <f t="shared" ca="1" si="37"/>
        <v>1</v>
      </c>
      <c r="R387" s="28">
        <f t="shared" ca="1" si="37"/>
        <v>2.3333333333333335</v>
      </c>
      <c r="S387" s="28">
        <f t="shared" ca="1" si="37"/>
        <v>2</v>
      </c>
      <c r="T387" s="28">
        <f t="shared" ca="1" si="37"/>
        <v>1.3571428571428572</v>
      </c>
      <c r="U387" s="28">
        <f t="shared" si="37"/>
        <v>1.1578947368421053</v>
      </c>
      <c r="V387" s="28">
        <f t="shared" si="37"/>
        <v>1.0909090909090908</v>
      </c>
      <c r="W387" s="28">
        <f t="shared" si="37"/>
        <v>1.25</v>
      </c>
      <c r="X387" s="28">
        <f t="shared" si="37"/>
        <v>1.2</v>
      </c>
      <c r="Y387" s="28">
        <f t="shared" si="37"/>
        <v>1.1388888888888888</v>
      </c>
      <c r="Z387" s="28">
        <f t="shared" si="37"/>
        <v>1.2195121951219512</v>
      </c>
      <c r="AA387" s="28">
        <f t="shared" si="37"/>
        <v>1.1399999999999999</v>
      </c>
      <c r="AB387" s="28">
        <f t="shared" si="37"/>
        <v>1.1228070175438596</v>
      </c>
      <c r="AC387" s="28">
        <f t="shared" si="37"/>
        <v>1.109375</v>
      </c>
      <c r="AD387" s="28">
        <f t="shared" si="37"/>
        <v>1.1549295774647887</v>
      </c>
    </row>
    <row r="388" spans="1:43" s="28" customFormat="1">
      <c r="A388" s="28" t="s">
        <v>46</v>
      </c>
      <c r="B388" s="28">
        <v>1342194</v>
      </c>
      <c r="N388" s="28">
        <f t="shared" ref="N388:AD388" ca="1" si="38">+N371/M371</f>
        <v>1</v>
      </c>
      <c r="O388" s="28">
        <f t="shared" ca="1" si="38"/>
        <v>1.0576923076923077</v>
      </c>
      <c r="P388" s="28">
        <f t="shared" ca="1" si="38"/>
        <v>1.2181818181818183</v>
      </c>
      <c r="Q388" s="28">
        <f t="shared" ca="1" si="38"/>
        <v>1.1940298507462686</v>
      </c>
      <c r="R388" s="28">
        <f t="shared" ca="1" si="38"/>
        <v>1.0375000000000001</v>
      </c>
      <c r="S388" s="28">
        <f t="shared" ca="1" si="38"/>
        <v>1.0481927710843373</v>
      </c>
      <c r="T388" s="28">
        <f t="shared" ca="1" si="38"/>
        <v>1.2528735632183907</v>
      </c>
      <c r="U388" s="28">
        <f t="shared" si="38"/>
        <v>1.2844036697247707</v>
      </c>
      <c r="V388" s="28">
        <f t="shared" si="38"/>
        <v>1.2357142857142858</v>
      </c>
      <c r="W388" s="28">
        <f t="shared" si="38"/>
        <v>1.1387283236994219</v>
      </c>
      <c r="X388" s="28">
        <f t="shared" si="38"/>
        <v>1.2030456852791878</v>
      </c>
      <c r="Y388" s="28">
        <f t="shared" si="38"/>
        <v>1.1265822784810127</v>
      </c>
      <c r="Z388" s="28">
        <f t="shared" si="38"/>
        <v>1.1722846441947565</v>
      </c>
      <c r="AA388" s="28">
        <f t="shared" si="38"/>
        <v>1.0990415335463259</v>
      </c>
      <c r="AB388" s="28">
        <f t="shared" si="38"/>
        <v>1.1656976744186047</v>
      </c>
      <c r="AC388" s="28">
        <f t="shared" si="38"/>
        <v>1.1421446384039899</v>
      </c>
      <c r="AD388" s="28">
        <f t="shared" si="38"/>
        <v>1.1943231441048034</v>
      </c>
    </row>
    <row r="389" spans="1:43" s="28" customFormat="1">
      <c r="A389" s="28" t="s">
        <v>27</v>
      </c>
      <c r="B389" s="28">
        <v>2853488</v>
      </c>
      <c r="N389" s="28">
        <f t="shared" ref="N389:AD389" ca="1" si="39">+N372/M372</f>
        <v>1.0416666666666667</v>
      </c>
      <c r="O389" s="28">
        <f t="shared" ca="1" si="39"/>
        <v>1.32</v>
      </c>
      <c r="P389" s="28">
        <f t="shared" ca="1" si="39"/>
        <v>1.2727272727272727</v>
      </c>
      <c r="Q389" s="28">
        <f t="shared" ca="1" si="39"/>
        <v>1.1666666666666667</v>
      </c>
      <c r="R389" s="28">
        <f t="shared" ca="1" si="39"/>
        <v>1.4489795918367347</v>
      </c>
      <c r="S389" s="28">
        <f t="shared" ca="1" si="39"/>
        <v>1.295774647887324</v>
      </c>
      <c r="T389" s="28">
        <f t="shared" ca="1" si="39"/>
        <v>1.0869565217391304</v>
      </c>
      <c r="U389" s="28">
        <f t="shared" si="39"/>
        <v>1.29</v>
      </c>
      <c r="V389" s="28">
        <f t="shared" si="39"/>
        <v>1.3023255813953489</v>
      </c>
      <c r="W389" s="28">
        <f t="shared" si="39"/>
        <v>1.1488095238095237</v>
      </c>
      <c r="X389" s="28">
        <f t="shared" si="39"/>
        <v>1.4041450777202074</v>
      </c>
      <c r="Y389" s="28">
        <f t="shared" si="39"/>
        <v>1.3394833948339484</v>
      </c>
      <c r="Z389" s="28">
        <f t="shared" si="39"/>
        <v>1.303030303030303</v>
      </c>
      <c r="AA389" s="28">
        <f t="shared" si="39"/>
        <v>1.1543340380549683</v>
      </c>
      <c r="AB389" s="28">
        <f t="shared" si="39"/>
        <v>1.1227106227106227</v>
      </c>
      <c r="AC389" s="28">
        <f t="shared" si="39"/>
        <v>1.2381729200652529</v>
      </c>
      <c r="AD389" s="28">
        <f t="shared" si="39"/>
        <v>1.1936758893280632</v>
      </c>
    </row>
    <row r="390" spans="1:43" s="28" customFormat="1">
      <c r="A390" s="28" t="s">
        <v>33</v>
      </c>
      <c r="B390" s="28">
        <v>3629492</v>
      </c>
      <c r="N390" s="28">
        <f t="shared" ref="N390:AD390" ca="1" si="40">+N373/M373</f>
        <v>1.09375</v>
      </c>
      <c r="O390" s="28">
        <f t="shared" ca="1" si="40"/>
        <v>1.2571428571428571</v>
      </c>
      <c r="P390" s="28">
        <f t="shared" ca="1" si="40"/>
        <v>1.1363636363636365</v>
      </c>
      <c r="Q390" s="28">
        <f t="shared" ca="1" si="40"/>
        <v>1.1599999999999999</v>
      </c>
      <c r="R390" s="28">
        <f t="shared" ca="1" si="40"/>
        <v>1.2586206896551724</v>
      </c>
      <c r="S390" s="28">
        <f t="shared" ca="1" si="40"/>
        <v>1.178082191780822</v>
      </c>
      <c r="T390" s="28">
        <f t="shared" ca="1" si="40"/>
        <v>1.1627906976744187</v>
      </c>
      <c r="U390" s="28">
        <f t="shared" ca="1" si="40"/>
        <v>1.22</v>
      </c>
      <c r="V390" s="28">
        <f t="shared" ca="1" si="40"/>
        <v>1.2950819672131149</v>
      </c>
      <c r="W390" s="28">
        <f t="shared" ca="1" si="40"/>
        <v>1.3354430379746836</v>
      </c>
      <c r="X390" s="28">
        <f t="shared" ca="1" si="40"/>
        <v>1.3080568720379147</v>
      </c>
      <c r="Y390" s="28">
        <f t="shared" ca="1" si="40"/>
        <v>1.3007246376811594</v>
      </c>
      <c r="Z390" s="28">
        <f t="shared" ca="1" si="40"/>
        <v>1.1838440111420614</v>
      </c>
      <c r="AA390" s="28">
        <f t="shared" ca="1" si="40"/>
        <v>1.223529411764706</v>
      </c>
      <c r="AB390" s="28">
        <f t="shared" ca="1" si="40"/>
        <v>1.1038461538461539</v>
      </c>
      <c r="AC390" s="28">
        <f t="shared" ca="1" si="40"/>
        <v>1.1672473867595818</v>
      </c>
      <c r="AD390" s="28">
        <f t="shared" ca="1" si="40"/>
        <v>1.1656716417910449</v>
      </c>
    </row>
    <row r="391" spans="1:43" s="28" customFormat="1">
      <c r="A391" s="28" t="s">
        <v>42</v>
      </c>
      <c r="B391" s="28">
        <v>2544995</v>
      </c>
      <c r="N391" s="35">
        <f ca="1">+N374/M374</f>
        <v>1.4516129032258065</v>
      </c>
      <c r="O391" s="28">
        <f t="shared" ref="O391:AD391" ca="1" si="41">+O374/N374</f>
        <v>1.162962962962963</v>
      </c>
      <c r="P391" s="28">
        <f t="shared" ca="1" si="41"/>
        <v>1.3885350318471337</v>
      </c>
      <c r="Q391" s="28">
        <f t="shared" ca="1" si="41"/>
        <v>1.2201834862385321</v>
      </c>
      <c r="R391" s="28">
        <f t="shared" ca="1" si="41"/>
        <v>1.3533834586466165</v>
      </c>
      <c r="S391" s="28">
        <f t="shared" ca="1" si="41"/>
        <v>1.1194444444444445</v>
      </c>
      <c r="T391" s="28">
        <f t="shared" ca="1" si="41"/>
        <v>1.1066997518610422</v>
      </c>
      <c r="U391" s="28">
        <f t="shared" ca="1" si="41"/>
        <v>1.242152466367713</v>
      </c>
      <c r="V391" s="28">
        <f t="shared" ca="1" si="41"/>
        <v>1.144404332129964</v>
      </c>
      <c r="W391" s="28">
        <f t="shared" ca="1" si="41"/>
        <v>1.1482649842271293</v>
      </c>
      <c r="X391" s="28">
        <f t="shared" ca="1" si="41"/>
        <v>1.1565934065934067</v>
      </c>
      <c r="Y391" s="28">
        <f t="shared" ca="1" si="41"/>
        <v>1.1532066508313539</v>
      </c>
      <c r="Z391" s="28">
        <f t="shared" ca="1" si="41"/>
        <v>1.1730175077239959</v>
      </c>
      <c r="AA391" s="28">
        <f t="shared" ca="1" si="41"/>
        <v>1.1922739244951712</v>
      </c>
      <c r="AB391" s="28">
        <f t="shared" ca="1" si="41"/>
        <v>1.1104565537555229</v>
      </c>
      <c r="AC391" s="28">
        <f t="shared" ca="1" si="41"/>
        <v>1.1173740053050398</v>
      </c>
      <c r="AD391" s="28">
        <f t="shared" ca="1" si="41"/>
        <v>1.1044510385756676</v>
      </c>
    </row>
    <row r="392" spans="1:43" s="28" customFormat="1">
      <c r="A392" s="28" t="s">
        <v>82</v>
      </c>
      <c r="B392" s="28">
        <v>383073</v>
      </c>
      <c r="N392" s="28">
        <f t="shared" ref="N392:AD392" ca="1" si="42">+N375/M375</f>
        <v>1</v>
      </c>
      <c r="O392" s="28">
        <f t="shared" ca="1" si="42"/>
        <v>3</v>
      </c>
      <c r="P392" s="28">
        <f t="shared" ca="1" si="42"/>
        <v>2</v>
      </c>
      <c r="Q392" s="28">
        <f t="shared" ca="1" si="42"/>
        <v>1.5</v>
      </c>
      <c r="R392" s="28">
        <f t="shared" ca="1" si="42"/>
        <v>1</v>
      </c>
      <c r="S392" s="28">
        <f t="shared" ca="1" si="42"/>
        <v>1.1111111111111112</v>
      </c>
      <c r="T392" s="28">
        <f t="shared" ca="1" si="42"/>
        <v>1.2</v>
      </c>
      <c r="U392" s="28">
        <f t="shared" ca="1" si="42"/>
        <v>1.4166666666666667</v>
      </c>
      <c r="V392" s="28">
        <f t="shared" ca="1" si="42"/>
        <v>1.1764705882352942</v>
      </c>
      <c r="W392" s="28">
        <f t="shared" ca="1" si="42"/>
        <v>1.3</v>
      </c>
      <c r="X392" s="28">
        <f t="shared" ca="1" si="42"/>
        <v>1.1923076923076923</v>
      </c>
      <c r="Y392" s="28">
        <f t="shared" ca="1" si="42"/>
        <v>1.1612903225806452</v>
      </c>
      <c r="Z392" s="28">
        <f t="shared" ca="1" si="42"/>
        <v>1.2777777777777777</v>
      </c>
      <c r="AA392" s="28">
        <f t="shared" ca="1" si="42"/>
        <v>1.0434782608695652</v>
      </c>
      <c r="AB392" s="28">
        <f t="shared" ca="1" si="42"/>
        <v>1.125</v>
      </c>
      <c r="AC392" s="28">
        <f t="shared" ca="1" si="42"/>
        <v>1.1481481481481481</v>
      </c>
      <c r="AD392" s="28">
        <f t="shared" ca="1" si="42"/>
        <v>1.2258064516129032</v>
      </c>
    </row>
    <row r="393" spans="1:43" s="28" customFormat="1">
      <c r="A393" s="28" t="s">
        <v>60</v>
      </c>
      <c r="B393" s="28">
        <v>1116127</v>
      </c>
      <c r="N393" s="28">
        <f t="shared" ref="N393:AD393" ca="1" si="43">+N376/M376</f>
        <v>1.4375</v>
      </c>
      <c r="O393" s="28">
        <f t="shared" ca="1" si="43"/>
        <v>1.3913043478260869</v>
      </c>
      <c r="P393" s="28">
        <f t="shared" ca="1" si="43"/>
        <v>1.5</v>
      </c>
      <c r="Q393" s="28">
        <f t="shared" ca="1" si="43"/>
        <v>1.1041666666666667</v>
      </c>
      <c r="R393" s="28">
        <f t="shared" ca="1" si="43"/>
        <v>1.2641509433962264</v>
      </c>
      <c r="S393" s="28">
        <f t="shared" ca="1" si="43"/>
        <v>1.5522388059701493</v>
      </c>
      <c r="T393" s="28">
        <f t="shared" ca="1" si="43"/>
        <v>1.2403846153846154</v>
      </c>
      <c r="U393" s="28">
        <f t="shared" ca="1" si="43"/>
        <v>1.1550387596899225</v>
      </c>
      <c r="V393" s="28">
        <f t="shared" ca="1" si="43"/>
        <v>1.3221476510067114</v>
      </c>
      <c r="W393" s="28">
        <f t="shared" ca="1" si="43"/>
        <v>1.3096446700507614</v>
      </c>
      <c r="X393" s="28">
        <f t="shared" ca="1" si="43"/>
        <v>1.1279069767441861</v>
      </c>
      <c r="Y393" s="28">
        <f t="shared" ca="1" si="43"/>
        <v>1.2268041237113403</v>
      </c>
      <c r="Z393" s="28">
        <f t="shared" ca="1" si="43"/>
        <v>1.1428571428571428</v>
      </c>
      <c r="AA393" s="28">
        <f t="shared" ca="1" si="43"/>
        <v>1.071078431372549</v>
      </c>
      <c r="AB393" s="28">
        <f t="shared" ca="1" si="43"/>
        <v>1.0961098398169336</v>
      </c>
      <c r="AC393" s="28">
        <f t="shared" ca="1" si="43"/>
        <v>1.3987473903966596</v>
      </c>
      <c r="AD393" s="28">
        <f t="shared" ca="1" si="43"/>
        <v>1.1417910447761195</v>
      </c>
    </row>
    <row r="394" spans="1:43" s="28" customFormat="1">
      <c r="A394" s="28" t="s">
        <v>422</v>
      </c>
      <c r="N394" s="28">
        <f t="shared" ref="N394:AD394" si="44">+N377/M377</f>
        <v>0.5</v>
      </c>
      <c r="O394" s="28">
        <f t="shared" si="44"/>
        <v>2</v>
      </c>
      <c r="P394" s="28">
        <f t="shared" si="44"/>
        <v>3</v>
      </c>
      <c r="Q394" s="28">
        <f t="shared" si="44"/>
        <v>2.3333333333333335</v>
      </c>
      <c r="R394" s="28">
        <f t="shared" si="44"/>
        <v>2</v>
      </c>
      <c r="S394" s="28">
        <f t="shared" si="44"/>
        <v>1.3214285714285714</v>
      </c>
      <c r="T394" s="28">
        <f t="shared" si="44"/>
        <v>1.5675675675675675</v>
      </c>
      <c r="U394" s="28">
        <f t="shared" si="44"/>
        <v>1.2068965517241379</v>
      </c>
      <c r="V394" s="28">
        <f t="shared" si="44"/>
        <v>1.0285714285714285</v>
      </c>
      <c r="W394" s="28">
        <f t="shared" si="44"/>
        <v>1.2083333333333333</v>
      </c>
      <c r="X394" s="28">
        <f t="shared" si="44"/>
        <v>1.0229885057471264</v>
      </c>
      <c r="Y394" s="28">
        <f t="shared" si="44"/>
        <v>1.2584269662921348</v>
      </c>
      <c r="Z394" s="28">
        <f t="shared" si="44"/>
        <v>1.2232142857142858</v>
      </c>
      <c r="AA394" s="28">
        <f t="shared" si="44"/>
        <v>1.1313868613138687</v>
      </c>
      <c r="AB394" s="28">
        <f t="shared" si="44"/>
        <v>1.1870967741935483</v>
      </c>
      <c r="AC394" s="28">
        <f t="shared" si="44"/>
        <v>1.0869565217391304</v>
      </c>
      <c r="AD394" s="28">
        <f t="shared" si="44"/>
        <v>1.0649999999999999</v>
      </c>
    </row>
    <row r="395" spans="1:43">
      <c r="A395" s="29" t="s">
        <v>427</v>
      </c>
      <c r="B395" s="28"/>
      <c r="C395" s="28"/>
      <c r="D395" s="28">
        <f t="shared" ref="D395:S395" si="45">+D358/C358</f>
        <v>2</v>
      </c>
      <c r="E395" s="28">
        <f t="shared" ref="E395" si="46">+E358/D358</f>
        <v>3</v>
      </c>
      <c r="F395" s="28">
        <f t="shared" ref="F395" si="47">+F358/E358</f>
        <v>1.5</v>
      </c>
      <c r="G395" s="28">
        <f t="shared" ref="G395" si="48">+G358/F358</f>
        <v>2.1111111111111112</v>
      </c>
      <c r="H395" s="28">
        <f t="shared" ref="H395" si="49">+H358/G358</f>
        <v>1.263157894736842</v>
      </c>
      <c r="I395" s="28">
        <f t="shared" ref="I395" si="50">+I358/H358</f>
        <v>1.5833333333333333</v>
      </c>
      <c r="J395" s="28">
        <f t="shared" ref="J395" si="51">+J358/I358</f>
        <v>2.1578947368421053</v>
      </c>
      <c r="K395" s="28">
        <f t="shared" ref="K395" si="52">+K358/J358</f>
        <v>1.5609756097560976</v>
      </c>
      <c r="L395" s="28">
        <f t="shared" ref="L395" si="53">+L358/K358</f>
        <v>1.46875</v>
      </c>
      <c r="M395" s="28">
        <f t="shared" ref="M395" si="54">+M358/L358</f>
        <v>1.4095744680851063</v>
      </c>
      <c r="N395" s="28">
        <f t="shared" si="45"/>
        <v>1.2113207547169811</v>
      </c>
      <c r="O395" s="28">
        <f t="shared" si="45"/>
        <v>1.1838006230529594</v>
      </c>
      <c r="P395" s="28">
        <f t="shared" si="45"/>
        <v>1.3236842105263158</v>
      </c>
      <c r="Q395" s="28">
        <f t="shared" si="45"/>
        <v>1.2206759443339961</v>
      </c>
      <c r="R395" s="28">
        <f t="shared" si="45"/>
        <v>1.3094462540716612</v>
      </c>
      <c r="S395" s="28">
        <f t="shared" si="45"/>
        <v>1.1927860696517414</v>
      </c>
      <c r="T395" s="28">
        <f t="shared" ref="T395:AA395" si="55">+T358/S358</f>
        <v>1.1835245046923879</v>
      </c>
      <c r="U395" s="28">
        <f t="shared" si="55"/>
        <v>1.2449339207048458</v>
      </c>
      <c r="V395" s="28">
        <f t="shared" si="55"/>
        <v>1.2066525123849965</v>
      </c>
      <c r="W395" s="28">
        <f t="shared" si="55"/>
        <v>1.202932551319648</v>
      </c>
      <c r="X395" s="28">
        <f t="shared" si="55"/>
        <v>1.1994149195514383</v>
      </c>
      <c r="Y395" s="28">
        <f t="shared" si="55"/>
        <v>1.2170731707317073</v>
      </c>
      <c r="Z395" s="28">
        <f t="shared" si="55"/>
        <v>1.2127588510354042</v>
      </c>
      <c r="AA395" s="28">
        <f t="shared" si="55"/>
        <v>1.157807766455522</v>
      </c>
      <c r="AB395" s="28">
        <f>+AB361/AA361</f>
        <v>1.129638439581351</v>
      </c>
      <c r="AC395" s="28">
        <f>+AC361/AB361</f>
        <v>1.1707727942724784</v>
      </c>
      <c r="AD395" s="28">
        <f>+AD361/AC361</f>
        <v>1.1532374100719425</v>
      </c>
    </row>
    <row r="398" spans="1:43" ht="57.5">
      <c r="A398" s="37" t="s">
        <v>453</v>
      </c>
      <c r="B398" s="23" t="s">
        <v>428</v>
      </c>
      <c r="C398" s="23" t="s">
        <v>395</v>
      </c>
      <c r="D398" s="23" t="s">
        <v>396</v>
      </c>
      <c r="E398" s="23" t="s">
        <v>397</v>
      </c>
      <c r="F398" s="23" t="s">
        <v>398</v>
      </c>
      <c r="G398" s="23" t="s">
        <v>399</v>
      </c>
      <c r="H398" s="23" t="s">
        <v>400</v>
      </c>
      <c r="I398" s="23" t="s">
        <v>401</v>
      </c>
      <c r="J398" s="23" t="s">
        <v>402</v>
      </c>
      <c r="K398" s="23" t="s">
        <v>403</v>
      </c>
      <c r="L398" s="23" t="s">
        <v>404</v>
      </c>
      <c r="M398" s="24" t="s">
        <v>405</v>
      </c>
      <c r="N398" s="24" t="s">
        <v>406</v>
      </c>
      <c r="O398" s="24" t="s">
        <v>407</v>
      </c>
      <c r="P398" s="24" t="s">
        <v>408</v>
      </c>
      <c r="Q398" s="24" t="s">
        <v>409</v>
      </c>
      <c r="R398" s="24" t="s">
        <v>410</v>
      </c>
      <c r="S398" s="24" t="s">
        <v>411</v>
      </c>
      <c r="T398" s="24" t="s">
        <v>412</v>
      </c>
      <c r="U398" s="24" t="s">
        <v>413</v>
      </c>
      <c r="V398" s="24" t="s">
        <v>414</v>
      </c>
      <c r="W398" s="24" t="s">
        <v>415</v>
      </c>
      <c r="X398" s="24" t="s">
        <v>416</v>
      </c>
      <c r="Y398" s="24" t="s">
        <v>417</v>
      </c>
      <c r="Z398" s="23" t="s">
        <v>418</v>
      </c>
      <c r="AA398" s="23" t="s">
        <v>419</v>
      </c>
      <c r="AB398" s="23" t="s">
        <v>420</v>
      </c>
      <c r="AC398" s="23" t="s">
        <v>421</v>
      </c>
      <c r="AD398" s="24" t="s">
        <v>452</v>
      </c>
    </row>
    <row r="400" spans="1:43">
      <c r="A400" t="s">
        <v>25</v>
      </c>
      <c r="B400">
        <v>492179</v>
      </c>
      <c r="M400" s="28">
        <f>+SUMIF($B$2:$B$356,"Drenthe",M2:M356)*100000/Table46[[#This Row],[inwoners]]</f>
        <v>1.6254248962267792</v>
      </c>
      <c r="N400" s="28">
        <f>+(SUMIF($B$2:$B$356,"Drenthe",N2:N356)/Table46[[#This Row],[inwoners]])*100000</f>
        <v>2.0317811202834744</v>
      </c>
      <c r="O400" s="28">
        <f>+(SUMIF($B$2:$B$356,"Drenthe",O2:O356)/Table46[[#This Row],[inwoners]])*100000</f>
        <v>2.438137344340169</v>
      </c>
      <c r="P400" s="28">
        <f>+(SUMIF($B$2:$B$356,"Drenthe",P2:P356)/Table46[[#This Row],[inwoners]])*100000</f>
        <v>2.438137344340169</v>
      </c>
      <c r="Q400" s="28">
        <f>+(SUMIF($B$2:$B$356,"Drenthe",Q2:Q356)/Table46[[#This Row],[inwoners]])*100000</f>
        <v>2.6413154563685164</v>
      </c>
      <c r="R400" s="28">
        <f>+(SUMIF($B$2:$B$356,"Drenthe",R2:R356)/Table46[[#This Row],[inwoners]])*100000</f>
        <v>2.6413154563685164</v>
      </c>
      <c r="S400" s="28">
        <f>+(SUMIF($B$2:$B$356,"Drenthe",S2:S356)/Table46[[#This Row],[inwoners]])*100000</f>
        <v>3.0476716804252111</v>
      </c>
      <c r="T400" s="28">
        <f>+(SUMIF($B$2:$B$356,"Drenthe",T2:T356)/Table46[[#This Row],[inwoners]])*100000</f>
        <v>3.0476716804252111</v>
      </c>
      <c r="U400" s="28">
        <f>+(SUMIF($B$2:$B$356,"Drenthe",U2:U356)/Table46[[#This Row],[inwoners]])*100000</f>
        <v>3.2508497924535589</v>
      </c>
      <c r="V400" s="28">
        <f>+(SUMIF($B$2:$B$356,"Drenthe",V2:V356)/Table46[[#This Row],[inwoners]])*100000</f>
        <v>3.4540279044819062</v>
      </c>
      <c r="W400" s="28">
        <f>+(SUMIF($B$2:$B$356,"Drenthe",W2:W356)/Table46[[#This Row],[inwoners]])*100000</f>
        <v>4.4699184646236434</v>
      </c>
      <c r="X400" s="28">
        <f>+(SUMIF($B$2:$B$356,"Drenthe",X2:X356)/Table46[[#This Row],[inwoners]])*100000</f>
        <v>5.079452800708685</v>
      </c>
      <c r="Y400" s="28">
        <f>+(SUMIF($B$2:$B$356,"Drenthe",Y2:Y356)/Table46[[#This Row],[inwoners]])*100000</f>
        <v>6.5016995849071177</v>
      </c>
      <c r="Z400" s="28">
        <f>+(SUMIF($B$2:$B$356,"Drenthe",Z2:Z356)/Table46[[#This Row],[inwoners]])*100000</f>
        <v>7.7207682570772018</v>
      </c>
      <c r="AA400" s="28">
        <f>+(SUMIF($B$2:$B$356,"Drenthe",AA2:AA356)/Table46[[#This Row],[inwoners]])*100000</f>
        <v>8.3303025931622443</v>
      </c>
      <c r="AB400" s="28">
        <f>+(SUMIF($B$2:$B$356,"Drenthe",AB2:AB356)/Table46[[#This Row],[inwoners]])*100000</f>
        <v>9.7525493773606762</v>
      </c>
      <c r="AC400" s="28">
        <f>+(SUMIF($B$2:$B$356,"Drenthe",AC2:AC356)/Table46[[#This Row],[inwoners]])*100000</f>
        <v>10.971618049530759</v>
      </c>
      <c r="AD400" s="28">
        <f>+(SUMIF($B$2:$B$356,"Drenthe",AD2:AD356)/Table46[[#This Row],[inwoners]])*100000</f>
        <v>11.987508609672497</v>
      </c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</row>
    <row r="401" spans="1:43">
      <c r="A401" t="s">
        <v>31</v>
      </c>
      <c r="B401">
        <v>647740</v>
      </c>
      <c r="M401" s="28">
        <f ca="1">+(SUMIF($B$2:$B$356,"Fryslân / Friesland",M$2:M$35))*100000/Table46[[#This Row],[inwoners]]</f>
        <v>0</v>
      </c>
      <c r="N401" s="28">
        <f ca="1">+(SUMIF($B$2:$B$356,"Fryslân / Friesland",N$2:N$35))*100000/Table46[[#This Row],[inwoners]]</f>
        <v>0</v>
      </c>
      <c r="O401" s="28">
        <f ca="1">+(SUMIF($B$2:$B$356,"Fryslân / Friesland",O$2:O$35))*100000/Table46[[#This Row],[inwoners]]</f>
        <v>0.30876586284620372</v>
      </c>
      <c r="P401" s="28">
        <f ca="1">+(SUMIF($B$2:$B$356,"Fryslân / Friesland",P$2:P$35))*100000/Table46[[#This Row],[inwoners]]</f>
        <v>0.46314879426930561</v>
      </c>
      <c r="Q401" s="28">
        <f ca="1">+(SUMIF($B$2:$B$356,"Fryslân / Friesland",Q$2:Q$35))*100000/Table46[[#This Row],[inwoners]]</f>
        <v>0.77191465711550933</v>
      </c>
      <c r="R401" s="28">
        <f ca="1">+(SUMIF($B$2:$B$356,"Fryslân / Friesland",R$2:R$35))*100000/Table46[[#This Row],[inwoners]]</f>
        <v>1.0806805199617131</v>
      </c>
      <c r="S401" s="28">
        <f ca="1">+(SUMIF($B$2:$B$356,"Fryslân / Friesland",S$2:S$35))*100000/Table46[[#This Row],[inwoners]]</f>
        <v>1.2350634513848149</v>
      </c>
      <c r="T401" s="28">
        <f ca="1">+(SUMIF($B$2:$B$356,"Fryslân / Friesland",T$2:T$35))*100000/Table46[[#This Row],[inwoners]]</f>
        <v>1.5438293142310187</v>
      </c>
      <c r="U401" s="28">
        <f ca="1">+(SUMIF($B$2:$B$356,"Fryslân / Friesland",U$2:U$35))*100000/Table46[[#This Row],[inwoners]]</f>
        <v>2.006978108500324</v>
      </c>
      <c r="V401" s="28">
        <f ca="1">+(SUMIF($B$2:$B$356,"Fryslân / Friesland",V$2:V$35))*100000/Table46[[#This Row],[inwoners]]</f>
        <v>2.1613610399234262</v>
      </c>
      <c r="W401" s="28">
        <f ca="1">+(SUMIF($B$2:$B$356,"Fryslân / Friesland",W$2:W$35))*100000/Table46[[#This Row],[inwoners]]</f>
        <v>2.6245098341927315</v>
      </c>
      <c r="X401" s="28">
        <f ca="1">+(SUMIF($B$2:$B$356,"Fryslân / Friesland",X$2:X$35))*100000/Table46[[#This Row],[inwoners]]</f>
        <v>3.0876586284620373</v>
      </c>
      <c r="Y401" s="28">
        <f ca="1">+(SUMIF($B$2:$B$356,"Fryslân / Friesland",Y$2:Y$35))*100000/Table46[[#This Row],[inwoners]]</f>
        <v>3.3964244913082409</v>
      </c>
      <c r="Z401" s="28">
        <f ca="1">+(SUMIF($B$2:$B$356,"Fryslân / Friesland",Z$2:Z$35))*100000/Table46[[#This Row],[inwoners]]</f>
        <v>5.0946367369623617</v>
      </c>
      <c r="AA401" s="28">
        <f ca="1">+(SUMIF($B$2:$B$356,"Fryslân / Friesland",AA$2:AA$35))*100000/Table46[[#This Row],[inwoners]]</f>
        <v>5.2490196683854631</v>
      </c>
      <c r="AB401" s="28">
        <f ca="1">+(SUMIF($B$2:$B$356,"Fryslân / Friesland",AB$2:AB$35))*100000/Table46[[#This Row],[inwoners]]</f>
        <v>6.0209343255009724</v>
      </c>
      <c r="AC401" s="28">
        <f ca="1">+(SUMIF($B$2:$B$356,"Fryslân / Friesland",AC$2:AC$35))*100000/Table46[[#This Row],[inwoners]]</f>
        <v>6.329700188347176</v>
      </c>
      <c r="AD401" s="28">
        <f ca="1">+(SUMIF($B$2:$B$356,"Fryslân / Friesland",AD$2:AD$35))*100000/Table46[[#This Row],[inwoners]]</f>
        <v>7.8735295025781946</v>
      </c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</row>
    <row r="402" spans="1:43">
      <c r="A402" t="s">
        <v>51</v>
      </c>
      <c r="B402">
        <v>584094</v>
      </c>
      <c r="M402" s="28">
        <f ca="1">+SUMIF($B$2:$B$356,"Groningen",M$2:M$35)*100000/Table46[[#This Row],[inwoners]]</f>
        <v>0</v>
      </c>
      <c r="N402" s="28">
        <f ca="1">+SUMIF($B$2:$B$356,"Groningen",N$2:N$35)*100000/Table46[[#This Row],[inwoners]]</f>
        <v>0</v>
      </c>
      <c r="O402" s="28">
        <f ca="1">+SUMIF($B$2:$B$356,"Groningen",O$2:O$35)*100000/Table46[[#This Row],[inwoners]]</f>
        <v>0</v>
      </c>
      <c r="P402" s="28">
        <f ca="1">+SUMIF($B$2:$B$356,"Groningen",P$2:P$35)*100000/Table46[[#This Row],[inwoners]]</f>
        <v>0</v>
      </c>
      <c r="Q402" s="28">
        <f ca="1">+SUMIF($B$2:$B$356,"Groningen",Q$2:Q$35)*100000/Table46[[#This Row],[inwoners]]</f>
        <v>0.5136159590750804</v>
      </c>
      <c r="R402" s="28">
        <f ca="1">+SUMIF($B$2:$B$356,"Groningen",R$2:R$35)*100000/Table46[[#This Row],[inwoners]]</f>
        <v>0.68482127876677379</v>
      </c>
      <c r="S402" s="28">
        <f ca="1">+SUMIF($B$2:$B$356,"Groningen",S$2:S$35)*100000/Table46[[#This Row],[inwoners]]</f>
        <v>0.68482127876677379</v>
      </c>
      <c r="T402" s="28">
        <f ca="1">+SUMIF($B$2:$B$356,"Groningen",T$2:T$35)*100000/Table46[[#This Row],[inwoners]]</f>
        <v>1.5408478772252412</v>
      </c>
      <c r="U402" s="28">
        <f ca="1">+SUMIF($B$2:$B$356,"Groningen",U$2:U$35)*100000/Table46[[#This Row],[inwoners]]</f>
        <v>1.7120531969169346</v>
      </c>
      <c r="V402" s="28">
        <f ca="1">+SUMIF($B$2:$B$356,"Groningen",V$2:V$35)*100000/Table46[[#This Row],[inwoners]]</f>
        <v>1.7120531969169346</v>
      </c>
      <c r="W402" s="28">
        <f ca="1">+SUMIF($B$2:$B$356,"Groningen",W$2:W$35)*100000/Table46[[#This Row],[inwoners]]</f>
        <v>2.568079795375402</v>
      </c>
      <c r="X402" s="28">
        <f ca="1">+SUMIF($B$2:$B$356,"Groningen",X$2:X$35)*100000/Table46[[#This Row],[inwoners]]</f>
        <v>4.9649542710591099</v>
      </c>
      <c r="Y402" s="28">
        <f ca="1">+SUMIF($B$2:$B$356,"Groningen",Y$2:Y$35)*100000/Table46[[#This Row],[inwoners]]</f>
        <v>5.6497755498258844</v>
      </c>
      <c r="Z402" s="28">
        <f ca="1">+SUMIF($B$2:$B$356,"Groningen",Z$2:Z$35)*100000/Table46[[#This Row],[inwoners]]</f>
        <v>7.8754447058178991</v>
      </c>
      <c r="AA402" s="28">
        <f ca="1">+SUMIF($B$2:$B$356,"Groningen",AA$2:AA$35)*100000/Table46[[#This Row],[inwoners]]</f>
        <v>9.5874979027348335</v>
      </c>
      <c r="AB402" s="28">
        <f ca="1">+SUMIF($B$2:$B$356,"Groningen",AB$2:AB$35)*100000/Table46[[#This Row],[inwoners]]</f>
        <v>11.470756419343461</v>
      </c>
      <c r="AC402" s="28">
        <f ca="1">+SUMIF($B$2:$B$356,"Groningen",AC$2:AC$35)*100000/Table46[[#This Row],[inwoners]]</f>
        <v>11.470756419343461</v>
      </c>
      <c r="AD402" s="28">
        <f ca="1">+SUMIF($B$2:$B$356,"Groningen",AD$2:AD$35)*100000/Table46[[#This Row],[inwoners]]</f>
        <v>13.696425575335477</v>
      </c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</row>
    <row r="403" spans="1:43">
      <c r="A403" t="s">
        <v>37</v>
      </c>
      <c r="B403">
        <v>1028881</v>
      </c>
      <c r="M403" s="28">
        <f ca="1">+SUMIF($B$2:$B$356,"Overijssel",M$2:M$35)*100000/Table46[[#This Row],[inwoners]]</f>
        <v>0.87473672854295104</v>
      </c>
      <c r="N403" s="28">
        <f ca="1">+SUMIF($B$2:$B$356,"Overijssel",N$2:N$35)*100000/Table46[[#This Row],[inwoners]]</f>
        <v>0.97192969838105669</v>
      </c>
      <c r="O403" s="28">
        <f ca="1">+SUMIF($B$2:$B$356,"Overijssel",O$2:O$35)*100000/Table46[[#This Row],[inwoners]]</f>
        <v>0.97192969838105669</v>
      </c>
      <c r="P403" s="28">
        <f ca="1">+SUMIF($B$2:$B$356,"Overijssel",P$2:P$35)*100000/Table46[[#This Row],[inwoners]]</f>
        <v>1.1663156380572681</v>
      </c>
      <c r="Q403" s="28">
        <f ca="1">+SUMIF($B$2:$B$356,"Overijssel",Q$2:Q$35)*100000/Table46[[#This Row],[inwoners]]</f>
        <v>1.2635086078953737</v>
      </c>
      <c r="R403" s="28">
        <f ca="1">+SUMIF($B$2:$B$356,"Overijssel",R$2:R$35)*100000/Table46[[#This Row],[inwoners]]</f>
        <v>1.7494734570859021</v>
      </c>
      <c r="S403" s="28">
        <f ca="1">+SUMIF($B$2:$B$356,"Overijssel",S$2:S$35)*100000/Table46[[#This Row],[inwoners]]</f>
        <v>2.2354383062764303</v>
      </c>
      <c r="T403" s="28">
        <f ca="1">+SUMIF($B$2:$B$356,"Overijssel",T$2:T$35)*100000/Table46[[#This Row],[inwoners]]</f>
        <v>2.7214031554669589</v>
      </c>
      <c r="U403" s="28">
        <f ca="1">+SUMIF($B$2:$B$356,"Overijssel",U$2:U$35)*100000/Table46[[#This Row],[inwoners]]</f>
        <v>3.4989469141718041</v>
      </c>
      <c r="V403" s="28">
        <f ca="1">+SUMIF($B$2:$B$356,"Overijssel",V$2:V$35)*100000/Table46[[#This Row],[inwoners]]</f>
        <v>4.373683642714755</v>
      </c>
      <c r="W403" s="28">
        <f ca="1">+SUMIF($B$2:$B$356,"Overijssel",W$2:W$35)*100000/Table46[[#This Row],[inwoners]]</f>
        <v>5.5399992807720233</v>
      </c>
      <c r="X403" s="28">
        <f ca="1">+SUMIF($B$2:$B$356,"Overijssel",X$2:X$35)*100000/Table46[[#This Row],[inwoners]]</f>
        <v>7.0950867981817138</v>
      </c>
      <c r="Y403" s="28">
        <f ca="1">+SUMIF($B$2:$B$356,"Overijssel",Y$2:Y$35)*100000/Table46[[#This Row],[inwoners]]</f>
        <v>9.5249110441343561</v>
      </c>
      <c r="Z403" s="28">
        <f ca="1">+SUMIF($B$2:$B$356,"Overijssel",Z$2:Z$35)*100000/Table46[[#This Row],[inwoners]]</f>
        <v>15.648068143935014</v>
      </c>
      <c r="AA403" s="28">
        <f ca="1">+SUMIF($B$2:$B$356,"Overijssel",AA$2:AA$35)*100000/Table46[[#This Row],[inwoners]]</f>
        <v>18.17508535972576</v>
      </c>
      <c r="AB403" s="28">
        <f ca="1">+SUMIF($B$2:$B$356,"Overijssel",AB$2:AB$35)*100000/Table46[[#This Row],[inwoners]]</f>
        <v>20.993681485030823</v>
      </c>
      <c r="AC403" s="28">
        <f ca="1">+SUMIF($B$2:$B$356,"Overijssel",AC$2:AC$35)*100000/Table46[[#This Row],[inwoners]]</f>
        <v>24.0066635500121</v>
      </c>
      <c r="AD403" s="28">
        <f ca="1">+SUMIF($B$2:$B$356,"Overijssel",AD$2:AD$35)*100000/Table46[[#This Row],[inwoners]]</f>
        <v>30.712978468841392</v>
      </c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</row>
    <row r="404" spans="1:43">
      <c r="A404" t="s">
        <v>29</v>
      </c>
      <c r="B404">
        <v>2071913</v>
      </c>
      <c r="M404" s="28">
        <f ca="1">+SUMIF($B$2:$B$356,"Gelderland",M$2:M$35)*100000/Table46[[#This Row],[inwoners]]</f>
        <v>1.2548789452066762</v>
      </c>
      <c r="N404" s="28">
        <f ca="1">+SUMIF($B$2:$B$356,"Gelderland",N$2:N$35)*100000/Table46[[#This Row],[inwoners]]</f>
        <v>1.3031435200223176</v>
      </c>
      <c r="O404" s="28">
        <f ca="1">+SUMIF($B$2:$B$356,"Gelderland",O$2:O$35)*100000/Table46[[#This Row],[inwoners]]</f>
        <v>1.4479372444692418</v>
      </c>
      <c r="P404" s="28">
        <f ca="1">+SUMIF($B$2:$B$356,"Gelderland",P$2:P$35)*100000/Table46[[#This Row],[inwoners]]</f>
        <v>1.7375246933630901</v>
      </c>
      <c r="Q404" s="28">
        <f ca="1">+SUMIF($B$2:$B$356,"Gelderland",Q$2:Q$35)*100000/Table46[[#This Row],[inwoners]]</f>
        <v>2.3166995911507868</v>
      </c>
      <c r="R404" s="28">
        <f ca="1">+SUMIF($B$2:$B$356,"Gelderland",R$2:R$35)*100000/Table46[[#This Row],[inwoners]]</f>
        <v>3.0889327882010491</v>
      </c>
      <c r="S404" s="28">
        <f ca="1">+SUMIF($B$2:$B$356,"Gelderland",S$2:S$35)*100000/Table46[[#This Row],[inwoners]]</f>
        <v>3.6681076859887458</v>
      </c>
      <c r="T404" s="28">
        <f ca="1">+SUMIF($B$2:$B$356,"Gelderland",T$2:T$35)*100000/Table46[[#This Row],[inwoners]]</f>
        <v>4.8264574815641392</v>
      </c>
      <c r="U404" s="28">
        <f ca="1">+SUMIF($B$2:$B$356,"Gelderland",U$2:U$35)*100000/Table46[[#This Row],[inwoners]]</f>
        <v>6.5157176001115875</v>
      </c>
      <c r="V404" s="28">
        <f ca="1">+SUMIF($B$2:$B$356,"Gelderland",V$2:V$35)*100000/Table46[[#This Row],[inwoners]]</f>
        <v>8.3497714431059613</v>
      </c>
      <c r="W404" s="28">
        <f ca="1">+SUMIF($B$2:$B$356,"Gelderland",W$2:W$35)*100000/Table46[[#This Row],[inwoners]]</f>
        <v>10.135560711284691</v>
      </c>
      <c r="X404" s="28">
        <f ca="1">+SUMIF($B$2:$B$356,"Gelderland",X$2:X$35)*100000/Table46[[#This Row],[inwoners]]</f>
        <v>11.583497955753934</v>
      </c>
      <c r="Y404" s="28">
        <f ca="1">+SUMIF($B$2:$B$356,"Gelderland",Y$2:Y$35)*100000/Table46[[#This Row],[inwoners]]</f>
        <v>14.624166169139341</v>
      </c>
      <c r="Z404" s="28">
        <f ca="1">+SUMIF($B$2:$B$356,"Gelderland",Z$2:Z$35)*100000/Table46[[#This Row],[inwoners]]</f>
        <v>17.471776083262185</v>
      </c>
      <c r="AA404" s="28">
        <f ca="1">+SUMIF($B$2:$B$356,"Gelderland",AA$2:AA$35)*100000/Table46[[#This Row],[inwoners]]</f>
        <v>20.319385997385027</v>
      </c>
      <c r="AB404" s="28">
        <f ca="1">+SUMIF($B$2:$B$356,"Gelderland",AB$2:AB$35)*100000/Table46[[#This Row],[inwoners]]</f>
        <v>24.228816557451978</v>
      </c>
      <c r="AC404" s="28">
        <f ca="1">+SUMIF($B$2:$B$356,"Gelderland",AC$2:AC$35)*100000/Table46[[#This Row],[inwoners]]</f>
        <v>27.800395093809442</v>
      </c>
      <c r="AD404" s="28">
        <f ca="1">+SUMIF($B$2:$B$356,"Gelderland",AD$2:AD$35)*100000/Table46[[#This Row],[inwoners]]</f>
        <v>32.578588000557936</v>
      </c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</row>
    <row r="405" spans="1:43">
      <c r="A405" t="s">
        <v>39</v>
      </c>
      <c r="B405">
        <v>416431</v>
      </c>
      <c r="M405" s="28">
        <f ca="1">+SUMIF($B$2:$B$356,"Flevoland",M$2:M$35)*100000/Table46[[#This Row],[inwoners]]</f>
        <v>0.48027164164051189</v>
      </c>
      <c r="N405" s="28">
        <f ca="1">+SUMIF($B$2:$B$356,"Flevoland",N$2:N$35)*100000/Table46[[#This Row],[inwoners]]</f>
        <v>0.48027164164051189</v>
      </c>
      <c r="O405" s="28">
        <f ca="1">+SUMIF($B$2:$B$356,"Flevoland",O$2:O$35)*100000/Table46[[#This Row],[inwoners]]</f>
        <v>0.48027164164051189</v>
      </c>
      <c r="P405" s="28">
        <f ca="1">+SUMIF($B$2:$B$356,"Flevoland",P$2:P$35)*100000/Table46[[#This Row],[inwoners]]</f>
        <v>0.72040746246076781</v>
      </c>
      <c r="Q405" s="28">
        <f ca="1">+SUMIF($B$2:$B$356,"Flevoland",Q$2:Q$35)*100000/Table46[[#This Row],[inwoners]]</f>
        <v>0.72040746246076781</v>
      </c>
      <c r="R405" s="28">
        <f ca="1">+SUMIF($B$2:$B$356,"Flevoland",R$2:R$35)*100000/Table46[[#This Row],[inwoners]]</f>
        <v>1.6809507457417916</v>
      </c>
      <c r="S405" s="28">
        <f ca="1">+SUMIF($B$2:$B$356,"Flevoland",S$2:S$35)*100000/Table46[[#This Row],[inwoners]]</f>
        <v>3.3619014914835832</v>
      </c>
      <c r="T405" s="28">
        <f ca="1">+SUMIF($B$2:$B$356,"Flevoland",T$2:T$35)*100000/Table46[[#This Row],[inwoners]]</f>
        <v>4.5625805955848628</v>
      </c>
      <c r="U405" s="28">
        <f ca="1">+SUMIF($B$2:$B$356,"Flevoland",U$2:U$35)*100000/Table46[[#This Row],[inwoners]]</f>
        <v>5.282988058045631</v>
      </c>
      <c r="V405" s="28">
        <f ca="1">+SUMIF($B$2:$B$356,"Flevoland",V$2:V$35)*100000/Table46[[#This Row],[inwoners]]</f>
        <v>5.7632596996861425</v>
      </c>
      <c r="W405" s="28">
        <f ca="1">+SUMIF($B$2:$B$356,"Flevoland",W$2:W$35)*100000/Table46[[#This Row],[inwoners]]</f>
        <v>7.2040746246076779</v>
      </c>
      <c r="X405" s="28">
        <f ca="1">+SUMIF($B$2:$B$356,"Flevoland",X$2:X$35)*100000/Table46[[#This Row],[inwoners]]</f>
        <v>8.6448895495292142</v>
      </c>
      <c r="Y405" s="28">
        <f ca="1">+SUMIF($B$2:$B$356,"Flevoland",Y$2:Y$35)*100000/Table46[[#This Row],[inwoners]]</f>
        <v>9.8455686536304938</v>
      </c>
      <c r="Z405" s="28">
        <f ca="1">+SUMIF($B$2:$B$356,"Flevoland",Z$2:Z$35)*100000/Table46[[#This Row],[inwoners]]</f>
        <v>12.006791041012796</v>
      </c>
      <c r="AA405" s="28">
        <f ca="1">+SUMIF($B$2:$B$356,"Flevoland",AA$2:AA$35)*100000/Table46[[#This Row],[inwoners]]</f>
        <v>13.687741786754588</v>
      </c>
      <c r="AB405" s="28">
        <f ca="1">+SUMIF($B$2:$B$356,"Flevoland",AB$2:AB$35)*100000/Table46[[#This Row],[inwoners]]</f>
        <v>15.368692532496381</v>
      </c>
      <c r="AC405" s="28">
        <f ca="1">+SUMIF($B$2:$B$356,"Flevoland",AC$2:AC$35)*100000/Table46[[#This Row],[inwoners]]</f>
        <v>17.049643278238172</v>
      </c>
      <c r="AD405" s="28">
        <f ca="1">+SUMIF($B$2:$B$356,"Flevoland",AD$2:AD$35)*100000/Table46[[#This Row],[inwoners]]</f>
        <v>19.691137307260988</v>
      </c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</row>
    <row r="406" spans="1:43">
      <c r="A406" t="s">
        <v>46</v>
      </c>
      <c r="B406">
        <v>1342194</v>
      </c>
      <c r="M406" s="28">
        <f ca="1">+SUMIF($B$2:$B$356,"Utrecht",M$2:M$35)*100000/Table46[[#This Row],[inwoners]]</f>
        <v>3.8742536473862943</v>
      </c>
      <c r="N406" s="28">
        <f ca="1">+SUMIF($B$2:$B$356,"Utrecht",N$2:N$35)*100000/Table46[[#This Row],[inwoners]]</f>
        <v>3.8742536473862943</v>
      </c>
      <c r="O406" s="28">
        <f ca="1">+SUMIF($B$2:$B$356,"Utrecht",O$2:O$35)*100000/Table46[[#This Row],[inwoners]]</f>
        <v>4.0977682808893494</v>
      </c>
      <c r="P406" s="28">
        <f ca="1">+SUMIF($B$2:$B$356,"Utrecht",P$2:P$35)*100000/Table46[[#This Row],[inwoners]]</f>
        <v>4.9918268149015717</v>
      </c>
      <c r="Q406" s="28">
        <f ca="1">+SUMIF($B$2:$B$356,"Utrecht",Q$2:Q$35)*100000/Table46[[#This Row],[inwoners]]</f>
        <v>5.960390226748145</v>
      </c>
      <c r="R406" s="28">
        <f ca="1">+SUMIF($B$2:$B$356,"Utrecht",R$2:R$35)*100000/Table46[[#This Row],[inwoners]]</f>
        <v>6.183904860251201</v>
      </c>
      <c r="S406" s="28">
        <f ca="1">+SUMIF($B$2:$B$356,"Utrecht",S$2:S$35)*100000/Table46[[#This Row],[inwoners]]</f>
        <v>6.4819243715886081</v>
      </c>
      <c r="T406" s="28">
        <f ca="1">+SUMIF($B$2:$B$356,"Utrecht",T$2:T$35)*100000/Table46[[#This Row],[inwoners]]</f>
        <v>8.1210316839443486</v>
      </c>
      <c r="U406" s="28">
        <f ca="1">+SUMIF($B$2:$B$356,"Utrecht",U$2:U$35)*100000/Table46[[#This Row],[inwoners]]</f>
        <v>10.430682896809254</v>
      </c>
      <c r="V406" s="28">
        <f ca="1">+SUMIF($B$2:$B$356,"Utrecht",V$2:V$35)*100000/Table46[[#This Row],[inwoners]]</f>
        <v>12.889343865342864</v>
      </c>
      <c r="W406" s="28">
        <f ca="1">+SUMIF($B$2:$B$356,"Utrecht",W$2:W$35)*100000/Table46[[#This Row],[inwoners]]</f>
        <v>14.677460933367307</v>
      </c>
      <c r="X406" s="28">
        <f ca="1">+SUMIF($B$2:$B$356,"Utrecht",X$2:X$35)*100000/Table46[[#This Row],[inwoners]]</f>
        <v>17.65765604674138</v>
      </c>
      <c r="Y406" s="28">
        <f ca="1">+SUMIF($B$2:$B$356,"Utrecht",Y$2:Y$35)*100000/Table46[[#This Row],[inwoners]]</f>
        <v>19.892802381771936</v>
      </c>
      <c r="Z406" s="28">
        <f ca="1">+SUMIF($B$2:$B$356,"Utrecht",Z$2:Z$35)*100000/Table46[[#This Row],[inwoners]]</f>
        <v>23.320026762152118</v>
      </c>
      <c r="AA406" s="28">
        <f ca="1">+SUMIF($B$2:$B$356,"Utrecht",AA$2:AA$35)*100000/Table46[[#This Row],[inwoners]]</f>
        <v>25.629677975017024</v>
      </c>
      <c r="AB406" s="28">
        <f ca="1">+SUMIF($B$2:$B$356,"Utrecht",AB$2:AB$35)*100000/Table46[[#This Row],[inwoners]]</f>
        <v>29.876456011575076</v>
      </c>
      <c r="AC406" s="28">
        <f ca="1">+SUMIF($B$2:$B$356,"Utrecht",AC$2:AC$35)*100000/Table46[[#This Row],[inwoners]]</f>
        <v>34.123234048133128</v>
      </c>
      <c r="AD406" s="28">
        <f ca="1">+SUMIF($B$2:$B$356,"Utrecht",AD$2:AD$35)*100000/Table46[[#This Row],[inwoners]]</f>
        <v>40.75416817539044</v>
      </c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</row>
    <row r="407" spans="1:43">
      <c r="A407" t="s">
        <v>27</v>
      </c>
      <c r="B407">
        <v>2853488</v>
      </c>
      <c r="M407" s="28">
        <f ca="1">+SUMIF($B$2:$B$356,"Noord-Holland",M$2:M$35)*100000/Table46[[#This Row],[inwoners]]</f>
        <v>0.84107590429677648</v>
      </c>
      <c r="N407" s="28">
        <f ca="1">+SUMIF($B$2:$B$356,"Noord-Holland",N$2:N$35)*100000/Table46[[#This Row],[inwoners]]</f>
        <v>0.87612073364247545</v>
      </c>
      <c r="O407" s="28">
        <f ca="1">+SUMIF($B$2:$B$356,"Noord-Holland",O$2:O$35)*100000/Table46[[#This Row],[inwoners]]</f>
        <v>1.1564793684080676</v>
      </c>
      <c r="P407" s="28">
        <f ca="1">+SUMIF($B$2:$B$356,"Noord-Holland",P$2:P$35)*100000/Table46[[#This Row],[inwoners]]</f>
        <v>1.4718828325193587</v>
      </c>
      <c r="Q407" s="28">
        <f ca="1">+SUMIF($B$2:$B$356,"Noord-Holland",Q$2:Q$35)*100000/Table46[[#This Row],[inwoners]]</f>
        <v>1.7171966379392518</v>
      </c>
      <c r="R407" s="28">
        <f ca="1">+SUMIF($B$2:$B$356,"Noord-Holland",R$2:R$35)*100000/Table46[[#This Row],[inwoners]]</f>
        <v>2.4881828835446305</v>
      </c>
      <c r="S407" s="28">
        <f ca="1">+SUMIF($B$2:$B$356,"Noord-Holland",S$2:S$35)*100000/Table46[[#This Row],[inwoners]]</f>
        <v>3.2241242998043096</v>
      </c>
      <c r="T407" s="28">
        <f ca="1">+SUMIF($B$2:$B$356,"Noord-Holland",T$2:T$35)*100000/Table46[[#This Row],[inwoners]]</f>
        <v>3.5044829345699018</v>
      </c>
      <c r="U407" s="28">
        <f ca="1">+SUMIF($B$2:$B$356,"Noord-Holland",U$2:U$35)*100000/Table46[[#This Row],[inwoners]]</f>
        <v>4.5207829855951731</v>
      </c>
      <c r="V407" s="28">
        <f ca="1">+SUMIF($B$2:$B$356,"Noord-Holland",V$2:V$35)*100000/Table46[[#This Row],[inwoners]]</f>
        <v>5.8875313300774348</v>
      </c>
      <c r="W407" s="28">
        <f ca="1">+SUMIF($B$2:$B$356,"Noord-Holland",W$2:W$35)*100000/Table46[[#This Row],[inwoners]]</f>
        <v>6.7636520637199107</v>
      </c>
      <c r="X407" s="28">
        <f ca="1">+SUMIF($B$2:$B$356,"Noord-Holland",X$2:X$35)*100000/Table46[[#This Row],[inwoners]]</f>
        <v>9.4971487526844331</v>
      </c>
      <c r="Y407" s="28">
        <f ca="1">+SUMIF($B$2:$B$356,"Noord-Holland",Y$2:Y$35)*100000/Table46[[#This Row],[inwoners]]</f>
        <v>12.721273052488744</v>
      </c>
      <c r="Z407" s="28">
        <f ca="1">+SUMIF($B$2:$B$356,"Noord-Holland",Z$2:Z$35)*100000/Table46[[#This Row],[inwoners]]</f>
        <v>16.576204280515636</v>
      </c>
      <c r="AA407" s="28">
        <f ca="1">+SUMIF($B$2:$B$356,"Noord-Holland",AA$2:AA$35)*100000/Table46[[#This Row],[inwoners]]</f>
        <v>19.134476822751665</v>
      </c>
      <c r="AB407" s="28">
        <f ca="1">+SUMIF($B$2:$B$356,"Noord-Holland",AB$2:AB$35)*100000/Table46[[#This Row],[inwoners]]</f>
        <v>21.482480388913498</v>
      </c>
      <c r="AC407" s="28">
        <f ca="1">+SUMIF($B$2:$B$356,"Noord-Holland",AC$2:AC$35)*100000/Table46[[#This Row],[inwoners]]</f>
        <v>26.599025473385556</v>
      </c>
      <c r="AD407" s="28">
        <f ca="1">+SUMIF($B$2:$B$356,"Noord-Holland",AD$2:AD$35)*100000/Table46[[#This Row],[inwoners]]</f>
        <v>31.750615387203311</v>
      </c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</row>
    <row r="408" spans="1:43">
      <c r="A408" t="s">
        <v>33</v>
      </c>
      <c r="B408">
        <v>3629492</v>
      </c>
      <c r="M408" s="28">
        <f ca="1">+SUMIF($B$2:$B$356,"Zuid-Holland",M$2:M$35)*100000/Table46[[#This Row],[inwoners]]</f>
        <v>0.88166608439969008</v>
      </c>
      <c r="N408" s="28">
        <f ca="1">+SUMIF($B$2:$B$356,"Zuid-Holland",N$2:N$35)*100000/Table46[[#This Row],[inwoners]]</f>
        <v>0.96432227981216101</v>
      </c>
      <c r="O408" s="28">
        <f ca="1">+SUMIF($B$2:$B$356,"Zuid-Holland",O$2:O$35)*100000/Table46[[#This Row],[inwoners]]</f>
        <v>1.2122908660495739</v>
      </c>
      <c r="P408" s="28">
        <f ca="1">+SUMIF($B$2:$B$356,"Zuid-Holland",P$2:P$35)*100000/Table46[[#This Row],[inwoners]]</f>
        <v>1.3776032568745158</v>
      </c>
      <c r="Q408" s="28">
        <f ca="1">+SUMIF($B$2:$B$356,"Zuid-Holland",Q$2:Q$35)*100000/Table46[[#This Row],[inwoners]]</f>
        <v>1.5980197779744383</v>
      </c>
      <c r="R408" s="28">
        <f ca="1">+SUMIF($B$2:$B$356,"Zuid-Holland",R$2:R$35)*100000/Table46[[#This Row],[inwoners]]</f>
        <v>2.011300755036793</v>
      </c>
      <c r="S408" s="28">
        <f ca="1">+SUMIF($B$2:$B$356,"Zuid-Holland",S$2:S$35)*100000/Table46[[#This Row],[inwoners]]</f>
        <v>2.3694776018241672</v>
      </c>
      <c r="T408" s="28">
        <f ca="1">+SUMIF($B$2:$B$356,"Zuid-Holland",T$2:T$35)*100000/Table46[[#This Row],[inwoners]]</f>
        <v>2.7552065137490316</v>
      </c>
      <c r="U408" s="28">
        <f ca="1">+SUMIF($B$2:$B$356,"Zuid-Holland",U$2:U$35)*100000/Table46[[#This Row],[inwoners]]</f>
        <v>3.3613519467738184</v>
      </c>
      <c r="V408" s="28">
        <f ca="1">+SUMIF($B$2:$B$356,"Zuid-Holland",V$2:V$35)*100000/Table46[[#This Row],[inwoners]]</f>
        <v>4.3532262917234696</v>
      </c>
      <c r="W408" s="28">
        <f ca="1">+SUMIF($B$2:$B$356,"Zuid-Holland",W$2:W$35)*100000/Table46[[#This Row],[inwoners]]</f>
        <v>5.8134857440104568</v>
      </c>
      <c r="X408" s="28">
        <f ca="1">+SUMIF($B$2:$B$356,"Zuid-Holland",X$2:X$35)*100000/Table46[[#This Row],[inwoners]]</f>
        <v>7.6043699779473268</v>
      </c>
      <c r="Y408" s="28">
        <f ca="1">+SUMIF($B$2:$B$356,"Zuid-Holland",Y$2:Y$35)*100000/Table46[[#This Row],[inwoners]]</f>
        <v>9.8911913843590238</v>
      </c>
      <c r="Z408" s="28">
        <f ca="1">+SUMIF($B$2:$B$356,"Zuid-Holland",Z$2:Z$35)*100000/Table46[[#This Row],[inwoners]]</f>
        <v>11.709627683433384</v>
      </c>
      <c r="AA408" s="28">
        <f ca="1">+SUMIF($B$2:$B$356,"Zuid-Holland",AA$2:AA$35)*100000/Table46[[#This Row],[inwoners]]</f>
        <v>14.327073871494964</v>
      </c>
      <c r="AB408" s="28">
        <f ca="1">+SUMIF($B$2:$B$356,"Zuid-Holland",AB$2:AB$35)*100000/Table46[[#This Row],[inwoners]]</f>
        <v>15.814885388919441</v>
      </c>
      <c r="AC408" s="28">
        <f ca="1">+SUMIF($B$2:$B$356,"Zuid-Holland",AC$2:AC$35)*100000/Table46[[#This Row],[inwoners]]</f>
        <v>18.459883642118513</v>
      </c>
      <c r="AD408" s="28">
        <f ca="1">+SUMIF($B$2:$B$356,"Zuid-Holland",AD$2:AD$35)*100000/Table46[[#This Row],[inwoners]]</f>
        <v>21.518162872379936</v>
      </c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</row>
    <row r="409" spans="1:43">
      <c r="A409" t="s">
        <v>42</v>
      </c>
      <c r="B409">
        <v>2544995</v>
      </c>
      <c r="M409" s="28">
        <f ca="1">+SUMIF($B$2:$B$356,"Noord-Brabant",M$2:M$35)*100000/Table46[[#This Row],[inwoners]]</f>
        <v>3.6542311478018621</v>
      </c>
      <c r="N409" s="28">
        <f ca="1">+SUMIF($B$2:$B$356,"Noord-Brabant",N$2:N$35)*100000/Table46[[#This Row],[inwoners]]</f>
        <v>5.3045290855188316</v>
      </c>
      <c r="O409" s="28">
        <f ca="1">+SUMIF($B$2:$B$356,"Noord-Brabant",O$2:O$35)*100000/Table46[[#This Row],[inwoners]]</f>
        <v>6.1689708624181971</v>
      </c>
      <c r="P409" s="28">
        <f ca="1">+SUMIF($B$2:$B$356,"Noord-Brabant",P$2:P$35)*100000/Table46[[#This Row],[inwoners]]</f>
        <v>8.5658321529118915</v>
      </c>
      <c r="Q409" s="28">
        <f ca="1">+SUMIF($B$2:$B$356,"Noord-Brabant",Q$2:Q$35)*100000/Table46[[#This Row],[inwoners]]</f>
        <v>10.451886938874143</v>
      </c>
      <c r="R409" s="28">
        <f ca="1">+SUMIF($B$2:$B$356,"Noord-Brabant",R$2:R$35)*100000/Table46[[#This Row],[inwoners]]</f>
        <v>14.145410894716886</v>
      </c>
      <c r="S409" s="28">
        <f ca="1">+SUMIF($B$2:$B$356,"Noord-Brabant",S$2:S$35)*100000/Table46[[#This Row],[inwoners]]</f>
        <v>15.835001640474736</v>
      </c>
      <c r="T409" s="28">
        <f ca="1">+SUMIF($B$2:$B$356,"Noord-Brabant",T$2:T$35)*100000/Table46[[#This Row],[inwoners]]</f>
        <v>17.524592386232587</v>
      </c>
      <c r="U409" s="28">
        <f ca="1">+SUMIF($B$2:$B$356,"Noord-Brabant",U$2:U$35)*100000/Table46[[#This Row],[inwoners]]</f>
        <v>21.768215654647651</v>
      </c>
      <c r="V409" s="28">
        <f ca="1">+SUMIF($B$2:$B$356,"Noord-Brabant",V$2:V$35)*100000/Table46[[#This Row],[inwoners]]</f>
        <v>24.911640297918069</v>
      </c>
      <c r="W409" s="28">
        <f ca="1">+SUMIF($B$2:$B$356,"Noord-Brabant",W$2:W$35)*100000/Table46[[#This Row],[inwoners]]</f>
        <v>28.605164253760812</v>
      </c>
      <c r="X409" s="28">
        <f ca="1">+SUMIF($B$2:$B$356,"Noord-Brabant",X$2:X$35)*100000/Table46[[#This Row],[inwoners]]</f>
        <v>33.084544370421163</v>
      </c>
      <c r="Y409" s="28">
        <f ca="1">+SUMIF($B$2:$B$356,"Noord-Brabant",Y$2:Y$35)*100000/Table46[[#This Row],[inwoners]]</f>
        <v>38.153316607694713</v>
      </c>
      <c r="Z409" s="28">
        <f ca="1">+SUMIF($B$2:$B$356,"Noord-Brabant",Z$2:Z$35)*100000/Table46[[#This Row],[inwoners]]</f>
        <v>44.754508358562589</v>
      </c>
      <c r="AA409" s="28">
        <f ca="1">+SUMIF($B$2:$B$356,"Noord-Brabant",AA$2:AA$35)*100000/Table46[[#This Row],[inwoners]]</f>
        <v>53.35963331951536</v>
      </c>
      <c r="AB409" s="28">
        <f ca="1">+SUMIF($B$2:$B$356,"Noord-Brabant",AB$2:AB$35)*100000/Table46[[#This Row],[inwoners]]</f>
        <v>59.253554525647395</v>
      </c>
      <c r="AC409" s="28">
        <f ca="1">+SUMIF($B$2:$B$356,"Noord-Brabant",AC$2:AC$35)*100000/Table46[[#This Row],[inwoners]]</f>
        <v>66.208381548883196</v>
      </c>
      <c r="AD409" s="28">
        <f ca="1">+SUMIF($B$2:$B$356,"Noord-Brabant",AD$2:AD$35)*100000/Table46[[#This Row],[inwoners]]</f>
        <v>73.12391576407812</v>
      </c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</row>
    <row r="410" spans="1:43">
      <c r="A410" t="s">
        <v>82</v>
      </c>
      <c r="B410">
        <v>383073</v>
      </c>
      <c r="M410" s="28">
        <f ca="1">+SUMIF($B$2:$B$356,"Zeeland",M$2:M$35)*100000/Table46[[#This Row],[inwoners]]</f>
        <v>0.26104685007818351</v>
      </c>
      <c r="N410" s="28">
        <f ca="1">+SUMIF($B$2:$B$356,"Zeeland",N$2:N$35)*100000/Table46[[#This Row],[inwoners]]</f>
        <v>0.26104685007818351</v>
      </c>
      <c r="O410" s="28">
        <f ca="1">+SUMIF($B$2:$B$356,"Zeeland",O$2:O$35)*100000/Table46[[#This Row],[inwoners]]</f>
        <v>0.78314055023455065</v>
      </c>
      <c r="P410" s="28">
        <f ca="1">+SUMIF($B$2:$B$356,"Zeeland",P$2:P$35)*100000/Table46[[#This Row],[inwoners]]</f>
        <v>1.5662811004691013</v>
      </c>
      <c r="Q410" s="28">
        <f ca="1">+SUMIF($B$2:$B$356,"Zeeland",Q$2:Q$35)*100000/Table46[[#This Row],[inwoners]]</f>
        <v>2.3494216507036518</v>
      </c>
      <c r="R410" s="28">
        <f ca="1">+SUMIF($B$2:$B$356,"Zeeland",R$2:R$35)*100000/Table46[[#This Row],[inwoners]]</f>
        <v>2.3494216507036518</v>
      </c>
      <c r="S410" s="28">
        <f ca="1">+SUMIF($B$2:$B$356,"Zeeland",S$2:S$35)*100000/Table46[[#This Row],[inwoners]]</f>
        <v>2.6104685007818351</v>
      </c>
      <c r="T410" s="28">
        <f ca="1">+SUMIF($B$2:$B$356,"Zeeland",T$2:T$35)*100000/Table46[[#This Row],[inwoners]]</f>
        <v>3.1325622009382026</v>
      </c>
      <c r="U410" s="28">
        <f ca="1">+SUMIF($B$2:$B$356,"Zeeland",U$2:U$35)*100000/Table46[[#This Row],[inwoners]]</f>
        <v>4.4377964513291204</v>
      </c>
      <c r="V410" s="28">
        <f ca="1">+SUMIF($B$2:$B$356,"Zeeland",V$2:V$35)*100000/Table46[[#This Row],[inwoners]]</f>
        <v>5.2209370015636702</v>
      </c>
      <c r="W410" s="28">
        <f ca="1">+SUMIF($B$2:$B$356,"Zeeland",W$2:W$35)*100000/Table46[[#This Row],[inwoners]]</f>
        <v>6.7872181020327718</v>
      </c>
      <c r="X410" s="28">
        <f ca="1">+SUMIF($B$2:$B$356,"Zeeland",X$2:X$35)*100000/Table46[[#This Row],[inwoners]]</f>
        <v>8.09245235242369</v>
      </c>
      <c r="Y410" s="28">
        <f ca="1">+SUMIF($B$2:$B$356,"Zeeland",Y$2:Y$35)*100000/Table46[[#This Row],[inwoners]]</f>
        <v>9.3976866028146073</v>
      </c>
      <c r="Z410" s="28">
        <f ca="1">+SUMIF($B$2:$B$356,"Zeeland",Z$2:Z$35)*100000/Table46[[#This Row],[inwoners]]</f>
        <v>12.008155103596442</v>
      </c>
      <c r="AA410" s="28">
        <f ca="1">+SUMIF($B$2:$B$356,"Zeeland",AA$2:AA$35)*100000/Table46[[#This Row],[inwoners]]</f>
        <v>12.53024880375281</v>
      </c>
      <c r="AB410" s="28">
        <f ca="1">+SUMIF($B$2:$B$356,"Zeeland",AB$2:AB$35)*100000/Table46[[#This Row],[inwoners]]</f>
        <v>14.09652990422191</v>
      </c>
      <c r="AC410" s="28">
        <f ca="1">+SUMIF($B$2:$B$356,"Zeeland",AC$2:AC$35)*100000/Table46[[#This Row],[inwoners]]</f>
        <v>16.18490470484738</v>
      </c>
      <c r="AD410" s="28">
        <f ca="1">+SUMIF($B$2:$B$356,"Zeeland",AD$2:AD$35)*100000/Table46[[#This Row],[inwoners]]</f>
        <v>19.839560605941948</v>
      </c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</row>
    <row r="411" spans="1:43">
      <c r="A411" t="s">
        <v>60</v>
      </c>
      <c r="B411">
        <v>1116127</v>
      </c>
      <c r="M411" s="28">
        <f ca="1">+SUMIF($B$2:$B$356,"Limburg",M$2:M$35)*100000/Table46[[#This Row],[inwoners]]</f>
        <v>1.4335286217428662</v>
      </c>
      <c r="N411" s="28">
        <f ca="1">+SUMIF($B$2:$B$356,"Limburg",N$2:N$35)*100000/Table46[[#This Row],[inwoners]]</f>
        <v>2.0606973937553703</v>
      </c>
      <c r="O411" s="28">
        <f ca="1">+SUMIF($B$2:$B$356,"Limburg",O$2:O$35)*100000/Table46[[#This Row],[inwoners]]</f>
        <v>2.8670572434857324</v>
      </c>
      <c r="P411" s="28">
        <f ca="1">+SUMIF($B$2:$B$356,"Limburg",P$2:P$35)*100000/Table46[[#This Row],[inwoners]]</f>
        <v>4.3005858652285989</v>
      </c>
      <c r="Q411" s="28">
        <f ca="1">+SUMIF($B$2:$B$356,"Limburg",Q$2:Q$35)*100000/Table46[[#This Row],[inwoners]]</f>
        <v>4.7485635595232445</v>
      </c>
      <c r="R411" s="28">
        <f ca="1">+SUMIF($B$2:$B$356,"Limburg",R$2:R$35)*100000/Table46[[#This Row],[inwoners]]</f>
        <v>6.0029011035482522</v>
      </c>
      <c r="S411" s="28">
        <f ca="1">+SUMIF($B$2:$B$356,"Limburg",S$2:S$35)*100000/Table46[[#This Row],[inwoners]]</f>
        <v>9.3179360413286307</v>
      </c>
      <c r="T411" s="28">
        <f ca="1">+SUMIF($B$2:$B$356,"Limburg",T$2:T$35)*100000/Table46[[#This Row],[inwoners]]</f>
        <v>11.557824512801858</v>
      </c>
      <c r="U411" s="28">
        <f ca="1">+SUMIF($B$2:$B$356,"Limburg",U$2:U$35)*100000/Table46[[#This Row],[inwoners]]</f>
        <v>13.34973528998044</v>
      </c>
      <c r="V411" s="28">
        <f ca="1">+SUMIF($B$2:$B$356,"Limburg",V$2:V$35)*100000/Table46[[#This Row],[inwoners]]</f>
        <v>17.650321155209038</v>
      </c>
      <c r="W411" s="28">
        <f ca="1">+SUMIF($B$2:$B$356,"Limburg",W$2:W$35)*100000/Table46[[#This Row],[inwoners]]</f>
        <v>23.115649025603716</v>
      </c>
      <c r="X411" s="28">
        <f ca="1">+SUMIF($B$2:$B$356,"Limburg",X$2:X$35)*100000/Table46[[#This Row],[inwoners]]</f>
        <v>26.072301807948378</v>
      </c>
      <c r="Y411" s="28">
        <f ca="1">+SUMIF($B$2:$B$356,"Limburg",Y$2:Y$35)*100000/Table46[[#This Row],[inwoners]]</f>
        <v>31.985607372637702</v>
      </c>
      <c r="Z411" s="28">
        <f ca="1">+SUMIF($B$2:$B$356,"Limburg",Z$2:Z$35)*100000/Table46[[#This Row],[inwoners]]</f>
        <v>36.55497985444309</v>
      </c>
      <c r="AA411" s="28">
        <f ca="1">+SUMIF($B$2:$B$356,"Limburg",AA$2:AA$35)*100000/Table46[[#This Row],[inwoners]]</f>
        <v>39.153250481352032</v>
      </c>
      <c r="AB411" s="28">
        <f ca="1">+SUMIF($B$2:$B$356,"Limburg",AB$2:AB$35)*100000/Table46[[#This Row],[inwoners]]</f>
        <v>42.916263113427057</v>
      </c>
      <c r="AC411" s="28">
        <f ca="1">+SUMIF($B$2:$B$356,"Limburg",AC$2:AC$35)*100000/Table46[[#This Row],[inwoners]]</f>
        <v>60.029011035482519</v>
      </c>
      <c r="AD411" s="28">
        <f ca="1">+SUMIF($B$2:$B$356,"Limburg",AD$2:AD$35)*100000/Table46[[#This Row],[inwoners]]</f>
        <v>68.540587227080792</v>
      </c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</row>
    <row r="412" spans="1:43"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</row>
    <row r="413" spans="1:43">
      <c r="A413" s="38"/>
    </row>
    <row r="414" spans="1:43">
      <c r="A414" s="31">
        <v>43899</v>
      </c>
      <c r="B414" t="s">
        <v>448</v>
      </c>
    </row>
    <row r="415" spans="1:43">
      <c r="A415" s="31">
        <v>43902</v>
      </c>
      <c r="B415" t="s">
        <v>450</v>
      </c>
    </row>
    <row r="416" spans="1:43">
      <c r="A416" s="31">
        <v>43905</v>
      </c>
      <c r="B416" t="s">
        <v>449</v>
      </c>
    </row>
  </sheetData>
  <phoneticPr fontId="4" type="noConversion"/>
  <conditionalFormatting sqref="N2:AQ357">
    <cfRule type="expression" dxfId="5" priority="2">
      <formula>N2&gt;M2</formula>
    </cfRule>
  </conditionalFormatting>
  <conditionalFormatting sqref="O382:AQ395">
    <cfRule type="expression" dxfId="4" priority="1">
      <formula>O382&gt;N382</formula>
    </cfRule>
  </conditionalFormatting>
  <hyperlinks>
    <hyperlink ref="A2" display="Aa en Hunze" xr:uid="{00000000-0004-0000-0000-000000000000}"/>
    <hyperlink ref="A3" display="Aalsmeer" xr:uid="{00000000-0004-0000-0000-000001000000}"/>
    <hyperlink ref="A4" display="Aalten" xr:uid="{00000000-0004-0000-0000-000002000000}"/>
    <hyperlink ref="A5" display="Achtkarspelen" xr:uid="{00000000-0004-0000-0000-000003000000}"/>
    <hyperlink ref="A6" display="Alblasserdam" xr:uid="{00000000-0004-0000-0000-000004000000}"/>
    <hyperlink ref="A7" display="Albrandswaard" xr:uid="{00000000-0004-0000-0000-000005000000}"/>
    <hyperlink ref="A8" display="Alkmaar" xr:uid="{00000000-0004-0000-0000-000006000000}"/>
    <hyperlink ref="A9" display="Almelo" xr:uid="{00000000-0004-0000-0000-000007000000}"/>
    <hyperlink ref="A10" display="Almere" xr:uid="{00000000-0004-0000-0000-000008000000}"/>
    <hyperlink ref="A11" display="Alphen aan den Rijn" xr:uid="{00000000-0004-0000-0000-000009000000}"/>
    <hyperlink ref="A12" display="Alphen-Chaam" xr:uid="{00000000-0004-0000-0000-00000A000000}"/>
    <hyperlink ref="A13" display="Altena" xr:uid="{00000000-0004-0000-0000-00000B000000}"/>
    <hyperlink ref="A14" display="Ameland" xr:uid="{00000000-0004-0000-0000-00000C000000}"/>
    <hyperlink ref="A15" display="Amersfoort" xr:uid="{00000000-0004-0000-0000-00000D000000}"/>
    <hyperlink ref="A16" display="Amstelveen" xr:uid="{00000000-0004-0000-0000-00000E000000}"/>
    <hyperlink ref="A17" display="Amsterdam" xr:uid="{00000000-0004-0000-0000-00000F000000}"/>
    <hyperlink ref="A18" display="Apeldoorn" xr:uid="{00000000-0004-0000-0000-000010000000}"/>
    <hyperlink ref="A19" display="Appingedam" xr:uid="{00000000-0004-0000-0000-000011000000}"/>
    <hyperlink ref="A20" display="Arnhem" xr:uid="{00000000-0004-0000-0000-000012000000}"/>
    <hyperlink ref="A21" display="Assen" xr:uid="{00000000-0004-0000-0000-000013000000}"/>
    <hyperlink ref="A22" display="Asten" xr:uid="{00000000-0004-0000-0000-000014000000}"/>
    <hyperlink ref="A23" display="Baarle-Nassau" xr:uid="{00000000-0004-0000-0000-000015000000}"/>
    <hyperlink ref="A24" display="Baarn" xr:uid="{00000000-0004-0000-0000-000016000000}"/>
    <hyperlink ref="A25" display="Barendrecht" xr:uid="{00000000-0004-0000-0000-000017000000}"/>
    <hyperlink ref="A26" display="Barneveld" xr:uid="{00000000-0004-0000-0000-000018000000}"/>
    <hyperlink ref="A27" display="Beek" xr:uid="{00000000-0004-0000-0000-000019000000}"/>
    <hyperlink ref="A28" display="Beekdaelen" xr:uid="{00000000-0004-0000-0000-00001A000000}"/>
    <hyperlink ref="A29" display="Beemster" xr:uid="{00000000-0004-0000-0000-00001B000000}"/>
    <hyperlink ref="A30" display="Beesel" xr:uid="{00000000-0004-0000-0000-00001C000000}"/>
    <hyperlink ref="A31" display="Berg en Dal" xr:uid="{00000000-0004-0000-0000-00001D000000}"/>
    <hyperlink ref="A32" display="Bergeijk" xr:uid="{00000000-0004-0000-0000-00001E000000}"/>
    <hyperlink ref="A33" display="Bergen (L)" xr:uid="{00000000-0004-0000-0000-00001F000000}"/>
    <hyperlink ref="A34" display="Bergen (NH)" xr:uid="{00000000-0004-0000-0000-000020000000}"/>
    <hyperlink ref="A35" display="Bergen op Zoom" xr:uid="{00000000-0004-0000-0000-000021000000}"/>
    <hyperlink ref="A36" display="Berkelland" xr:uid="{00000000-0004-0000-0000-000022000000}"/>
    <hyperlink ref="A37" display="Bernheze" xr:uid="{00000000-0004-0000-0000-000023000000}"/>
    <hyperlink ref="A38" display="Best" xr:uid="{00000000-0004-0000-0000-000024000000}"/>
    <hyperlink ref="A39" display="Beuningen" xr:uid="{00000000-0004-0000-0000-000025000000}"/>
    <hyperlink ref="A40" display="Beverwijk" xr:uid="{00000000-0004-0000-0000-000026000000}"/>
    <hyperlink ref="A41" display="Bladel" xr:uid="{00000000-0004-0000-0000-000027000000}"/>
    <hyperlink ref="A42" display="Blaricum" xr:uid="{00000000-0004-0000-0000-000028000000}"/>
    <hyperlink ref="A43" display="Bloemendaal" xr:uid="{00000000-0004-0000-0000-000029000000}"/>
    <hyperlink ref="A44" display="Bodegraven-Reeuwijk" xr:uid="{00000000-0004-0000-0000-00002A000000}"/>
    <hyperlink ref="A45" display="Boekel" xr:uid="{00000000-0004-0000-0000-00002B000000}"/>
    <hyperlink ref="A46" display="Borger-Odoorn" xr:uid="{00000000-0004-0000-0000-00002C000000}"/>
    <hyperlink ref="A47" display="Borne" xr:uid="{00000000-0004-0000-0000-00002D000000}"/>
    <hyperlink ref="A48" display="Borsele" xr:uid="{00000000-0004-0000-0000-00002E000000}"/>
    <hyperlink ref="A49" display="Boxmeer" xr:uid="{00000000-0004-0000-0000-00002F000000}"/>
    <hyperlink ref="A50" display="Boxtel" xr:uid="{00000000-0004-0000-0000-000030000000}"/>
    <hyperlink ref="A51" display="Breda" xr:uid="{00000000-0004-0000-0000-000031000000}"/>
    <hyperlink ref="A52" display="Brielle" xr:uid="{00000000-0004-0000-0000-000032000000}"/>
    <hyperlink ref="A53" display="Bronckhorst" xr:uid="{00000000-0004-0000-0000-000033000000}"/>
    <hyperlink ref="A54" display="Brummen" xr:uid="{00000000-0004-0000-0000-000034000000}"/>
    <hyperlink ref="A55" display="Brunssum" xr:uid="{00000000-0004-0000-0000-000035000000}"/>
    <hyperlink ref="A56" display="Bunnik" xr:uid="{00000000-0004-0000-0000-000036000000}"/>
    <hyperlink ref="A57" display="Bunschoten" xr:uid="{00000000-0004-0000-0000-000037000000}"/>
    <hyperlink ref="A58" display="Buren" xr:uid="{00000000-0004-0000-0000-000038000000}"/>
    <hyperlink ref="A59" display="Capelle aan den IJssel" xr:uid="{00000000-0004-0000-0000-000039000000}"/>
    <hyperlink ref="A60" display="Castricum" xr:uid="{00000000-0004-0000-0000-00003A000000}"/>
    <hyperlink ref="A61" display="Coevorden" xr:uid="{00000000-0004-0000-0000-00003B000000}"/>
    <hyperlink ref="A62" display="Cranendonck" xr:uid="{00000000-0004-0000-0000-00003C000000}"/>
    <hyperlink ref="A63" display="Cuijk" xr:uid="{00000000-0004-0000-0000-00003D000000}"/>
    <hyperlink ref="A64" display="Culemborg" xr:uid="{00000000-0004-0000-0000-00003E000000}"/>
    <hyperlink ref="A65" display="Dalfsen" xr:uid="{00000000-0004-0000-0000-00003F000000}"/>
    <hyperlink ref="A66" display="Dantumadiel" xr:uid="{00000000-0004-0000-0000-000040000000}"/>
    <hyperlink ref="A67" display="De Bilt" xr:uid="{00000000-0004-0000-0000-000041000000}"/>
    <hyperlink ref="A68" display="De Fryske Marren" xr:uid="{00000000-0004-0000-0000-000042000000}"/>
    <hyperlink ref="A69" display="De Ronde Venen" xr:uid="{00000000-0004-0000-0000-000043000000}"/>
    <hyperlink ref="A70" display="De Wolden" xr:uid="{00000000-0004-0000-0000-000044000000}"/>
    <hyperlink ref="A71" display="Delft" xr:uid="{00000000-0004-0000-0000-000045000000}"/>
    <hyperlink ref="A72" display="Delfzijl" xr:uid="{00000000-0004-0000-0000-000046000000}"/>
    <hyperlink ref="A73" display="Den Helder" xr:uid="{00000000-0004-0000-0000-000047000000}"/>
    <hyperlink ref="A74" display="Deurne" xr:uid="{00000000-0004-0000-0000-000048000000}"/>
    <hyperlink ref="A75" display="Deventer" xr:uid="{00000000-0004-0000-0000-000049000000}"/>
    <hyperlink ref="A76" display="Diemen" xr:uid="{00000000-0004-0000-0000-00004A000000}"/>
    <hyperlink ref="A77" display="Dinkelland" xr:uid="{00000000-0004-0000-0000-00004B000000}"/>
    <hyperlink ref="A78" display="Doesburg" xr:uid="{00000000-0004-0000-0000-00004C000000}"/>
    <hyperlink ref="A79" display="Doetinchem" xr:uid="{00000000-0004-0000-0000-00004D000000}"/>
    <hyperlink ref="A80" display="Dongen" xr:uid="{00000000-0004-0000-0000-00004E000000}"/>
    <hyperlink ref="A81" display="Dordrecht" xr:uid="{00000000-0004-0000-0000-00004F000000}"/>
    <hyperlink ref="A82" display="Drechterland" xr:uid="{00000000-0004-0000-0000-000050000000}"/>
    <hyperlink ref="A83" display="Drimmelen" xr:uid="{00000000-0004-0000-0000-000051000000}"/>
    <hyperlink ref="A84" display="Dronten" xr:uid="{00000000-0004-0000-0000-000052000000}"/>
    <hyperlink ref="A85" display="Druten" xr:uid="{00000000-0004-0000-0000-000053000000}"/>
    <hyperlink ref="A86" display="Duiven" xr:uid="{00000000-0004-0000-0000-000054000000}"/>
    <hyperlink ref="A87" display="Echt-Susteren" xr:uid="{00000000-0004-0000-0000-000055000000}"/>
    <hyperlink ref="A88" display="Edam-Volendam" xr:uid="{00000000-0004-0000-0000-000056000000}"/>
    <hyperlink ref="A89" display="Ede" xr:uid="{00000000-0004-0000-0000-000057000000}"/>
    <hyperlink ref="A90" display="Eemnes" xr:uid="{00000000-0004-0000-0000-000058000000}"/>
    <hyperlink ref="A91" display="Eersel" xr:uid="{00000000-0004-0000-0000-000059000000}"/>
    <hyperlink ref="A92" display="Eijsden-Margraten" xr:uid="{00000000-0004-0000-0000-00005A000000}"/>
    <hyperlink ref="A93" display="Eindhoven" xr:uid="{00000000-0004-0000-0000-00005B000000}"/>
    <hyperlink ref="A94" display="Elburg" xr:uid="{00000000-0004-0000-0000-00005C000000}"/>
    <hyperlink ref="A95" display="Emmen" xr:uid="{00000000-0004-0000-0000-00005D000000}"/>
    <hyperlink ref="A96" display="Enkhuizen" xr:uid="{00000000-0004-0000-0000-00005E000000}"/>
    <hyperlink ref="A97" display="Enschede" xr:uid="{00000000-0004-0000-0000-00005F000000}"/>
    <hyperlink ref="A98" display="Epe" xr:uid="{00000000-0004-0000-0000-000060000000}"/>
    <hyperlink ref="A99" display="Ermelo" xr:uid="{00000000-0004-0000-0000-000061000000}"/>
    <hyperlink ref="A100" display="Etten-Leur" xr:uid="{00000000-0004-0000-0000-000062000000}"/>
    <hyperlink ref="A101" display="Geertruidenberg" xr:uid="{00000000-0004-0000-0000-000063000000}"/>
    <hyperlink ref="A102" display="Geldrop-Mierlo" xr:uid="{00000000-0004-0000-0000-000064000000}"/>
    <hyperlink ref="A103" display="Gemert-Bakel" xr:uid="{00000000-0004-0000-0000-000065000000}"/>
    <hyperlink ref="A104" display="Gennep" xr:uid="{00000000-0004-0000-0000-000066000000}"/>
    <hyperlink ref="A105" display="Gilze en Rijen" xr:uid="{00000000-0004-0000-0000-000067000000}"/>
    <hyperlink ref="A106" display="Goeree-Overflakkee" xr:uid="{00000000-0004-0000-0000-000068000000}"/>
    <hyperlink ref="A107" display="Goes" xr:uid="{00000000-0004-0000-0000-000069000000}"/>
    <hyperlink ref="A108" display="Goirle" xr:uid="{00000000-0004-0000-0000-00006A000000}"/>
    <hyperlink ref="A109" display="Gooise Meren" xr:uid="{00000000-0004-0000-0000-00006B000000}"/>
    <hyperlink ref="A110" display="Gorinchem" xr:uid="{00000000-0004-0000-0000-00006C000000}"/>
    <hyperlink ref="A111" display="Gouda" xr:uid="{00000000-0004-0000-0000-00006D000000}"/>
    <hyperlink ref="A112" display="Grave" xr:uid="{00000000-0004-0000-0000-00006E000000}"/>
    <hyperlink ref="A113" display="Groningen" xr:uid="{00000000-0004-0000-0000-00006F000000}"/>
    <hyperlink ref="A114" display="Gulpen-Wittem" xr:uid="{00000000-0004-0000-0000-000070000000}"/>
    <hyperlink ref="A115" display="Haaksbergen" xr:uid="{00000000-0004-0000-0000-000071000000}"/>
    <hyperlink ref="A116" display="Haaren" xr:uid="{00000000-0004-0000-0000-000072000000}"/>
    <hyperlink ref="A117" display="Haarlem" xr:uid="{00000000-0004-0000-0000-000073000000}"/>
    <hyperlink ref="A118" display="Haarlemmermeer" xr:uid="{00000000-0004-0000-0000-000074000000}"/>
    <hyperlink ref="A119" display="Halderberge" xr:uid="{00000000-0004-0000-0000-000075000000}"/>
    <hyperlink ref="A120" display="Hardenberg" xr:uid="{00000000-0004-0000-0000-000076000000}"/>
    <hyperlink ref="A121" display="Harderwijk" xr:uid="{00000000-0004-0000-0000-000077000000}"/>
    <hyperlink ref="A122" display="Hardinxveld-Giessendam" xr:uid="{00000000-0004-0000-0000-000078000000}"/>
    <hyperlink ref="A123" display="Harlingen" xr:uid="{00000000-0004-0000-0000-000079000000}"/>
    <hyperlink ref="A124" display="Hattem" xr:uid="{00000000-0004-0000-0000-00007A000000}"/>
    <hyperlink ref="A125" display="Heemskerk" xr:uid="{00000000-0004-0000-0000-00007B000000}"/>
    <hyperlink ref="A126" display="Heemstede" xr:uid="{00000000-0004-0000-0000-00007C000000}"/>
    <hyperlink ref="A127" display="Heerde" xr:uid="{00000000-0004-0000-0000-00007D000000}"/>
    <hyperlink ref="A128" display="Heerenveen" xr:uid="{00000000-0004-0000-0000-00007E000000}"/>
    <hyperlink ref="A129" display="Heerhugowaard" xr:uid="{00000000-0004-0000-0000-00007F000000}"/>
    <hyperlink ref="A130" display="Heerlen" xr:uid="{00000000-0004-0000-0000-000080000000}"/>
    <hyperlink ref="A131" display="Heeze-Leende" xr:uid="{00000000-0004-0000-0000-000081000000}"/>
    <hyperlink ref="A132" display="Heiloo" xr:uid="{00000000-0004-0000-0000-000082000000}"/>
    <hyperlink ref="A133" display="Hellendoorn" xr:uid="{00000000-0004-0000-0000-000083000000}"/>
    <hyperlink ref="A134" display="Hellevoetsluis" xr:uid="{00000000-0004-0000-0000-000084000000}"/>
    <hyperlink ref="A135" display="Helmond" xr:uid="{00000000-0004-0000-0000-000085000000}"/>
    <hyperlink ref="A136" display="Hendrik-Ido-Ambacht" xr:uid="{00000000-0004-0000-0000-000086000000}"/>
    <hyperlink ref="A137" display="Hengelo (O)" xr:uid="{00000000-0004-0000-0000-000087000000}"/>
    <hyperlink ref="A138" display="Het Hogeland" xr:uid="{00000000-0004-0000-0000-000088000000}"/>
    <hyperlink ref="A139" display="Heumen" xr:uid="{00000000-0004-0000-0000-000089000000}"/>
    <hyperlink ref="A140" display="Heusden" xr:uid="{00000000-0004-0000-0000-00008A000000}"/>
    <hyperlink ref="A141" display="Hillegom" xr:uid="{00000000-0004-0000-0000-00008B000000}"/>
    <hyperlink ref="A142" display="Hilvarenbeek" xr:uid="{00000000-0004-0000-0000-00008C000000}"/>
    <hyperlink ref="A143" display="Hilversum" xr:uid="{00000000-0004-0000-0000-00008D000000}"/>
    <hyperlink ref="A144" display="Hoeksche Waard" xr:uid="{00000000-0004-0000-0000-00008E000000}"/>
    <hyperlink ref="A145" display="Hof van Twente" xr:uid="{00000000-0004-0000-0000-00008F000000}"/>
    <hyperlink ref="A146" display="Hollands Kroon" xr:uid="{00000000-0004-0000-0000-000090000000}"/>
    <hyperlink ref="A147" display="Hoogeveen" xr:uid="{00000000-0004-0000-0000-000091000000}"/>
    <hyperlink ref="A148" display="Hoorn" xr:uid="{00000000-0004-0000-0000-000092000000}"/>
    <hyperlink ref="A149" display="Horst aan de Maas" xr:uid="{00000000-0004-0000-0000-000093000000}"/>
    <hyperlink ref="A150" display="Houten" xr:uid="{00000000-0004-0000-0000-000094000000}"/>
    <hyperlink ref="A151" display="Huizen" xr:uid="{00000000-0004-0000-0000-000095000000}"/>
    <hyperlink ref="A152" display="Hulst" xr:uid="{00000000-0004-0000-0000-000096000000}"/>
    <hyperlink ref="A153" display="IJsselstein" xr:uid="{00000000-0004-0000-0000-000097000000}"/>
    <hyperlink ref="A154" display="Kaag en Braassem" xr:uid="{00000000-0004-0000-0000-000098000000}"/>
    <hyperlink ref="A155" display="Kampen" xr:uid="{00000000-0004-0000-0000-000099000000}"/>
    <hyperlink ref="A156" display="Kapelle" xr:uid="{00000000-0004-0000-0000-00009A000000}"/>
    <hyperlink ref="A157" display="Katwijk" xr:uid="{00000000-0004-0000-0000-00009B000000}"/>
    <hyperlink ref="A158" display="Kerkrade" xr:uid="{00000000-0004-0000-0000-00009C000000}"/>
    <hyperlink ref="A159" display="Koggenland" xr:uid="{00000000-0004-0000-0000-00009D000000}"/>
    <hyperlink ref="A160" display="Krimpen aan den IJssel" xr:uid="{00000000-0004-0000-0000-00009E000000}"/>
    <hyperlink ref="A161" display="Krimpenerwaard" xr:uid="{00000000-0004-0000-0000-00009F000000}"/>
    <hyperlink ref="A162" display="Laarbeek" xr:uid="{00000000-0004-0000-0000-0000A0000000}"/>
    <hyperlink ref="A163" display="Landerd" xr:uid="{00000000-0004-0000-0000-0000A1000000}"/>
    <hyperlink ref="A164" display="Landgraaf" xr:uid="{00000000-0004-0000-0000-0000A2000000}"/>
    <hyperlink ref="A165" display="Landsmeer" xr:uid="{00000000-0004-0000-0000-0000A3000000}"/>
    <hyperlink ref="A166" display="Langedijk" xr:uid="{00000000-0004-0000-0000-0000A4000000}"/>
    <hyperlink ref="A167" display="Lansingerland" xr:uid="{00000000-0004-0000-0000-0000A5000000}"/>
    <hyperlink ref="A168" display="Laren" xr:uid="{00000000-0004-0000-0000-0000A6000000}"/>
    <hyperlink ref="A169" display="Leeuwarden" xr:uid="{00000000-0004-0000-0000-0000A7000000}"/>
    <hyperlink ref="A170" display="Leiden" xr:uid="{00000000-0004-0000-0000-0000A8000000}"/>
    <hyperlink ref="A171" display="Leiderdorp" xr:uid="{00000000-0004-0000-0000-0000A9000000}"/>
    <hyperlink ref="A172" display="Leidschendam-Voorburg" xr:uid="{00000000-0004-0000-0000-0000AA000000}"/>
    <hyperlink ref="A173" display="Lelystad" xr:uid="{00000000-0004-0000-0000-0000AB000000}"/>
    <hyperlink ref="A174" display="Leudal" xr:uid="{00000000-0004-0000-0000-0000AC000000}"/>
    <hyperlink ref="A175" display="Leusden" xr:uid="{00000000-0004-0000-0000-0000AD000000}"/>
    <hyperlink ref="A176" display="Lingewaard" xr:uid="{00000000-0004-0000-0000-0000AE000000}"/>
    <hyperlink ref="A177" display="Lisse" xr:uid="{00000000-0004-0000-0000-0000AF000000}"/>
    <hyperlink ref="A178" display="Lochem" xr:uid="{00000000-0004-0000-0000-0000B0000000}"/>
    <hyperlink ref="A179" display="Loon op Zand" xr:uid="{00000000-0004-0000-0000-0000B1000000}"/>
    <hyperlink ref="A180" display="Lopik" xr:uid="{00000000-0004-0000-0000-0000B2000000}"/>
    <hyperlink ref="A181" display="Loppersum" xr:uid="{00000000-0004-0000-0000-0000B3000000}"/>
    <hyperlink ref="A182" display="Losser" xr:uid="{00000000-0004-0000-0000-0000B4000000}"/>
    <hyperlink ref="A183" display="Maasdriel" xr:uid="{00000000-0004-0000-0000-0000B5000000}"/>
    <hyperlink ref="A184" display="Maasgouw" xr:uid="{00000000-0004-0000-0000-0000B6000000}"/>
    <hyperlink ref="A185" display="Maassluis" xr:uid="{00000000-0004-0000-0000-0000B7000000}"/>
    <hyperlink ref="A186" display="Maastricht" xr:uid="{00000000-0004-0000-0000-0000B8000000}"/>
    <hyperlink ref="A187" display="Medemblik" xr:uid="{00000000-0004-0000-0000-0000B9000000}"/>
    <hyperlink ref="A188" display="Meerssen" xr:uid="{00000000-0004-0000-0000-0000BA000000}"/>
    <hyperlink ref="A189" display="Meierijstad" xr:uid="{00000000-0004-0000-0000-0000BB000000}"/>
    <hyperlink ref="A190" display="Meppel" xr:uid="{00000000-0004-0000-0000-0000BC000000}"/>
    <hyperlink ref="A191" display="Middelburg" xr:uid="{00000000-0004-0000-0000-0000BD000000}"/>
    <hyperlink ref="A192" display="Midden-Delfland" xr:uid="{00000000-0004-0000-0000-0000BE000000}"/>
    <hyperlink ref="A193" display="Midden-Drenthe" xr:uid="{00000000-0004-0000-0000-0000BF000000}"/>
    <hyperlink ref="A194" display="Midden-Groningen" xr:uid="{00000000-0004-0000-0000-0000C0000000}"/>
    <hyperlink ref="A195" display="Mill en Sint Hubert" xr:uid="{00000000-0004-0000-0000-0000C1000000}"/>
    <hyperlink ref="A196" display="Moerdijk" xr:uid="{00000000-0004-0000-0000-0000C2000000}"/>
    <hyperlink ref="A197" display="Molenlanden" xr:uid="{00000000-0004-0000-0000-0000C3000000}"/>
    <hyperlink ref="A198" display="Montferland" xr:uid="{00000000-0004-0000-0000-0000C4000000}"/>
    <hyperlink ref="A199" display="Montfoort" xr:uid="{00000000-0004-0000-0000-0000C5000000}"/>
    <hyperlink ref="A200" display="Mook en Middelaar" xr:uid="{00000000-0004-0000-0000-0000C6000000}"/>
    <hyperlink ref="A201" display="Neder-Betuwe" xr:uid="{00000000-0004-0000-0000-0000C7000000}"/>
    <hyperlink ref="A202" display="Nederweert" xr:uid="{00000000-0004-0000-0000-0000C8000000}"/>
    <hyperlink ref="A203" display="Nieuwegein" xr:uid="{00000000-0004-0000-0000-0000C9000000}"/>
    <hyperlink ref="A204" display="Nieuwkoop" xr:uid="{00000000-0004-0000-0000-0000CA000000}"/>
    <hyperlink ref="A205" display="Nijkerk" xr:uid="{00000000-0004-0000-0000-0000CB000000}"/>
    <hyperlink ref="A206" display="Nijmegen" xr:uid="{00000000-0004-0000-0000-0000CC000000}"/>
    <hyperlink ref="A207" display="Nissewaard" xr:uid="{00000000-0004-0000-0000-0000CD000000}"/>
    <hyperlink ref="A208" display="Noardeast-Fryslân" xr:uid="{00000000-0004-0000-0000-0000CE000000}"/>
    <hyperlink ref="A209" display="Noord-Beveland" xr:uid="{00000000-0004-0000-0000-0000CF000000}"/>
    <hyperlink ref="A210" display="Noordenveld" xr:uid="{00000000-0004-0000-0000-0000D0000000}"/>
    <hyperlink ref="A211" display="Noordoostpolder" xr:uid="{00000000-0004-0000-0000-0000D1000000}"/>
    <hyperlink ref="A212" display="Noordwijk" xr:uid="{00000000-0004-0000-0000-0000D2000000}"/>
    <hyperlink ref="A213" display="Nuenen, Gerwen en Nederwetten" xr:uid="{00000000-0004-0000-0000-0000D3000000}"/>
    <hyperlink ref="A214" display="Nunspeet" xr:uid="{00000000-0004-0000-0000-0000D4000000}"/>
    <hyperlink ref="A215" display="Oegstgeest" xr:uid="{00000000-0004-0000-0000-0000D5000000}"/>
    <hyperlink ref="A216" display="Oirschot" xr:uid="{00000000-0004-0000-0000-0000D6000000}"/>
    <hyperlink ref="A217" display="Oisterwijk" xr:uid="{00000000-0004-0000-0000-0000D7000000}"/>
    <hyperlink ref="A218" display="Oldambt" xr:uid="{00000000-0004-0000-0000-0000D8000000}"/>
    <hyperlink ref="A219" display="Oldebroek" xr:uid="{00000000-0004-0000-0000-0000D9000000}"/>
    <hyperlink ref="A220" display="Oldenzaal" xr:uid="{00000000-0004-0000-0000-0000DA000000}"/>
    <hyperlink ref="A221" display="Olst-Wijhe" xr:uid="{00000000-0004-0000-0000-0000DB000000}"/>
    <hyperlink ref="A222" display="Ommen" xr:uid="{00000000-0004-0000-0000-0000DC000000}"/>
    <hyperlink ref="A223" display="Oost Gelre" xr:uid="{00000000-0004-0000-0000-0000DD000000}"/>
    <hyperlink ref="A224" display="Oosterhout" xr:uid="{00000000-0004-0000-0000-0000DE000000}"/>
    <hyperlink ref="A225" display="Ooststellingwerf" xr:uid="{00000000-0004-0000-0000-0000DF000000}"/>
    <hyperlink ref="A226" display="Oostzaan" xr:uid="{00000000-0004-0000-0000-0000E0000000}"/>
    <hyperlink ref="A227" display="Opmeer" xr:uid="{00000000-0004-0000-0000-0000E1000000}"/>
    <hyperlink ref="A228" display="Opsterland" xr:uid="{00000000-0004-0000-0000-0000E2000000}"/>
    <hyperlink ref="A229" display="Oss" xr:uid="{00000000-0004-0000-0000-0000E3000000}"/>
    <hyperlink ref="A230" display="Oude IJsselstreek" xr:uid="{00000000-0004-0000-0000-0000E4000000}"/>
    <hyperlink ref="A231" display="Ouder-Amstel" xr:uid="{00000000-0004-0000-0000-0000E5000000}"/>
    <hyperlink ref="A232" display="Oudewater" xr:uid="{00000000-0004-0000-0000-0000E6000000}"/>
    <hyperlink ref="A233" display="Overbetuwe" xr:uid="{00000000-0004-0000-0000-0000E7000000}"/>
    <hyperlink ref="A234" display="Papendrecht" xr:uid="{00000000-0004-0000-0000-0000E8000000}"/>
    <hyperlink ref="A235" display="Peel en Maas" xr:uid="{00000000-0004-0000-0000-0000E9000000}"/>
    <hyperlink ref="A236" display="Pekela" xr:uid="{00000000-0004-0000-0000-0000EA000000}"/>
    <hyperlink ref="A237" display="Pijnacker-Nootdorp" xr:uid="{00000000-0004-0000-0000-0000EB000000}"/>
    <hyperlink ref="A238" display="Purmerend" xr:uid="{00000000-0004-0000-0000-0000EC000000}"/>
    <hyperlink ref="A239" display="Putten" xr:uid="{00000000-0004-0000-0000-0000ED000000}"/>
    <hyperlink ref="A240" display="Raalte" xr:uid="{00000000-0004-0000-0000-0000EE000000}"/>
    <hyperlink ref="A241" display="Reimerswaal" xr:uid="{00000000-0004-0000-0000-0000EF000000}"/>
    <hyperlink ref="A242" display="Renkum" xr:uid="{00000000-0004-0000-0000-0000F0000000}"/>
    <hyperlink ref="A243" display="Renswoude" xr:uid="{00000000-0004-0000-0000-0000F1000000}"/>
    <hyperlink ref="A244" display="Reusel-De Mierden" xr:uid="{00000000-0004-0000-0000-0000F2000000}"/>
    <hyperlink ref="A245" display="Rheden" xr:uid="{00000000-0004-0000-0000-0000F3000000}"/>
    <hyperlink ref="A246" display="Rhenen" xr:uid="{00000000-0004-0000-0000-0000F4000000}"/>
    <hyperlink ref="A247" display="Ridderkerk" xr:uid="{00000000-0004-0000-0000-0000F5000000}"/>
    <hyperlink ref="A248" display="Rijssen-Holten" xr:uid="{00000000-0004-0000-0000-0000F6000000}"/>
    <hyperlink ref="A249" display="Rijswijk" xr:uid="{00000000-0004-0000-0000-0000F7000000}"/>
    <hyperlink ref="A250" display="Roerdalen" xr:uid="{00000000-0004-0000-0000-0000F8000000}"/>
    <hyperlink ref="A251" display="Roermond" xr:uid="{00000000-0004-0000-0000-0000F9000000}"/>
    <hyperlink ref="A252" display="Roosendaal" xr:uid="{00000000-0004-0000-0000-0000FA000000}"/>
    <hyperlink ref="A253" display="Rotterdam" xr:uid="{00000000-0004-0000-0000-0000FB000000}"/>
    <hyperlink ref="A254" display="Rozendaal" xr:uid="{00000000-0004-0000-0000-0000FC000000}"/>
    <hyperlink ref="A255" display="Rucphen" xr:uid="{00000000-0004-0000-0000-0000FD000000}"/>
    <hyperlink ref="A256" display="Schagen" xr:uid="{00000000-0004-0000-0000-0000FE000000}"/>
    <hyperlink ref="A257" display="Scherpenzeel" xr:uid="{00000000-0004-0000-0000-0000FF000000}"/>
    <hyperlink ref="A258" display="Schiedam" xr:uid="{00000000-0004-0000-0000-000000010000}"/>
    <hyperlink ref="A259" display="Schiermonnikoog" xr:uid="{00000000-0004-0000-0000-000001010000}"/>
    <hyperlink ref="A260" display="Schouwen-Duiveland" xr:uid="{00000000-0004-0000-0000-000002010000}"/>
    <hyperlink ref="A261" display="'s-Gravenhage" xr:uid="{00000000-0004-0000-0000-000003010000}"/>
    <hyperlink ref="A262" display="'s-Hertogenbosch" xr:uid="{00000000-0004-0000-0000-000004010000}"/>
    <hyperlink ref="A263" display="Simpelveld" xr:uid="{00000000-0004-0000-0000-000005010000}"/>
    <hyperlink ref="A264" display="Sint Anthonis" xr:uid="{00000000-0004-0000-0000-000006010000}"/>
    <hyperlink ref="A265" display="Sint-Michielsgestel" xr:uid="{00000000-0004-0000-0000-000007010000}"/>
    <hyperlink ref="A266" display="Sittard-Geleen" xr:uid="{00000000-0004-0000-0000-000008010000}"/>
    <hyperlink ref="A267" display="Sliedrecht" xr:uid="{00000000-0004-0000-0000-000009010000}"/>
    <hyperlink ref="A268" display="Sluis" xr:uid="{00000000-0004-0000-0000-00000A010000}"/>
    <hyperlink ref="A269" display="Smallingerland" xr:uid="{00000000-0004-0000-0000-00000B010000}"/>
    <hyperlink ref="A270" display="Soest" xr:uid="{00000000-0004-0000-0000-00000C010000}"/>
    <hyperlink ref="A271" display="Someren" xr:uid="{00000000-0004-0000-0000-00000D010000}"/>
    <hyperlink ref="A272" display="Son en Breugel" xr:uid="{00000000-0004-0000-0000-00000E010000}"/>
    <hyperlink ref="A273" display="Stadskanaal" xr:uid="{00000000-0004-0000-0000-00000F010000}"/>
    <hyperlink ref="A274" display="Staphorst" xr:uid="{00000000-0004-0000-0000-000010010000}"/>
    <hyperlink ref="A275" display="Stede Broec" xr:uid="{00000000-0004-0000-0000-000011010000}"/>
    <hyperlink ref="A276" display="Steenbergen" xr:uid="{00000000-0004-0000-0000-000012010000}"/>
    <hyperlink ref="A277" display="Steenwijkerland" xr:uid="{00000000-0004-0000-0000-000013010000}"/>
    <hyperlink ref="A278" display="Stein" xr:uid="{00000000-0004-0000-0000-000014010000}"/>
    <hyperlink ref="A279" display="Stichtse Vecht" xr:uid="{00000000-0004-0000-0000-000015010000}"/>
    <hyperlink ref="A280" display="Súdwest-Fryslân" xr:uid="{00000000-0004-0000-0000-000016010000}"/>
    <hyperlink ref="A281" display="Terneuzen" xr:uid="{00000000-0004-0000-0000-000017010000}"/>
    <hyperlink ref="A282" display="Terschelling" xr:uid="{00000000-0004-0000-0000-000018010000}"/>
    <hyperlink ref="A283" display="Texel" xr:uid="{00000000-0004-0000-0000-000019010000}"/>
    <hyperlink ref="A284" display="Teylingen" xr:uid="{00000000-0004-0000-0000-00001A010000}"/>
    <hyperlink ref="A285" display="Tholen" xr:uid="{00000000-0004-0000-0000-00001B010000}"/>
    <hyperlink ref="A286" display="Tiel" xr:uid="{00000000-0004-0000-0000-00001C010000}"/>
    <hyperlink ref="A287" display="Tilburg" xr:uid="{00000000-0004-0000-0000-00001D010000}"/>
    <hyperlink ref="A288" display="Tubbergen" xr:uid="{00000000-0004-0000-0000-00001E010000}"/>
    <hyperlink ref="A289" display="Twenterand" xr:uid="{00000000-0004-0000-0000-00001F010000}"/>
    <hyperlink ref="A290" display="Tynaarlo" xr:uid="{00000000-0004-0000-0000-000020010000}"/>
    <hyperlink ref="A291" display="Tytsjerksteradiel" xr:uid="{00000000-0004-0000-0000-000021010000}"/>
    <hyperlink ref="A292" display="Uden" xr:uid="{00000000-0004-0000-0000-000022010000}"/>
    <hyperlink ref="A293" display="Uitgeest" xr:uid="{00000000-0004-0000-0000-000023010000}"/>
    <hyperlink ref="A294" display="Uithoorn" xr:uid="{00000000-0004-0000-0000-000024010000}"/>
    <hyperlink ref="A295" display="Urk" xr:uid="{00000000-0004-0000-0000-000025010000}"/>
    <hyperlink ref="A296" display="Utrecht" xr:uid="{00000000-0004-0000-0000-000026010000}"/>
    <hyperlink ref="A297" display="Utrechtse Heuvelrug" xr:uid="{00000000-0004-0000-0000-000027010000}"/>
    <hyperlink ref="A298" display="Vaals" xr:uid="{00000000-0004-0000-0000-000028010000}"/>
    <hyperlink ref="A299" display="Valkenburg aan de Geul" xr:uid="{00000000-0004-0000-0000-000029010000}"/>
    <hyperlink ref="A300" display="Valkenswaard" xr:uid="{00000000-0004-0000-0000-00002A010000}"/>
    <hyperlink ref="A301" display="Veendam" xr:uid="{00000000-0004-0000-0000-00002B010000}"/>
    <hyperlink ref="A302" display="Veenendaal" xr:uid="{00000000-0004-0000-0000-00002C010000}"/>
    <hyperlink ref="A303" display="Veere" xr:uid="{00000000-0004-0000-0000-00002D010000}"/>
    <hyperlink ref="A304" display="Veldhoven" xr:uid="{00000000-0004-0000-0000-00002E010000}"/>
    <hyperlink ref="A305" display="Velsen" xr:uid="{00000000-0004-0000-0000-00002F010000}"/>
    <hyperlink ref="A306" display="Venlo" xr:uid="{00000000-0004-0000-0000-000030010000}"/>
    <hyperlink ref="A307" display="Venray" xr:uid="{00000000-0004-0000-0000-000031010000}"/>
    <hyperlink ref="A308" display="Vijfheerenlanden" xr:uid="{00000000-0004-0000-0000-000032010000}"/>
    <hyperlink ref="A309" display="Vlaardingen" xr:uid="{00000000-0004-0000-0000-000033010000}"/>
    <hyperlink ref="A310" display="Vlieland" xr:uid="{00000000-0004-0000-0000-000034010000}"/>
    <hyperlink ref="A311" display="Vlissingen" xr:uid="{00000000-0004-0000-0000-000035010000}"/>
    <hyperlink ref="A312" display="Voerendaal" xr:uid="{00000000-0004-0000-0000-000036010000}"/>
    <hyperlink ref="A313" display="Voorschoten" xr:uid="{00000000-0004-0000-0000-000037010000}"/>
    <hyperlink ref="A314" display="Voorst" xr:uid="{00000000-0004-0000-0000-000038010000}"/>
    <hyperlink ref="A315" display="Vught" xr:uid="{00000000-0004-0000-0000-000039010000}"/>
    <hyperlink ref="A316" display="Waadhoeke" xr:uid="{00000000-0004-0000-0000-00003A010000}"/>
    <hyperlink ref="A317" display="Waalre" xr:uid="{00000000-0004-0000-0000-00003B010000}"/>
    <hyperlink ref="A318" display="Waalwijk" xr:uid="{00000000-0004-0000-0000-00003C010000}"/>
    <hyperlink ref="A319" display="Waddinxveen" xr:uid="{00000000-0004-0000-0000-00003D010000}"/>
    <hyperlink ref="A320" display="Wageningen" xr:uid="{00000000-0004-0000-0000-00003E010000}"/>
    <hyperlink ref="A321" display="Wassenaar" xr:uid="{00000000-0004-0000-0000-00003F010000}"/>
    <hyperlink ref="A322" display="Waterland" xr:uid="{00000000-0004-0000-0000-000040010000}"/>
    <hyperlink ref="A323" display="Weert" xr:uid="{00000000-0004-0000-0000-000041010000}"/>
    <hyperlink ref="A324" display="Weesp" xr:uid="{00000000-0004-0000-0000-000042010000}"/>
    <hyperlink ref="A325" display="West Betuwe" xr:uid="{00000000-0004-0000-0000-000043010000}"/>
    <hyperlink ref="A326" display="West Maas en Waal" xr:uid="{00000000-0004-0000-0000-000044010000}"/>
    <hyperlink ref="A327" display="Westerkwartier" xr:uid="{00000000-0004-0000-0000-000045010000}"/>
    <hyperlink ref="A328" display="Westerveld" xr:uid="{00000000-0004-0000-0000-000046010000}"/>
    <hyperlink ref="A329" display="Westervoort" xr:uid="{00000000-0004-0000-0000-000047010000}"/>
    <hyperlink ref="A330" display="Westerwolde" xr:uid="{00000000-0004-0000-0000-000048010000}"/>
    <hyperlink ref="A331" display="Westland" xr:uid="{00000000-0004-0000-0000-000049010000}"/>
    <hyperlink ref="A332" display="Weststellingwerf" xr:uid="{00000000-0004-0000-0000-00004A010000}"/>
    <hyperlink ref="A333" display="Westvoorne" xr:uid="{00000000-0004-0000-0000-00004B010000}"/>
    <hyperlink ref="A334" display="Wierden" xr:uid="{00000000-0004-0000-0000-00004C010000}"/>
    <hyperlink ref="A335" display="Wijchen" xr:uid="{00000000-0004-0000-0000-00004D010000}"/>
    <hyperlink ref="A336" display="Wijdemeren" xr:uid="{00000000-0004-0000-0000-00004E010000}"/>
    <hyperlink ref="A337" display="Wijk bij Duurstede" xr:uid="{00000000-0004-0000-0000-00004F010000}"/>
    <hyperlink ref="A338" display="Winterswijk" xr:uid="{00000000-0004-0000-0000-000050010000}"/>
    <hyperlink ref="A339" display="Woensdrecht" xr:uid="{00000000-0004-0000-0000-000051010000}"/>
    <hyperlink ref="A340" display="Woerden" xr:uid="{00000000-0004-0000-0000-000052010000}"/>
    <hyperlink ref="A341" display="Wormerland" xr:uid="{00000000-0004-0000-0000-000053010000}"/>
    <hyperlink ref="A342" display="Woudenberg" xr:uid="{00000000-0004-0000-0000-000054010000}"/>
    <hyperlink ref="A343" display="Zaanstad" xr:uid="{00000000-0004-0000-0000-000055010000}"/>
    <hyperlink ref="A344" display="Zaltbommel" xr:uid="{00000000-0004-0000-0000-000056010000}"/>
    <hyperlink ref="A345" display="Zandvoort" xr:uid="{00000000-0004-0000-0000-000057010000}"/>
    <hyperlink ref="A346" display="Zeewolde" xr:uid="{00000000-0004-0000-0000-000058010000}"/>
    <hyperlink ref="A347" display="Zeist" xr:uid="{00000000-0004-0000-0000-000059010000}"/>
    <hyperlink ref="A348" display="Zevenaar" xr:uid="{00000000-0004-0000-0000-00005A010000}"/>
    <hyperlink ref="A349" display="Zoetermeer" xr:uid="{00000000-0004-0000-0000-00005B010000}"/>
    <hyperlink ref="A350" display="Zoeterwoude" xr:uid="{00000000-0004-0000-0000-00005C010000}"/>
    <hyperlink ref="A351" display="Zuidplas" xr:uid="{00000000-0004-0000-0000-00005D010000}"/>
    <hyperlink ref="A352" display="Zundert" xr:uid="{00000000-0004-0000-0000-00005E010000}"/>
    <hyperlink ref="A353" display="Zutphen" xr:uid="{00000000-0004-0000-0000-00005F010000}"/>
    <hyperlink ref="A354" display="Zwartewaterland" xr:uid="{00000000-0004-0000-0000-000060010000}"/>
    <hyperlink ref="A355" display="Zwijndrecht" xr:uid="{00000000-0004-0000-0000-000061010000}"/>
    <hyperlink ref="A356" display="Zwolle" xr:uid="{00000000-0004-0000-0000-000062010000}"/>
  </hyperlink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88" zoomScale="83" zoomScaleNormal="83" workbookViewId="0">
      <selection activeCell="K124" sqref="K124"/>
    </sheetView>
  </sheetViews>
  <sheetFormatPr defaultRowHeight="14.5"/>
  <cols>
    <col min="10" max="10" width="8.1796875" customWidth="1"/>
  </cols>
  <sheetData>
    <row r="1" spans="1:1">
      <c r="A1" t="s">
        <v>423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56"/>
  <sheetViews>
    <sheetView topLeftCell="A178" workbookViewId="0">
      <selection activeCell="F35" sqref="F35"/>
    </sheetView>
  </sheetViews>
  <sheetFormatPr defaultColWidth="22.81640625" defaultRowHeight="14.5"/>
  <cols>
    <col min="2" max="5" width="0" hidden="1" customWidth="1"/>
  </cols>
  <sheetData>
    <row r="1" spans="1:9">
      <c r="A1" s="9" t="s">
        <v>24</v>
      </c>
      <c r="B1" s="10" t="s">
        <v>424</v>
      </c>
      <c r="C1" s="11">
        <v>25386</v>
      </c>
      <c r="D1" s="12">
        <v>276.08999999999997</v>
      </c>
      <c r="E1" s="12">
        <v>91.9</v>
      </c>
      <c r="F1" s="5" t="s">
        <v>25</v>
      </c>
      <c r="H1" s="6" t="s">
        <v>24</v>
      </c>
      <c r="I1" t="str">
        <f>VLOOKUP(H1,A$1:F$355,6,FALSE)</f>
        <v>Drenthe</v>
      </c>
    </row>
    <row r="2" spans="1:9">
      <c r="A2" s="9" t="s">
        <v>26</v>
      </c>
      <c r="B2" s="10" t="s">
        <v>424</v>
      </c>
      <c r="C2" s="11">
        <v>31724</v>
      </c>
      <c r="D2" s="12">
        <v>20.12</v>
      </c>
      <c r="E2" s="13">
        <v>1576.7</v>
      </c>
      <c r="F2" s="5" t="s">
        <v>27</v>
      </c>
      <c r="H2" s="7" t="s">
        <v>26</v>
      </c>
      <c r="I2" t="str">
        <f t="shared" ref="I2:I65" si="0">VLOOKUP(H2,A$1:F$355,6,FALSE)</f>
        <v>Noord-Holland</v>
      </c>
    </row>
    <row r="3" spans="1:9">
      <c r="A3" s="9" t="s">
        <v>28</v>
      </c>
      <c r="B3" s="10" t="s">
        <v>424</v>
      </c>
      <c r="C3" s="11">
        <v>27007</v>
      </c>
      <c r="D3" s="12">
        <v>96.54</v>
      </c>
      <c r="E3" s="12">
        <v>279.7</v>
      </c>
      <c r="F3" s="5" t="s">
        <v>29</v>
      </c>
      <c r="H3" s="6" t="s">
        <v>28</v>
      </c>
      <c r="I3" t="str">
        <f t="shared" si="0"/>
        <v>Gelderland</v>
      </c>
    </row>
    <row r="4" spans="1:9">
      <c r="A4" s="9" t="s">
        <v>30</v>
      </c>
      <c r="B4" s="10" t="s">
        <v>424</v>
      </c>
      <c r="C4" s="11">
        <v>27871</v>
      </c>
      <c r="D4" s="12">
        <v>102.23</v>
      </c>
      <c r="E4" s="12">
        <v>272.60000000000002</v>
      </c>
      <c r="F4" s="5" t="s">
        <v>31</v>
      </c>
      <c r="H4" s="7" t="s">
        <v>30</v>
      </c>
      <c r="I4" t="str">
        <f t="shared" si="0"/>
        <v>Fryslân / Friesland</v>
      </c>
    </row>
    <row r="5" spans="1:9">
      <c r="A5" s="9" t="s">
        <v>32</v>
      </c>
      <c r="B5" s="10" t="s">
        <v>424</v>
      </c>
      <c r="C5" s="11">
        <v>20060</v>
      </c>
      <c r="D5" s="12">
        <v>8.7799999999999994</v>
      </c>
      <c r="E5" s="13">
        <v>2284.6999999999998</v>
      </c>
      <c r="F5" s="5" t="s">
        <v>33</v>
      </c>
      <c r="H5" s="6" t="s">
        <v>32</v>
      </c>
      <c r="I5" t="str">
        <f t="shared" si="0"/>
        <v>Zuid-Holland</v>
      </c>
    </row>
    <row r="6" spans="1:9">
      <c r="A6" s="9" t="s">
        <v>34</v>
      </c>
      <c r="B6" s="10" t="s">
        <v>424</v>
      </c>
      <c r="C6" s="11">
        <v>25292</v>
      </c>
      <c r="D6" s="12">
        <v>21.69</v>
      </c>
      <c r="E6" s="13">
        <v>1166.0999999999999</v>
      </c>
      <c r="F6" s="5" t="s">
        <v>33</v>
      </c>
      <c r="H6" s="7" t="s">
        <v>34</v>
      </c>
      <c r="I6" t="str">
        <f t="shared" si="0"/>
        <v>Zuid-Holland</v>
      </c>
    </row>
    <row r="7" spans="1:9">
      <c r="A7" s="9" t="s">
        <v>35</v>
      </c>
      <c r="B7" s="10" t="s">
        <v>424</v>
      </c>
      <c r="C7" s="11">
        <v>108578</v>
      </c>
      <c r="D7" s="12">
        <v>110.46</v>
      </c>
      <c r="E7" s="12">
        <v>983</v>
      </c>
      <c r="F7" s="5" t="s">
        <v>27</v>
      </c>
      <c r="H7" s="6" t="s">
        <v>35</v>
      </c>
      <c r="I7" t="str">
        <f t="shared" si="0"/>
        <v>Noord-Holland</v>
      </c>
    </row>
    <row r="8" spans="1:9">
      <c r="A8" s="9" t="s">
        <v>36</v>
      </c>
      <c r="B8" s="10" t="s">
        <v>424</v>
      </c>
      <c r="C8" s="11">
        <v>72883</v>
      </c>
      <c r="D8" s="12">
        <v>67.27</v>
      </c>
      <c r="E8" s="13">
        <v>1083.4000000000001</v>
      </c>
      <c r="F8" s="5" t="s">
        <v>37</v>
      </c>
      <c r="H8" s="7" t="s">
        <v>36</v>
      </c>
      <c r="I8" t="str">
        <f t="shared" si="0"/>
        <v>Overijssel</v>
      </c>
    </row>
    <row r="9" spans="1:9">
      <c r="A9" s="9" t="s">
        <v>38</v>
      </c>
      <c r="B9" s="10" t="s">
        <v>424</v>
      </c>
      <c r="C9" s="11">
        <v>207819</v>
      </c>
      <c r="D9" s="12">
        <v>129.19</v>
      </c>
      <c r="E9" s="13">
        <v>1608.6</v>
      </c>
      <c r="F9" s="5" t="s">
        <v>39</v>
      </c>
      <c r="H9" s="6" t="s">
        <v>38</v>
      </c>
      <c r="I9" t="str">
        <f t="shared" si="0"/>
        <v>Flevoland</v>
      </c>
    </row>
    <row r="10" spans="1:9">
      <c r="A10" s="9" t="s">
        <v>40</v>
      </c>
      <c r="B10" s="10" t="s">
        <v>424</v>
      </c>
      <c r="C10" s="11">
        <v>111036</v>
      </c>
      <c r="D10" s="12">
        <v>126.23</v>
      </c>
      <c r="E10" s="12">
        <v>879.6</v>
      </c>
      <c r="F10" s="5" t="s">
        <v>33</v>
      </c>
      <c r="H10" s="7" t="s">
        <v>40</v>
      </c>
      <c r="I10" t="str">
        <f t="shared" si="0"/>
        <v>Zuid-Holland</v>
      </c>
    </row>
    <row r="11" spans="1:9">
      <c r="A11" s="9" t="s">
        <v>41</v>
      </c>
      <c r="B11" s="10" t="s">
        <v>424</v>
      </c>
      <c r="C11" s="11">
        <v>10139</v>
      </c>
      <c r="D11" s="12">
        <v>93.04</v>
      </c>
      <c r="E11" s="12">
        <v>109</v>
      </c>
      <c r="F11" s="5" t="s">
        <v>42</v>
      </c>
      <c r="H11" s="6" t="s">
        <v>41</v>
      </c>
      <c r="I11" t="str">
        <f t="shared" si="0"/>
        <v>Noord-Brabant</v>
      </c>
    </row>
    <row r="12" spans="1:9">
      <c r="A12" s="9" t="s">
        <v>43</v>
      </c>
      <c r="B12" s="10" t="s">
        <v>424</v>
      </c>
      <c r="C12" s="11">
        <v>55391</v>
      </c>
      <c r="D12" s="12">
        <v>200.63</v>
      </c>
      <c r="E12" s="12">
        <v>276.10000000000002</v>
      </c>
      <c r="F12" s="5" t="s">
        <v>42</v>
      </c>
      <c r="H12" s="7" t="s">
        <v>43</v>
      </c>
      <c r="I12" t="str">
        <f t="shared" si="0"/>
        <v>Noord-Brabant</v>
      </c>
    </row>
    <row r="13" spans="1:9">
      <c r="A13" s="9" t="s">
        <v>44</v>
      </c>
      <c r="B13" s="10" t="s">
        <v>424</v>
      </c>
      <c r="C13" s="11">
        <v>3674</v>
      </c>
      <c r="D13" s="12">
        <v>59.11</v>
      </c>
      <c r="E13" s="12">
        <v>62.2</v>
      </c>
      <c r="F13" s="5" t="s">
        <v>31</v>
      </c>
      <c r="H13" s="6" t="s">
        <v>44</v>
      </c>
      <c r="I13" t="str">
        <f t="shared" si="0"/>
        <v>Fryslân / Friesland</v>
      </c>
    </row>
    <row r="14" spans="1:9">
      <c r="A14" s="9" t="s">
        <v>45</v>
      </c>
      <c r="B14" s="10" t="s">
        <v>424</v>
      </c>
      <c r="C14" s="11">
        <v>156294</v>
      </c>
      <c r="D14" s="12">
        <v>62.62</v>
      </c>
      <c r="E14" s="13">
        <v>2495.9</v>
      </c>
      <c r="F14" s="5" t="s">
        <v>46</v>
      </c>
      <c r="H14" s="7" t="s">
        <v>45</v>
      </c>
      <c r="I14" t="str">
        <f t="shared" si="0"/>
        <v>Utrecht</v>
      </c>
    </row>
    <row r="15" spans="1:9">
      <c r="A15" s="9" t="s">
        <v>47</v>
      </c>
      <c r="B15" s="10" t="s">
        <v>424</v>
      </c>
      <c r="C15" s="11">
        <v>90827</v>
      </c>
      <c r="D15" s="12">
        <v>41.13</v>
      </c>
      <c r="E15" s="13">
        <v>2208.3000000000002</v>
      </c>
      <c r="F15" s="5" t="s">
        <v>27</v>
      </c>
      <c r="H15" s="6" t="s">
        <v>47</v>
      </c>
      <c r="I15" t="str">
        <f t="shared" si="0"/>
        <v>Noord-Holland</v>
      </c>
    </row>
    <row r="16" spans="1:9">
      <c r="A16" s="9" t="s">
        <v>48</v>
      </c>
      <c r="B16" s="10" t="s">
        <v>424</v>
      </c>
      <c r="C16" s="11">
        <v>863202</v>
      </c>
      <c r="D16" s="12">
        <v>165.5</v>
      </c>
      <c r="E16" s="13">
        <v>5215.7</v>
      </c>
      <c r="F16" s="5" t="s">
        <v>27</v>
      </c>
      <c r="H16" s="7" t="s">
        <v>48</v>
      </c>
      <c r="I16" t="str">
        <f t="shared" si="0"/>
        <v>Noord-Holland</v>
      </c>
    </row>
    <row r="17" spans="1:9">
      <c r="A17" s="9" t="s">
        <v>49</v>
      </c>
      <c r="B17" s="10" t="s">
        <v>424</v>
      </c>
      <c r="C17" s="11">
        <v>162456</v>
      </c>
      <c r="D17" s="12">
        <v>339.89</v>
      </c>
      <c r="E17" s="12">
        <v>478</v>
      </c>
      <c r="F17" s="5" t="s">
        <v>29</v>
      </c>
      <c r="H17" s="6" t="s">
        <v>49</v>
      </c>
      <c r="I17" t="str">
        <f t="shared" si="0"/>
        <v>Gelderland</v>
      </c>
    </row>
    <row r="18" spans="1:9">
      <c r="A18" s="9" t="s">
        <v>50</v>
      </c>
      <c r="B18" s="10" t="s">
        <v>424</v>
      </c>
      <c r="C18" s="11">
        <v>11713</v>
      </c>
      <c r="D18" s="12">
        <v>23.78</v>
      </c>
      <c r="E18" s="12">
        <v>492.6</v>
      </c>
      <c r="F18" s="5" t="s">
        <v>51</v>
      </c>
      <c r="H18" s="7" t="s">
        <v>50</v>
      </c>
      <c r="I18" t="str">
        <f t="shared" si="0"/>
        <v>Groningen</v>
      </c>
    </row>
    <row r="19" spans="1:9">
      <c r="A19" s="9" t="s">
        <v>52</v>
      </c>
      <c r="B19" s="10" t="s">
        <v>424</v>
      </c>
      <c r="C19" s="11">
        <v>159277</v>
      </c>
      <c r="D19" s="12">
        <v>97.82</v>
      </c>
      <c r="E19" s="13">
        <v>1628.3</v>
      </c>
      <c r="F19" s="5" t="s">
        <v>29</v>
      </c>
      <c r="H19" s="6" t="s">
        <v>52</v>
      </c>
      <c r="I19" t="str">
        <f t="shared" si="0"/>
        <v>Gelderland</v>
      </c>
    </row>
    <row r="20" spans="1:9">
      <c r="A20" s="9" t="s">
        <v>53</v>
      </c>
      <c r="B20" s="10" t="s">
        <v>424</v>
      </c>
      <c r="C20" s="11">
        <v>67970</v>
      </c>
      <c r="D20" s="12">
        <v>81.89</v>
      </c>
      <c r="E20" s="12">
        <v>830</v>
      </c>
      <c r="F20" s="5" t="s">
        <v>25</v>
      </c>
      <c r="H20" s="8" t="s">
        <v>53</v>
      </c>
      <c r="I20" t="str">
        <f t="shared" si="0"/>
        <v>Drenthe</v>
      </c>
    </row>
    <row r="21" spans="1:9">
      <c r="A21" s="9" t="s">
        <v>54</v>
      </c>
      <c r="B21" s="10" t="s">
        <v>424</v>
      </c>
      <c r="C21" s="11">
        <v>16714</v>
      </c>
      <c r="D21" s="12">
        <v>70.17</v>
      </c>
      <c r="E21" s="12">
        <v>238.2</v>
      </c>
      <c r="F21" s="5" t="s">
        <v>42</v>
      </c>
      <c r="H21" s="6" t="s">
        <v>54</v>
      </c>
      <c r="I21" t="str">
        <f t="shared" si="0"/>
        <v>Noord-Brabant</v>
      </c>
    </row>
    <row r="22" spans="1:9">
      <c r="A22" s="9" t="s">
        <v>55</v>
      </c>
      <c r="B22" s="10" t="s">
        <v>424</v>
      </c>
      <c r="C22" s="11">
        <v>6848</v>
      </c>
      <c r="D22" s="12">
        <v>76.14</v>
      </c>
      <c r="E22" s="12">
        <v>89.9</v>
      </c>
      <c r="F22" s="5" t="s">
        <v>42</v>
      </c>
      <c r="H22" s="7" t="s">
        <v>55</v>
      </c>
      <c r="I22" t="str">
        <f t="shared" si="0"/>
        <v>Noord-Brabant</v>
      </c>
    </row>
    <row r="23" spans="1:9">
      <c r="A23" s="9" t="s">
        <v>56</v>
      </c>
      <c r="B23" s="10" t="s">
        <v>424</v>
      </c>
      <c r="C23" s="11">
        <v>24764</v>
      </c>
      <c r="D23" s="12">
        <v>32.54</v>
      </c>
      <c r="E23" s="12">
        <v>761</v>
      </c>
      <c r="F23" s="5" t="s">
        <v>46</v>
      </c>
      <c r="H23" s="6" t="s">
        <v>56</v>
      </c>
      <c r="I23" t="str">
        <f t="shared" si="0"/>
        <v>Utrecht</v>
      </c>
    </row>
    <row r="24" spans="1:9">
      <c r="A24" s="9" t="s">
        <v>57</v>
      </c>
      <c r="B24" s="10" t="s">
        <v>424</v>
      </c>
      <c r="C24" s="11">
        <v>48688</v>
      </c>
      <c r="D24" s="12">
        <v>19.75</v>
      </c>
      <c r="E24" s="13">
        <v>2465.1999999999998</v>
      </c>
      <c r="F24" s="5" t="s">
        <v>33</v>
      </c>
      <c r="H24" s="7" t="s">
        <v>57</v>
      </c>
      <c r="I24" t="str">
        <f t="shared" si="0"/>
        <v>Zuid-Holland</v>
      </c>
    </row>
    <row r="25" spans="1:9">
      <c r="A25" s="9" t="s">
        <v>58</v>
      </c>
      <c r="B25" s="10" t="s">
        <v>424</v>
      </c>
      <c r="C25" s="11">
        <v>57960</v>
      </c>
      <c r="D25" s="12">
        <v>175.9</v>
      </c>
      <c r="E25" s="12">
        <v>329.5</v>
      </c>
      <c r="F25" s="5" t="s">
        <v>29</v>
      </c>
      <c r="H25" s="6" t="s">
        <v>58</v>
      </c>
      <c r="I25" t="str">
        <f t="shared" si="0"/>
        <v>Gelderland</v>
      </c>
    </row>
    <row r="26" spans="1:9">
      <c r="A26" s="9" t="s">
        <v>59</v>
      </c>
      <c r="B26" s="10" t="s">
        <v>424</v>
      </c>
      <c r="C26" s="11">
        <v>15927</v>
      </c>
      <c r="D26" s="12">
        <v>21.03</v>
      </c>
      <c r="E26" s="12">
        <v>757.3</v>
      </c>
      <c r="F26" s="5" t="s">
        <v>60</v>
      </c>
      <c r="H26" s="7" t="s">
        <v>59</v>
      </c>
      <c r="I26" t="str">
        <f t="shared" si="0"/>
        <v>Limburg</v>
      </c>
    </row>
    <row r="27" spans="1:9">
      <c r="A27" s="9" t="s">
        <v>61</v>
      </c>
      <c r="B27" s="10" t="s">
        <v>424</v>
      </c>
      <c r="C27" s="11">
        <v>35722</v>
      </c>
      <c r="D27" s="12">
        <v>78.3</v>
      </c>
      <c r="E27" s="12">
        <v>456.2</v>
      </c>
      <c r="F27" s="5" t="s">
        <v>60</v>
      </c>
      <c r="H27" s="6" t="s">
        <v>61</v>
      </c>
      <c r="I27" t="str">
        <f t="shared" si="0"/>
        <v>Limburg</v>
      </c>
    </row>
    <row r="28" spans="1:9">
      <c r="A28" s="9" t="s">
        <v>62</v>
      </c>
      <c r="B28" s="10" t="s">
        <v>424</v>
      </c>
      <c r="C28" s="11">
        <v>9748</v>
      </c>
      <c r="D28" s="12">
        <v>70.58</v>
      </c>
      <c r="E28" s="12">
        <v>138.1</v>
      </c>
      <c r="F28" s="5" t="s">
        <v>27</v>
      </c>
      <c r="H28" s="7" t="s">
        <v>62</v>
      </c>
      <c r="I28" t="str">
        <f t="shared" si="0"/>
        <v>Noord-Holland</v>
      </c>
    </row>
    <row r="29" spans="1:9">
      <c r="A29" s="9" t="s">
        <v>63</v>
      </c>
      <c r="B29" s="10" t="s">
        <v>424</v>
      </c>
      <c r="C29" s="11">
        <v>13526</v>
      </c>
      <c r="D29" s="12">
        <v>27.99</v>
      </c>
      <c r="E29" s="12">
        <v>483.2</v>
      </c>
      <c r="F29" s="5" t="s">
        <v>60</v>
      </c>
      <c r="H29" s="6" t="s">
        <v>63</v>
      </c>
      <c r="I29" t="str">
        <f t="shared" si="0"/>
        <v>Limburg</v>
      </c>
    </row>
    <row r="30" spans="1:9">
      <c r="A30" s="9" t="s">
        <v>64</v>
      </c>
      <c r="B30" s="10" t="s">
        <v>424</v>
      </c>
      <c r="C30" s="11">
        <v>34766</v>
      </c>
      <c r="D30" s="12">
        <v>86.35</v>
      </c>
      <c r="E30" s="12">
        <v>402.6</v>
      </c>
      <c r="F30" s="5" t="s">
        <v>29</v>
      </c>
      <c r="H30" s="7" t="s">
        <v>64</v>
      </c>
      <c r="I30" t="str">
        <f t="shared" si="0"/>
        <v>Gelderland</v>
      </c>
    </row>
    <row r="31" spans="1:9">
      <c r="A31" s="9" t="s">
        <v>65</v>
      </c>
      <c r="B31" s="10" t="s">
        <v>424</v>
      </c>
      <c r="C31" s="11">
        <v>18497</v>
      </c>
      <c r="D31" s="12">
        <v>101</v>
      </c>
      <c r="E31" s="12">
        <v>183.1</v>
      </c>
      <c r="F31" s="5" t="s">
        <v>42</v>
      </c>
      <c r="H31" s="6" t="s">
        <v>65</v>
      </c>
      <c r="I31" t="str">
        <f t="shared" si="0"/>
        <v>Noord-Brabant</v>
      </c>
    </row>
    <row r="32" spans="1:9">
      <c r="A32" s="6" t="s">
        <v>67</v>
      </c>
      <c r="B32" s="10" t="s">
        <v>424</v>
      </c>
      <c r="C32" s="11">
        <v>29965</v>
      </c>
      <c r="D32" s="12">
        <v>98.96</v>
      </c>
      <c r="E32" s="12">
        <v>302.8</v>
      </c>
      <c r="F32" s="5" t="s">
        <v>27</v>
      </c>
      <c r="H32" s="7" t="s">
        <v>66</v>
      </c>
      <c r="I32" t="str">
        <f t="shared" si="0"/>
        <v>Limburg</v>
      </c>
    </row>
    <row r="33" spans="1:9">
      <c r="A33" s="7" t="s">
        <v>66</v>
      </c>
      <c r="B33" s="10" t="s">
        <v>424</v>
      </c>
      <c r="C33" s="11">
        <v>13134</v>
      </c>
      <c r="D33" s="12">
        <v>103.24</v>
      </c>
      <c r="E33" s="12">
        <v>127.2</v>
      </c>
      <c r="F33" s="5" t="s">
        <v>60</v>
      </c>
      <c r="H33" s="6" t="s">
        <v>67</v>
      </c>
      <c r="I33" t="str">
        <f t="shared" si="0"/>
        <v>Noord-Holland</v>
      </c>
    </row>
    <row r="34" spans="1:9">
      <c r="A34" s="9" t="s">
        <v>68</v>
      </c>
      <c r="B34" s="10" t="s">
        <v>424</v>
      </c>
      <c r="C34" s="11">
        <v>66805</v>
      </c>
      <c r="D34" s="12">
        <v>79.959999999999994</v>
      </c>
      <c r="E34" s="12">
        <v>835.5</v>
      </c>
      <c r="F34" s="5" t="s">
        <v>42</v>
      </c>
      <c r="H34" s="7" t="s">
        <v>68</v>
      </c>
      <c r="I34" t="str">
        <f t="shared" si="0"/>
        <v>Noord-Brabant</v>
      </c>
    </row>
    <row r="35" spans="1:9">
      <c r="A35" s="9" t="s">
        <v>69</v>
      </c>
      <c r="B35" s="10" t="s">
        <v>424</v>
      </c>
      <c r="C35" s="11">
        <v>43899</v>
      </c>
      <c r="D35" s="12">
        <v>258.06</v>
      </c>
      <c r="E35" s="12">
        <v>170.1</v>
      </c>
      <c r="F35" s="5" t="s">
        <v>29</v>
      </c>
      <c r="H35" s="6" t="s">
        <v>69</v>
      </c>
      <c r="I35" t="str">
        <f t="shared" si="0"/>
        <v>Gelderland</v>
      </c>
    </row>
    <row r="36" spans="1:9">
      <c r="A36" s="9" t="s">
        <v>70</v>
      </c>
      <c r="B36" s="10" t="s">
        <v>424</v>
      </c>
      <c r="C36" s="11">
        <v>30802</v>
      </c>
      <c r="D36" s="12">
        <v>89.73</v>
      </c>
      <c r="E36" s="12">
        <v>343.3</v>
      </c>
      <c r="F36" s="5" t="s">
        <v>42</v>
      </c>
      <c r="H36" s="7" t="s">
        <v>70</v>
      </c>
      <c r="I36" t="str">
        <f t="shared" si="0"/>
        <v>Noord-Brabant</v>
      </c>
    </row>
    <row r="37" spans="1:9">
      <c r="A37" s="9" t="s">
        <v>71</v>
      </c>
      <c r="B37" s="10" t="s">
        <v>424</v>
      </c>
      <c r="C37" s="11">
        <v>29823</v>
      </c>
      <c r="D37" s="12">
        <v>34.299999999999997</v>
      </c>
      <c r="E37" s="12">
        <v>869.5</v>
      </c>
      <c r="F37" s="5" t="s">
        <v>42</v>
      </c>
      <c r="H37" s="6" t="s">
        <v>71</v>
      </c>
      <c r="I37" t="str">
        <f t="shared" si="0"/>
        <v>Noord-Brabant</v>
      </c>
    </row>
    <row r="38" spans="1:9">
      <c r="A38" s="9" t="s">
        <v>72</v>
      </c>
      <c r="B38" s="10" t="s">
        <v>424</v>
      </c>
      <c r="C38" s="11">
        <v>25896</v>
      </c>
      <c r="D38" s="12">
        <v>43.65</v>
      </c>
      <c r="E38" s="12">
        <v>593.29999999999995</v>
      </c>
      <c r="F38" s="5" t="s">
        <v>29</v>
      </c>
      <c r="H38" s="7" t="s">
        <v>72</v>
      </c>
      <c r="I38" t="str">
        <f t="shared" si="0"/>
        <v>Gelderland</v>
      </c>
    </row>
    <row r="39" spans="1:9">
      <c r="A39" s="9" t="s">
        <v>73</v>
      </c>
      <c r="B39" s="10" t="s">
        <v>424</v>
      </c>
      <c r="C39" s="11">
        <v>41168</v>
      </c>
      <c r="D39" s="12">
        <v>18.399999999999999</v>
      </c>
      <c r="E39" s="13">
        <v>2237.4</v>
      </c>
      <c r="F39" s="5" t="s">
        <v>27</v>
      </c>
      <c r="H39" s="6" t="s">
        <v>73</v>
      </c>
      <c r="I39" t="str">
        <f t="shared" si="0"/>
        <v>Noord-Holland</v>
      </c>
    </row>
    <row r="40" spans="1:9">
      <c r="A40" s="9" t="s">
        <v>101</v>
      </c>
      <c r="B40" s="10" t="s">
        <v>424</v>
      </c>
      <c r="C40" s="11">
        <v>42809</v>
      </c>
      <c r="D40" s="12">
        <v>66.12</v>
      </c>
      <c r="E40" s="12">
        <v>647.4</v>
      </c>
      <c r="F40" s="5" t="s">
        <v>46</v>
      </c>
      <c r="H40" s="7" t="s">
        <v>74</v>
      </c>
      <c r="I40" t="str">
        <f t="shared" si="0"/>
        <v>Noord-Brabant</v>
      </c>
    </row>
    <row r="41" spans="1:9">
      <c r="A41" s="9" t="s">
        <v>74</v>
      </c>
      <c r="B41" s="10" t="s">
        <v>424</v>
      </c>
      <c r="C41" s="11">
        <v>20175</v>
      </c>
      <c r="D41" s="12">
        <v>75.33</v>
      </c>
      <c r="E41" s="12">
        <v>267.8</v>
      </c>
      <c r="F41" s="5" t="s">
        <v>42</v>
      </c>
      <c r="H41" s="6" t="s">
        <v>75</v>
      </c>
      <c r="I41" t="str">
        <f t="shared" si="0"/>
        <v>Noord-Holland</v>
      </c>
    </row>
    <row r="42" spans="1:9">
      <c r="A42" s="9" t="s">
        <v>75</v>
      </c>
      <c r="B42" s="10" t="s">
        <v>424</v>
      </c>
      <c r="C42" s="11">
        <v>11198</v>
      </c>
      <c r="D42" s="12">
        <v>11.11</v>
      </c>
      <c r="E42" s="13">
        <v>1007.9</v>
      </c>
      <c r="F42" s="5" t="s">
        <v>27</v>
      </c>
      <c r="H42" s="7" t="s">
        <v>76</v>
      </c>
      <c r="I42" t="str">
        <f t="shared" si="0"/>
        <v>Noord-Holland</v>
      </c>
    </row>
    <row r="43" spans="1:9">
      <c r="A43" s="9" t="s">
        <v>76</v>
      </c>
      <c r="B43" s="10" t="s">
        <v>424</v>
      </c>
      <c r="C43" s="11">
        <v>23409</v>
      </c>
      <c r="D43" s="12">
        <v>39.79</v>
      </c>
      <c r="E43" s="12">
        <v>588.29999999999995</v>
      </c>
      <c r="F43" s="5" t="s">
        <v>27</v>
      </c>
      <c r="H43" s="6" t="s">
        <v>77</v>
      </c>
      <c r="I43" t="str">
        <f t="shared" si="0"/>
        <v>Zuid-Holland</v>
      </c>
    </row>
    <row r="44" spans="1:9">
      <c r="A44" s="9" t="s">
        <v>77</v>
      </c>
      <c r="B44" s="10" t="s">
        <v>424</v>
      </c>
      <c r="C44" s="11">
        <v>34470</v>
      </c>
      <c r="D44" s="12">
        <v>75.38</v>
      </c>
      <c r="E44" s="12">
        <v>457.3</v>
      </c>
      <c r="F44" s="5" t="s">
        <v>33</v>
      </c>
      <c r="H44" s="7" t="s">
        <v>78</v>
      </c>
      <c r="I44" t="str">
        <f t="shared" si="0"/>
        <v>Noord-Brabant</v>
      </c>
    </row>
    <row r="45" spans="1:9">
      <c r="A45" s="9" t="s">
        <v>78</v>
      </c>
      <c r="B45" s="10" t="s">
        <v>424</v>
      </c>
      <c r="C45" s="11">
        <v>10587</v>
      </c>
      <c r="D45" s="12">
        <v>34.51</v>
      </c>
      <c r="E45" s="12">
        <v>306.8</v>
      </c>
      <c r="F45" s="5" t="s">
        <v>42</v>
      </c>
      <c r="H45" s="6" t="s">
        <v>79</v>
      </c>
      <c r="I45" t="str">
        <f t="shared" si="0"/>
        <v>Drenthe</v>
      </c>
    </row>
    <row r="46" spans="1:9">
      <c r="A46" s="9" t="s">
        <v>79</v>
      </c>
      <c r="B46" s="10" t="s">
        <v>424</v>
      </c>
      <c r="C46" s="11">
        <v>25359</v>
      </c>
      <c r="D46" s="12">
        <v>274.52999999999997</v>
      </c>
      <c r="E46" s="12">
        <v>92.4</v>
      </c>
      <c r="F46" s="5" t="s">
        <v>25</v>
      </c>
      <c r="H46" s="7" t="s">
        <v>80</v>
      </c>
      <c r="I46" t="str">
        <f t="shared" si="0"/>
        <v>Overijssel</v>
      </c>
    </row>
    <row r="47" spans="1:9">
      <c r="A47" s="9" t="s">
        <v>80</v>
      </c>
      <c r="B47" s="10" t="s">
        <v>424</v>
      </c>
      <c r="C47" s="11">
        <v>23213</v>
      </c>
      <c r="D47" s="12">
        <v>26</v>
      </c>
      <c r="E47" s="12">
        <v>892.8</v>
      </c>
      <c r="F47" s="5" t="s">
        <v>37</v>
      </c>
      <c r="H47" s="6" t="s">
        <v>81</v>
      </c>
      <c r="I47" t="str">
        <f t="shared" si="0"/>
        <v>Zeeland</v>
      </c>
    </row>
    <row r="48" spans="1:9">
      <c r="A48" s="9" t="s">
        <v>81</v>
      </c>
      <c r="B48" s="10" t="s">
        <v>424</v>
      </c>
      <c r="C48" s="11">
        <v>22801</v>
      </c>
      <c r="D48" s="12">
        <v>141.57</v>
      </c>
      <c r="E48" s="12">
        <v>161.1</v>
      </c>
      <c r="F48" s="5" t="s">
        <v>82</v>
      </c>
      <c r="H48" s="7" t="s">
        <v>83</v>
      </c>
      <c r="I48" t="str">
        <f t="shared" si="0"/>
        <v>Noord-Brabant</v>
      </c>
    </row>
    <row r="49" spans="1:9">
      <c r="A49" s="9" t="s">
        <v>83</v>
      </c>
      <c r="B49" s="10" t="s">
        <v>424</v>
      </c>
      <c r="C49" s="11">
        <v>29059</v>
      </c>
      <c r="D49" s="12">
        <v>111.44</v>
      </c>
      <c r="E49" s="12">
        <v>260.8</v>
      </c>
      <c r="F49" s="5" t="s">
        <v>42</v>
      </c>
      <c r="H49" s="6" t="s">
        <v>84</v>
      </c>
      <c r="I49" t="str">
        <f t="shared" si="0"/>
        <v>Noord-Brabant</v>
      </c>
    </row>
    <row r="50" spans="1:9">
      <c r="A50" s="9" t="s">
        <v>84</v>
      </c>
      <c r="B50" s="10" t="s">
        <v>424</v>
      </c>
      <c r="C50" s="11">
        <v>30738</v>
      </c>
      <c r="D50" s="12">
        <v>63.73</v>
      </c>
      <c r="E50" s="12">
        <v>482.3</v>
      </c>
      <c r="F50" s="5" t="s">
        <v>42</v>
      </c>
      <c r="H50" s="7" t="s">
        <v>85</v>
      </c>
      <c r="I50" t="str">
        <f t="shared" si="0"/>
        <v>Noord-Brabant</v>
      </c>
    </row>
    <row r="51" spans="1:9">
      <c r="A51" s="9" t="s">
        <v>85</v>
      </c>
      <c r="B51" s="10" t="s">
        <v>424</v>
      </c>
      <c r="C51" s="11">
        <v>184069</v>
      </c>
      <c r="D51" s="12">
        <v>125.74</v>
      </c>
      <c r="E51" s="13">
        <v>1463.9</v>
      </c>
      <c r="F51" s="5" t="s">
        <v>42</v>
      </c>
      <c r="H51" s="6" t="s">
        <v>86</v>
      </c>
      <c r="I51" t="str">
        <f t="shared" si="0"/>
        <v>Zuid-Holland</v>
      </c>
    </row>
    <row r="52" spans="1:9">
      <c r="A52" s="9" t="s">
        <v>86</v>
      </c>
      <c r="B52" s="10" t="s">
        <v>424</v>
      </c>
      <c r="C52" s="11">
        <v>17184</v>
      </c>
      <c r="D52" s="12">
        <v>27.55</v>
      </c>
      <c r="E52" s="12">
        <v>623.70000000000005</v>
      </c>
      <c r="F52" s="5" t="s">
        <v>33</v>
      </c>
      <c r="H52" s="7" t="s">
        <v>87</v>
      </c>
      <c r="I52" t="str">
        <f t="shared" si="0"/>
        <v>Gelderland</v>
      </c>
    </row>
    <row r="53" spans="1:9">
      <c r="A53" s="9" t="s">
        <v>87</v>
      </c>
      <c r="B53" s="10" t="s">
        <v>424</v>
      </c>
      <c r="C53" s="11">
        <v>36219</v>
      </c>
      <c r="D53" s="12">
        <v>283.5</v>
      </c>
      <c r="E53" s="12">
        <v>127.8</v>
      </c>
      <c r="F53" s="5" t="s">
        <v>29</v>
      </c>
      <c r="H53" s="6" t="s">
        <v>88</v>
      </c>
      <c r="I53" t="str">
        <f t="shared" si="0"/>
        <v>Gelderland</v>
      </c>
    </row>
    <row r="54" spans="1:9">
      <c r="A54" s="9" t="s">
        <v>88</v>
      </c>
      <c r="B54" s="10" t="s">
        <v>424</v>
      </c>
      <c r="C54" s="11">
        <v>20672</v>
      </c>
      <c r="D54" s="12">
        <v>83.65</v>
      </c>
      <c r="E54" s="12">
        <v>247.1</v>
      </c>
      <c r="F54" s="5" t="s">
        <v>29</v>
      </c>
      <c r="H54" s="7" t="s">
        <v>89</v>
      </c>
      <c r="I54" t="str">
        <f t="shared" si="0"/>
        <v>Limburg</v>
      </c>
    </row>
    <row r="55" spans="1:9">
      <c r="A55" s="9" t="s">
        <v>89</v>
      </c>
      <c r="B55" s="10" t="s">
        <v>424</v>
      </c>
      <c r="C55" s="11">
        <v>28121</v>
      </c>
      <c r="D55" s="12">
        <v>17.25</v>
      </c>
      <c r="E55" s="13">
        <v>1630.2</v>
      </c>
      <c r="F55" s="5" t="s">
        <v>60</v>
      </c>
      <c r="H55" s="6" t="s">
        <v>90</v>
      </c>
      <c r="I55" t="str">
        <f t="shared" si="0"/>
        <v>Utrecht</v>
      </c>
    </row>
    <row r="56" spans="1:9">
      <c r="A56" s="9" t="s">
        <v>90</v>
      </c>
      <c r="B56" s="10" t="s">
        <v>424</v>
      </c>
      <c r="C56" s="11">
        <v>15188</v>
      </c>
      <c r="D56" s="12">
        <v>36.97</v>
      </c>
      <c r="E56" s="12">
        <v>410.8</v>
      </c>
      <c r="F56" s="5" t="s">
        <v>46</v>
      </c>
      <c r="H56" s="7" t="s">
        <v>91</v>
      </c>
      <c r="I56" t="str">
        <f t="shared" si="0"/>
        <v>Utrecht</v>
      </c>
    </row>
    <row r="57" spans="1:9">
      <c r="A57" s="9" t="s">
        <v>91</v>
      </c>
      <c r="B57" s="10" t="s">
        <v>424</v>
      </c>
      <c r="C57" s="11">
        <v>21588</v>
      </c>
      <c r="D57" s="12">
        <v>30.38</v>
      </c>
      <c r="E57" s="12">
        <v>710.6</v>
      </c>
      <c r="F57" s="5" t="s">
        <v>46</v>
      </c>
      <c r="H57" s="6" t="s">
        <v>92</v>
      </c>
      <c r="I57" t="str">
        <f t="shared" si="0"/>
        <v>Gelderland</v>
      </c>
    </row>
    <row r="58" spans="1:9">
      <c r="A58" s="9" t="s">
        <v>92</v>
      </c>
      <c r="B58" s="10" t="s">
        <v>424</v>
      </c>
      <c r="C58" s="11">
        <v>26578</v>
      </c>
      <c r="D58" s="12">
        <v>133.88999999999999</v>
      </c>
      <c r="E58" s="12">
        <v>198.5</v>
      </c>
      <c r="F58" s="5" t="s">
        <v>29</v>
      </c>
      <c r="H58" s="8" t="s">
        <v>93</v>
      </c>
      <c r="I58" t="str">
        <f t="shared" si="0"/>
        <v>Zuid-Holland</v>
      </c>
    </row>
    <row r="59" spans="1:9">
      <c r="A59" s="9" t="s">
        <v>93</v>
      </c>
      <c r="B59" s="10" t="s">
        <v>424</v>
      </c>
      <c r="C59" s="11">
        <v>66822</v>
      </c>
      <c r="D59" s="12">
        <v>14.14</v>
      </c>
      <c r="E59" s="13">
        <v>4725.7</v>
      </c>
      <c r="F59" s="5" t="s">
        <v>33</v>
      </c>
      <c r="H59" s="6" t="s">
        <v>94</v>
      </c>
      <c r="I59" t="str">
        <f t="shared" si="0"/>
        <v>Noord-Holland</v>
      </c>
    </row>
    <row r="60" spans="1:9">
      <c r="A60" s="9" t="s">
        <v>94</v>
      </c>
      <c r="B60" s="10" t="s">
        <v>424</v>
      </c>
      <c r="C60" s="11">
        <v>35754</v>
      </c>
      <c r="D60" s="12">
        <v>49.68</v>
      </c>
      <c r="E60" s="12">
        <v>719.7</v>
      </c>
      <c r="F60" s="5" t="s">
        <v>27</v>
      </c>
      <c r="H60" s="7" t="s">
        <v>95</v>
      </c>
      <c r="I60" t="str">
        <f t="shared" si="0"/>
        <v>Drenthe</v>
      </c>
    </row>
    <row r="61" spans="1:9">
      <c r="A61" s="9" t="s">
        <v>95</v>
      </c>
      <c r="B61" s="10" t="s">
        <v>424</v>
      </c>
      <c r="C61" s="11">
        <v>35497</v>
      </c>
      <c r="D61" s="12">
        <v>296.07</v>
      </c>
      <c r="E61" s="12">
        <v>119.9</v>
      </c>
      <c r="F61" s="5" t="s">
        <v>25</v>
      </c>
      <c r="H61" s="6" t="s">
        <v>96</v>
      </c>
      <c r="I61" t="str">
        <f t="shared" si="0"/>
        <v>Noord-Brabant</v>
      </c>
    </row>
    <row r="62" spans="1:9">
      <c r="A62" s="9" t="s">
        <v>96</v>
      </c>
      <c r="B62" s="10" t="s">
        <v>424</v>
      </c>
      <c r="C62" s="11">
        <v>20436</v>
      </c>
      <c r="D62" s="12">
        <v>76.400000000000006</v>
      </c>
      <c r="E62" s="12">
        <v>267.5</v>
      </c>
      <c r="F62" s="5" t="s">
        <v>42</v>
      </c>
      <c r="H62" s="7" t="s">
        <v>97</v>
      </c>
      <c r="I62" t="str">
        <f t="shared" si="0"/>
        <v>Noord-Brabant</v>
      </c>
    </row>
    <row r="63" spans="1:9">
      <c r="A63" s="9" t="s">
        <v>97</v>
      </c>
      <c r="B63" s="10" t="s">
        <v>424</v>
      </c>
      <c r="C63" s="11">
        <v>24931</v>
      </c>
      <c r="D63" s="12">
        <v>51.16</v>
      </c>
      <c r="E63" s="12">
        <v>487.3</v>
      </c>
      <c r="F63" s="5" t="s">
        <v>42</v>
      </c>
      <c r="H63" s="6" t="s">
        <v>98</v>
      </c>
      <c r="I63" t="str">
        <f t="shared" si="0"/>
        <v>Gelderland</v>
      </c>
    </row>
    <row r="64" spans="1:9">
      <c r="A64" s="9" t="s">
        <v>98</v>
      </c>
      <c r="B64" s="10" t="s">
        <v>424</v>
      </c>
      <c r="C64" s="11">
        <v>28544</v>
      </c>
      <c r="D64" s="12">
        <v>29.29</v>
      </c>
      <c r="E64" s="12">
        <v>974.5</v>
      </c>
      <c r="F64" s="5" t="s">
        <v>29</v>
      </c>
      <c r="H64" s="7" t="s">
        <v>99</v>
      </c>
      <c r="I64" t="str">
        <f t="shared" si="0"/>
        <v>Overijssel</v>
      </c>
    </row>
    <row r="65" spans="1:9">
      <c r="A65" s="9" t="s">
        <v>99</v>
      </c>
      <c r="B65" s="10" t="s">
        <v>424</v>
      </c>
      <c r="C65" s="11">
        <v>28487</v>
      </c>
      <c r="D65" s="12">
        <v>165.07</v>
      </c>
      <c r="E65" s="12">
        <v>172.6</v>
      </c>
      <c r="F65" s="5" t="s">
        <v>37</v>
      </c>
      <c r="H65" s="6" t="s">
        <v>100</v>
      </c>
      <c r="I65" t="str">
        <f t="shared" si="0"/>
        <v>Fryslân / Friesland</v>
      </c>
    </row>
    <row r="66" spans="1:9">
      <c r="A66" s="9" t="s">
        <v>100</v>
      </c>
      <c r="B66" s="10" t="s">
        <v>424</v>
      </c>
      <c r="C66" s="11">
        <v>18930</v>
      </c>
      <c r="D66" s="12">
        <v>84.66</v>
      </c>
      <c r="E66" s="12">
        <v>223.6</v>
      </c>
      <c r="F66" s="5" t="s">
        <v>31</v>
      </c>
      <c r="H66" s="7" t="s">
        <v>101</v>
      </c>
      <c r="I66" t="str">
        <f t="shared" ref="I66:I129" si="1">VLOOKUP(H66,A$1:F$355,6,FALSE)</f>
        <v>Utrecht</v>
      </c>
    </row>
    <row r="67" spans="1:9">
      <c r="A67" s="9" t="s">
        <v>105</v>
      </c>
      <c r="B67" s="10" t="s">
        <v>424</v>
      </c>
      <c r="C67" s="11">
        <v>103217</v>
      </c>
      <c r="D67" s="12">
        <v>22.65</v>
      </c>
      <c r="E67" s="13">
        <v>4557</v>
      </c>
      <c r="F67" s="5" t="s">
        <v>33</v>
      </c>
      <c r="H67" s="6" t="s">
        <v>102</v>
      </c>
      <c r="I67" t="str">
        <f t="shared" si="1"/>
        <v>Fryslân / Friesland</v>
      </c>
    </row>
    <row r="68" spans="1:9">
      <c r="A68" s="9" t="s">
        <v>106</v>
      </c>
      <c r="B68" s="10" t="s">
        <v>424</v>
      </c>
      <c r="C68" s="11">
        <v>24709</v>
      </c>
      <c r="D68" s="12">
        <v>133.07</v>
      </c>
      <c r="E68" s="12">
        <v>185.7</v>
      </c>
      <c r="F68" s="5" t="s">
        <v>51</v>
      </c>
      <c r="H68" s="7" t="s">
        <v>103</v>
      </c>
      <c r="I68" t="str">
        <f t="shared" si="1"/>
        <v>Utrecht</v>
      </c>
    </row>
    <row r="69" spans="1:9">
      <c r="A69" s="9" t="s">
        <v>108</v>
      </c>
      <c r="B69" s="10" t="s">
        <v>424</v>
      </c>
      <c r="C69" s="11">
        <v>32354</v>
      </c>
      <c r="D69" s="12">
        <v>116.93</v>
      </c>
      <c r="E69" s="12">
        <v>276.7</v>
      </c>
      <c r="F69" s="5" t="s">
        <v>42</v>
      </c>
      <c r="H69" s="6" t="s">
        <v>104</v>
      </c>
      <c r="I69" t="str">
        <f t="shared" si="1"/>
        <v>Drenthe</v>
      </c>
    </row>
    <row r="70" spans="1:9">
      <c r="A70" s="9" t="s">
        <v>109</v>
      </c>
      <c r="B70" s="10" t="s">
        <v>424</v>
      </c>
      <c r="C70" s="11">
        <v>99941</v>
      </c>
      <c r="D70" s="12">
        <v>130.68</v>
      </c>
      <c r="E70" s="12">
        <v>764.8</v>
      </c>
      <c r="F70" s="5" t="s">
        <v>37</v>
      </c>
      <c r="H70" s="7" t="s">
        <v>105</v>
      </c>
      <c r="I70" t="str">
        <f t="shared" si="1"/>
        <v>Zuid-Holland</v>
      </c>
    </row>
    <row r="71" spans="1:9">
      <c r="A71" s="9" t="s">
        <v>110</v>
      </c>
      <c r="B71" s="10" t="s">
        <v>424</v>
      </c>
      <c r="C71" s="11">
        <v>29205</v>
      </c>
      <c r="D71" s="12">
        <v>11.99</v>
      </c>
      <c r="E71" s="13">
        <v>2435.8000000000002</v>
      </c>
      <c r="F71" s="5" t="s">
        <v>27</v>
      </c>
      <c r="H71" s="6" t="s">
        <v>106</v>
      </c>
      <c r="I71" t="str">
        <f t="shared" si="1"/>
        <v>Groningen</v>
      </c>
    </row>
    <row r="72" spans="1:9">
      <c r="A72" s="9" t="s">
        <v>111</v>
      </c>
      <c r="B72" s="10" t="s">
        <v>424</v>
      </c>
      <c r="C72" s="11">
        <v>26340</v>
      </c>
      <c r="D72" s="12">
        <v>175.71</v>
      </c>
      <c r="E72" s="12">
        <v>149.9</v>
      </c>
      <c r="F72" s="5" t="s">
        <v>37</v>
      </c>
      <c r="H72" s="7" t="s">
        <v>107</v>
      </c>
      <c r="I72" t="str">
        <f t="shared" si="1"/>
        <v>Noord-Holland</v>
      </c>
    </row>
    <row r="73" spans="1:9">
      <c r="A73" s="9" t="s">
        <v>112</v>
      </c>
      <c r="B73" s="10" t="s">
        <v>424</v>
      </c>
      <c r="C73" s="11">
        <v>11142</v>
      </c>
      <c r="D73" s="12">
        <v>11.53</v>
      </c>
      <c r="E73" s="12">
        <v>966.3</v>
      </c>
      <c r="F73" s="5" t="s">
        <v>29</v>
      </c>
      <c r="H73" s="6" t="s">
        <v>108</v>
      </c>
      <c r="I73" t="str">
        <f t="shared" si="1"/>
        <v>Noord-Brabant</v>
      </c>
    </row>
    <row r="74" spans="1:9">
      <c r="A74" s="9" t="s">
        <v>113</v>
      </c>
      <c r="B74" s="10" t="s">
        <v>424</v>
      </c>
      <c r="C74" s="11">
        <v>57543</v>
      </c>
      <c r="D74" s="12">
        <v>79.05</v>
      </c>
      <c r="E74" s="12">
        <v>727.9</v>
      </c>
      <c r="F74" s="5" t="s">
        <v>29</v>
      </c>
      <c r="H74" s="7" t="s">
        <v>109</v>
      </c>
      <c r="I74" t="str">
        <f t="shared" si="1"/>
        <v>Overijssel</v>
      </c>
    </row>
    <row r="75" spans="1:9">
      <c r="A75" s="9" t="s">
        <v>114</v>
      </c>
      <c r="B75" s="10" t="s">
        <v>424</v>
      </c>
      <c r="C75" s="11">
        <v>26061</v>
      </c>
      <c r="D75" s="12">
        <v>29.24</v>
      </c>
      <c r="E75" s="12">
        <v>891.3</v>
      </c>
      <c r="F75" s="5" t="s">
        <v>42</v>
      </c>
      <c r="H75" s="6" t="s">
        <v>110</v>
      </c>
      <c r="I75" t="str">
        <f t="shared" si="1"/>
        <v>Noord-Holland</v>
      </c>
    </row>
    <row r="76" spans="1:9">
      <c r="A76" s="9" t="s">
        <v>115</v>
      </c>
      <c r="B76" s="10" t="s">
        <v>424</v>
      </c>
      <c r="C76" s="11">
        <v>118667</v>
      </c>
      <c r="D76" s="12">
        <v>78.540000000000006</v>
      </c>
      <c r="E76" s="13">
        <v>1510.9</v>
      </c>
      <c r="F76" s="5" t="s">
        <v>33</v>
      </c>
      <c r="H76" s="7" t="s">
        <v>111</v>
      </c>
      <c r="I76" t="str">
        <f t="shared" si="1"/>
        <v>Overijssel</v>
      </c>
    </row>
    <row r="77" spans="1:9">
      <c r="A77" s="9" t="s">
        <v>116</v>
      </c>
      <c r="B77" s="10" t="s">
        <v>424</v>
      </c>
      <c r="C77" s="11">
        <v>19604</v>
      </c>
      <c r="D77" s="12">
        <v>58.89</v>
      </c>
      <c r="E77" s="12">
        <v>332.9</v>
      </c>
      <c r="F77" s="5" t="s">
        <v>27</v>
      </c>
      <c r="H77" s="6" t="s">
        <v>112</v>
      </c>
      <c r="I77" t="str">
        <f t="shared" si="1"/>
        <v>Gelderland</v>
      </c>
    </row>
    <row r="78" spans="1:9">
      <c r="A78" s="9" t="s">
        <v>117</v>
      </c>
      <c r="B78" s="10" t="s">
        <v>424</v>
      </c>
      <c r="C78" s="11">
        <v>27162</v>
      </c>
      <c r="D78" s="12">
        <v>95.18</v>
      </c>
      <c r="E78" s="12">
        <v>285.39999999999998</v>
      </c>
      <c r="F78" s="5" t="s">
        <v>42</v>
      </c>
      <c r="H78" s="7" t="s">
        <v>113</v>
      </c>
      <c r="I78" t="str">
        <f t="shared" si="1"/>
        <v>Gelderland</v>
      </c>
    </row>
    <row r="79" spans="1:9">
      <c r="A79" s="9" t="s">
        <v>118</v>
      </c>
      <c r="B79" s="10" t="s">
        <v>424</v>
      </c>
      <c r="C79" s="11">
        <v>40797</v>
      </c>
      <c r="D79" s="12">
        <v>333.57</v>
      </c>
      <c r="E79" s="12">
        <v>122.3</v>
      </c>
      <c r="F79" s="5" t="s">
        <v>39</v>
      </c>
      <c r="H79" s="6" t="s">
        <v>114</v>
      </c>
      <c r="I79" t="str">
        <f t="shared" si="1"/>
        <v>Noord-Brabant</v>
      </c>
    </row>
    <row r="80" spans="1:9">
      <c r="A80" s="9" t="s">
        <v>119</v>
      </c>
      <c r="B80" s="10" t="s">
        <v>424</v>
      </c>
      <c r="C80" s="11">
        <v>18790</v>
      </c>
      <c r="D80" s="12">
        <v>37.64</v>
      </c>
      <c r="E80" s="12">
        <v>499.2</v>
      </c>
      <c r="F80" s="5" t="s">
        <v>29</v>
      </c>
      <c r="H80" s="7" t="s">
        <v>115</v>
      </c>
      <c r="I80" t="str">
        <f t="shared" si="1"/>
        <v>Zuid-Holland</v>
      </c>
    </row>
    <row r="81" spans="1:9">
      <c r="A81" s="9" t="s">
        <v>120</v>
      </c>
      <c r="B81" s="10" t="s">
        <v>424</v>
      </c>
      <c r="C81" s="11">
        <v>25339</v>
      </c>
      <c r="D81" s="12">
        <v>33.9</v>
      </c>
      <c r="E81" s="12">
        <v>747.5</v>
      </c>
      <c r="F81" s="5" t="s">
        <v>29</v>
      </c>
      <c r="H81" s="6" t="s">
        <v>116</v>
      </c>
      <c r="I81" t="str">
        <f t="shared" si="1"/>
        <v>Noord-Holland</v>
      </c>
    </row>
    <row r="82" spans="1:9">
      <c r="A82" s="9" t="s">
        <v>121</v>
      </c>
      <c r="B82" s="10" t="s">
        <v>424</v>
      </c>
      <c r="C82" s="11">
        <v>31646</v>
      </c>
      <c r="D82" s="12">
        <v>103.07</v>
      </c>
      <c r="E82" s="12">
        <v>307</v>
      </c>
      <c r="F82" s="5" t="s">
        <v>60</v>
      </c>
      <c r="H82" s="7" t="s">
        <v>117</v>
      </c>
      <c r="I82" t="str">
        <f t="shared" si="1"/>
        <v>Noord-Brabant</v>
      </c>
    </row>
    <row r="83" spans="1:9">
      <c r="A83" s="9" t="s">
        <v>122</v>
      </c>
      <c r="B83" s="10" t="s">
        <v>424</v>
      </c>
      <c r="C83" s="11">
        <v>36094</v>
      </c>
      <c r="D83" s="12">
        <v>54.33</v>
      </c>
      <c r="E83" s="12">
        <v>664.3</v>
      </c>
      <c r="F83" s="5" t="s">
        <v>27</v>
      </c>
      <c r="H83" s="6" t="s">
        <v>118</v>
      </c>
      <c r="I83" t="str">
        <f t="shared" si="1"/>
        <v>Flevoland</v>
      </c>
    </row>
    <row r="84" spans="1:9">
      <c r="A84" s="9" t="s">
        <v>123</v>
      </c>
      <c r="B84" s="10" t="s">
        <v>424</v>
      </c>
      <c r="C84" s="11">
        <v>115732</v>
      </c>
      <c r="D84" s="12">
        <v>318.18</v>
      </c>
      <c r="E84" s="12">
        <v>363.7</v>
      </c>
      <c r="F84" s="5" t="s">
        <v>29</v>
      </c>
      <c r="H84" s="7" t="s">
        <v>119</v>
      </c>
      <c r="I84" t="str">
        <f t="shared" si="1"/>
        <v>Gelderland</v>
      </c>
    </row>
    <row r="85" spans="1:9">
      <c r="A85" s="9" t="s">
        <v>124</v>
      </c>
      <c r="B85" s="10" t="s">
        <v>424</v>
      </c>
      <c r="C85" s="11">
        <v>9117</v>
      </c>
      <c r="D85" s="12">
        <v>31.04</v>
      </c>
      <c r="E85" s="12">
        <v>293.7</v>
      </c>
      <c r="F85" s="5" t="s">
        <v>46</v>
      </c>
      <c r="H85" s="6" t="s">
        <v>120</v>
      </c>
      <c r="I85" t="str">
        <f t="shared" si="1"/>
        <v>Gelderland</v>
      </c>
    </row>
    <row r="86" spans="1:9">
      <c r="A86" s="9" t="s">
        <v>125</v>
      </c>
      <c r="B86" s="10" t="s">
        <v>424</v>
      </c>
      <c r="C86" s="11">
        <v>19111</v>
      </c>
      <c r="D86" s="12">
        <v>82.46</v>
      </c>
      <c r="E86" s="12">
        <v>231.8</v>
      </c>
      <c r="F86" s="5" t="s">
        <v>42</v>
      </c>
      <c r="H86" s="7" t="s">
        <v>121</v>
      </c>
      <c r="I86" t="str">
        <f t="shared" si="1"/>
        <v>Limburg</v>
      </c>
    </row>
    <row r="87" spans="1:9">
      <c r="A87" s="9" t="s">
        <v>126</v>
      </c>
      <c r="B87" s="10" t="s">
        <v>424</v>
      </c>
      <c r="C87" s="11">
        <v>25654</v>
      </c>
      <c r="D87" s="12">
        <v>77.739999999999995</v>
      </c>
      <c r="E87" s="12">
        <v>330</v>
      </c>
      <c r="F87" s="5" t="s">
        <v>60</v>
      </c>
      <c r="H87" s="6" t="s">
        <v>122</v>
      </c>
      <c r="I87" t="str">
        <f t="shared" si="1"/>
        <v>Noord-Holland</v>
      </c>
    </row>
    <row r="88" spans="1:9">
      <c r="A88" s="9" t="s">
        <v>127</v>
      </c>
      <c r="B88" s="10" t="s">
        <v>424</v>
      </c>
      <c r="C88" s="11">
        <v>231469</v>
      </c>
      <c r="D88" s="12">
        <v>87.66</v>
      </c>
      <c r="E88" s="13">
        <v>2640.5</v>
      </c>
      <c r="F88" s="5" t="s">
        <v>42</v>
      </c>
      <c r="H88" s="7" t="s">
        <v>123</v>
      </c>
      <c r="I88" t="str">
        <f t="shared" si="1"/>
        <v>Gelderland</v>
      </c>
    </row>
    <row r="89" spans="1:9">
      <c r="A89" s="9" t="s">
        <v>128</v>
      </c>
      <c r="B89" s="10" t="s">
        <v>424</v>
      </c>
      <c r="C89" s="11">
        <v>23087</v>
      </c>
      <c r="D89" s="12">
        <v>63.82</v>
      </c>
      <c r="E89" s="12">
        <v>361.8</v>
      </c>
      <c r="F89" s="5" t="s">
        <v>29</v>
      </c>
      <c r="H89" s="6" t="s">
        <v>124</v>
      </c>
      <c r="I89" t="str">
        <f t="shared" si="1"/>
        <v>Utrecht</v>
      </c>
    </row>
    <row r="90" spans="1:9">
      <c r="A90" s="9" t="s">
        <v>129</v>
      </c>
      <c r="B90" s="10" t="s">
        <v>424</v>
      </c>
      <c r="C90" s="11">
        <v>107111</v>
      </c>
      <c r="D90" s="12">
        <v>335.18</v>
      </c>
      <c r="E90" s="12">
        <v>319.60000000000002</v>
      </c>
      <c r="F90" s="5" t="s">
        <v>25</v>
      </c>
      <c r="H90" s="7" t="s">
        <v>125</v>
      </c>
      <c r="I90" t="str">
        <f t="shared" si="1"/>
        <v>Noord-Brabant</v>
      </c>
    </row>
    <row r="91" spans="1:9">
      <c r="A91" s="9" t="s">
        <v>130</v>
      </c>
      <c r="B91" s="10" t="s">
        <v>424</v>
      </c>
      <c r="C91" s="11">
        <v>18510</v>
      </c>
      <c r="D91" s="12">
        <v>12.68</v>
      </c>
      <c r="E91" s="13">
        <v>1459.8</v>
      </c>
      <c r="F91" s="5" t="s">
        <v>27</v>
      </c>
      <c r="H91" s="6" t="s">
        <v>126</v>
      </c>
      <c r="I91" t="str">
        <f t="shared" si="1"/>
        <v>Limburg</v>
      </c>
    </row>
    <row r="92" spans="1:9">
      <c r="A92" s="9" t="s">
        <v>131</v>
      </c>
      <c r="B92" s="10" t="s">
        <v>424</v>
      </c>
      <c r="C92" s="11">
        <v>158961</v>
      </c>
      <c r="D92" s="12">
        <v>140.83000000000001</v>
      </c>
      <c r="E92" s="13">
        <v>1128.7</v>
      </c>
      <c r="F92" s="5" t="s">
        <v>37</v>
      </c>
      <c r="H92" s="8" t="s">
        <v>127</v>
      </c>
      <c r="I92" t="str">
        <f t="shared" si="1"/>
        <v>Noord-Brabant</v>
      </c>
    </row>
    <row r="93" spans="1:9">
      <c r="A93" s="9" t="s">
        <v>132</v>
      </c>
      <c r="B93" s="10" t="s">
        <v>424</v>
      </c>
      <c r="C93" s="11">
        <v>33151</v>
      </c>
      <c r="D93" s="12">
        <v>156.07</v>
      </c>
      <c r="E93" s="12">
        <v>212.4</v>
      </c>
      <c r="F93" s="5" t="s">
        <v>29</v>
      </c>
      <c r="H93" s="6" t="s">
        <v>128</v>
      </c>
      <c r="I93" t="str">
        <f t="shared" si="1"/>
        <v>Gelderland</v>
      </c>
    </row>
    <row r="94" spans="1:9">
      <c r="A94" s="9" t="s">
        <v>133</v>
      </c>
      <c r="B94" s="10" t="s">
        <v>424</v>
      </c>
      <c r="C94" s="11">
        <v>26855</v>
      </c>
      <c r="D94" s="12">
        <v>85.63</v>
      </c>
      <c r="E94" s="12">
        <v>313.60000000000002</v>
      </c>
      <c r="F94" s="5" t="s">
        <v>29</v>
      </c>
      <c r="H94" s="7" t="s">
        <v>129</v>
      </c>
      <c r="I94" t="str">
        <f t="shared" si="1"/>
        <v>Drenthe</v>
      </c>
    </row>
    <row r="95" spans="1:9">
      <c r="A95" s="9" t="s">
        <v>134</v>
      </c>
      <c r="B95" s="10" t="s">
        <v>424</v>
      </c>
      <c r="C95" s="11">
        <v>43786</v>
      </c>
      <c r="D95" s="12">
        <v>55.3</v>
      </c>
      <c r="E95" s="12">
        <v>791.8</v>
      </c>
      <c r="F95" s="5" t="s">
        <v>42</v>
      </c>
      <c r="H95" s="6" t="s">
        <v>130</v>
      </c>
      <c r="I95" t="str">
        <f t="shared" si="1"/>
        <v>Noord-Holland</v>
      </c>
    </row>
    <row r="96" spans="1:9">
      <c r="A96" s="9" t="s">
        <v>102</v>
      </c>
      <c r="B96" s="10" t="s">
        <v>424</v>
      </c>
      <c r="C96" s="11">
        <v>51442</v>
      </c>
      <c r="D96" s="12">
        <v>351.29</v>
      </c>
      <c r="E96" s="12">
        <v>146.4</v>
      </c>
      <c r="F96" s="5" t="s">
        <v>31</v>
      </c>
      <c r="H96" s="8" t="s">
        <v>131</v>
      </c>
      <c r="I96" t="str">
        <f t="shared" si="1"/>
        <v>Overijssel</v>
      </c>
    </row>
    <row r="97" spans="1:9">
      <c r="A97" s="9" t="s">
        <v>135</v>
      </c>
      <c r="B97" s="10" t="s">
        <v>424</v>
      </c>
      <c r="C97" s="11">
        <v>21515</v>
      </c>
      <c r="D97" s="12">
        <v>26.63</v>
      </c>
      <c r="E97" s="12">
        <v>807.9</v>
      </c>
      <c r="F97" s="5" t="s">
        <v>42</v>
      </c>
      <c r="H97" s="6" t="s">
        <v>132</v>
      </c>
      <c r="I97" t="str">
        <f t="shared" si="1"/>
        <v>Gelderland</v>
      </c>
    </row>
    <row r="98" spans="1:9">
      <c r="A98" s="9" t="s">
        <v>136</v>
      </c>
      <c r="B98" s="10" t="s">
        <v>424</v>
      </c>
      <c r="C98" s="11">
        <v>39588</v>
      </c>
      <c r="D98" s="12">
        <v>31.01</v>
      </c>
      <c r="E98" s="13">
        <v>1276.5999999999999</v>
      </c>
      <c r="F98" s="5" t="s">
        <v>42</v>
      </c>
      <c r="H98" s="7" t="s">
        <v>133</v>
      </c>
      <c r="I98" t="str">
        <f t="shared" si="1"/>
        <v>Gelderland</v>
      </c>
    </row>
    <row r="99" spans="1:9">
      <c r="A99" s="9" t="s">
        <v>137</v>
      </c>
      <c r="B99" s="10" t="s">
        <v>424</v>
      </c>
      <c r="C99" s="11">
        <v>30458</v>
      </c>
      <c r="D99" s="12">
        <v>122.14</v>
      </c>
      <c r="E99" s="12">
        <v>249.4</v>
      </c>
      <c r="F99" s="5" t="s">
        <v>42</v>
      </c>
      <c r="H99" s="6" t="s">
        <v>134</v>
      </c>
      <c r="I99" t="str">
        <f t="shared" si="1"/>
        <v>Noord-Brabant</v>
      </c>
    </row>
    <row r="100" spans="1:9">
      <c r="A100" s="9" t="s">
        <v>138</v>
      </c>
      <c r="B100" s="10" t="s">
        <v>424</v>
      </c>
      <c r="C100" s="11">
        <v>17072</v>
      </c>
      <c r="D100" s="12">
        <v>47.62</v>
      </c>
      <c r="E100" s="12">
        <v>358.5</v>
      </c>
      <c r="F100" s="5" t="s">
        <v>60</v>
      </c>
      <c r="H100" s="7" t="s">
        <v>135</v>
      </c>
      <c r="I100" t="str">
        <f t="shared" si="1"/>
        <v>Noord-Brabant</v>
      </c>
    </row>
    <row r="101" spans="1:9">
      <c r="A101" s="9" t="s">
        <v>139</v>
      </c>
      <c r="B101" s="10" t="s">
        <v>424</v>
      </c>
      <c r="C101" s="11">
        <v>26451</v>
      </c>
      <c r="D101" s="12">
        <v>65.38</v>
      </c>
      <c r="E101" s="12">
        <v>404.6</v>
      </c>
      <c r="F101" s="5" t="s">
        <v>42</v>
      </c>
      <c r="H101" s="6" t="s">
        <v>136</v>
      </c>
      <c r="I101" t="str">
        <f t="shared" si="1"/>
        <v>Noord-Brabant</v>
      </c>
    </row>
    <row r="102" spans="1:9">
      <c r="A102" s="9" t="s">
        <v>140</v>
      </c>
      <c r="B102" s="10" t="s">
        <v>424</v>
      </c>
      <c r="C102" s="11">
        <v>49610</v>
      </c>
      <c r="D102" s="12">
        <v>260.48</v>
      </c>
      <c r="E102" s="12">
        <v>190.5</v>
      </c>
      <c r="F102" s="5" t="s">
        <v>33</v>
      </c>
      <c r="H102" s="7" t="s">
        <v>137</v>
      </c>
      <c r="I102" t="str">
        <f t="shared" si="1"/>
        <v>Noord-Brabant</v>
      </c>
    </row>
    <row r="103" spans="1:9">
      <c r="A103" s="9" t="s">
        <v>141</v>
      </c>
      <c r="B103" s="10" t="s">
        <v>424</v>
      </c>
      <c r="C103" s="11">
        <v>37654</v>
      </c>
      <c r="D103" s="12">
        <v>92.58</v>
      </c>
      <c r="E103" s="12">
        <v>406.7</v>
      </c>
      <c r="F103" s="5" t="s">
        <v>82</v>
      </c>
      <c r="H103" s="6" t="s">
        <v>138</v>
      </c>
      <c r="I103" t="str">
        <f t="shared" si="1"/>
        <v>Limburg</v>
      </c>
    </row>
    <row r="104" spans="1:9">
      <c r="A104" s="9" t="s">
        <v>142</v>
      </c>
      <c r="B104" s="10" t="s">
        <v>424</v>
      </c>
      <c r="C104" s="11">
        <v>23780</v>
      </c>
      <c r="D104" s="12">
        <v>42.99</v>
      </c>
      <c r="E104" s="12">
        <v>553.20000000000005</v>
      </c>
      <c r="F104" s="5" t="s">
        <v>42</v>
      </c>
      <c r="H104" s="7" t="s">
        <v>139</v>
      </c>
      <c r="I104" t="str">
        <f t="shared" si="1"/>
        <v>Noord-Brabant</v>
      </c>
    </row>
    <row r="105" spans="1:9">
      <c r="A105" s="9" t="s">
        <v>143</v>
      </c>
      <c r="B105" s="10" t="s">
        <v>424</v>
      </c>
      <c r="C105" s="11">
        <v>57709</v>
      </c>
      <c r="D105" s="12">
        <v>41.59</v>
      </c>
      <c r="E105" s="13">
        <v>1387.6</v>
      </c>
      <c r="F105" s="5" t="s">
        <v>27</v>
      </c>
      <c r="H105" s="6" t="s">
        <v>140</v>
      </c>
      <c r="I105" t="str">
        <f t="shared" si="1"/>
        <v>Zuid-Holland</v>
      </c>
    </row>
    <row r="106" spans="1:9">
      <c r="A106" s="9" t="s">
        <v>144</v>
      </c>
      <c r="B106" s="10" t="s">
        <v>424</v>
      </c>
      <c r="C106" s="11">
        <v>36679</v>
      </c>
      <c r="D106" s="12">
        <v>18.829999999999998</v>
      </c>
      <c r="E106" s="13">
        <v>1947.9</v>
      </c>
      <c r="F106" s="5" t="s">
        <v>33</v>
      </c>
      <c r="H106" s="7" t="s">
        <v>141</v>
      </c>
      <c r="I106" t="str">
        <f t="shared" si="1"/>
        <v>Zeeland</v>
      </c>
    </row>
    <row r="107" spans="1:9">
      <c r="A107" s="9" t="s">
        <v>145</v>
      </c>
      <c r="B107" s="10" t="s">
        <v>424</v>
      </c>
      <c r="C107" s="11">
        <v>73161</v>
      </c>
      <c r="D107" s="12">
        <v>16.5</v>
      </c>
      <c r="E107" s="13">
        <v>4434</v>
      </c>
      <c r="F107" s="5" t="s">
        <v>33</v>
      </c>
      <c r="H107" s="6" t="s">
        <v>142</v>
      </c>
      <c r="I107" t="str">
        <f t="shared" si="1"/>
        <v>Noord-Brabant</v>
      </c>
    </row>
    <row r="108" spans="1:9">
      <c r="A108" s="9" t="s">
        <v>146</v>
      </c>
      <c r="B108" s="10" t="s">
        <v>424</v>
      </c>
      <c r="C108" s="11">
        <v>12478</v>
      </c>
      <c r="D108" s="12">
        <v>27.18</v>
      </c>
      <c r="E108" s="12">
        <v>459.1</v>
      </c>
      <c r="F108" s="5" t="s">
        <v>42</v>
      </c>
      <c r="H108" s="7" t="s">
        <v>143</v>
      </c>
      <c r="I108" t="str">
        <f t="shared" si="1"/>
        <v>Noord-Holland</v>
      </c>
    </row>
    <row r="109" spans="1:9">
      <c r="A109" s="9" t="s">
        <v>51</v>
      </c>
      <c r="B109" s="10" t="s">
        <v>424</v>
      </c>
      <c r="C109" s="11">
        <v>231354</v>
      </c>
      <c r="D109" s="12">
        <v>185.6</v>
      </c>
      <c r="E109" s="13">
        <v>1246.5</v>
      </c>
      <c r="F109" s="5" t="s">
        <v>51</v>
      </c>
      <c r="H109" s="6" t="s">
        <v>144</v>
      </c>
      <c r="I109" t="str">
        <f t="shared" si="1"/>
        <v>Zuid-Holland</v>
      </c>
    </row>
    <row r="110" spans="1:9">
      <c r="A110" s="9" t="s">
        <v>147</v>
      </c>
      <c r="B110" s="10" t="s">
        <v>424</v>
      </c>
      <c r="C110" s="11">
        <v>14258</v>
      </c>
      <c r="D110" s="12">
        <v>73.180000000000007</v>
      </c>
      <c r="E110" s="12">
        <v>194.8</v>
      </c>
      <c r="F110" s="5" t="s">
        <v>60</v>
      </c>
      <c r="H110" s="7" t="s">
        <v>145</v>
      </c>
      <c r="I110" t="str">
        <f t="shared" si="1"/>
        <v>Zuid-Holland</v>
      </c>
    </row>
    <row r="111" spans="1:9">
      <c r="A111" s="9" t="s">
        <v>425</v>
      </c>
      <c r="B111" s="10" t="s">
        <v>424</v>
      </c>
      <c r="C111" s="11">
        <v>537988</v>
      </c>
      <c r="D111" s="12">
        <v>82.45</v>
      </c>
      <c r="E111" s="13">
        <v>6525</v>
      </c>
      <c r="F111" s="5" t="s">
        <v>33</v>
      </c>
      <c r="H111" s="6" t="s">
        <v>146</v>
      </c>
      <c r="I111" t="str">
        <f t="shared" si="1"/>
        <v>Noord-Brabant</v>
      </c>
    </row>
    <row r="112" spans="1:9">
      <c r="A112" s="9" t="s">
        <v>148</v>
      </c>
      <c r="B112" s="10" t="s">
        <v>424</v>
      </c>
      <c r="C112" s="11">
        <v>24270</v>
      </c>
      <c r="D112" s="12">
        <v>104.82</v>
      </c>
      <c r="E112" s="12">
        <v>231.5</v>
      </c>
      <c r="F112" s="5" t="s">
        <v>37</v>
      </c>
      <c r="H112" s="7" t="s">
        <v>51</v>
      </c>
      <c r="I112" t="str">
        <f t="shared" si="1"/>
        <v>Groningen</v>
      </c>
    </row>
    <row r="113" spans="1:9">
      <c r="A113" s="9" t="s">
        <v>149</v>
      </c>
      <c r="B113" s="10" t="s">
        <v>424</v>
      </c>
      <c r="C113" s="11">
        <v>14192</v>
      </c>
      <c r="D113" s="12">
        <v>57.7</v>
      </c>
      <c r="E113" s="12">
        <v>246</v>
      </c>
      <c r="F113" s="5" t="s">
        <v>42</v>
      </c>
      <c r="H113" s="6" t="s">
        <v>147</v>
      </c>
      <c r="I113" t="str">
        <f t="shared" si="1"/>
        <v>Limburg</v>
      </c>
    </row>
    <row r="114" spans="1:9">
      <c r="A114" s="9" t="s">
        <v>150</v>
      </c>
      <c r="B114" s="10" t="s">
        <v>424</v>
      </c>
      <c r="C114" s="11">
        <v>161213</v>
      </c>
      <c r="D114" s="12">
        <v>29.17</v>
      </c>
      <c r="E114" s="13">
        <v>5526.7</v>
      </c>
      <c r="F114" s="5" t="s">
        <v>27</v>
      </c>
      <c r="H114" s="7" t="s">
        <v>148</v>
      </c>
      <c r="I114" t="str">
        <f t="shared" si="1"/>
        <v>Overijssel</v>
      </c>
    </row>
    <row r="115" spans="1:9">
      <c r="A115" s="9" t="s">
        <v>151</v>
      </c>
      <c r="B115" s="10" t="s">
        <v>424</v>
      </c>
      <c r="C115" s="11">
        <v>154223</v>
      </c>
      <c r="D115" s="12">
        <v>197.48</v>
      </c>
      <c r="E115" s="12">
        <v>781</v>
      </c>
      <c r="F115" s="5" t="s">
        <v>27</v>
      </c>
      <c r="H115" s="6" t="s">
        <v>149</v>
      </c>
      <c r="I115" t="str">
        <f t="shared" si="1"/>
        <v>Noord-Brabant</v>
      </c>
    </row>
    <row r="116" spans="1:9">
      <c r="A116" s="9" t="s">
        <v>152</v>
      </c>
      <c r="B116" s="10" t="s">
        <v>424</v>
      </c>
      <c r="C116" s="11">
        <v>30191</v>
      </c>
      <c r="D116" s="12">
        <v>74.47</v>
      </c>
      <c r="E116" s="12">
        <v>405.4</v>
      </c>
      <c r="F116" s="5" t="s">
        <v>42</v>
      </c>
      <c r="H116" s="7" t="s">
        <v>150</v>
      </c>
      <c r="I116" t="str">
        <f t="shared" si="1"/>
        <v>Noord-Holland</v>
      </c>
    </row>
    <row r="117" spans="1:9">
      <c r="A117" s="9" t="s">
        <v>153</v>
      </c>
      <c r="B117" s="10" t="s">
        <v>424</v>
      </c>
      <c r="C117" s="11">
        <v>60575</v>
      </c>
      <c r="D117" s="12">
        <v>312.27999999999997</v>
      </c>
      <c r="E117" s="12">
        <v>194</v>
      </c>
      <c r="F117" s="5" t="s">
        <v>37</v>
      </c>
      <c r="H117" s="6" t="s">
        <v>151</v>
      </c>
      <c r="I117" t="str">
        <f t="shared" si="1"/>
        <v>Noord-Holland</v>
      </c>
    </row>
    <row r="118" spans="1:9">
      <c r="A118" s="9" t="s">
        <v>154</v>
      </c>
      <c r="B118" s="10" t="s">
        <v>424</v>
      </c>
      <c r="C118" s="11">
        <v>47572</v>
      </c>
      <c r="D118" s="12">
        <v>38.89</v>
      </c>
      <c r="E118" s="13">
        <v>1223.2</v>
      </c>
      <c r="F118" s="5" t="s">
        <v>29</v>
      </c>
      <c r="H118" s="7" t="s">
        <v>152</v>
      </c>
      <c r="I118" t="str">
        <f t="shared" si="1"/>
        <v>Noord-Brabant</v>
      </c>
    </row>
    <row r="119" spans="1:9">
      <c r="A119" s="9" t="s">
        <v>155</v>
      </c>
      <c r="B119" s="10" t="s">
        <v>424</v>
      </c>
      <c r="C119" s="11">
        <v>18053</v>
      </c>
      <c r="D119" s="12">
        <v>16.91</v>
      </c>
      <c r="E119" s="13">
        <v>1067.5999999999999</v>
      </c>
      <c r="F119" s="5" t="s">
        <v>33</v>
      </c>
      <c r="H119" s="6" t="s">
        <v>153</v>
      </c>
      <c r="I119" t="str">
        <f t="shared" si="1"/>
        <v>Overijssel</v>
      </c>
    </row>
    <row r="120" spans="1:9">
      <c r="A120" s="9" t="s">
        <v>156</v>
      </c>
      <c r="B120" s="10" t="s">
        <v>424</v>
      </c>
      <c r="C120" s="11">
        <v>15758</v>
      </c>
      <c r="D120" s="12">
        <v>24.96</v>
      </c>
      <c r="E120" s="12">
        <v>631.29999999999995</v>
      </c>
      <c r="F120" s="5" t="s">
        <v>31</v>
      </c>
      <c r="H120" s="7" t="s">
        <v>154</v>
      </c>
      <c r="I120" t="str">
        <f t="shared" si="1"/>
        <v>Gelderland</v>
      </c>
    </row>
    <row r="121" spans="1:9">
      <c r="A121" s="9" t="s">
        <v>157</v>
      </c>
      <c r="B121" s="10" t="s">
        <v>424</v>
      </c>
      <c r="C121" s="11">
        <v>12170</v>
      </c>
      <c r="D121" s="12">
        <v>23.08</v>
      </c>
      <c r="E121" s="12">
        <v>527.29999999999995</v>
      </c>
      <c r="F121" s="5" t="s">
        <v>29</v>
      </c>
      <c r="H121" s="6" t="s">
        <v>155</v>
      </c>
      <c r="I121" t="str">
        <f t="shared" si="1"/>
        <v>Zuid-Holland</v>
      </c>
    </row>
    <row r="122" spans="1:9">
      <c r="A122" s="9" t="s">
        <v>158</v>
      </c>
      <c r="B122" s="10" t="s">
        <v>424</v>
      </c>
      <c r="C122" s="11">
        <v>39159</v>
      </c>
      <c r="D122" s="12">
        <v>27.34</v>
      </c>
      <c r="E122" s="13">
        <v>1432.3</v>
      </c>
      <c r="F122" s="5" t="s">
        <v>27</v>
      </c>
      <c r="H122" s="7" t="s">
        <v>156</v>
      </c>
      <c r="I122" t="str">
        <f t="shared" si="1"/>
        <v>Fryslân / Friesland</v>
      </c>
    </row>
    <row r="123" spans="1:9">
      <c r="A123" s="9" t="s">
        <v>159</v>
      </c>
      <c r="B123" s="10" t="s">
        <v>424</v>
      </c>
      <c r="C123" s="11">
        <v>27278</v>
      </c>
      <c r="D123" s="12">
        <v>9.18</v>
      </c>
      <c r="E123" s="13">
        <v>2971.5</v>
      </c>
      <c r="F123" s="5" t="s">
        <v>27</v>
      </c>
      <c r="H123" s="6" t="s">
        <v>157</v>
      </c>
      <c r="I123" t="str">
        <f t="shared" si="1"/>
        <v>Gelderland</v>
      </c>
    </row>
    <row r="124" spans="1:9">
      <c r="A124" s="9" t="s">
        <v>160</v>
      </c>
      <c r="B124" s="10" t="s">
        <v>424</v>
      </c>
      <c r="C124" s="11">
        <v>18549</v>
      </c>
      <c r="D124" s="12">
        <v>78.739999999999995</v>
      </c>
      <c r="E124" s="12">
        <v>235.6</v>
      </c>
      <c r="F124" s="5" t="s">
        <v>29</v>
      </c>
      <c r="H124" s="7" t="s">
        <v>158</v>
      </c>
      <c r="I124" t="str">
        <f t="shared" si="1"/>
        <v>Noord-Holland</v>
      </c>
    </row>
    <row r="125" spans="1:9">
      <c r="A125" s="9" t="s">
        <v>161</v>
      </c>
      <c r="B125" s="10" t="s">
        <v>424</v>
      </c>
      <c r="C125" s="11">
        <v>50252</v>
      </c>
      <c r="D125" s="12">
        <v>190.09</v>
      </c>
      <c r="E125" s="12">
        <v>264.39999999999998</v>
      </c>
      <c r="F125" s="5" t="s">
        <v>31</v>
      </c>
      <c r="H125" s="6" t="s">
        <v>159</v>
      </c>
      <c r="I125" t="str">
        <f t="shared" si="1"/>
        <v>Noord-Holland</v>
      </c>
    </row>
    <row r="126" spans="1:9">
      <c r="A126" s="9" t="s">
        <v>162</v>
      </c>
      <c r="B126" s="10" t="s">
        <v>424</v>
      </c>
      <c r="C126" s="11">
        <v>56749</v>
      </c>
      <c r="D126" s="12">
        <v>38.21</v>
      </c>
      <c r="E126" s="13">
        <v>1485.2</v>
      </c>
      <c r="F126" s="5" t="s">
        <v>27</v>
      </c>
      <c r="H126" s="7" t="s">
        <v>160</v>
      </c>
      <c r="I126" t="str">
        <f t="shared" si="1"/>
        <v>Gelderland</v>
      </c>
    </row>
    <row r="127" spans="1:9">
      <c r="A127" s="9" t="s">
        <v>163</v>
      </c>
      <c r="B127" s="10" t="s">
        <v>424</v>
      </c>
      <c r="C127" s="11">
        <v>86826</v>
      </c>
      <c r="D127" s="12">
        <v>44.94</v>
      </c>
      <c r="E127" s="13">
        <v>1932</v>
      </c>
      <c r="F127" s="5" t="s">
        <v>60</v>
      </c>
      <c r="H127" s="6" t="s">
        <v>161</v>
      </c>
      <c r="I127" t="str">
        <f t="shared" si="1"/>
        <v>Fryslân / Friesland</v>
      </c>
    </row>
    <row r="128" spans="1:9">
      <c r="A128" s="9" t="s">
        <v>164</v>
      </c>
      <c r="B128" s="10" t="s">
        <v>424</v>
      </c>
      <c r="C128" s="11">
        <v>15965</v>
      </c>
      <c r="D128" s="12">
        <v>104.02</v>
      </c>
      <c r="E128" s="12">
        <v>153.5</v>
      </c>
      <c r="F128" s="5" t="s">
        <v>42</v>
      </c>
      <c r="H128" s="7" t="s">
        <v>162</v>
      </c>
      <c r="I128" t="str">
        <f t="shared" si="1"/>
        <v>Noord-Holland</v>
      </c>
    </row>
    <row r="129" spans="1:9">
      <c r="A129" s="9" t="s">
        <v>165</v>
      </c>
      <c r="B129" s="10" t="s">
        <v>424</v>
      </c>
      <c r="C129" s="11">
        <v>23459</v>
      </c>
      <c r="D129" s="12">
        <v>18.7</v>
      </c>
      <c r="E129" s="13">
        <v>1254.5</v>
      </c>
      <c r="F129" s="5" t="s">
        <v>27</v>
      </c>
      <c r="H129" s="6" t="s">
        <v>163</v>
      </c>
      <c r="I129" t="str">
        <f t="shared" si="1"/>
        <v>Limburg</v>
      </c>
    </row>
    <row r="130" spans="1:9">
      <c r="A130" s="9" t="s">
        <v>107</v>
      </c>
      <c r="B130" s="10" t="s">
        <v>424</v>
      </c>
      <c r="C130" s="11">
        <v>55600</v>
      </c>
      <c r="D130" s="12">
        <v>45.25</v>
      </c>
      <c r="E130" s="13">
        <v>1228.7</v>
      </c>
      <c r="F130" s="5" t="s">
        <v>27</v>
      </c>
      <c r="H130" s="7" t="s">
        <v>164</v>
      </c>
      <c r="I130" t="str">
        <f t="shared" ref="I130:I193" si="2">VLOOKUP(H130,A$1:F$355,6,FALSE)</f>
        <v>Noord-Brabant</v>
      </c>
    </row>
    <row r="131" spans="1:9">
      <c r="A131" s="9" t="s">
        <v>166</v>
      </c>
      <c r="B131" s="10" t="s">
        <v>424</v>
      </c>
      <c r="C131" s="11">
        <v>35812</v>
      </c>
      <c r="D131" s="12">
        <v>137.91</v>
      </c>
      <c r="E131" s="12">
        <v>259.7</v>
      </c>
      <c r="F131" s="5" t="s">
        <v>37</v>
      </c>
      <c r="H131" s="6" t="s">
        <v>165</v>
      </c>
      <c r="I131" t="str">
        <f t="shared" si="2"/>
        <v>Noord-Holland</v>
      </c>
    </row>
    <row r="132" spans="1:9">
      <c r="A132" s="9" t="s">
        <v>167</v>
      </c>
      <c r="B132" s="10" t="s">
        <v>424</v>
      </c>
      <c r="C132" s="11">
        <v>40041</v>
      </c>
      <c r="D132" s="12">
        <v>41.1</v>
      </c>
      <c r="E132" s="12">
        <v>974.2</v>
      </c>
      <c r="F132" s="5" t="s">
        <v>33</v>
      </c>
      <c r="H132" s="7" t="s">
        <v>166</v>
      </c>
      <c r="I132" t="str">
        <f t="shared" si="2"/>
        <v>Overijssel</v>
      </c>
    </row>
    <row r="133" spans="1:9">
      <c r="A133" s="9" t="s">
        <v>168</v>
      </c>
      <c r="B133" s="10" t="s">
        <v>424</v>
      </c>
      <c r="C133" s="11">
        <v>91535</v>
      </c>
      <c r="D133" s="12">
        <v>53.18</v>
      </c>
      <c r="E133" s="13">
        <v>1721.2</v>
      </c>
      <c r="F133" s="5" t="s">
        <v>42</v>
      </c>
      <c r="H133" s="6" t="s">
        <v>167</v>
      </c>
      <c r="I133" t="str">
        <f t="shared" si="2"/>
        <v>Zuid-Holland</v>
      </c>
    </row>
    <row r="134" spans="1:9">
      <c r="A134" s="9" t="s">
        <v>169</v>
      </c>
      <c r="B134" s="10" t="s">
        <v>424</v>
      </c>
      <c r="C134" s="11">
        <v>30962</v>
      </c>
      <c r="D134" s="12">
        <v>10.61</v>
      </c>
      <c r="E134" s="13">
        <v>2918.2</v>
      </c>
      <c r="F134" s="5" t="s">
        <v>33</v>
      </c>
      <c r="H134" s="7" t="s">
        <v>168</v>
      </c>
      <c r="I134" t="str">
        <f t="shared" si="2"/>
        <v>Noord-Brabant</v>
      </c>
    </row>
    <row r="135" spans="1:9">
      <c r="A135" s="9" t="s">
        <v>426</v>
      </c>
      <c r="B135" s="10" t="s">
        <v>424</v>
      </c>
      <c r="C135" s="11">
        <v>80660</v>
      </c>
      <c r="D135" s="12">
        <v>60.84</v>
      </c>
      <c r="E135" s="13">
        <v>1325.8</v>
      </c>
      <c r="F135" s="5" t="s">
        <v>37</v>
      </c>
      <c r="H135" s="6" t="s">
        <v>169</v>
      </c>
      <c r="I135" t="str">
        <f t="shared" si="2"/>
        <v>Zuid-Holland</v>
      </c>
    </row>
    <row r="136" spans="1:9">
      <c r="A136" s="9" t="s">
        <v>295</v>
      </c>
      <c r="B136" s="10" t="s">
        <v>424</v>
      </c>
      <c r="C136" s="11">
        <v>154231</v>
      </c>
      <c r="D136" s="12">
        <v>110.25</v>
      </c>
      <c r="E136" s="13">
        <v>1398.9</v>
      </c>
      <c r="F136" s="5" t="s">
        <v>42</v>
      </c>
      <c r="H136" s="7" t="s">
        <v>170</v>
      </c>
      <c r="I136" t="s">
        <v>37</v>
      </c>
    </row>
    <row r="137" spans="1:9">
      <c r="A137" s="9" t="s">
        <v>172</v>
      </c>
      <c r="B137" s="10" t="s">
        <v>424</v>
      </c>
      <c r="C137" s="11">
        <v>16483</v>
      </c>
      <c r="D137" s="12">
        <v>39.76</v>
      </c>
      <c r="E137" s="12">
        <v>414.6</v>
      </c>
      <c r="F137" s="5" t="s">
        <v>29</v>
      </c>
      <c r="H137" s="6" t="s">
        <v>171</v>
      </c>
      <c r="I137" t="str">
        <f t="shared" si="2"/>
        <v>Groningen</v>
      </c>
    </row>
    <row r="138" spans="1:9">
      <c r="A138" s="9" t="s">
        <v>173</v>
      </c>
      <c r="B138" s="10" t="s">
        <v>424</v>
      </c>
      <c r="C138" s="11">
        <v>44107</v>
      </c>
      <c r="D138" s="12">
        <v>78.88</v>
      </c>
      <c r="E138" s="12">
        <v>559.20000000000005</v>
      </c>
      <c r="F138" s="5" t="s">
        <v>42</v>
      </c>
      <c r="H138" s="7" t="s">
        <v>172</v>
      </c>
      <c r="I138" t="str">
        <f t="shared" si="2"/>
        <v>Gelderland</v>
      </c>
    </row>
    <row r="139" spans="1:9">
      <c r="A139" s="9" t="s">
        <v>174</v>
      </c>
      <c r="B139" s="10" t="s">
        <v>424</v>
      </c>
      <c r="C139" s="11">
        <v>21963</v>
      </c>
      <c r="D139" s="12">
        <v>12.87</v>
      </c>
      <c r="E139" s="13">
        <v>1706.5</v>
      </c>
      <c r="F139" s="5" t="s">
        <v>33</v>
      </c>
      <c r="H139" s="6" t="s">
        <v>173</v>
      </c>
      <c r="I139" t="str">
        <f t="shared" si="2"/>
        <v>Noord-Brabant</v>
      </c>
    </row>
    <row r="140" spans="1:9">
      <c r="A140" s="9" t="s">
        <v>175</v>
      </c>
      <c r="B140" s="10" t="s">
        <v>424</v>
      </c>
      <c r="C140" s="11">
        <v>15330</v>
      </c>
      <c r="D140" s="12">
        <v>94.85</v>
      </c>
      <c r="E140" s="12">
        <v>161.6</v>
      </c>
      <c r="F140" s="5" t="s">
        <v>42</v>
      </c>
      <c r="H140" s="7" t="s">
        <v>174</v>
      </c>
      <c r="I140" t="str">
        <f t="shared" si="2"/>
        <v>Zuid-Holland</v>
      </c>
    </row>
    <row r="141" spans="1:9">
      <c r="A141" s="9" t="s">
        <v>176</v>
      </c>
      <c r="B141" s="10" t="s">
        <v>424</v>
      </c>
      <c r="C141" s="11">
        <v>90198</v>
      </c>
      <c r="D141" s="12">
        <v>45.61</v>
      </c>
      <c r="E141" s="13">
        <v>1977.6</v>
      </c>
      <c r="F141" s="5" t="s">
        <v>27</v>
      </c>
      <c r="H141" s="6" t="s">
        <v>175</v>
      </c>
      <c r="I141" t="str">
        <f t="shared" si="2"/>
        <v>Noord-Brabant</v>
      </c>
    </row>
    <row r="142" spans="1:9">
      <c r="A142" s="9" t="s">
        <v>177</v>
      </c>
      <c r="B142" s="10" t="s">
        <v>424</v>
      </c>
      <c r="C142" s="11">
        <v>86642</v>
      </c>
      <c r="D142" s="12">
        <v>268.93</v>
      </c>
      <c r="E142" s="12">
        <v>322.2</v>
      </c>
      <c r="F142" s="5" t="s">
        <v>33</v>
      </c>
      <c r="H142" s="7" t="s">
        <v>176</v>
      </c>
      <c r="I142" t="str">
        <f t="shared" si="2"/>
        <v>Noord-Holland</v>
      </c>
    </row>
    <row r="143" spans="1:9">
      <c r="A143" s="9" t="s">
        <v>178</v>
      </c>
      <c r="B143" s="10" t="s">
        <v>424</v>
      </c>
      <c r="C143" s="11">
        <v>34946</v>
      </c>
      <c r="D143" s="12">
        <v>212.56</v>
      </c>
      <c r="E143" s="12">
        <v>164.4</v>
      </c>
      <c r="F143" s="5" t="s">
        <v>37</v>
      </c>
      <c r="H143" s="6" t="s">
        <v>177</v>
      </c>
      <c r="I143" t="str">
        <f t="shared" si="2"/>
        <v>Zuid-Holland</v>
      </c>
    </row>
    <row r="144" spans="1:9">
      <c r="A144" s="9" t="s">
        <v>171</v>
      </c>
      <c r="B144" s="10" t="s">
        <v>424</v>
      </c>
      <c r="C144" s="11">
        <v>49434</v>
      </c>
      <c r="D144" s="12">
        <v>486.14</v>
      </c>
      <c r="E144" s="12">
        <v>101.7</v>
      </c>
      <c r="F144" s="5" t="s">
        <v>51</v>
      </c>
      <c r="H144" s="7" t="s">
        <v>178</v>
      </c>
      <c r="I144" t="str">
        <f t="shared" si="2"/>
        <v>Overijssel</v>
      </c>
    </row>
    <row r="145" spans="1:9">
      <c r="A145" s="9" t="s">
        <v>179</v>
      </c>
      <c r="B145" s="10" t="s">
        <v>424</v>
      </c>
      <c r="C145" s="11">
        <v>47802</v>
      </c>
      <c r="D145" s="12">
        <v>357.34</v>
      </c>
      <c r="E145" s="12">
        <v>133.80000000000001</v>
      </c>
      <c r="F145" s="5" t="s">
        <v>27</v>
      </c>
      <c r="H145" s="6" t="s">
        <v>179</v>
      </c>
      <c r="I145" t="str">
        <f t="shared" si="2"/>
        <v>Noord-Holland</v>
      </c>
    </row>
    <row r="146" spans="1:9">
      <c r="A146" s="9" t="s">
        <v>180</v>
      </c>
      <c r="B146" s="10" t="s">
        <v>424</v>
      </c>
      <c r="C146" s="11">
        <v>55678</v>
      </c>
      <c r="D146" s="12">
        <v>127.54</v>
      </c>
      <c r="E146" s="12">
        <v>436.6</v>
      </c>
      <c r="F146" s="5" t="s">
        <v>25</v>
      </c>
      <c r="H146" s="7" t="s">
        <v>180</v>
      </c>
      <c r="I146" t="str">
        <f t="shared" si="2"/>
        <v>Drenthe</v>
      </c>
    </row>
    <row r="147" spans="1:9">
      <c r="A147" s="9" t="s">
        <v>181</v>
      </c>
      <c r="B147" s="10" t="s">
        <v>424</v>
      </c>
      <c r="C147" s="11">
        <v>73037</v>
      </c>
      <c r="D147" s="12">
        <v>20.38</v>
      </c>
      <c r="E147" s="13">
        <v>3583.8</v>
      </c>
      <c r="F147" s="5" t="s">
        <v>27</v>
      </c>
      <c r="H147" s="6" t="s">
        <v>181</v>
      </c>
      <c r="I147" t="str">
        <f t="shared" si="2"/>
        <v>Noord-Holland</v>
      </c>
    </row>
    <row r="148" spans="1:9">
      <c r="A148" s="9" t="s">
        <v>182</v>
      </c>
      <c r="B148" s="10" t="s">
        <v>424</v>
      </c>
      <c r="C148" s="11">
        <v>42293</v>
      </c>
      <c r="D148" s="12">
        <v>188.73</v>
      </c>
      <c r="E148" s="12">
        <v>224.1</v>
      </c>
      <c r="F148" s="5" t="s">
        <v>60</v>
      </c>
      <c r="H148" s="7" t="s">
        <v>182</v>
      </c>
      <c r="I148" t="str">
        <f t="shared" si="2"/>
        <v>Limburg</v>
      </c>
    </row>
    <row r="149" spans="1:9">
      <c r="A149" s="9" t="s">
        <v>183</v>
      </c>
      <c r="B149" s="10" t="s">
        <v>424</v>
      </c>
      <c r="C149" s="11">
        <v>49902</v>
      </c>
      <c r="D149" s="12">
        <v>54.94</v>
      </c>
      <c r="E149" s="12">
        <v>908.3</v>
      </c>
      <c r="F149" s="5" t="s">
        <v>46</v>
      </c>
      <c r="H149" s="6" t="s">
        <v>183</v>
      </c>
      <c r="I149" t="str">
        <f t="shared" si="2"/>
        <v>Utrecht</v>
      </c>
    </row>
    <row r="150" spans="1:9">
      <c r="A150" s="9" t="s">
        <v>184</v>
      </c>
      <c r="B150" s="10" t="s">
        <v>424</v>
      </c>
      <c r="C150" s="11">
        <v>41280</v>
      </c>
      <c r="D150" s="12">
        <v>15.81</v>
      </c>
      <c r="E150" s="13">
        <v>2611</v>
      </c>
      <c r="F150" s="5" t="s">
        <v>27</v>
      </c>
      <c r="H150" s="7" t="s">
        <v>184</v>
      </c>
      <c r="I150" t="str">
        <f t="shared" si="2"/>
        <v>Noord-Holland</v>
      </c>
    </row>
    <row r="151" spans="1:9">
      <c r="A151" s="9" t="s">
        <v>185</v>
      </c>
      <c r="B151" s="10" t="s">
        <v>424</v>
      </c>
      <c r="C151" s="11">
        <v>27523</v>
      </c>
      <c r="D151" s="12">
        <v>201.71</v>
      </c>
      <c r="E151" s="12">
        <v>136.4</v>
      </c>
      <c r="F151" s="5" t="s">
        <v>82</v>
      </c>
      <c r="H151" s="6" t="s">
        <v>185</v>
      </c>
      <c r="I151" t="str">
        <f t="shared" si="2"/>
        <v>Zeeland</v>
      </c>
    </row>
    <row r="152" spans="1:9">
      <c r="A152" s="9" t="s">
        <v>186</v>
      </c>
      <c r="B152" s="10" t="s">
        <v>424</v>
      </c>
      <c r="C152" s="11">
        <v>34162</v>
      </c>
      <c r="D152" s="12">
        <v>21.07</v>
      </c>
      <c r="E152" s="13">
        <v>1621.4</v>
      </c>
      <c r="F152" s="5" t="s">
        <v>46</v>
      </c>
      <c r="H152" s="7" t="s">
        <v>186</v>
      </c>
      <c r="I152" t="str">
        <f t="shared" si="2"/>
        <v>Utrecht</v>
      </c>
    </row>
    <row r="153" spans="1:9">
      <c r="A153" s="9" t="s">
        <v>187</v>
      </c>
      <c r="B153" s="10" t="s">
        <v>424</v>
      </c>
      <c r="C153" s="11">
        <v>26861</v>
      </c>
      <c r="D153" s="12">
        <v>63.24</v>
      </c>
      <c r="E153" s="12">
        <v>424.7</v>
      </c>
      <c r="F153" s="5" t="s">
        <v>33</v>
      </c>
      <c r="H153" s="6" t="s">
        <v>187</v>
      </c>
      <c r="I153" t="str">
        <f t="shared" si="2"/>
        <v>Zuid-Holland</v>
      </c>
    </row>
    <row r="154" spans="1:9">
      <c r="A154" s="9" t="s">
        <v>188</v>
      </c>
      <c r="B154" s="10" t="s">
        <v>424</v>
      </c>
      <c r="C154" s="11">
        <v>53787</v>
      </c>
      <c r="D154" s="12">
        <v>142.18</v>
      </c>
      <c r="E154" s="12">
        <v>378.3</v>
      </c>
      <c r="F154" s="5" t="s">
        <v>37</v>
      </c>
      <c r="H154" s="7" t="s">
        <v>188</v>
      </c>
      <c r="I154" t="str">
        <f t="shared" si="2"/>
        <v>Overijssel</v>
      </c>
    </row>
    <row r="155" spans="1:9">
      <c r="A155" s="9" t="s">
        <v>189</v>
      </c>
      <c r="B155" s="10" t="s">
        <v>424</v>
      </c>
      <c r="C155" s="11">
        <v>12804</v>
      </c>
      <c r="D155" s="12">
        <v>37.130000000000003</v>
      </c>
      <c r="E155" s="12">
        <v>344.8</v>
      </c>
      <c r="F155" s="5" t="s">
        <v>82</v>
      </c>
      <c r="H155" s="6" t="s">
        <v>189</v>
      </c>
      <c r="I155" t="str">
        <f t="shared" si="2"/>
        <v>Zeeland</v>
      </c>
    </row>
    <row r="156" spans="1:9">
      <c r="A156" s="9" t="s">
        <v>190</v>
      </c>
      <c r="B156" s="10" t="s">
        <v>424</v>
      </c>
      <c r="C156" s="11">
        <v>65312</v>
      </c>
      <c r="D156" s="12">
        <v>24.75</v>
      </c>
      <c r="E156" s="13">
        <v>2638.9</v>
      </c>
      <c r="F156" s="5" t="s">
        <v>33</v>
      </c>
      <c r="H156" s="7" t="s">
        <v>190</v>
      </c>
      <c r="I156" t="str">
        <f t="shared" si="2"/>
        <v>Zuid-Holland</v>
      </c>
    </row>
    <row r="157" spans="1:9">
      <c r="A157" s="9" t="s">
        <v>191</v>
      </c>
      <c r="B157" s="10" t="s">
        <v>424</v>
      </c>
      <c r="C157" s="11">
        <v>45643</v>
      </c>
      <c r="D157" s="12">
        <v>21.91</v>
      </c>
      <c r="E157" s="13">
        <v>2083.1999999999998</v>
      </c>
      <c r="F157" s="5" t="s">
        <v>60</v>
      </c>
      <c r="H157" s="6" t="s">
        <v>191</v>
      </c>
      <c r="I157" t="str">
        <f t="shared" si="2"/>
        <v>Limburg</v>
      </c>
    </row>
    <row r="158" spans="1:9">
      <c r="A158" s="9" t="s">
        <v>192</v>
      </c>
      <c r="B158" s="10" t="s">
        <v>424</v>
      </c>
      <c r="C158" s="11">
        <v>22736</v>
      </c>
      <c r="D158" s="12">
        <v>80.319999999999993</v>
      </c>
      <c r="E158" s="12">
        <v>283.10000000000002</v>
      </c>
      <c r="F158" s="5" t="s">
        <v>27</v>
      </c>
      <c r="H158" s="7" t="s">
        <v>192</v>
      </c>
      <c r="I158" t="str">
        <f t="shared" si="2"/>
        <v>Noord-Holland</v>
      </c>
    </row>
    <row r="159" spans="1:9">
      <c r="A159" s="9" t="s">
        <v>193</v>
      </c>
      <c r="B159" s="10" t="s">
        <v>424</v>
      </c>
      <c r="C159" s="11">
        <v>29353</v>
      </c>
      <c r="D159" s="12">
        <v>7.69</v>
      </c>
      <c r="E159" s="13">
        <v>3817</v>
      </c>
      <c r="F159" s="5" t="s">
        <v>33</v>
      </c>
      <c r="H159" s="8" t="s">
        <v>193</v>
      </c>
      <c r="I159" t="str">
        <f t="shared" si="2"/>
        <v>Zuid-Holland</v>
      </c>
    </row>
    <row r="160" spans="1:9">
      <c r="A160" s="9" t="s">
        <v>194</v>
      </c>
      <c r="B160" s="10" t="s">
        <v>424</v>
      </c>
      <c r="C160" s="11">
        <v>56043</v>
      </c>
      <c r="D160" s="12">
        <v>148.4</v>
      </c>
      <c r="E160" s="12">
        <v>377.6</v>
      </c>
      <c r="F160" s="5" t="s">
        <v>33</v>
      </c>
      <c r="H160" s="7" t="s">
        <v>194</v>
      </c>
      <c r="I160" t="str">
        <f t="shared" si="2"/>
        <v>Zuid-Holland</v>
      </c>
    </row>
    <row r="161" spans="1:9">
      <c r="A161" s="9" t="s">
        <v>195</v>
      </c>
      <c r="B161" s="10" t="s">
        <v>424</v>
      </c>
      <c r="C161" s="11">
        <v>22334</v>
      </c>
      <c r="D161" s="12">
        <v>55.35</v>
      </c>
      <c r="E161" s="12">
        <v>403.5</v>
      </c>
      <c r="F161" s="5" t="s">
        <v>42</v>
      </c>
      <c r="H161" s="6" t="s">
        <v>195</v>
      </c>
      <c r="I161" t="str">
        <f t="shared" si="2"/>
        <v>Noord-Brabant</v>
      </c>
    </row>
    <row r="162" spans="1:9">
      <c r="A162" s="9" t="s">
        <v>196</v>
      </c>
      <c r="B162" s="10" t="s">
        <v>424</v>
      </c>
      <c r="C162" s="11">
        <v>15523</v>
      </c>
      <c r="D162" s="12">
        <v>70.349999999999994</v>
      </c>
      <c r="E162" s="12">
        <v>220.7</v>
      </c>
      <c r="F162" s="5" t="s">
        <v>42</v>
      </c>
      <c r="H162" s="7" t="s">
        <v>196</v>
      </c>
      <c r="I162" t="str">
        <f t="shared" si="2"/>
        <v>Noord-Brabant</v>
      </c>
    </row>
    <row r="163" spans="1:9">
      <c r="A163" s="9" t="s">
        <v>197</v>
      </c>
      <c r="B163" s="10" t="s">
        <v>424</v>
      </c>
      <c r="C163" s="11">
        <v>37596</v>
      </c>
      <c r="D163" s="12">
        <v>24.58</v>
      </c>
      <c r="E163" s="13">
        <v>1529.5</v>
      </c>
      <c r="F163" s="5" t="s">
        <v>60</v>
      </c>
      <c r="H163" s="6" t="s">
        <v>197</v>
      </c>
      <c r="I163" t="str">
        <f t="shared" si="2"/>
        <v>Limburg</v>
      </c>
    </row>
    <row r="164" spans="1:9">
      <c r="A164" s="9" t="s">
        <v>198</v>
      </c>
      <c r="B164" s="10" t="s">
        <v>424</v>
      </c>
      <c r="C164" s="11">
        <v>11498</v>
      </c>
      <c r="D164" s="12">
        <v>22.53</v>
      </c>
      <c r="E164" s="12">
        <v>510.3</v>
      </c>
      <c r="F164" s="5" t="s">
        <v>27</v>
      </c>
      <c r="H164" s="7" t="s">
        <v>198</v>
      </c>
      <c r="I164" t="str">
        <f t="shared" si="2"/>
        <v>Noord-Holland</v>
      </c>
    </row>
    <row r="165" spans="1:9">
      <c r="A165" s="9" t="s">
        <v>199</v>
      </c>
      <c r="B165" s="10" t="s">
        <v>424</v>
      </c>
      <c r="C165" s="11">
        <v>27986</v>
      </c>
      <c r="D165" s="12">
        <v>23.88</v>
      </c>
      <c r="E165" s="13">
        <v>1171.9000000000001</v>
      </c>
      <c r="F165" s="5" t="s">
        <v>27</v>
      </c>
      <c r="H165" s="6" t="s">
        <v>199</v>
      </c>
      <c r="I165" t="str">
        <f t="shared" si="2"/>
        <v>Noord-Holland</v>
      </c>
    </row>
    <row r="166" spans="1:9">
      <c r="A166" s="9" t="s">
        <v>200</v>
      </c>
      <c r="B166" s="10" t="s">
        <v>424</v>
      </c>
      <c r="C166" s="11">
        <v>61617</v>
      </c>
      <c r="D166" s="12">
        <v>53.41</v>
      </c>
      <c r="E166" s="13">
        <v>1153.7</v>
      </c>
      <c r="F166" s="5" t="s">
        <v>33</v>
      </c>
      <c r="H166" s="7" t="s">
        <v>200</v>
      </c>
      <c r="I166" t="str">
        <f t="shared" si="2"/>
        <v>Zuid-Holland</v>
      </c>
    </row>
    <row r="167" spans="1:9">
      <c r="A167" s="9" t="s">
        <v>201</v>
      </c>
      <c r="B167" s="10" t="s">
        <v>424</v>
      </c>
      <c r="C167" s="11">
        <v>11198</v>
      </c>
      <c r="D167" s="12">
        <v>12.41</v>
      </c>
      <c r="E167" s="12">
        <v>902.3</v>
      </c>
      <c r="F167" s="5" t="s">
        <v>27</v>
      </c>
      <c r="H167" s="6" t="s">
        <v>201</v>
      </c>
      <c r="I167" t="str">
        <f t="shared" si="2"/>
        <v>Noord-Holland</v>
      </c>
    </row>
    <row r="168" spans="1:9">
      <c r="A168" s="9" t="s">
        <v>202</v>
      </c>
      <c r="B168" s="10" t="s">
        <v>424</v>
      </c>
      <c r="C168" s="11">
        <v>123114</v>
      </c>
      <c r="D168" s="12">
        <v>238.38</v>
      </c>
      <c r="E168" s="12">
        <v>516.5</v>
      </c>
      <c r="F168" s="5" t="s">
        <v>31</v>
      </c>
      <c r="H168" s="7" t="s">
        <v>202</v>
      </c>
      <c r="I168" t="str">
        <f t="shared" si="2"/>
        <v>Fryslân / Friesland</v>
      </c>
    </row>
    <row r="169" spans="1:9">
      <c r="A169" s="9" t="s">
        <v>203</v>
      </c>
      <c r="B169" s="10" t="s">
        <v>424</v>
      </c>
      <c r="C169" s="11">
        <v>124797</v>
      </c>
      <c r="D169" s="12">
        <v>21.91</v>
      </c>
      <c r="E169" s="13">
        <v>5695.9</v>
      </c>
      <c r="F169" s="5" t="s">
        <v>33</v>
      </c>
      <c r="H169" s="6" t="s">
        <v>203</v>
      </c>
      <c r="I169" t="str">
        <f t="shared" si="2"/>
        <v>Zuid-Holland</v>
      </c>
    </row>
    <row r="170" spans="1:9">
      <c r="A170" s="9" t="s">
        <v>204</v>
      </c>
      <c r="B170" s="10" t="s">
        <v>424</v>
      </c>
      <c r="C170" s="11">
        <v>27122</v>
      </c>
      <c r="D170" s="12">
        <v>11.58</v>
      </c>
      <c r="E170" s="13">
        <v>2342.1</v>
      </c>
      <c r="F170" s="5" t="s">
        <v>33</v>
      </c>
      <c r="H170" s="7" t="s">
        <v>204</v>
      </c>
      <c r="I170" t="str">
        <f t="shared" si="2"/>
        <v>Zuid-Holland</v>
      </c>
    </row>
    <row r="171" spans="1:9">
      <c r="A171" s="9" t="s">
        <v>205</v>
      </c>
      <c r="B171" s="10" t="s">
        <v>424</v>
      </c>
      <c r="C171" s="11">
        <v>75405</v>
      </c>
      <c r="D171" s="12">
        <v>32.549999999999997</v>
      </c>
      <c r="E171" s="13">
        <v>2316.6</v>
      </c>
      <c r="F171" s="5" t="s">
        <v>33</v>
      </c>
      <c r="H171" s="6" t="s">
        <v>205</v>
      </c>
      <c r="I171" t="str">
        <f t="shared" si="2"/>
        <v>Zuid-Holland</v>
      </c>
    </row>
    <row r="172" spans="1:9">
      <c r="A172" s="9" t="s">
        <v>206</v>
      </c>
      <c r="B172" s="10" t="s">
        <v>424</v>
      </c>
      <c r="C172" s="11">
        <v>77872</v>
      </c>
      <c r="D172" s="12">
        <v>230.32</v>
      </c>
      <c r="E172" s="12">
        <v>338.1</v>
      </c>
      <c r="F172" s="5" t="s">
        <v>39</v>
      </c>
      <c r="H172" s="7" t="s">
        <v>206</v>
      </c>
      <c r="I172" t="str">
        <f t="shared" si="2"/>
        <v>Flevoland</v>
      </c>
    </row>
    <row r="173" spans="1:9">
      <c r="A173" s="9" t="s">
        <v>207</v>
      </c>
      <c r="B173" s="10" t="s">
        <v>424</v>
      </c>
      <c r="C173" s="11">
        <v>35671</v>
      </c>
      <c r="D173" s="12">
        <v>162.72999999999999</v>
      </c>
      <c r="E173" s="12">
        <v>219.2</v>
      </c>
      <c r="F173" s="5" t="s">
        <v>60</v>
      </c>
      <c r="H173" s="6" t="s">
        <v>207</v>
      </c>
      <c r="I173" t="str">
        <f t="shared" si="2"/>
        <v>Limburg</v>
      </c>
    </row>
    <row r="174" spans="1:9">
      <c r="A174" s="9" t="s">
        <v>208</v>
      </c>
      <c r="B174" s="10" t="s">
        <v>424</v>
      </c>
      <c r="C174" s="11">
        <v>30028</v>
      </c>
      <c r="D174" s="12">
        <v>58.54</v>
      </c>
      <c r="E174" s="12">
        <v>512.9</v>
      </c>
      <c r="F174" s="5" t="s">
        <v>46</v>
      </c>
      <c r="H174" s="7" t="s">
        <v>208</v>
      </c>
      <c r="I174" t="str">
        <f t="shared" si="2"/>
        <v>Utrecht</v>
      </c>
    </row>
    <row r="175" spans="1:9">
      <c r="A175" s="9" t="s">
        <v>209</v>
      </c>
      <c r="B175" s="10" t="s">
        <v>424</v>
      </c>
      <c r="C175" s="11">
        <v>46466</v>
      </c>
      <c r="D175" s="12">
        <v>62</v>
      </c>
      <c r="E175" s="12">
        <v>749.5</v>
      </c>
      <c r="F175" s="5" t="s">
        <v>29</v>
      </c>
      <c r="H175" s="6" t="s">
        <v>209</v>
      </c>
      <c r="I175" t="str">
        <f t="shared" si="2"/>
        <v>Gelderland</v>
      </c>
    </row>
    <row r="176" spans="1:9">
      <c r="A176" s="9" t="s">
        <v>210</v>
      </c>
      <c r="B176" s="10" t="s">
        <v>424</v>
      </c>
      <c r="C176" s="11">
        <v>22807</v>
      </c>
      <c r="D176" s="12">
        <v>15.69</v>
      </c>
      <c r="E176" s="13">
        <v>1453.6</v>
      </c>
      <c r="F176" s="5" t="s">
        <v>33</v>
      </c>
      <c r="H176" s="7" t="s">
        <v>210</v>
      </c>
      <c r="I176" t="str">
        <f t="shared" si="2"/>
        <v>Zuid-Holland</v>
      </c>
    </row>
    <row r="177" spans="1:9">
      <c r="A177" s="9" t="s">
        <v>211</v>
      </c>
      <c r="B177" s="10" t="s">
        <v>424</v>
      </c>
      <c r="C177" s="11">
        <v>33600</v>
      </c>
      <c r="D177" s="12">
        <v>213.03</v>
      </c>
      <c r="E177" s="12">
        <v>157.69999999999999</v>
      </c>
      <c r="F177" s="5" t="s">
        <v>29</v>
      </c>
      <c r="H177" s="6" t="s">
        <v>211</v>
      </c>
      <c r="I177" t="str">
        <f t="shared" si="2"/>
        <v>Gelderland</v>
      </c>
    </row>
    <row r="178" spans="1:9">
      <c r="A178" s="9" t="s">
        <v>212</v>
      </c>
      <c r="B178" s="10" t="s">
        <v>424</v>
      </c>
      <c r="C178" s="11">
        <v>23333</v>
      </c>
      <c r="D178" s="12">
        <v>49.94</v>
      </c>
      <c r="E178" s="12">
        <v>467.2</v>
      </c>
      <c r="F178" s="5" t="s">
        <v>42</v>
      </c>
      <c r="H178" s="7" t="s">
        <v>212</v>
      </c>
      <c r="I178" t="str">
        <f t="shared" si="2"/>
        <v>Noord-Brabant</v>
      </c>
    </row>
    <row r="179" spans="1:9">
      <c r="A179" s="9" t="s">
        <v>213</v>
      </c>
      <c r="B179" s="10" t="s">
        <v>424</v>
      </c>
      <c r="C179" s="11">
        <v>14477</v>
      </c>
      <c r="D179" s="12">
        <v>75.569999999999993</v>
      </c>
      <c r="E179" s="12">
        <v>191.6</v>
      </c>
      <c r="F179" s="5" t="s">
        <v>46</v>
      </c>
      <c r="H179" s="6" t="s">
        <v>213</v>
      </c>
      <c r="I179" t="str">
        <f t="shared" si="2"/>
        <v>Utrecht</v>
      </c>
    </row>
    <row r="180" spans="1:9">
      <c r="A180" s="9" t="s">
        <v>214</v>
      </c>
      <c r="B180" s="10" t="s">
        <v>424</v>
      </c>
      <c r="C180" s="11">
        <v>9617</v>
      </c>
      <c r="D180" s="12">
        <v>111.04</v>
      </c>
      <c r="E180" s="12">
        <v>86.6</v>
      </c>
      <c r="F180" s="5" t="s">
        <v>51</v>
      </c>
      <c r="H180" s="7" t="s">
        <v>214</v>
      </c>
      <c r="I180" t="str">
        <f t="shared" si="2"/>
        <v>Groningen</v>
      </c>
    </row>
    <row r="181" spans="1:9">
      <c r="A181" s="9" t="s">
        <v>215</v>
      </c>
      <c r="B181" s="10" t="s">
        <v>424</v>
      </c>
      <c r="C181" s="11">
        <v>22614</v>
      </c>
      <c r="D181" s="12">
        <v>98.76</v>
      </c>
      <c r="E181" s="12">
        <v>229</v>
      </c>
      <c r="F181" s="5" t="s">
        <v>37</v>
      </c>
      <c r="H181" s="6" t="s">
        <v>215</v>
      </c>
      <c r="I181" t="str">
        <f t="shared" si="2"/>
        <v>Overijssel</v>
      </c>
    </row>
    <row r="182" spans="1:9">
      <c r="A182" s="9" t="s">
        <v>216</v>
      </c>
      <c r="B182" s="10" t="s">
        <v>424</v>
      </c>
      <c r="C182" s="11">
        <v>24703</v>
      </c>
      <c r="D182" s="12">
        <v>66.11</v>
      </c>
      <c r="E182" s="12">
        <v>373.7</v>
      </c>
      <c r="F182" s="5" t="s">
        <v>29</v>
      </c>
      <c r="H182" s="7" t="s">
        <v>216</v>
      </c>
      <c r="I182" t="str">
        <f t="shared" si="2"/>
        <v>Gelderland</v>
      </c>
    </row>
    <row r="183" spans="1:9">
      <c r="A183" s="9" t="s">
        <v>217</v>
      </c>
      <c r="B183" s="10" t="s">
        <v>424</v>
      </c>
      <c r="C183" s="11">
        <v>23718</v>
      </c>
      <c r="D183" s="12">
        <v>45.71</v>
      </c>
      <c r="E183" s="12">
        <v>518.9</v>
      </c>
      <c r="F183" s="5" t="s">
        <v>60</v>
      </c>
      <c r="H183" s="6" t="s">
        <v>217</v>
      </c>
      <c r="I183" t="str">
        <f t="shared" si="2"/>
        <v>Limburg</v>
      </c>
    </row>
    <row r="184" spans="1:9">
      <c r="A184" s="9" t="s">
        <v>218</v>
      </c>
      <c r="B184" s="10" t="s">
        <v>424</v>
      </c>
      <c r="C184" s="11">
        <v>32786</v>
      </c>
      <c r="D184" s="12">
        <v>8.48</v>
      </c>
      <c r="E184" s="13">
        <v>3866.3</v>
      </c>
      <c r="F184" s="5" t="s">
        <v>33</v>
      </c>
      <c r="H184" s="7" t="s">
        <v>218</v>
      </c>
      <c r="I184" t="str">
        <f t="shared" si="2"/>
        <v>Zuid-Holland</v>
      </c>
    </row>
    <row r="185" spans="1:9">
      <c r="A185" s="9" t="s">
        <v>219</v>
      </c>
      <c r="B185" s="10" t="s">
        <v>424</v>
      </c>
      <c r="C185" s="11">
        <v>121623</v>
      </c>
      <c r="D185" s="12">
        <v>55.99</v>
      </c>
      <c r="E185" s="13">
        <v>2172.1999999999998</v>
      </c>
      <c r="F185" s="5" t="s">
        <v>60</v>
      </c>
      <c r="H185" s="6" t="s">
        <v>219</v>
      </c>
      <c r="I185" t="str">
        <f t="shared" si="2"/>
        <v>Limburg</v>
      </c>
    </row>
    <row r="186" spans="1:9">
      <c r="A186" s="9" t="s">
        <v>220</v>
      </c>
      <c r="B186" s="10" t="s">
        <v>424</v>
      </c>
      <c r="C186" s="11">
        <v>44833</v>
      </c>
      <c r="D186" s="12">
        <v>121.42</v>
      </c>
      <c r="E186" s="12">
        <v>369.2</v>
      </c>
      <c r="F186" s="5" t="s">
        <v>27</v>
      </c>
      <c r="H186" s="7" t="s">
        <v>220</v>
      </c>
      <c r="I186" t="str">
        <f t="shared" si="2"/>
        <v>Noord-Holland</v>
      </c>
    </row>
    <row r="187" spans="1:9">
      <c r="A187" s="9" t="s">
        <v>221</v>
      </c>
      <c r="B187" s="10" t="s">
        <v>424</v>
      </c>
      <c r="C187" s="11">
        <v>18923</v>
      </c>
      <c r="D187" s="12">
        <v>26.96</v>
      </c>
      <c r="E187" s="12">
        <v>701.9</v>
      </c>
      <c r="F187" s="5" t="s">
        <v>60</v>
      </c>
      <c r="H187" s="6" t="s">
        <v>221</v>
      </c>
      <c r="I187" t="str">
        <f t="shared" si="2"/>
        <v>Limburg</v>
      </c>
    </row>
    <row r="188" spans="1:9">
      <c r="A188" s="9" t="s">
        <v>222</v>
      </c>
      <c r="B188" s="10" t="s">
        <v>424</v>
      </c>
      <c r="C188" s="11">
        <v>80823</v>
      </c>
      <c r="D188" s="12">
        <v>184.09</v>
      </c>
      <c r="E188" s="12">
        <v>439</v>
      </c>
      <c r="F188" s="5" t="s">
        <v>42</v>
      </c>
      <c r="H188" s="7" t="s">
        <v>222</v>
      </c>
      <c r="I188" t="str">
        <f t="shared" si="2"/>
        <v>Noord-Brabant</v>
      </c>
    </row>
    <row r="189" spans="1:9">
      <c r="A189" s="9" t="s">
        <v>223</v>
      </c>
      <c r="B189" s="10" t="s">
        <v>424</v>
      </c>
      <c r="C189" s="11">
        <v>33573</v>
      </c>
      <c r="D189" s="12">
        <v>55.53</v>
      </c>
      <c r="E189" s="12">
        <v>604.6</v>
      </c>
      <c r="F189" s="5" t="s">
        <v>25</v>
      </c>
      <c r="H189" s="6" t="s">
        <v>223</v>
      </c>
      <c r="I189" t="str">
        <f t="shared" si="2"/>
        <v>Drenthe</v>
      </c>
    </row>
    <row r="190" spans="1:9">
      <c r="A190" s="9" t="s">
        <v>224</v>
      </c>
      <c r="B190" s="10" t="s">
        <v>424</v>
      </c>
      <c r="C190" s="11">
        <v>48548</v>
      </c>
      <c r="D190" s="12">
        <v>48.42</v>
      </c>
      <c r="E190" s="13">
        <v>1002.6</v>
      </c>
      <c r="F190" s="5" t="s">
        <v>82</v>
      </c>
      <c r="H190" s="7" t="s">
        <v>224</v>
      </c>
      <c r="I190" t="str">
        <f t="shared" si="2"/>
        <v>Zeeland</v>
      </c>
    </row>
    <row r="191" spans="1:9">
      <c r="A191" s="9" t="s">
        <v>225</v>
      </c>
      <c r="B191" s="10" t="s">
        <v>424</v>
      </c>
      <c r="C191" s="11">
        <v>19401</v>
      </c>
      <c r="D191" s="12">
        <v>47.19</v>
      </c>
      <c r="E191" s="12">
        <v>411.1</v>
      </c>
      <c r="F191" s="5" t="s">
        <v>33</v>
      </c>
      <c r="H191" s="6" t="s">
        <v>225</v>
      </c>
      <c r="I191" t="str">
        <f t="shared" si="2"/>
        <v>Zuid-Holland</v>
      </c>
    </row>
    <row r="192" spans="1:9">
      <c r="A192" s="9" t="s">
        <v>226</v>
      </c>
      <c r="B192" s="10" t="s">
        <v>424</v>
      </c>
      <c r="C192" s="11">
        <v>33179</v>
      </c>
      <c r="D192" s="12">
        <v>340.51</v>
      </c>
      <c r="E192" s="12">
        <v>97.4</v>
      </c>
      <c r="F192" s="5" t="s">
        <v>25</v>
      </c>
      <c r="H192" s="7" t="s">
        <v>226</v>
      </c>
      <c r="I192" t="str">
        <f t="shared" si="2"/>
        <v>Drenthe</v>
      </c>
    </row>
    <row r="193" spans="1:9">
      <c r="A193" s="9" t="s">
        <v>227</v>
      </c>
      <c r="B193" s="10" t="s">
        <v>424</v>
      </c>
      <c r="C193" s="11">
        <v>60956</v>
      </c>
      <c r="D193" s="12">
        <v>280</v>
      </c>
      <c r="E193" s="12">
        <v>217.7</v>
      </c>
      <c r="F193" s="5" t="s">
        <v>51</v>
      </c>
      <c r="H193" s="6" t="s">
        <v>227</v>
      </c>
      <c r="I193" t="str">
        <f t="shared" si="2"/>
        <v>Groningen</v>
      </c>
    </row>
    <row r="194" spans="1:9">
      <c r="A194" s="9" t="s">
        <v>228</v>
      </c>
      <c r="B194" s="10" t="s">
        <v>424</v>
      </c>
      <c r="C194" s="11">
        <v>10889</v>
      </c>
      <c r="D194" s="12">
        <v>52.23</v>
      </c>
      <c r="E194" s="12">
        <v>208.5</v>
      </c>
      <c r="F194" s="5" t="s">
        <v>42</v>
      </c>
      <c r="H194" s="7" t="s">
        <v>228</v>
      </c>
      <c r="I194" t="str">
        <f t="shared" ref="I194:I257" si="3">VLOOKUP(H194,A$1:F$355,6,FALSE)</f>
        <v>Noord-Brabant</v>
      </c>
    </row>
    <row r="195" spans="1:9">
      <c r="A195" s="9" t="s">
        <v>229</v>
      </c>
      <c r="B195" s="10" t="s">
        <v>424</v>
      </c>
      <c r="C195" s="11">
        <v>36963</v>
      </c>
      <c r="D195" s="12">
        <v>159.15</v>
      </c>
      <c r="E195" s="12">
        <v>232.3</v>
      </c>
      <c r="F195" s="5" t="s">
        <v>42</v>
      </c>
      <c r="H195" s="6" t="s">
        <v>229</v>
      </c>
      <c r="I195" t="str">
        <f t="shared" si="3"/>
        <v>Noord-Brabant</v>
      </c>
    </row>
    <row r="196" spans="1:9">
      <c r="A196" s="9" t="s">
        <v>230</v>
      </c>
      <c r="B196" s="10" t="s">
        <v>424</v>
      </c>
      <c r="C196" s="11">
        <v>43871</v>
      </c>
      <c r="D196" s="12">
        <v>181.72</v>
      </c>
      <c r="E196" s="12">
        <v>241.4</v>
      </c>
      <c r="F196" s="5" t="s">
        <v>33</v>
      </c>
      <c r="H196" s="7" t="s">
        <v>230</v>
      </c>
      <c r="I196" t="str">
        <f t="shared" si="3"/>
        <v>Zuid-Holland</v>
      </c>
    </row>
    <row r="197" spans="1:9">
      <c r="A197" s="9" t="s">
        <v>231</v>
      </c>
      <c r="B197" s="10" t="s">
        <v>424</v>
      </c>
      <c r="C197" s="11">
        <v>36028</v>
      </c>
      <c r="D197" s="12">
        <v>105.7</v>
      </c>
      <c r="E197" s="12">
        <v>340.9</v>
      </c>
      <c r="F197" s="5" t="s">
        <v>29</v>
      </c>
      <c r="H197" s="6" t="s">
        <v>231</v>
      </c>
      <c r="I197" t="str">
        <f t="shared" si="3"/>
        <v>Gelderland</v>
      </c>
    </row>
    <row r="198" spans="1:9">
      <c r="A198" s="9" t="s">
        <v>232</v>
      </c>
      <c r="B198" s="10" t="s">
        <v>424</v>
      </c>
      <c r="C198" s="11">
        <v>13996</v>
      </c>
      <c r="D198" s="12">
        <v>37.57</v>
      </c>
      <c r="E198" s="12">
        <v>372.5</v>
      </c>
      <c r="F198" s="5" t="s">
        <v>46</v>
      </c>
      <c r="H198" s="7" t="s">
        <v>232</v>
      </c>
      <c r="I198" t="str">
        <f t="shared" si="3"/>
        <v>Utrecht</v>
      </c>
    </row>
    <row r="199" spans="1:9">
      <c r="A199" s="9" t="s">
        <v>233</v>
      </c>
      <c r="B199" s="10" t="s">
        <v>424</v>
      </c>
      <c r="C199" s="11">
        <v>7808</v>
      </c>
      <c r="D199" s="12">
        <v>17.38</v>
      </c>
      <c r="E199" s="12">
        <v>449.3</v>
      </c>
      <c r="F199" s="5" t="s">
        <v>60</v>
      </c>
      <c r="H199" s="6" t="s">
        <v>233</v>
      </c>
      <c r="I199" t="str">
        <f t="shared" si="3"/>
        <v>Limburg</v>
      </c>
    </row>
    <row r="200" spans="1:9">
      <c r="A200" s="9" t="s">
        <v>234</v>
      </c>
      <c r="B200" s="10" t="s">
        <v>424</v>
      </c>
      <c r="C200" s="11">
        <v>24039</v>
      </c>
      <c r="D200" s="12">
        <v>59.98</v>
      </c>
      <c r="E200" s="12">
        <v>400.8</v>
      </c>
      <c r="F200" s="5" t="s">
        <v>29</v>
      </c>
      <c r="H200" s="7" t="s">
        <v>234</v>
      </c>
      <c r="I200" t="str">
        <f t="shared" si="3"/>
        <v>Gelderland</v>
      </c>
    </row>
    <row r="201" spans="1:9">
      <c r="A201" s="9" t="s">
        <v>235</v>
      </c>
      <c r="B201" s="10" t="s">
        <v>424</v>
      </c>
      <c r="C201" s="11">
        <v>17005</v>
      </c>
      <c r="D201" s="12">
        <v>99.98</v>
      </c>
      <c r="E201" s="12">
        <v>170.1</v>
      </c>
      <c r="F201" s="5" t="s">
        <v>60</v>
      </c>
      <c r="H201" s="6" t="s">
        <v>235</v>
      </c>
      <c r="I201" t="str">
        <f t="shared" si="3"/>
        <v>Limburg</v>
      </c>
    </row>
    <row r="202" spans="1:9">
      <c r="A202" s="9" t="s">
        <v>236</v>
      </c>
      <c r="B202" s="10" t="s">
        <v>424</v>
      </c>
      <c r="C202" s="11">
        <v>63055</v>
      </c>
      <c r="D202" s="12">
        <v>23.51</v>
      </c>
      <c r="E202" s="13">
        <v>2682.1</v>
      </c>
      <c r="F202" s="5" t="s">
        <v>46</v>
      </c>
      <c r="H202" s="7" t="s">
        <v>236</v>
      </c>
      <c r="I202" t="str">
        <f t="shared" si="3"/>
        <v>Utrecht</v>
      </c>
    </row>
    <row r="203" spans="1:9">
      <c r="A203" s="9" t="s">
        <v>237</v>
      </c>
      <c r="B203" s="10" t="s">
        <v>424</v>
      </c>
      <c r="C203" s="11">
        <v>28637</v>
      </c>
      <c r="D203" s="12">
        <v>78.05</v>
      </c>
      <c r="E203" s="12">
        <v>366.9</v>
      </c>
      <c r="F203" s="5" t="s">
        <v>33</v>
      </c>
      <c r="H203" s="6" t="s">
        <v>237</v>
      </c>
      <c r="I203" t="str">
        <f t="shared" si="3"/>
        <v>Zuid-Holland</v>
      </c>
    </row>
    <row r="204" spans="1:9">
      <c r="A204" s="9" t="s">
        <v>238</v>
      </c>
      <c r="B204" s="10" t="s">
        <v>424</v>
      </c>
      <c r="C204" s="11">
        <v>42947</v>
      </c>
      <c r="D204" s="12">
        <v>69.34</v>
      </c>
      <c r="E204" s="12">
        <v>619.4</v>
      </c>
      <c r="F204" s="5" t="s">
        <v>29</v>
      </c>
      <c r="H204" s="7" t="s">
        <v>238</v>
      </c>
      <c r="I204" t="str">
        <f t="shared" si="3"/>
        <v>Gelderland</v>
      </c>
    </row>
    <row r="205" spans="1:9">
      <c r="A205" s="9" t="s">
        <v>239</v>
      </c>
      <c r="B205" s="10" t="s">
        <v>424</v>
      </c>
      <c r="C205" s="11">
        <v>176707</v>
      </c>
      <c r="D205" s="12">
        <v>53.06</v>
      </c>
      <c r="E205" s="13">
        <v>3330.3</v>
      </c>
      <c r="F205" s="5" t="s">
        <v>29</v>
      </c>
      <c r="H205" s="6" t="s">
        <v>239</v>
      </c>
      <c r="I205" t="str">
        <f t="shared" si="3"/>
        <v>Gelderland</v>
      </c>
    </row>
    <row r="206" spans="1:9">
      <c r="A206" s="9" t="s">
        <v>240</v>
      </c>
      <c r="B206" s="10" t="s">
        <v>424</v>
      </c>
      <c r="C206" s="11">
        <v>84797</v>
      </c>
      <c r="D206" s="12">
        <v>73.58</v>
      </c>
      <c r="E206" s="13">
        <v>1152.4000000000001</v>
      </c>
      <c r="F206" s="5" t="s">
        <v>33</v>
      </c>
      <c r="H206" s="7" t="s">
        <v>240</v>
      </c>
      <c r="I206" t="str">
        <f t="shared" si="3"/>
        <v>Zuid-Holland</v>
      </c>
    </row>
    <row r="207" spans="1:9">
      <c r="A207" s="9" t="s">
        <v>241</v>
      </c>
      <c r="B207" s="10" t="s">
        <v>424</v>
      </c>
      <c r="C207" s="11">
        <v>45144</v>
      </c>
      <c r="D207" s="12">
        <v>377.83</v>
      </c>
      <c r="E207" s="12">
        <v>119.5</v>
      </c>
      <c r="F207" s="5" t="s">
        <v>31</v>
      </c>
      <c r="H207" s="6" t="s">
        <v>241</v>
      </c>
      <c r="I207" t="str">
        <f t="shared" si="3"/>
        <v>Fryslân / Friesland</v>
      </c>
    </row>
    <row r="208" spans="1:9">
      <c r="A208" s="9" t="s">
        <v>242</v>
      </c>
      <c r="B208" s="10" t="s">
        <v>424</v>
      </c>
      <c r="C208" s="11">
        <v>7309</v>
      </c>
      <c r="D208" s="12">
        <v>85.96</v>
      </c>
      <c r="E208" s="12">
        <v>85</v>
      </c>
      <c r="F208" s="5" t="s">
        <v>82</v>
      </c>
      <c r="H208" s="7" t="s">
        <v>242</v>
      </c>
      <c r="I208" t="str">
        <f t="shared" si="3"/>
        <v>Zeeland</v>
      </c>
    </row>
    <row r="209" spans="1:9">
      <c r="A209" s="9" t="s">
        <v>243</v>
      </c>
      <c r="B209" s="10" t="s">
        <v>424</v>
      </c>
      <c r="C209" s="11">
        <v>31270</v>
      </c>
      <c r="D209" s="12">
        <v>199.41</v>
      </c>
      <c r="E209" s="12">
        <v>156.80000000000001</v>
      </c>
      <c r="F209" s="5" t="s">
        <v>25</v>
      </c>
      <c r="H209" s="6" t="s">
        <v>243</v>
      </c>
      <c r="I209" t="str">
        <f t="shared" si="3"/>
        <v>Drenthe</v>
      </c>
    </row>
    <row r="210" spans="1:9">
      <c r="A210" s="9" t="s">
        <v>244</v>
      </c>
      <c r="B210" s="10" t="s">
        <v>424</v>
      </c>
      <c r="C210" s="11">
        <v>46863</v>
      </c>
      <c r="D210" s="12">
        <v>457.81</v>
      </c>
      <c r="E210" s="12">
        <v>102.4</v>
      </c>
      <c r="F210" s="5" t="s">
        <v>39</v>
      </c>
      <c r="H210" s="7" t="s">
        <v>244</v>
      </c>
      <c r="I210" t="str">
        <f t="shared" si="3"/>
        <v>Flevoland</v>
      </c>
    </row>
    <row r="211" spans="1:9">
      <c r="A211" s="9" t="s">
        <v>245</v>
      </c>
      <c r="B211" s="10" t="s">
        <v>424</v>
      </c>
      <c r="C211" s="11">
        <v>42861</v>
      </c>
      <c r="D211" s="12">
        <v>58.37</v>
      </c>
      <c r="E211" s="12">
        <v>734.3</v>
      </c>
      <c r="F211" s="5" t="s">
        <v>33</v>
      </c>
      <c r="H211" s="6" t="s">
        <v>245</v>
      </c>
      <c r="I211" t="str">
        <f t="shared" si="3"/>
        <v>Zuid-Holland</v>
      </c>
    </row>
    <row r="212" spans="1:9" ht="29">
      <c r="A212" s="9" t="s">
        <v>246</v>
      </c>
      <c r="B212" s="10" t="s">
        <v>424</v>
      </c>
      <c r="C212" s="11">
        <v>23198</v>
      </c>
      <c r="D212" s="12">
        <v>33.71</v>
      </c>
      <c r="E212" s="12">
        <v>688.2</v>
      </c>
      <c r="F212" s="5" t="s">
        <v>42</v>
      </c>
      <c r="H212" s="7" t="s">
        <v>246</v>
      </c>
      <c r="I212" t="str">
        <f t="shared" si="3"/>
        <v>Noord-Brabant</v>
      </c>
    </row>
    <row r="213" spans="1:9">
      <c r="A213" s="9" t="s">
        <v>247</v>
      </c>
      <c r="B213" s="10" t="s">
        <v>424</v>
      </c>
      <c r="C213" s="11">
        <v>27485</v>
      </c>
      <c r="D213" s="12">
        <v>128.74</v>
      </c>
      <c r="E213" s="12">
        <v>213.5</v>
      </c>
      <c r="F213" s="5" t="s">
        <v>29</v>
      </c>
      <c r="H213" s="6" t="s">
        <v>247</v>
      </c>
      <c r="I213" t="str">
        <f t="shared" si="3"/>
        <v>Gelderland</v>
      </c>
    </row>
    <row r="214" spans="1:9">
      <c r="A214" s="9" t="s">
        <v>248</v>
      </c>
      <c r="B214" s="10" t="s">
        <v>424</v>
      </c>
      <c r="C214" s="11">
        <v>24432</v>
      </c>
      <c r="D214" s="12">
        <v>7.31</v>
      </c>
      <c r="E214" s="13">
        <v>3342.3</v>
      </c>
      <c r="F214" s="5" t="s">
        <v>33</v>
      </c>
      <c r="H214" s="7" t="s">
        <v>248</v>
      </c>
      <c r="I214" t="str">
        <f t="shared" si="3"/>
        <v>Zuid-Holland</v>
      </c>
    </row>
    <row r="215" spans="1:9">
      <c r="A215" s="9" t="s">
        <v>249</v>
      </c>
      <c r="B215" s="10" t="s">
        <v>424</v>
      </c>
      <c r="C215" s="11">
        <v>18627</v>
      </c>
      <c r="D215" s="12">
        <v>101.78</v>
      </c>
      <c r="E215" s="12">
        <v>183</v>
      </c>
      <c r="F215" s="5" t="s">
        <v>42</v>
      </c>
      <c r="H215" s="6" t="s">
        <v>249</v>
      </c>
      <c r="I215" t="str">
        <f t="shared" si="3"/>
        <v>Noord-Brabant</v>
      </c>
    </row>
    <row r="216" spans="1:9">
      <c r="A216" s="9" t="s">
        <v>250</v>
      </c>
      <c r="B216" s="10" t="s">
        <v>424</v>
      </c>
      <c r="C216" s="11">
        <v>26128</v>
      </c>
      <c r="D216" s="12">
        <v>63.84</v>
      </c>
      <c r="E216" s="12">
        <v>409.3</v>
      </c>
      <c r="F216" s="5" t="s">
        <v>42</v>
      </c>
      <c r="H216" s="7" t="s">
        <v>250</v>
      </c>
      <c r="I216" t="str">
        <f t="shared" si="3"/>
        <v>Noord-Brabant</v>
      </c>
    </row>
    <row r="217" spans="1:9">
      <c r="A217" s="9" t="s">
        <v>251</v>
      </c>
      <c r="B217" s="10" t="s">
        <v>424</v>
      </c>
      <c r="C217" s="11">
        <v>38121</v>
      </c>
      <c r="D217" s="12">
        <v>226.66</v>
      </c>
      <c r="E217" s="12">
        <v>168.2</v>
      </c>
      <c r="F217" s="5" t="s">
        <v>51</v>
      </c>
      <c r="H217" s="6" t="s">
        <v>251</v>
      </c>
      <c r="I217" t="str">
        <f t="shared" si="3"/>
        <v>Groningen</v>
      </c>
    </row>
    <row r="218" spans="1:9">
      <c r="A218" s="9" t="s">
        <v>252</v>
      </c>
      <c r="B218" s="10" t="s">
        <v>424</v>
      </c>
      <c r="C218" s="11">
        <v>23594</v>
      </c>
      <c r="D218" s="12">
        <v>97.65</v>
      </c>
      <c r="E218" s="12">
        <v>241.6</v>
      </c>
      <c r="F218" s="5" t="s">
        <v>29</v>
      </c>
      <c r="H218" s="7" t="s">
        <v>252</v>
      </c>
      <c r="I218" t="str">
        <f t="shared" si="3"/>
        <v>Gelderland</v>
      </c>
    </row>
    <row r="219" spans="1:9">
      <c r="A219" s="9" t="s">
        <v>253</v>
      </c>
      <c r="B219" s="10" t="s">
        <v>424</v>
      </c>
      <c r="C219" s="11">
        <v>31855</v>
      </c>
      <c r="D219" s="12">
        <v>21.55</v>
      </c>
      <c r="E219" s="13">
        <v>1478.2</v>
      </c>
      <c r="F219" s="5" t="s">
        <v>37</v>
      </c>
      <c r="H219" s="6" t="s">
        <v>253</v>
      </c>
      <c r="I219" t="str">
        <f t="shared" si="3"/>
        <v>Overijssel</v>
      </c>
    </row>
    <row r="220" spans="1:9">
      <c r="A220" s="9" t="s">
        <v>254</v>
      </c>
      <c r="B220" s="10" t="s">
        <v>424</v>
      </c>
      <c r="C220" s="11">
        <v>18069</v>
      </c>
      <c r="D220" s="12">
        <v>113.84</v>
      </c>
      <c r="E220" s="12">
        <v>158.69999999999999</v>
      </c>
      <c r="F220" s="5" t="s">
        <v>37</v>
      </c>
      <c r="H220" s="7" t="s">
        <v>254</v>
      </c>
      <c r="I220" t="str">
        <f t="shared" si="3"/>
        <v>Overijssel</v>
      </c>
    </row>
    <row r="221" spans="1:9">
      <c r="A221" s="9" t="s">
        <v>255</v>
      </c>
      <c r="B221" s="10" t="s">
        <v>424</v>
      </c>
      <c r="C221" s="11">
        <v>17817</v>
      </c>
      <c r="D221" s="12">
        <v>179.9</v>
      </c>
      <c r="E221" s="12">
        <v>99</v>
      </c>
      <c r="F221" s="5" t="s">
        <v>37</v>
      </c>
      <c r="H221" s="6" t="s">
        <v>255</v>
      </c>
      <c r="I221" t="str">
        <f t="shared" si="3"/>
        <v>Overijssel</v>
      </c>
    </row>
    <row r="222" spans="1:9">
      <c r="A222" s="9" t="s">
        <v>256</v>
      </c>
      <c r="B222" s="10" t="s">
        <v>424</v>
      </c>
      <c r="C222" s="11">
        <v>29700</v>
      </c>
      <c r="D222" s="12">
        <v>109.93</v>
      </c>
      <c r="E222" s="12">
        <v>270.2</v>
      </c>
      <c r="F222" s="5" t="s">
        <v>29</v>
      </c>
      <c r="H222" s="7" t="s">
        <v>256</v>
      </c>
      <c r="I222" t="str">
        <f t="shared" si="3"/>
        <v>Gelderland</v>
      </c>
    </row>
    <row r="223" spans="1:9">
      <c r="A223" s="9" t="s">
        <v>257</v>
      </c>
      <c r="B223" s="10" t="s">
        <v>424</v>
      </c>
      <c r="C223" s="11">
        <v>55610</v>
      </c>
      <c r="D223" s="12">
        <v>71.47</v>
      </c>
      <c r="E223" s="12">
        <v>778.1</v>
      </c>
      <c r="F223" s="5" t="s">
        <v>42</v>
      </c>
      <c r="H223" s="6" t="s">
        <v>257</v>
      </c>
      <c r="I223" t="str">
        <f t="shared" si="3"/>
        <v>Noord-Brabant</v>
      </c>
    </row>
    <row r="224" spans="1:9">
      <c r="A224" s="9" t="s">
        <v>258</v>
      </c>
      <c r="B224" s="10" t="s">
        <v>424</v>
      </c>
      <c r="C224" s="11">
        <v>25498</v>
      </c>
      <c r="D224" s="12">
        <v>223.42</v>
      </c>
      <c r="E224" s="12">
        <v>114.1</v>
      </c>
      <c r="F224" s="5" t="s">
        <v>31</v>
      </c>
      <c r="H224" s="7" t="s">
        <v>258</v>
      </c>
      <c r="I224" t="str">
        <f t="shared" si="3"/>
        <v>Fryslân / Friesland</v>
      </c>
    </row>
    <row r="225" spans="1:9">
      <c r="A225" s="9" t="s">
        <v>259</v>
      </c>
      <c r="B225" s="10" t="s">
        <v>424</v>
      </c>
      <c r="C225" s="11">
        <v>9755</v>
      </c>
      <c r="D225" s="12">
        <v>11.53</v>
      </c>
      <c r="E225" s="12">
        <v>846.1</v>
      </c>
      <c r="F225" s="5" t="s">
        <v>27</v>
      </c>
      <c r="H225" s="6" t="s">
        <v>259</v>
      </c>
      <c r="I225" t="str">
        <f t="shared" si="3"/>
        <v>Noord-Holland</v>
      </c>
    </row>
    <row r="226" spans="1:9">
      <c r="A226" s="9" t="s">
        <v>260</v>
      </c>
      <c r="B226" s="10" t="s">
        <v>424</v>
      </c>
      <c r="C226" s="11">
        <v>11779</v>
      </c>
      <c r="D226" s="12">
        <v>41.5</v>
      </c>
      <c r="E226" s="12">
        <v>283.8</v>
      </c>
      <c r="F226" s="5" t="s">
        <v>27</v>
      </c>
      <c r="H226" s="7" t="s">
        <v>260</v>
      </c>
      <c r="I226" t="str">
        <f t="shared" si="3"/>
        <v>Noord-Holland</v>
      </c>
    </row>
    <row r="227" spans="1:9">
      <c r="A227" s="9" t="s">
        <v>261</v>
      </c>
      <c r="B227" s="10" t="s">
        <v>424</v>
      </c>
      <c r="C227" s="11">
        <v>29715</v>
      </c>
      <c r="D227" s="12">
        <v>224.4</v>
      </c>
      <c r="E227" s="12">
        <v>132.4</v>
      </c>
      <c r="F227" s="5" t="s">
        <v>31</v>
      </c>
      <c r="H227" s="6" t="s">
        <v>261</v>
      </c>
      <c r="I227" t="str">
        <f t="shared" si="3"/>
        <v>Fryslân / Friesland</v>
      </c>
    </row>
    <row r="228" spans="1:9">
      <c r="A228" s="9" t="s">
        <v>262</v>
      </c>
      <c r="B228" s="10" t="s">
        <v>424</v>
      </c>
      <c r="C228" s="11">
        <v>91437</v>
      </c>
      <c r="D228" s="12">
        <v>163.16</v>
      </c>
      <c r="E228" s="12">
        <v>560.4</v>
      </c>
      <c r="F228" s="5" t="s">
        <v>42</v>
      </c>
      <c r="H228" s="7" t="s">
        <v>262</v>
      </c>
      <c r="I228" t="str">
        <f t="shared" si="3"/>
        <v>Noord-Brabant</v>
      </c>
    </row>
    <row r="229" spans="1:9">
      <c r="A229" s="9" t="s">
        <v>263</v>
      </c>
      <c r="B229" s="10" t="s">
        <v>424</v>
      </c>
      <c r="C229" s="11">
        <v>39462</v>
      </c>
      <c r="D229" s="12">
        <v>136.15</v>
      </c>
      <c r="E229" s="12">
        <v>289.8</v>
      </c>
      <c r="F229" s="5" t="s">
        <v>29</v>
      </c>
      <c r="H229" s="6" t="s">
        <v>263</v>
      </c>
      <c r="I229" t="str">
        <f t="shared" si="3"/>
        <v>Gelderland</v>
      </c>
    </row>
    <row r="230" spans="1:9">
      <c r="A230" s="9" t="s">
        <v>264</v>
      </c>
      <c r="B230" s="10" t="s">
        <v>424</v>
      </c>
      <c r="C230" s="11">
        <v>13915</v>
      </c>
      <c r="D230" s="12">
        <v>24.08</v>
      </c>
      <c r="E230" s="12">
        <v>577.9</v>
      </c>
      <c r="F230" s="5" t="s">
        <v>27</v>
      </c>
      <c r="H230" s="7" t="s">
        <v>264</v>
      </c>
      <c r="I230" t="str">
        <f t="shared" si="3"/>
        <v>Noord-Holland</v>
      </c>
    </row>
    <row r="231" spans="1:9">
      <c r="A231" s="9" t="s">
        <v>265</v>
      </c>
      <c r="B231" s="10" t="s">
        <v>424</v>
      </c>
      <c r="C231" s="11">
        <v>10199</v>
      </c>
      <c r="D231" s="12">
        <v>38.9</v>
      </c>
      <c r="E231" s="12">
        <v>262.2</v>
      </c>
      <c r="F231" s="5" t="s">
        <v>46</v>
      </c>
      <c r="H231" s="6" t="s">
        <v>265</v>
      </c>
      <c r="I231" t="str">
        <f t="shared" si="3"/>
        <v>Utrecht</v>
      </c>
    </row>
    <row r="232" spans="1:9">
      <c r="A232" s="9" t="s">
        <v>266</v>
      </c>
      <c r="B232" s="10" t="s">
        <v>424</v>
      </c>
      <c r="C232" s="11">
        <v>47532</v>
      </c>
      <c r="D232" s="12">
        <v>109.19</v>
      </c>
      <c r="E232" s="12">
        <v>435.3</v>
      </c>
      <c r="F232" s="5" t="s">
        <v>29</v>
      </c>
      <c r="H232" s="7" t="s">
        <v>266</v>
      </c>
      <c r="I232" t="str">
        <f t="shared" si="3"/>
        <v>Gelderland</v>
      </c>
    </row>
    <row r="233" spans="1:9">
      <c r="A233" s="9" t="s">
        <v>267</v>
      </c>
      <c r="B233" s="10" t="s">
        <v>424</v>
      </c>
      <c r="C233" s="11">
        <v>32293</v>
      </c>
      <c r="D233" s="12">
        <v>9.41</v>
      </c>
      <c r="E233" s="13">
        <v>3431.8</v>
      </c>
      <c r="F233" s="5" t="s">
        <v>33</v>
      </c>
      <c r="H233" s="6" t="s">
        <v>267</v>
      </c>
      <c r="I233" t="str">
        <f t="shared" si="3"/>
        <v>Zuid-Holland</v>
      </c>
    </row>
    <row r="234" spans="1:9">
      <c r="A234" s="9" t="s">
        <v>268</v>
      </c>
      <c r="B234" s="10" t="s">
        <v>424</v>
      </c>
      <c r="C234" s="11">
        <v>43311</v>
      </c>
      <c r="D234" s="12">
        <v>159.37</v>
      </c>
      <c r="E234" s="12">
        <v>271.8</v>
      </c>
      <c r="F234" s="5" t="s">
        <v>60</v>
      </c>
      <c r="H234" s="7" t="s">
        <v>268</v>
      </c>
      <c r="I234" t="str">
        <f t="shared" si="3"/>
        <v>Limburg</v>
      </c>
    </row>
    <row r="235" spans="1:9">
      <c r="A235" s="9" t="s">
        <v>269</v>
      </c>
      <c r="B235" s="10" t="s">
        <v>424</v>
      </c>
      <c r="C235" s="11">
        <v>12207</v>
      </c>
      <c r="D235" s="12">
        <v>49.04</v>
      </c>
      <c r="E235" s="12">
        <v>248.9</v>
      </c>
      <c r="F235" s="5" t="s">
        <v>51</v>
      </c>
      <c r="H235" s="6" t="s">
        <v>269</v>
      </c>
      <c r="I235" t="str">
        <f t="shared" si="3"/>
        <v>Groningen</v>
      </c>
    </row>
    <row r="236" spans="1:9">
      <c r="A236" s="9" t="s">
        <v>270</v>
      </c>
      <c r="B236" s="10" t="s">
        <v>424</v>
      </c>
      <c r="C236" s="11">
        <v>54321</v>
      </c>
      <c r="D236" s="12">
        <v>37.08</v>
      </c>
      <c r="E236" s="13">
        <v>1465</v>
      </c>
      <c r="F236" s="5" t="s">
        <v>33</v>
      </c>
      <c r="H236" s="7" t="s">
        <v>270</v>
      </c>
      <c r="I236" t="str">
        <f t="shared" si="3"/>
        <v>Zuid-Holland</v>
      </c>
    </row>
    <row r="237" spans="1:9">
      <c r="A237" s="9" t="s">
        <v>271</v>
      </c>
      <c r="B237" s="10" t="s">
        <v>424</v>
      </c>
      <c r="C237" s="11">
        <v>80147</v>
      </c>
      <c r="D237" s="12">
        <v>23.15</v>
      </c>
      <c r="E237" s="13">
        <v>3462.1</v>
      </c>
      <c r="F237" s="5" t="s">
        <v>27</v>
      </c>
      <c r="H237" s="6" t="s">
        <v>271</v>
      </c>
      <c r="I237" t="str">
        <f t="shared" si="3"/>
        <v>Noord-Holland</v>
      </c>
    </row>
    <row r="238" spans="1:9">
      <c r="A238" s="9" t="s">
        <v>272</v>
      </c>
      <c r="B238" s="10" t="s">
        <v>424</v>
      </c>
      <c r="C238" s="11">
        <v>24200</v>
      </c>
      <c r="D238" s="12">
        <v>85.22</v>
      </c>
      <c r="E238" s="12">
        <v>284</v>
      </c>
      <c r="F238" s="5" t="s">
        <v>29</v>
      </c>
      <c r="H238" s="7" t="s">
        <v>272</v>
      </c>
      <c r="I238" t="str">
        <f t="shared" si="3"/>
        <v>Gelderland</v>
      </c>
    </row>
    <row r="239" spans="1:9">
      <c r="A239" s="9" t="s">
        <v>273</v>
      </c>
      <c r="B239" s="10" t="s">
        <v>424</v>
      </c>
      <c r="C239" s="11">
        <v>37512</v>
      </c>
      <c r="D239" s="12">
        <v>170.99</v>
      </c>
      <c r="E239" s="12">
        <v>219.4</v>
      </c>
      <c r="F239" s="5" t="s">
        <v>37</v>
      </c>
      <c r="H239" s="6" t="s">
        <v>273</v>
      </c>
      <c r="I239" t="str">
        <f t="shared" si="3"/>
        <v>Overijssel</v>
      </c>
    </row>
    <row r="240" spans="1:9">
      <c r="A240" s="9" t="s">
        <v>274</v>
      </c>
      <c r="B240" s="10" t="s">
        <v>424</v>
      </c>
      <c r="C240" s="11">
        <v>22670</v>
      </c>
      <c r="D240" s="12">
        <v>101.8</v>
      </c>
      <c r="E240" s="12">
        <v>222.7</v>
      </c>
      <c r="F240" s="5" t="s">
        <v>82</v>
      </c>
      <c r="H240" s="7" t="s">
        <v>274</v>
      </c>
      <c r="I240" t="str">
        <f t="shared" si="3"/>
        <v>Zeeland</v>
      </c>
    </row>
    <row r="241" spans="1:9">
      <c r="A241" s="9" t="s">
        <v>275</v>
      </c>
      <c r="B241" s="10" t="s">
        <v>424</v>
      </c>
      <c r="C241" s="11">
        <v>31304</v>
      </c>
      <c r="D241" s="12">
        <v>45.95</v>
      </c>
      <c r="E241" s="12">
        <v>681.3</v>
      </c>
      <c r="F241" s="5" t="s">
        <v>29</v>
      </c>
      <c r="H241" s="6" t="s">
        <v>275</v>
      </c>
      <c r="I241" t="str">
        <f t="shared" si="3"/>
        <v>Gelderland</v>
      </c>
    </row>
    <row r="242" spans="1:9">
      <c r="A242" s="9" t="s">
        <v>276</v>
      </c>
      <c r="B242" s="10" t="s">
        <v>424</v>
      </c>
      <c r="C242" s="11">
        <v>5258</v>
      </c>
      <c r="D242" s="12">
        <v>18.399999999999999</v>
      </c>
      <c r="E242" s="12">
        <v>285.8</v>
      </c>
      <c r="F242" s="5" t="s">
        <v>46</v>
      </c>
      <c r="H242" s="7" t="s">
        <v>276</v>
      </c>
      <c r="I242" t="str">
        <f t="shared" si="3"/>
        <v>Utrecht</v>
      </c>
    </row>
    <row r="243" spans="1:9">
      <c r="A243" s="9" t="s">
        <v>277</v>
      </c>
      <c r="B243" s="10" t="s">
        <v>424</v>
      </c>
      <c r="C243" s="11">
        <v>13060</v>
      </c>
      <c r="D243" s="12">
        <v>77.88</v>
      </c>
      <c r="E243" s="12">
        <v>167.7</v>
      </c>
      <c r="F243" s="5" t="s">
        <v>42</v>
      </c>
      <c r="H243" s="6" t="s">
        <v>277</v>
      </c>
      <c r="I243" t="str">
        <f t="shared" si="3"/>
        <v>Noord-Brabant</v>
      </c>
    </row>
    <row r="244" spans="1:9">
      <c r="A244" s="9" t="s">
        <v>278</v>
      </c>
      <c r="B244" s="10" t="s">
        <v>424</v>
      </c>
      <c r="C244" s="11">
        <v>43686</v>
      </c>
      <c r="D244" s="12">
        <v>81.739999999999995</v>
      </c>
      <c r="E244" s="12">
        <v>534.5</v>
      </c>
      <c r="F244" s="5" t="s">
        <v>29</v>
      </c>
      <c r="H244" s="7" t="s">
        <v>278</v>
      </c>
      <c r="I244" t="str">
        <f t="shared" si="3"/>
        <v>Gelderland</v>
      </c>
    </row>
    <row r="245" spans="1:9">
      <c r="A245" s="9" t="s">
        <v>279</v>
      </c>
      <c r="B245" s="10" t="s">
        <v>424</v>
      </c>
      <c r="C245" s="11">
        <v>20012</v>
      </c>
      <c r="D245" s="12">
        <v>42.08</v>
      </c>
      <c r="E245" s="12">
        <v>475.6</v>
      </c>
      <c r="F245" s="5" t="s">
        <v>46</v>
      </c>
      <c r="H245" s="6" t="s">
        <v>279</v>
      </c>
      <c r="I245" t="str">
        <f t="shared" si="3"/>
        <v>Utrecht</v>
      </c>
    </row>
    <row r="246" spans="1:9">
      <c r="A246" s="9" t="s">
        <v>280</v>
      </c>
      <c r="B246" s="10" t="s">
        <v>424</v>
      </c>
      <c r="C246" s="11">
        <v>46255</v>
      </c>
      <c r="D246" s="12">
        <v>23.72</v>
      </c>
      <c r="E246" s="13">
        <v>1950</v>
      </c>
      <c r="F246" s="5" t="s">
        <v>33</v>
      </c>
      <c r="H246" s="7" t="s">
        <v>280</v>
      </c>
      <c r="I246" t="str">
        <f t="shared" si="3"/>
        <v>Zuid-Holland</v>
      </c>
    </row>
    <row r="247" spans="1:9">
      <c r="A247" s="9" t="s">
        <v>281</v>
      </c>
      <c r="B247" s="10" t="s">
        <v>424</v>
      </c>
      <c r="C247" s="11">
        <v>38296</v>
      </c>
      <c r="D247" s="12">
        <v>94.13</v>
      </c>
      <c r="E247" s="12">
        <v>406.8</v>
      </c>
      <c r="F247" s="5" t="s">
        <v>37</v>
      </c>
      <c r="H247" s="6" t="s">
        <v>281</v>
      </c>
      <c r="I247" t="str">
        <f t="shared" si="3"/>
        <v>Overijssel</v>
      </c>
    </row>
    <row r="248" spans="1:9">
      <c r="A248" s="9" t="s">
        <v>282</v>
      </c>
      <c r="B248" s="10" t="s">
        <v>424</v>
      </c>
      <c r="C248" s="11">
        <v>53486</v>
      </c>
      <c r="D248" s="12">
        <v>13.96</v>
      </c>
      <c r="E248" s="13">
        <v>3831.4</v>
      </c>
      <c r="F248" s="5" t="s">
        <v>33</v>
      </c>
      <c r="H248" s="7" t="s">
        <v>282</v>
      </c>
      <c r="I248" t="str">
        <f t="shared" si="3"/>
        <v>Zuid-Holland</v>
      </c>
    </row>
    <row r="249" spans="1:9">
      <c r="A249" s="9" t="s">
        <v>283</v>
      </c>
      <c r="B249" s="10" t="s">
        <v>424</v>
      </c>
      <c r="C249" s="11">
        <v>20616</v>
      </c>
      <c r="D249" s="12">
        <v>88.21</v>
      </c>
      <c r="E249" s="12">
        <v>233.7</v>
      </c>
      <c r="F249" s="5" t="s">
        <v>60</v>
      </c>
      <c r="H249" s="6" t="s">
        <v>283</v>
      </c>
      <c r="I249" t="str">
        <f t="shared" si="3"/>
        <v>Limburg</v>
      </c>
    </row>
    <row r="250" spans="1:9">
      <c r="A250" s="9" t="s">
        <v>284</v>
      </c>
      <c r="B250" s="10" t="s">
        <v>424</v>
      </c>
      <c r="C250" s="11">
        <v>58194</v>
      </c>
      <c r="D250" s="12">
        <v>60.81</v>
      </c>
      <c r="E250" s="12">
        <v>957</v>
      </c>
      <c r="F250" s="5" t="s">
        <v>60</v>
      </c>
      <c r="H250" s="7" t="s">
        <v>284</v>
      </c>
      <c r="I250" t="str">
        <f t="shared" si="3"/>
        <v>Limburg</v>
      </c>
    </row>
    <row r="251" spans="1:9">
      <c r="A251" s="9" t="s">
        <v>103</v>
      </c>
      <c r="B251" s="10" t="s">
        <v>424</v>
      </c>
      <c r="C251" s="11">
        <v>44064</v>
      </c>
      <c r="D251" s="12">
        <v>99.92</v>
      </c>
      <c r="E251" s="12">
        <v>441</v>
      </c>
      <c r="F251" s="5" t="s">
        <v>46</v>
      </c>
      <c r="H251" s="6" t="s">
        <v>285</v>
      </c>
      <c r="I251" t="str">
        <f t="shared" si="3"/>
        <v>Noord-Brabant</v>
      </c>
    </row>
    <row r="252" spans="1:9">
      <c r="A252" s="9" t="s">
        <v>285</v>
      </c>
      <c r="B252" s="10" t="s">
        <v>424</v>
      </c>
      <c r="C252" s="11">
        <v>77072</v>
      </c>
      <c r="D252" s="12">
        <v>106.5</v>
      </c>
      <c r="E252" s="12">
        <v>723.7</v>
      </c>
      <c r="F252" s="5" t="s">
        <v>42</v>
      </c>
      <c r="H252" s="8" t="s">
        <v>286</v>
      </c>
      <c r="I252" t="str">
        <f t="shared" si="3"/>
        <v>Zuid-Holland</v>
      </c>
    </row>
    <row r="253" spans="1:9">
      <c r="A253" s="9" t="s">
        <v>286</v>
      </c>
      <c r="B253" s="10" t="s">
        <v>424</v>
      </c>
      <c r="C253" s="11">
        <v>644527</v>
      </c>
      <c r="D253" s="12">
        <v>217.57</v>
      </c>
      <c r="E253" s="13">
        <v>2962.4</v>
      </c>
      <c r="F253" s="5" t="s">
        <v>33</v>
      </c>
      <c r="H253" s="6" t="s">
        <v>287</v>
      </c>
      <c r="I253" t="str">
        <f t="shared" si="3"/>
        <v>Gelderland</v>
      </c>
    </row>
    <row r="254" spans="1:9">
      <c r="A254" s="9" t="s">
        <v>287</v>
      </c>
      <c r="B254" s="10" t="s">
        <v>424</v>
      </c>
      <c r="C254" s="11">
        <v>1654</v>
      </c>
      <c r="D254" s="12">
        <v>27.9</v>
      </c>
      <c r="E254" s="12">
        <v>59.3</v>
      </c>
      <c r="F254" s="5" t="s">
        <v>29</v>
      </c>
      <c r="H254" s="7" t="s">
        <v>288</v>
      </c>
      <c r="I254" t="str">
        <f t="shared" si="3"/>
        <v>Noord-Brabant</v>
      </c>
    </row>
    <row r="255" spans="1:9">
      <c r="A255" s="9" t="s">
        <v>288</v>
      </c>
      <c r="B255" s="10" t="s">
        <v>424</v>
      </c>
      <c r="C255" s="11">
        <v>22585</v>
      </c>
      <c r="D255" s="12">
        <v>64.41</v>
      </c>
      <c r="E255" s="12">
        <v>350.6</v>
      </c>
      <c r="F255" s="5" t="s">
        <v>42</v>
      </c>
      <c r="H255" s="6" t="s">
        <v>289</v>
      </c>
      <c r="I255" t="str">
        <f t="shared" si="3"/>
        <v>Noord-Holland</v>
      </c>
    </row>
    <row r="256" spans="1:9">
      <c r="A256" s="9" t="s">
        <v>289</v>
      </c>
      <c r="B256" s="10" t="s">
        <v>424</v>
      </c>
      <c r="C256" s="11">
        <v>46563</v>
      </c>
      <c r="D256" s="12">
        <v>168.25</v>
      </c>
      <c r="E256" s="12">
        <v>276.7</v>
      </c>
      <c r="F256" s="5" t="s">
        <v>27</v>
      </c>
      <c r="H256" s="7" t="s">
        <v>290</v>
      </c>
      <c r="I256" t="str">
        <f t="shared" si="3"/>
        <v>Gelderland</v>
      </c>
    </row>
    <row r="257" spans="1:9">
      <c r="A257" s="9" t="s">
        <v>290</v>
      </c>
      <c r="B257" s="10" t="s">
        <v>424</v>
      </c>
      <c r="C257" s="11">
        <v>9874</v>
      </c>
      <c r="D257" s="12">
        <v>13.79</v>
      </c>
      <c r="E257" s="12">
        <v>716</v>
      </c>
      <c r="F257" s="5" t="s">
        <v>29</v>
      </c>
      <c r="H257" s="6" t="s">
        <v>291</v>
      </c>
      <c r="I257" t="str">
        <f t="shared" si="3"/>
        <v>Zuid-Holland</v>
      </c>
    </row>
    <row r="258" spans="1:9">
      <c r="A258" s="9" t="s">
        <v>291</v>
      </c>
      <c r="B258" s="10" t="s">
        <v>424</v>
      </c>
      <c r="C258" s="11">
        <v>78094</v>
      </c>
      <c r="D258" s="12">
        <v>17.82</v>
      </c>
      <c r="E258" s="13">
        <v>4382.3999999999996</v>
      </c>
      <c r="F258" s="5" t="s">
        <v>33</v>
      </c>
      <c r="H258" s="7" t="s">
        <v>292</v>
      </c>
      <c r="I258" t="str">
        <f t="shared" ref="I258:I321" si="4">VLOOKUP(H258,A$1:F$355,6,FALSE)</f>
        <v>Fryslân / Friesland</v>
      </c>
    </row>
    <row r="259" spans="1:9">
      <c r="A259" s="9" t="s">
        <v>292</v>
      </c>
      <c r="B259" s="10" t="s">
        <v>424</v>
      </c>
      <c r="C259" s="12">
        <v>936</v>
      </c>
      <c r="D259" s="12">
        <v>40.5</v>
      </c>
      <c r="E259" s="12">
        <v>23.1</v>
      </c>
      <c r="F259" s="5" t="s">
        <v>31</v>
      </c>
      <c r="H259" s="6" t="s">
        <v>293</v>
      </c>
      <c r="I259" t="str">
        <f t="shared" si="4"/>
        <v>Zeeland</v>
      </c>
    </row>
    <row r="260" spans="1:9">
      <c r="A260" s="9" t="s">
        <v>293</v>
      </c>
      <c r="B260" s="10" t="s">
        <v>424</v>
      </c>
      <c r="C260" s="11">
        <v>33789</v>
      </c>
      <c r="D260" s="12">
        <v>229.65</v>
      </c>
      <c r="E260" s="12">
        <v>147.1</v>
      </c>
      <c r="F260" s="5" t="s">
        <v>82</v>
      </c>
      <c r="H260" s="7" t="s">
        <v>294</v>
      </c>
      <c r="I260" t="s">
        <v>27</v>
      </c>
    </row>
    <row r="261" spans="1:9">
      <c r="A261" s="9" t="s">
        <v>296</v>
      </c>
      <c r="B261" s="10" t="s">
        <v>424</v>
      </c>
      <c r="C261" s="11">
        <v>10505</v>
      </c>
      <c r="D261" s="12">
        <v>16.03</v>
      </c>
      <c r="E261" s="12">
        <v>655.29999999999995</v>
      </c>
      <c r="F261" s="5" t="s">
        <v>60</v>
      </c>
      <c r="H261" s="6" t="s">
        <v>295</v>
      </c>
      <c r="I261" t="str">
        <f t="shared" si="4"/>
        <v>Noord-Brabant</v>
      </c>
    </row>
    <row r="262" spans="1:9">
      <c r="A262" s="9" t="s">
        <v>297</v>
      </c>
      <c r="B262" s="10" t="s">
        <v>424</v>
      </c>
      <c r="C262" s="11">
        <v>11612</v>
      </c>
      <c r="D262" s="12">
        <v>99.27</v>
      </c>
      <c r="E262" s="12">
        <v>117</v>
      </c>
      <c r="F262" s="5" t="s">
        <v>42</v>
      </c>
      <c r="H262" s="7" t="s">
        <v>296</v>
      </c>
      <c r="I262" t="str">
        <f t="shared" si="4"/>
        <v>Limburg</v>
      </c>
    </row>
    <row r="263" spans="1:9">
      <c r="A263" s="9" t="s">
        <v>298</v>
      </c>
      <c r="B263" s="10" t="s">
        <v>424</v>
      </c>
      <c r="C263" s="11">
        <v>28982</v>
      </c>
      <c r="D263" s="12">
        <v>58.38</v>
      </c>
      <c r="E263" s="12">
        <v>496.4</v>
      </c>
      <c r="F263" s="5" t="s">
        <v>42</v>
      </c>
      <c r="H263" s="6" t="s">
        <v>297</v>
      </c>
      <c r="I263" t="str">
        <f t="shared" si="4"/>
        <v>Noord-Brabant</v>
      </c>
    </row>
    <row r="264" spans="1:9">
      <c r="A264" s="9" t="s">
        <v>299</v>
      </c>
      <c r="B264" s="10" t="s">
        <v>424</v>
      </c>
      <c r="C264" s="11">
        <v>92627</v>
      </c>
      <c r="D264" s="12">
        <v>79.010000000000005</v>
      </c>
      <c r="E264" s="13">
        <v>1172.3</v>
      </c>
      <c r="F264" s="5" t="s">
        <v>60</v>
      </c>
      <c r="H264" s="7" t="s">
        <v>298</v>
      </c>
      <c r="I264" t="str">
        <f t="shared" si="4"/>
        <v>Noord-Brabant</v>
      </c>
    </row>
    <row r="265" spans="1:9">
      <c r="A265" s="9" t="s">
        <v>300</v>
      </c>
      <c r="B265" s="10" t="s">
        <v>424</v>
      </c>
      <c r="C265" s="11">
        <v>25018</v>
      </c>
      <c r="D265" s="12">
        <v>12.84</v>
      </c>
      <c r="E265" s="13">
        <v>1948.4</v>
      </c>
      <c r="F265" s="5" t="s">
        <v>33</v>
      </c>
      <c r="H265" s="6" t="s">
        <v>299</v>
      </c>
      <c r="I265" t="str">
        <f t="shared" si="4"/>
        <v>Limburg</v>
      </c>
    </row>
    <row r="266" spans="1:9">
      <c r="A266" s="9" t="s">
        <v>301</v>
      </c>
      <c r="B266" s="10" t="s">
        <v>424</v>
      </c>
      <c r="C266" s="11">
        <v>23391</v>
      </c>
      <c r="D266" s="12">
        <v>279.36</v>
      </c>
      <c r="E266" s="12">
        <v>83.7</v>
      </c>
      <c r="F266" s="5" t="s">
        <v>82</v>
      </c>
      <c r="H266" s="7" t="s">
        <v>300</v>
      </c>
      <c r="I266" t="str">
        <f t="shared" si="4"/>
        <v>Zuid-Holland</v>
      </c>
    </row>
    <row r="267" spans="1:9">
      <c r="A267" s="9" t="s">
        <v>302</v>
      </c>
      <c r="B267" s="10" t="s">
        <v>424</v>
      </c>
      <c r="C267" s="11">
        <v>55939</v>
      </c>
      <c r="D267" s="12">
        <v>117.31</v>
      </c>
      <c r="E267" s="12">
        <v>476.8</v>
      </c>
      <c r="F267" s="5" t="s">
        <v>31</v>
      </c>
      <c r="H267" s="6" t="s">
        <v>301</v>
      </c>
      <c r="I267" t="str">
        <f t="shared" si="4"/>
        <v>Zeeland</v>
      </c>
    </row>
    <row r="268" spans="1:9">
      <c r="A268" s="9" t="s">
        <v>303</v>
      </c>
      <c r="B268" s="10" t="s">
        <v>424</v>
      </c>
      <c r="C268" s="11">
        <v>46194</v>
      </c>
      <c r="D268" s="12">
        <v>46.24</v>
      </c>
      <c r="E268" s="12">
        <v>999</v>
      </c>
      <c r="F268" s="5" t="s">
        <v>46</v>
      </c>
      <c r="H268" s="7" t="s">
        <v>302</v>
      </c>
      <c r="I268" t="str">
        <f t="shared" si="4"/>
        <v>Fryslân / Friesland</v>
      </c>
    </row>
    <row r="269" spans="1:9">
      <c r="A269" s="9" t="s">
        <v>304</v>
      </c>
      <c r="B269" s="10" t="s">
        <v>424</v>
      </c>
      <c r="C269" s="11">
        <v>19321</v>
      </c>
      <c r="D269" s="12">
        <v>80.27</v>
      </c>
      <c r="E269" s="12">
        <v>240.7</v>
      </c>
      <c r="F269" s="5" t="s">
        <v>42</v>
      </c>
      <c r="H269" s="6" t="s">
        <v>303</v>
      </c>
      <c r="I269" t="str">
        <f t="shared" si="4"/>
        <v>Utrecht</v>
      </c>
    </row>
    <row r="270" spans="1:9">
      <c r="A270" s="9" t="s">
        <v>305</v>
      </c>
      <c r="B270" s="10" t="s">
        <v>424</v>
      </c>
      <c r="C270" s="11">
        <v>16911</v>
      </c>
      <c r="D270" s="12">
        <v>25.95</v>
      </c>
      <c r="E270" s="12">
        <v>651.70000000000005</v>
      </c>
      <c r="F270" s="5" t="s">
        <v>42</v>
      </c>
      <c r="H270" s="7" t="s">
        <v>304</v>
      </c>
      <c r="I270" t="str">
        <f t="shared" si="4"/>
        <v>Noord-Brabant</v>
      </c>
    </row>
    <row r="271" spans="1:9">
      <c r="A271" s="9" t="s">
        <v>306</v>
      </c>
      <c r="B271" s="10" t="s">
        <v>424</v>
      </c>
      <c r="C271" s="11">
        <v>31801</v>
      </c>
      <c r="D271" s="12">
        <v>117.64</v>
      </c>
      <c r="E271" s="12">
        <v>270.3</v>
      </c>
      <c r="F271" s="5" t="s">
        <v>51</v>
      </c>
      <c r="H271" s="6" t="s">
        <v>305</v>
      </c>
      <c r="I271" t="str">
        <f t="shared" si="4"/>
        <v>Noord-Brabant</v>
      </c>
    </row>
    <row r="272" spans="1:9">
      <c r="A272" s="9" t="s">
        <v>307</v>
      </c>
      <c r="B272" s="10" t="s">
        <v>424</v>
      </c>
      <c r="C272" s="11">
        <v>17005</v>
      </c>
      <c r="D272" s="12">
        <v>133.99</v>
      </c>
      <c r="E272" s="12">
        <v>126.9</v>
      </c>
      <c r="F272" s="5" t="s">
        <v>37</v>
      </c>
      <c r="H272" s="7" t="s">
        <v>306</v>
      </c>
      <c r="I272" t="str">
        <f t="shared" si="4"/>
        <v>Groningen</v>
      </c>
    </row>
    <row r="273" spans="1:9">
      <c r="A273" s="9" t="s">
        <v>308</v>
      </c>
      <c r="B273" s="10" t="s">
        <v>424</v>
      </c>
      <c r="C273" s="11">
        <v>21702</v>
      </c>
      <c r="D273" s="12">
        <v>14.5</v>
      </c>
      <c r="E273" s="13">
        <v>1496.7</v>
      </c>
      <c r="F273" s="5" t="s">
        <v>27</v>
      </c>
      <c r="H273" s="6" t="s">
        <v>307</v>
      </c>
      <c r="I273" t="str">
        <f t="shared" si="4"/>
        <v>Overijssel</v>
      </c>
    </row>
    <row r="274" spans="1:9">
      <c r="A274" s="9" t="s">
        <v>309</v>
      </c>
      <c r="B274" s="10" t="s">
        <v>424</v>
      </c>
      <c r="C274" s="11">
        <v>25053</v>
      </c>
      <c r="D274" s="12">
        <v>146.43</v>
      </c>
      <c r="E274" s="12">
        <v>171.1</v>
      </c>
      <c r="F274" s="5" t="s">
        <v>42</v>
      </c>
      <c r="H274" s="7" t="s">
        <v>308</v>
      </c>
      <c r="I274" t="str">
        <f t="shared" si="4"/>
        <v>Noord-Holland</v>
      </c>
    </row>
    <row r="275" spans="1:9">
      <c r="A275" s="9" t="s">
        <v>310</v>
      </c>
      <c r="B275" s="10" t="s">
        <v>424</v>
      </c>
      <c r="C275" s="11">
        <v>43931</v>
      </c>
      <c r="D275" s="12">
        <v>288.27</v>
      </c>
      <c r="E275" s="12">
        <v>152.4</v>
      </c>
      <c r="F275" s="5" t="s">
        <v>37</v>
      </c>
      <c r="H275" s="6" t="s">
        <v>309</v>
      </c>
      <c r="I275" t="str">
        <f t="shared" si="4"/>
        <v>Noord-Brabant</v>
      </c>
    </row>
    <row r="276" spans="1:9">
      <c r="A276" s="9" t="s">
        <v>311</v>
      </c>
      <c r="B276" s="10" t="s">
        <v>424</v>
      </c>
      <c r="C276" s="11">
        <v>24956</v>
      </c>
      <c r="D276" s="12">
        <v>21.08</v>
      </c>
      <c r="E276" s="13">
        <v>1183.9000000000001</v>
      </c>
      <c r="F276" s="5" t="s">
        <v>60</v>
      </c>
      <c r="H276" s="7" t="s">
        <v>310</v>
      </c>
      <c r="I276" t="str">
        <f t="shared" si="4"/>
        <v>Overijssel</v>
      </c>
    </row>
    <row r="277" spans="1:9">
      <c r="A277" s="9" t="s">
        <v>312</v>
      </c>
      <c r="B277" s="10" t="s">
        <v>424</v>
      </c>
      <c r="C277" s="11">
        <v>64372</v>
      </c>
      <c r="D277" s="12">
        <v>96.1</v>
      </c>
      <c r="E277" s="12">
        <v>669.8</v>
      </c>
      <c r="F277" s="5" t="s">
        <v>46</v>
      </c>
      <c r="H277" s="6" t="s">
        <v>311</v>
      </c>
      <c r="I277" t="str">
        <f t="shared" si="4"/>
        <v>Limburg</v>
      </c>
    </row>
    <row r="278" spans="1:9">
      <c r="A278" s="9" t="s">
        <v>313</v>
      </c>
      <c r="B278" s="10" t="s">
        <v>424</v>
      </c>
      <c r="C278" s="11">
        <v>89705</v>
      </c>
      <c r="D278" s="12">
        <v>522.26</v>
      </c>
      <c r="E278" s="12">
        <v>171.8</v>
      </c>
      <c r="F278" s="5" t="s">
        <v>31</v>
      </c>
      <c r="H278" s="7" t="s">
        <v>312</v>
      </c>
      <c r="I278" t="str">
        <f t="shared" si="4"/>
        <v>Utrecht</v>
      </c>
    </row>
    <row r="279" spans="1:9">
      <c r="A279" s="9" t="s">
        <v>314</v>
      </c>
      <c r="B279" s="10" t="s">
        <v>424</v>
      </c>
      <c r="C279" s="11">
        <v>54579</v>
      </c>
      <c r="D279" s="12">
        <v>250.38</v>
      </c>
      <c r="E279" s="12">
        <v>218</v>
      </c>
      <c r="F279" s="5" t="s">
        <v>82</v>
      </c>
      <c r="H279" s="6" t="s">
        <v>313</v>
      </c>
      <c r="I279" t="str">
        <f t="shared" si="4"/>
        <v>Fryslân / Friesland</v>
      </c>
    </row>
    <row r="280" spans="1:9">
      <c r="A280" s="9" t="s">
        <v>315</v>
      </c>
      <c r="B280" s="10" t="s">
        <v>424</v>
      </c>
      <c r="C280" s="11">
        <v>4889</v>
      </c>
      <c r="D280" s="12">
        <v>85.26</v>
      </c>
      <c r="E280" s="12">
        <v>57.3</v>
      </c>
      <c r="F280" s="5" t="s">
        <v>31</v>
      </c>
      <c r="H280" s="7" t="s">
        <v>314</v>
      </c>
      <c r="I280" t="str">
        <f t="shared" si="4"/>
        <v>Zeeland</v>
      </c>
    </row>
    <row r="281" spans="1:9">
      <c r="A281" s="9" t="s">
        <v>316</v>
      </c>
      <c r="B281" s="10" t="s">
        <v>424</v>
      </c>
      <c r="C281" s="11">
        <v>13551</v>
      </c>
      <c r="D281" s="12">
        <v>162</v>
      </c>
      <c r="E281" s="12">
        <v>83.6</v>
      </c>
      <c r="F281" s="5" t="s">
        <v>27</v>
      </c>
      <c r="H281" s="6" t="s">
        <v>315</v>
      </c>
      <c r="I281" t="str">
        <f t="shared" si="4"/>
        <v>Fryslân / Friesland</v>
      </c>
    </row>
    <row r="282" spans="1:9">
      <c r="A282" s="9" t="s">
        <v>317</v>
      </c>
      <c r="B282" s="10" t="s">
        <v>424</v>
      </c>
      <c r="C282" s="11">
        <v>37061</v>
      </c>
      <c r="D282" s="12">
        <v>28.38</v>
      </c>
      <c r="E282" s="13">
        <v>1305.9000000000001</v>
      </c>
      <c r="F282" s="5" t="s">
        <v>33</v>
      </c>
      <c r="H282" s="7" t="s">
        <v>316</v>
      </c>
      <c r="I282" t="str">
        <f t="shared" si="4"/>
        <v>Noord-Holland</v>
      </c>
    </row>
    <row r="283" spans="1:9">
      <c r="A283" s="9" t="s">
        <v>318</v>
      </c>
      <c r="B283" s="10" t="s">
        <v>424</v>
      </c>
      <c r="C283" s="11">
        <v>25794</v>
      </c>
      <c r="D283" s="12">
        <v>146.71</v>
      </c>
      <c r="E283" s="12">
        <v>175.8</v>
      </c>
      <c r="F283" s="5" t="s">
        <v>82</v>
      </c>
      <c r="H283" s="6" t="s">
        <v>317</v>
      </c>
      <c r="I283" t="str">
        <f t="shared" si="4"/>
        <v>Zuid-Holland</v>
      </c>
    </row>
    <row r="284" spans="1:9">
      <c r="A284" s="9" t="s">
        <v>319</v>
      </c>
      <c r="B284" s="10" t="s">
        <v>424</v>
      </c>
      <c r="C284" s="11">
        <v>41995</v>
      </c>
      <c r="D284" s="12">
        <v>32.880000000000003</v>
      </c>
      <c r="E284" s="13">
        <v>1277.2</v>
      </c>
      <c r="F284" s="5" t="s">
        <v>29</v>
      </c>
      <c r="H284" s="7" t="s">
        <v>318</v>
      </c>
      <c r="I284" t="str">
        <f t="shared" si="4"/>
        <v>Zeeland</v>
      </c>
    </row>
    <row r="285" spans="1:9">
      <c r="A285" s="9" t="s">
        <v>320</v>
      </c>
      <c r="B285" s="10" t="s">
        <v>424</v>
      </c>
      <c r="C285" s="11">
        <v>217342</v>
      </c>
      <c r="D285" s="12">
        <v>116.17</v>
      </c>
      <c r="E285" s="13">
        <v>1870.9</v>
      </c>
      <c r="F285" s="5" t="s">
        <v>42</v>
      </c>
      <c r="H285" s="6" t="s">
        <v>319</v>
      </c>
      <c r="I285" t="str">
        <f t="shared" si="4"/>
        <v>Gelderland</v>
      </c>
    </row>
    <row r="286" spans="1:9">
      <c r="A286" s="9" t="s">
        <v>321</v>
      </c>
      <c r="B286" s="10" t="s">
        <v>424</v>
      </c>
      <c r="C286" s="11">
        <v>21275</v>
      </c>
      <c r="D286" s="12">
        <v>147</v>
      </c>
      <c r="E286" s="12">
        <v>144.69999999999999</v>
      </c>
      <c r="F286" s="5" t="s">
        <v>37</v>
      </c>
      <c r="H286" s="7" t="s">
        <v>320</v>
      </c>
      <c r="I286" t="str">
        <f t="shared" si="4"/>
        <v>Noord-Brabant</v>
      </c>
    </row>
    <row r="287" spans="1:9">
      <c r="A287" s="9" t="s">
        <v>322</v>
      </c>
      <c r="B287" s="10" t="s">
        <v>424</v>
      </c>
      <c r="C287" s="11">
        <v>33785</v>
      </c>
      <c r="D287" s="12">
        <v>106.17</v>
      </c>
      <c r="E287" s="12">
        <v>318.2</v>
      </c>
      <c r="F287" s="5" t="s">
        <v>37</v>
      </c>
      <c r="H287" s="6" t="s">
        <v>321</v>
      </c>
      <c r="I287" t="str">
        <f t="shared" si="4"/>
        <v>Overijssel</v>
      </c>
    </row>
    <row r="288" spans="1:9">
      <c r="A288" s="9" t="s">
        <v>323</v>
      </c>
      <c r="B288" s="10" t="s">
        <v>424</v>
      </c>
      <c r="C288" s="11">
        <v>33695</v>
      </c>
      <c r="D288" s="12">
        <v>143</v>
      </c>
      <c r="E288" s="12">
        <v>235.6</v>
      </c>
      <c r="F288" s="5" t="s">
        <v>25</v>
      </c>
      <c r="H288" s="7" t="s">
        <v>322</v>
      </c>
      <c r="I288" t="str">
        <f t="shared" si="4"/>
        <v>Overijssel</v>
      </c>
    </row>
    <row r="289" spans="1:9">
      <c r="A289" s="9" t="s">
        <v>324</v>
      </c>
      <c r="B289" s="10" t="s">
        <v>424</v>
      </c>
      <c r="C289" s="11">
        <v>31764</v>
      </c>
      <c r="D289" s="12">
        <v>148.86000000000001</v>
      </c>
      <c r="E289" s="12">
        <v>213.4</v>
      </c>
      <c r="F289" s="5" t="s">
        <v>31</v>
      </c>
      <c r="H289" s="6" t="s">
        <v>323</v>
      </c>
      <c r="I289" t="str">
        <f t="shared" si="4"/>
        <v>Drenthe</v>
      </c>
    </row>
    <row r="290" spans="1:9">
      <c r="A290" s="9" t="s">
        <v>325</v>
      </c>
      <c r="B290" s="10" t="s">
        <v>424</v>
      </c>
      <c r="C290" s="11">
        <v>41770</v>
      </c>
      <c r="D290" s="12">
        <v>67</v>
      </c>
      <c r="E290" s="12">
        <v>623.4</v>
      </c>
      <c r="F290" s="5" t="s">
        <v>42</v>
      </c>
      <c r="H290" s="7" t="s">
        <v>324</v>
      </c>
      <c r="I290" t="str">
        <f t="shared" si="4"/>
        <v>Fryslân / Friesland</v>
      </c>
    </row>
    <row r="291" spans="1:9">
      <c r="A291" s="9" t="s">
        <v>326</v>
      </c>
      <c r="B291" s="10" t="s">
        <v>424</v>
      </c>
      <c r="C291" s="11">
        <v>13536</v>
      </c>
      <c r="D291" s="12">
        <v>19.16</v>
      </c>
      <c r="E291" s="12">
        <v>706.5</v>
      </c>
      <c r="F291" s="5" t="s">
        <v>27</v>
      </c>
      <c r="H291" s="6" t="s">
        <v>325</v>
      </c>
      <c r="I291" t="str">
        <f t="shared" si="4"/>
        <v>Noord-Brabant</v>
      </c>
    </row>
    <row r="292" spans="1:9">
      <c r="A292" s="9" t="s">
        <v>327</v>
      </c>
      <c r="B292" s="10" t="s">
        <v>424</v>
      </c>
      <c r="C292" s="11">
        <v>29450</v>
      </c>
      <c r="D292" s="12">
        <v>18.14</v>
      </c>
      <c r="E292" s="13">
        <v>1623.5</v>
      </c>
      <c r="F292" s="5" t="s">
        <v>27</v>
      </c>
      <c r="H292" s="7" t="s">
        <v>326</v>
      </c>
      <c r="I292" t="str">
        <f t="shared" si="4"/>
        <v>Noord-Holland</v>
      </c>
    </row>
    <row r="293" spans="1:9">
      <c r="A293" s="9" t="s">
        <v>328</v>
      </c>
      <c r="B293" s="10" t="s">
        <v>424</v>
      </c>
      <c r="C293" s="11">
        <v>20768</v>
      </c>
      <c r="D293" s="12">
        <v>13.51</v>
      </c>
      <c r="E293" s="13">
        <v>1537.2</v>
      </c>
      <c r="F293" s="5" t="s">
        <v>39</v>
      </c>
      <c r="H293" s="6" t="s">
        <v>327</v>
      </c>
      <c r="I293" t="str">
        <f t="shared" si="4"/>
        <v>Noord-Holland</v>
      </c>
    </row>
    <row r="294" spans="1:9">
      <c r="A294" s="9" t="s">
        <v>46</v>
      </c>
      <c r="B294" s="10" t="s">
        <v>424</v>
      </c>
      <c r="C294" s="11">
        <v>352795</v>
      </c>
      <c r="D294" s="12">
        <v>93.83</v>
      </c>
      <c r="E294" s="13">
        <v>3759.9</v>
      </c>
      <c r="F294" s="5" t="s">
        <v>46</v>
      </c>
      <c r="H294" s="7" t="s">
        <v>328</v>
      </c>
      <c r="I294" t="str">
        <f t="shared" si="4"/>
        <v>Flevoland</v>
      </c>
    </row>
    <row r="295" spans="1:9">
      <c r="A295" s="9" t="s">
        <v>329</v>
      </c>
      <c r="B295" s="10" t="s">
        <v>424</v>
      </c>
      <c r="C295" s="11">
        <v>49526</v>
      </c>
      <c r="D295" s="12">
        <v>132.01</v>
      </c>
      <c r="E295" s="12">
        <v>375.2</v>
      </c>
      <c r="F295" s="5" t="s">
        <v>46</v>
      </c>
      <c r="H295" s="6" t="s">
        <v>46</v>
      </c>
      <c r="I295" t="str">
        <f t="shared" si="4"/>
        <v>Utrecht</v>
      </c>
    </row>
    <row r="296" spans="1:9">
      <c r="A296" s="9" t="s">
        <v>330</v>
      </c>
      <c r="B296" s="10" t="s">
        <v>424</v>
      </c>
      <c r="C296" s="11">
        <v>10094</v>
      </c>
      <c r="D296" s="12">
        <v>23.89</v>
      </c>
      <c r="E296" s="12">
        <v>422.5</v>
      </c>
      <c r="F296" s="5" t="s">
        <v>60</v>
      </c>
      <c r="H296" s="7" t="s">
        <v>329</v>
      </c>
      <c r="I296" t="str">
        <f t="shared" si="4"/>
        <v>Utrecht</v>
      </c>
    </row>
    <row r="297" spans="1:9">
      <c r="A297" s="9" t="s">
        <v>331</v>
      </c>
      <c r="B297" s="10" t="s">
        <v>424</v>
      </c>
      <c r="C297" s="11">
        <v>16475</v>
      </c>
      <c r="D297" s="12">
        <v>36.729999999999997</v>
      </c>
      <c r="E297" s="12">
        <v>448.5</v>
      </c>
      <c r="F297" s="5" t="s">
        <v>60</v>
      </c>
      <c r="H297" s="6" t="s">
        <v>330</v>
      </c>
      <c r="I297" t="str">
        <f t="shared" si="4"/>
        <v>Limburg</v>
      </c>
    </row>
    <row r="298" spans="1:9">
      <c r="A298" s="9" t="s">
        <v>332</v>
      </c>
      <c r="B298" s="10" t="s">
        <v>424</v>
      </c>
      <c r="C298" s="11">
        <v>30892</v>
      </c>
      <c r="D298" s="12">
        <v>54.92</v>
      </c>
      <c r="E298" s="12">
        <v>562.5</v>
      </c>
      <c r="F298" s="5" t="s">
        <v>42</v>
      </c>
      <c r="H298" s="7" t="s">
        <v>331</v>
      </c>
      <c r="I298" t="str">
        <f t="shared" si="4"/>
        <v>Limburg</v>
      </c>
    </row>
    <row r="299" spans="1:9">
      <c r="A299" s="9" t="s">
        <v>333</v>
      </c>
      <c r="B299" s="10" t="s">
        <v>424</v>
      </c>
      <c r="C299" s="11">
        <v>27474</v>
      </c>
      <c r="D299" s="12">
        <v>76</v>
      </c>
      <c r="E299" s="12">
        <v>361.5</v>
      </c>
      <c r="F299" s="5" t="s">
        <v>51</v>
      </c>
      <c r="H299" s="6" t="s">
        <v>332</v>
      </c>
      <c r="I299" t="str">
        <f t="shared" si="4"/>
        <v>Noord-Brabant</v>
      </c>
    </row>
    <row r="300" spans="1:9">
      <c r="A300" s="9" t="s">
        <v>334</v>
      </c>
      <c r="B300" s="10" t="s">
        <v>424</v>
      </c>
      <c r="C300" s="11">
        <v>65599</v>
      </c>
      <c r="D300" s="12">
        <v>19.46</v>
      </c>
      <c r="E300" s="13">
        <v>3371</v>
      </c>
      <c r="F300" s="5" t="s">
        <v>46</v>
      </c>
      <c r="H300" s="7" t="s">
        <v>333</v>
      </c>
      <c r="I300" t="str">
        <f t="shared" si="4"/>
        <v>Groningen</v>
      </c>
    </row>
    <row r="301" spans="1:9">
      <c r="A301" s="9" t="s">
        <v>335</v>
      </c>
      <c r="B301" s="10" t="s">
        <v>424</v>
      </c>
      <c r="C301" s="11">
        <v>21839</v>
      </c>
      <c r="D301" s="12">
        <v>132.56</v>
      </c>
      <c r="E301" s="12">
        <v>164.7</v>
      </c>
      <c r="F301" s="5" t="s">
        <v>82</v>
      </c>
      <c r="H301" s="6" t="s">
        <v>334</v>
      </c>
      <c r="I301" t="str">
        <f t="shared" si="4"/>
        <v>Utrecht</v>
      </c>
    </row>
    <row r="302" spans="1:9">
      <c r="A302" s="9" t="s">
        <v>336</v>
      </c>
      <c r="B302" s="10" t="s">
        <v>424</v>
      </c>
      <c r="C302" s="11">
        <v>45358</v>
      </c>
      <c r="D302" s="12">
        <v>31.69</v>
      </c>
      <c r="E302" s="13">
        <v>1431.3</v>
      </c>
      <c r="F302" s="5" t="s">
        <v>42</v>
      </c>
      <c r="H302" s="7" t="s">
        <v>335</v>
      </c>
      <c r="I302" t="str">
        <f t="shared" si="4"/>
        <v>Zeeland</v>
      </c>
    </row>
    <row r="303" spans="1:9">
      <c r="A303" s="9" t="s">
        <v>337</v>
      </c>
      <c r="B303" s="10" t="s">
        <v>424</v>
      </c>
      <c r="C303" s="11">
        <v>68356</v>
      </c>
      <c r="D303" s="12">
        <v>45.2</v>
      </c>
      <c r="E303" s="13">
        <v>1512.3</v>
      </c>
      <c r="F303" s="5" t="s">
        <v>27</v>
      </c>
      <c r="H303" s="6" t="s">
        <v>336</v>
      </c>
      <c r="I303" t="str">
        <f t="shared" si="4"/>
        <v>Noord-Brabant</v>
      </c>
    </row>
    <row r="304" spans="1:9">
      <c r="A304" s="9" t="s">
        <v>338</v>
      </c>
      <c r="B304" s="10" t="s">
        <v>424</v>
      </c>
      <c r="C304" s="11">
        <v>101578</v>
      </c>
      <c r="D304" s="12">
        <v>124.25</v>
      </c>
      <c r="E304" s="12">
        <v>817.5</v>
      </c>
      <c r="F304" s="5" t="s">
        <v>60</v>
      </c>
      <c r="H304" s="7" t="s">
        <v>337</v>
      </c>
      <c r="I304" t="str">
        <f t="shared" si="4"/>
        <v>Noord-Holland</v>
      </c>
    </row>
    <row r="305" spans="1:9">
      <c r="A305" s="9" t="s">
        <v>339</v>
      </c>
      <c r="B305" s="10" t="s">
        <v>424</v>
      </c>
      <c r="C305" s="11">
        <v>43312</v>
      </c>
      <c r="D305" s="12">
        <v>163.27000000000001</v>
      </c>
      <c r="E305" s="12">
        <v>265.3</v>
      </c>
      <c r="F305" s="5" t="s">
        <v>60</v>
      </c>
      <c r="H305" s="6" t="s">
        <v>338</v>
      </c>
      <c r="I305" t="str">
        <f t="shared" si="4"/>
        <v>Limburg</v>
      </c>
    </row>
    <row r="306" spans="1:9">
      <c r="A306" s="9" t="s">
        <v>340</v>
      </c>
      <c r="B306" s="10" t="s">
        <v>424</v>
      </c>
      <c r="C306" s="11">
        <v>55703</v>
      </c>
      <c r="D306" s="12">
        <v>146.41</v>
      </c>
      <c r="E306" s="12">
        <v>380.5</v>
      </c>
      <c r="F306" s="5" t="s">
        <v>46</v>
      </c>
      <c r="H306" s="7" t="s">
        <v>339</v>
      </c>
      <c r="I306" t="str">
        <f t="shared" si="4"/>
        <v>Limburg</v>
      </c>
    </row>
    <row r="307" spans="1:9">
      <c r="A307" s="9" t="s">
        <v>341</v>
      </c>
      <c r="B307" s="10" t="s">
        <v>424</v>
      </c>
      <c r="C307" s="11">
        <v>72455</v>
      </c>
      <c r="D307" s="12">
        <v>23.57</v>
      </c>
      <c r="E307" s="13">
        <v>3074</v>
      </c>
      <c r="F307" s="5" t="s">
        <v>33</v>
      </c>
      <c r="H307" s="6" t="s">
        <v>340</v>
      </c>
      <c r="I307" t="str">
        <f t="shared" si="4"/>
        <v>Utrecht</v>
      </c>
    </row>
    <row r="308" spans="1:9">
      <c r="A308" s="9" t="s">
        <v>342</v>
      </c>
      <c r="B308" s="10" t="s">
        <v>424</v>
      </c>
      <c r="C308" s="11">
        <v>1139</v>
      </c>
      <c r="D308" s="12">
        <v>39.15</v>
      </c>
      <c r="E308" s="12">
        <v>29.1</v>
      </c>
      <c r="F308" s="5" t="s">
        <v>31</v>
      </c>
      <c r="H308" s="7" t="s">
        <v>341</v>
      </c>
      <c r="I308" t="str">
        <f t="shared" si="4"/>
        <v>Zuid-Holland</v>
      </c>
    </row>
    <row r="309" spans="1:9">
      <c r="A309" s="9" t="s">
        <v>343</v>
      </c>
      <c r="B309" s="10" t="s">
        <v>424</v>
      </c>
      <c r="C309" s="11">
        <v>44372</v>
      </c>
      <c r="D309" s="12">
        <v>34.31</v>
      </c>
      <c r="E309" s="13">
        <v>1293.3</v>
      </c>
      <c r="F309" s="5" t="s">
        <v>82</v>
      </c>
      <c r="H309" s="6" t="s">
        <v>342</v>
      </c>
      <c r="I309" t="str">
        <f t="shared" si="4"/>
        <v>Fryslân / Friesland</v>
      </c>
    </row>
    <row r="310" spans="1:9">
      <c r="A310" s="9" t="s">
        <v>344</v>
      </c>
      <c r="B310" s="10" t="s">
        <v>424</v>
      </c>
      <c r="C310" s="11">
        <v>12452</v>
      </c>
      <c r="D310" s="12">
        <v>31.51</v>
      </c>
      <c r="E310" s="12">
        <v>395.2</v>
      </c>
      <c r="F310" s="5" t="s">
        <v>60</v>
      </c>
      <c r="H310" s="7" t="s">
        <v>343</v>
      </c>
      <c r="I310" t="str">
        <f t="shared" si="4"/>
        <v>Zeeland</v>
      </c>
    </row>
    <row r="311" spans="1:9">
      <c r="A311" s="9" t="s">
        <v>345</v>
      </c>
      <c r="B311" s="10" t="s">
        <v>424</v>
      </c>
      <c r="C311" s="11">
        <v>25476</v>
      </c>
      <c r="D311" s="12">
        <v>11.14</v>
      </c>
      <c r="E311" s="13">
        <v>2286.9</v>
      </c>
      <c r="F311" s="5" t="s">
        <v>33</v>
      </c>
      <c r="H311" s="6" t="s">
        <v>344</v>
      </c>
      <c r="I311" t="str">
        <f t="shared" si="4"/>
        <v>Limburg</v>
      </c>
    </row>
    <row r="312" spans="1:9">
      <c r="A312" s="9" t="s">
        <v>346</v>
      </c>
      <c r="B312" s="10" t="s">
        <v>424</v>
      </c>
      <c r="C312" s="11">
        <v>24401</v>
      </c>
      <c r="D312" s="12">
        <v>122.97</v>
      </c>
      <c r="E312" s="12">
        <v>198.4</v>
      </c>
      <c r="F312" s="5" t="s">
        <v>29</v>
      </c>
      <c r="H312" s="7" t="s">
        <v>345</v>
      </c>
      <c r="I312" t="str">
        <f t="shared" si="4"/>
        <v>Zuid-Holland</v>
      </c>
    </row>
    <row r="313" spans="1:9">
      <c r="A313" s="9" t="s">
        <v>347</v>
      </c>
      <c r="B313" s="10" t="s">
        <v>424</v>
      </c>
      <c r="C313" s="11">
        <v>26400</v>
      </c>
      <c r="D313" s="12">
        <v>33.5</v>
      </c>
      <c r="E313" s="12">
        <v>788.1</v>
      </c>
      <c r="F313" s="5" t="s">
        <v>42</v>
      </c>
      <c r="H313" s="6" t="s">
        <v>346</v>
      </c>
      <c r="I313" t="str">
        <f t="shared" si="4"/>
        <v>Gelderland</v>
      </c>
    </row>
    <row r="314" spans="1:9">
      <c r="A314" s="9" t="s">
        <v>348</v>
      </c>
      <c r="B314" s="10" t="s">
        <v>424</v>
      </c>
      <c r="C314" s="11">
        <v>46133</v>
      </c>
      <c r="D314" s="12">
        <v>285.61</v>
      </c>
      <c r="E314" s="12">
        <v>161.5</v>
      </c>
      <c r="F314" s="5" t="s">
        <v>31</v>
      </c>
      <c r="H314" s="7" t="s">
        <v>347</v>
      </c>
      <c r="I314" t="str">
        <f t="shared" si="4"/>
        <v>Noord-Brabant</v>
      </c>
    </row>
    <row r="315" spans="1:9">
      <c r="A315" s="9" t="s">
        <v>349</v>
      </c>
      <c r="B315" s="10" t="s">
        <v>424</v>
      </c>
      <c r="C315" s="11">
        <v>17253</v>
      </c>
      <c r="D315" s="12">
        <v>22.39</v>
      </c>
      <c r="E315" s="12">
        <v>770.6</v>
      </c>
      <c r="F315" s="5" t="s">
        <v>42</v>
      </c>
      <c r="H315" s="6" t="s">
        <v>348</v>
      </c>
      <c r="I315" t="str">
        <f t="shared" si="4"/>
        <v>Fryslân / Friesland</v>
      </c>
    </row>
    <row r="316" spans="1:9">
      <c r="A316" s="9" t="s">
        <v>350</v>
      </c>
      <c r="B316" s="10" t="s">
        <v>424</v>
      </c>
      <c r="C316" s="11">
        <v>48256</v>
      </c>
      <c r="D316" s="12">
        <v>64.58</v>
      </c>
      <c r="E316" s="12">
        <v>747.2</v>
      </c>
      <c r="F316" s="5" t="s">
        <v>42</v>
      </c>
      <c r="H316" s="7" t="s">
        <v>349</v>
      </c>
      <c r="I316" t="str">
        <f t="shared" si="4"/>
        <v>Noord-Brabant</v>
      </c>
    </row>
    <row r="317" spans="1:9">
      <c r="A317" s="9" t="s">
        <v>351</v>
      </c>
      <c r="B317" s="10" t="s">
        <v>424</v>
      </c>
      <c r="C317" s="11">
        <v>28311</v>
      </c>
      <c r="D317" s="12">
        <v>27.77</v>
      </c>
      <c r="E317" s="13">
        <v>1019.5</v>
      </c>
      <c r="F317" s="5" t="s">
        <v>33</v>
      </c>
      <c r="H317" s="6" t="s">
        <v>350</v>
      </c>
      <c r="I317" t="str">
        <f t="shared" si="4"/>
        <v>Noord-Brabant</v>
      </c>
    </row>
    <row r="318" spans="1:9">
      <c r="A318" s="9" t="s">
        <v>352</v>
      </c>
      <c r="B318" s="10" t="s">
        <v>424</v>
      </c>
      <c r="C318" s="11">
        <v>38781</v>
      </c>
      <c r="D318" s="12">
        <v>30.42</v>
      </c>
      <c r="E318" s="13">
        <v>1274.9000000000001</v>
      </c>
      <c r="F318" s="5" t="s">
        <v>29</v>
      </c>
      <c r="H318" s="7" t="s">
        <v>351</v>
      </c>
      <c r="I318" t="str">
        <f t="shared" si="4"/>
        <v>Zuid-Holland</v>
      </c>
    </row>
    <row r="319" spans="1:9">
      <c r="A319" s="9" t="s">
        <v>353</v>
      </c>
      <c r="B319" s="10" t="s">
        <v>424</v>
      </c>
      <c r="C319" s="11">
        <v>26189</v>
      </c>
      <c r="D319" s="12">
        <v>51.11</v>
      </c>
      <c r="E319" s="12">
        <v>512.4</v>
      </c>
      <c r="F319" s="5" t="s">
        <v>33</v>
      </c>
      <c r="H319" s="6" t="s">
        <v>352</v>
      </c>
      <c r="I319" t="str">
        <f t="shared" si="4"/>
        <v>Gelderland</v>
      </c>
    </row>
    <row r="320" spans="1:9">
      <c r="A320" s="9" t="s">
        <v>354</v>
      </c>
      <c r="B320" s="10" t="s">
        <v>424</v>
      </c>
      <c r="C320" s="11">
        <v>17306</v>
      </c>
      <c r="D320" s="12">
        <v>52.11</v>
      </c>
      <c r="E320" s="12">
        <v>332.1</v>
      </c>
      <c r="F320" s="5" t="s">
        <v>27</v>
      </c>
      <c r="H320" s="7" t="s">
        <v>353</v>
      </c>
      <c r="I320" t="str">
        <f t="shared" si="4"/>
        <v>Zuid-Holland</v>
      </c>
    </row>
    <row r="321" spans="1:9">
      <c r="A321" s="9" t="s">
        <v>355</v>
      </c>
      <c r="B321" s="10" t="s">
        <v>424</v>
      </c>
      <c r="C321" s="11">
        <v>49841</v>
      </c>
      <c r="D321" s="12">
        <v>104.32</v>
      </c>
      <c r="E321" s="12">
        <v>477.8</v>
      </c>
      <c r="F321" s="5" t="s">
        <v>60</v>
      </c>
      <c r="H321" s="6" t="s">
        <v>354</v>
      </c>
      <c r="I321" t="str">
        <f t="shared" si="4"/>
        <v>Noord-Holland</v>
      </c>
    </row>
    <row r="322" spans="1:9">
      <c r="A322" s="9" t="s">
        <v>356</v>
      </c>
      <c r="B322" s="10" t="s">
        <v>424</v>
      </c>
      <c r="C322" s="11">
        <v>19331</v>
      </c>
      <c r="D322" s="12">
        <v>22.79</v>
      </c>
      <c r="E322" s="12">
        <v>848.2</v>
      </c>
      <c r="F322" s="5" t="s">
        <v>27</v>
      </c>
      <c r="H322" s="7" t="s">
        <v>355</v>
      </c>
      <c r="I322" t="str">
        <f t="shared" ref="I322:I356" si="5">VLOOKUP(H322,A$1:F$355,6,FALSE)</f>
        <v>Limburg</v>
      </c>
    </row>
    <row r="323" spans="1:9">
      <c r="A323" s="9" t="s">
        <v>357</v>
      </c>
      <c r="B323" s="10" t="s">
        <v>424</v>
      </c>
      <c r="C323" s="11">
        <v>50661</v>
      </c>
      <c r="D323" s="12">
        <v>216.12</v>
      </c>
      <c r="E323" s="12">
        <v>234.4</v>
      </c>
      <c r="F323" s="5" t="s">
        <v>29</v>
      </c>
      <c r="H323" s="6" t="s">
        <v>356</v>
      </c>
      <c r="I323" t="str">
        <f t="shared" si="5"/>
        <v>Noord-Holland</v>
      </c>
    </row>
    <row r="324" spans="1:9">
      <c r="A324" s="9" t="s">
        <v>358</v>
      </c>
      <c r="B324" s="10" t="s">
        <v>424</v>
      </c>
      <c r="C324" s="11">
        <v>19073</v>
      </c>
      <c r="D324" s="12">
        <v>76.760000000000005</v>
      </c>
      <c r="E324" s="12">
        <v>248.5</v>
      </c>
      <c r="F324" s="5" t="s">
        <v>29</v>
      </c>
      <c r="H324" s="7" t="s">
        <v>357</v>
      </c>
      <c r="I324" t="str">
        <f t="shared" si="5"/>
        <v>Gelderland</v>
      </c>
    </row>
    <row r="325" spans="1:9">
      <c r="A325" s="9" t="s">
        <v>359</v>
      </c>
      <c r="B325" s="10" t="s">
        <v>424</v>
      </c>
      <c r="C325" s="11">
        <v>61464</v>
      </c>
      <c r="D325" s="12">
        <v>359.31</v>
      </c>
      <c r="E325" s="12">
        <v>171.1</v>
      </c>
      <c r="F325" s="5" t="s">
        <v>51</v>
      </c>
      <c r="H325" s="6" t="s">
        <v>358</v>
      </c>
      <c r="I325" t="str">
        <f t="shared" si="5"/>
        <v>Gelderland</v>
      </c>
    </row>
    <row r="326" spans="1:9">
      <c r="A326" s="9" t="s">
        <v>360</v>
      </c>
      <c r="B326" s="10" t="s">
        <v>424</v>
      </c>
      <c r="C326" s="11">
        <v>19345</v>
      </c>
      <c r="D326" s="12">
        <v>278.35000000000002</v>
      </c>
      <c r="E326" s="12">
        <v>69.5</v>
      </c>
      <c r="F326" s="5" t="s">
        <v>25</v>
      </c>
      <c r="H326" s="7" t="s">
        <v>359</v>
      </c>
      <c r="I326" t="str">
        <f t="shared" si="5"/>
        <v>Groningen</v>
      </c>
    </row>
    <row r="327" spans="1:9">
      <c r="A327" s="9" t="s">
        <v>361</v>
      </c>
      <c r="B327" s="10" t="s">
        <v>424</v>
      </c>
      <c r="C327" s="11">
        <v>14937</v>
      </c>
      <c r="D327" s="12">
        <v>7.03</v>
      </c>
      <c r="E327" s="13">
        <v>2124.8000000000002</v>
      </c>
      <c r="F327" s="5" t="s">
        <v>29</v>
      </c>
      <c r="H327" s="6" t="s">
        <v>360</v>
      </c>
      <c r="I327" t="str">
        <f t="shared" si="5"/>
        <v>Drenthe</v>
      </c>
    </row>
    <row r="328" spans="1:9">
      <c r="A328" s="9" t="s">
        <v>362</v>
      </c>
      <c r="B328" s="10" t="s">
        <v>424</v>
      </c>
      <c r="C328" s="11">
        <v>25244</v>
      </c>
      <c r="D328" s="12">
        <v>275.67</v>
      </c>
      <c r="E328" s="12">
        <v>91.6</v>
      </c>
      <c r="F328" s="5" t="s">
        <v>51</v>
      </c>
      <c r="H328" s="7" t="s">
        <v>361</v>
      </c>
      <c r="I328" t="str">
        <f t="shared" si="5"/>
        <v>Gelderland</v>
      </c>
    </row>
    <row r="329" spans="1:9">
      <c r="A329" s="9" t="s">
        <v>363</v>
      </c>
      <c r="B329" s="10" t="s">
        <v>424</v>
      </c>
      <c r="C329" s="11">
        <v>108576</v>
      </c>
      <c r="D329" s="12">
        <v>81.27</v>
      </c>
      <c r="E329" s="13">
        <v>1336</v>
      </c>
      <c r="F329" s="5" t="s">
        <v>33</v>
      </c>
      <c r="H329" s="6" t="s">
        <v>362</v>
      </c>
      <c r="I329" t="str">
        <f t="shared" si="5"/>
        <v>Groningen</v>
      </c>
    </row>
    <row r="330" spans="1:9">
      <c r="A330" s="9" t="s">
        <v>364</v>
      </c>
      <c r="B330" s="10" t="s">
        <v>424</v>
      </c>
      <c r="C330" s="11">
        <v>25837</v>
      </c>
      <c r="D330" s="12">
        <v>220.3</v>
      </c>
      <c r="E330" s="12">
        <v>117.3</v>
      </c>
      <c r="F330" s="5" t="s">
        <v>31</v>
      </c>
      <c r="H330" s="7" t="s">
        <v>363</v>
      </c>
      <c r="I330" t="str">
        <f t="shared" si="5"/>
        <v>Zuid-Holland</v>
      </c>
    </row>
    <row r="331" spans="1:9">
      <c r="A331" s="9" t="s">
        <v>365</v>
      </c>
      <c r="B331" s="10" t="s">
        <v>424</v>
      </c>
      <c r="C331" s="11">
        <v>14628</v>
      </c>
      <c r="D331" s="12">
        <v>53.18</v>
      </c>
      <c r="E331" s="12">
        <v>275.10000000000002</v>
      </c>
      <c r="F331" s="5" t="s">
        <v>33</v>
      </c>
      <c r="H331" s="6" t="s">
        <v>364</v>
      </c>
      <c r="I331" t="str">
        <f t="shared" si="5"/>
        <v>Fryslân / Friesland</v>
      </c>
    </row>
    <row r="332" spans="1:9">
      <c r="A332" s="9" t="s">
        <v>366</v>
      </c>
      <c r="B332" s="10" t="s">
        <v>424</v>
      </c>
      <c r="C332" s="11">
        <v>24345</v>
      </c>
      <c r="D332" s="12">
        <v>94.63</v>
      </c>
      <c r="E332" s="12">
        <v>257.3</v>
      </c>
      <c r="F332" s="5" t="s">
        <v>37</v>
      </c>
      <c r="H332" s="7" t="s">
        <v>365</v>
      </c>
      <c r="I332" t="str">
        <f t="shared" si="5"/>
        <v>Zuid-Holland</v>
      </c>
    </row>
    <row r="333" spans="1:9">
      <c r="A333" s="9" t="s">
        <v>367</v>
      </c>
      <c r="B333" s="10" t="s">
        <v>424</v>
      </c>
      <c r="C333" s="11">
        <v>40937</v>
      </c>
      <c r="D333" s="12">
        <v>66.180000000000007</v>
      </c>
      <c r="E333" s="12">
        <v>618.6</v>
      </c>
      <c r="F333" s="5" t="s">
        <v>29</v>
      </c>
      <c r="H333" s="6" t="s">
        <v>366</v>
      </c>
      <c r="I333" t="str">
        <f t="shared" si="5"/>
        <v>Overijssel</v>
      </c>
    </row>
    <row r="334" spans="1:9">
      <c r="A334" s="9" t="s">
        <v>368</v>
      </c>
      <c r="B334" s="10" t="s">
        <v>424</v>
      </c>
      <c r="C334" s="11">
        <v>24018</v>
      </c>
      <c r="D334" s="12">
        <v>47.6</v>
      </c>
      <c r="E334" s="12">
        <v>504.6</v>
      </c>
      <c r="F334" s="5" t="s">
        <v>27</v>
      </c>
      <c r="H334" s="7" t="s">
        <v>367</v>
      </c>
      <c r="I334" t="str">
        <f t="shared" si="5"/>
        <v>Gelderland</v>
      </c>
    </row>
    <row r="335" spans="1:9">
      <c r="A335" s="9" t="s">
        <v>369</v>
      </c>
      <c r="B335" s="10" t="s">
        <v>424</v>
      </c>
      <c r="C335" s="11">
        <v>23763</v>
      </c>
      <c r="D335" s="12">
        <v>47.62</v>
      </c>
      <c r="E335" s="12">
        <v>499</v>
      </c>
      <c r="F335" s="5" t="s">
        <v>46</v>
      </c>
      <c r="H335" s="6" t="s">
        <v>368</v>
      </c>
      <c r="I335" t="str">
        <f t="shared" si="5"/>
        <v>Noord-Holland</v>
      </c>
    </row>
    <row r="336" spans="1:9">
      <c r="A336" s="9" t="s">
        <v>370</v>
      </c>
      <c r="B336" s="10" t="s">
        <v>424</v>
      </c>
      <c r="C336" s="11">
        <v>28907</v>
      </c>
      <c r="D336" s="12">
        <v>138.13999999999999</v>
      </c>
      <c r="E336" s="12">
        <v>209.3</v>
      </c>
      <c r="F336" s="5" t="s">
        <v>29</v>
      </c>
      <c r="H336" s="7" t="s">
        <v>369</v>
      </c>
      <c r="I336" t="str">
        <f t="shared" si="5"/>
        <v>Utrecht</v>
      </c>
    </row>
    <row r="337" spans="1:9">
      <c r="A337" s="9" t="s">
        <v>371</v>
      </c>
      <c r="B337" s="10" t="s">
        <v>424</v>
      </c>
      <c r="C337" s="11">
        <v>21861</v>
      </c>
      <c r="D337" s="12">
        <v>91.66</v>
      </c>
      <c r="E337" s="12">
        <v>238.5</v>
      </c>
      <c r="F337" s="5" t="s">
        <v>42</v>
      </c>
      <c r="H337" s="6" t="s">
        <v>370</v>
      </c>
      <c r="I337" t="str">
        <f t="shared" si="5"/>
        <v>Gelderland</v>
      </c>
    </row>
    <row r="338" spans="1:9">
      <c r="A338" s="9" t="s">
        <v>372</v>
      </c>
      <c r="B338" s="10" t="s">
        <v>424</v>
      </c>
      <c r="C338" s="11">
        <v>52204</v>
      </c>
      <c r="D338" s="12">
        <v>88.57</v>
      </c>
      <c r="E338" s="12">
        <v>589.4</v>
      </c>
      <c r="F338" s="5" t="s">
        <v>46</v>
      </c>
      <c r="H338" s="7" t="s">
        <v>371</v>
      </c>
      <c r="I338" t="str">
        <f t="shared" si="5"/>
        <v>Noord-Brabant</v>
      </c>
    </row>
    <row r="339" spans="1:9">
      <c r="A339" s="9" t="s">
        <v>104</v>
      </c>
      <c r="B339" s="10" t="s">
        <v>424</v>
      </c>
      <c r="C339" s="11">
        <v>24116</v>
      </c>
      <c r="D339" s="12">
        <v>224.55</v>
      </c>
      <c r="E339" s="12">
        <v>107.4</v>
      </c>
      <c r="F339" s="5" t="s">
        <v>25</v>
      </c>
      <c r="H339" s="6" t="s">
        <v>372</v>
      </c>
      <c r="I339" t="str">
        <f t="shared" si="5"/>
        <v>Utrecht</v>
      </c>
    </row>
    <row r="340" spans="1:9">
      <c r="A340" s="9" t="s">
        <v>373</v>
      </c>
      <c r="B340" s="10" t="s">
        <v>424</v>
      </c>
      <c r="C340" s="11">
        <v>16332</v>
      </c>
      <c r="D340" s="12">
        <v>38.590000000000003</v>
      </c>
      <c r="E340" s="12">
        <v>423.2</v>
      </c>
      <c r="F340" s="5" t="s">
        <v>27</v>
      </c>
      <c r="H340" s="7" t="s">
        <v>373</v>
      </c>
      <c r="I340" t="str">
        <f t="shared" si="5"/>
        <v>Noord-Holland</v>
      </c>
    </row>
    <row r="341" spans="1:9">
      <c r="A341" s="9" t="s">
        <v>374</v>
      </c>
      <c r="B341" s="10" t="s">
        <v>424</v>
      </c>
      <c r="C341" s="11">
        <v>13165</v>
      </c>
      <c r="D341" s="12">
        <v>36.53</v>
      </c>
      <c r="E341" s="12">
        <v>360.4</v>
      </c>
      <c r="F341" s="5" t="s">
        <v>46</v>
      </c>
      <c r="H341" s="6" t="s">
        <v>374</v>
      </c>
      <c r="I341" t="str">
        <f t="shared" si="5"/>
        <v>Utrecht</v>
      </c>
    </row>
    <row r="342" spans="1:9">
      <c r="A342" s="9" t="s">
        <v>375</v>
      </c>
      <c r="B342" s="10" t="s">
        <v>424</v>
      </c>
      <c r="C342" s="11">
        <v>155799</v>
      </c>
      <c r="D342" s="12">
        <v>73.87</v>
      </c>
      <c r="E342" s="13">
        <v>2109.1</v>
      </c>
      <c r="F342" s="5" t="s">
        <v>27</v>
      </c>
      <c r="H342" s="7" t="s">
        <v>375</v>
      </c>
      <c r="I342" t="str">
        <f t="shared" si="5"/>
        <v>Noord-Holland</v>
      </c>
    </row>
    <row r="343" spans="1:9">
      <c r="A343" s="9" t="s">
        <v>376</v>
      </c>
      <c r="B343" s="10" t="s">
        <v>424</v>
      </c>
      <c r="C343" s="11">
        <v>28441</v>
      </c>
      <c r="D343" s="12">
        <v>79.38</v>
      </c>
      <c r="E343" s="12">
        <v>358.3</v>
      </c>
      <c r="F343" s="5" t="s">
        <v>29</v>
      </c>
      <c r="H343" s="6" t="s">
        <v>376</v>
      </c>
      <c r="I343" t="str">
        <f t="shared" si="5"/>
        <v>Gelderland</v>
      </c>
    </row>
    <row r="344" spans="1:9">
      <c r="A344" s="9" t="s">
        <v>377</v>
      </c>
      <c r="B344" s="10" t="s">
        <v>424</v>
      </c>
      <c r="C344" s="11">
        <v>17004</v>
      </c>
      <c r="D344" s="12">
        <v>32.119999999999997</v>
      </c>
      <c r="E344" s="12">
        <v>529.4</v>
      </c>
      <c r="F344" s="5" t="s">
        <v>27</v>
      </c>
      <c r="H344" s="7" t="s">
        <v>377</v>
      </c>
      <c r="I344" t="str">
        <f t="shared" si="5"/>
        <v>Noord-Holland</v>
      </c>
    </row>
    <row r="345" spans="1:9">
      <c r="A345" s="9" t="s">
        <v>378</v>
      </c>
      <c r="B345" s="10" t="s">
        <v>424</v>
      </c>
      <c r="C345" s="11">
        <v>22312</v>
      </c>
      <c r="D345" s="12">
        <v>247.23</v>
      </c>
      <c r="E345" s="12">
        <v>90.2</v>
      </c>
      <c r="F345" s="5" t="s">
        <v>39</v>
      </c>
      <c r="H345" s="6" t="s">
        <v>378</v>
      </c>
      <c r="I345" t="str">
        <f t="shared" si="5"/>
        <v>Flevoland</v>
      </c>
    </row>
    <row r="346" spans="1:9">
      <c r="A346" s="9" t="s">
        <v>379</v>
      </c>
      <c r="B346" s="10" t="s">
        <v>424</v>
      </c>
      <c r="C346" s="11">
        <v>63960</v>
      </c>
      <c r="D346" s="12">
        <v>48.51</v>
      </c>
      <c r="E346" s="13">
        <v>1318.5</v>
      </c>
      <c r="F346" s="5" t="s">
        <v>46</v>
      </c>
      <c r="H346" s="7" t="s">
        <v>379</v>
      </c>
      <c r="I346" t="str">
        <f t="shared" si="5"/>
        <v>Utrecht</v>
      </c>
    </row>
    <row r="347" spans="1:9">
      <c r="A347" s="9" t="s">
        <v>380</v>
      </c>
      <c r="B347" s="10" t="s">
        <v>424</v>
      </c>
      <c r="C347" s="11">
        <v>43507</v>
      </c>
      <c r="D347" s="12">
        <v>92.6</v>
      </c>
      <c r="E347" s="12">
        <v>469.8</v>
      </c>
      <c r="F347" s="5" t="s">
        <v>29</v>
      </c>
      <c r="H347" s="6" t="s">
        <v>380</v>
      </c>
      <c r="I347" t="str">
        <f t="shared" si="5"/>
        <v>Gelderland</v>
      </c>
    </row>
    <row r="348" spans="1:9">
      <c r="A348" s="9" t="s">
        <v>381</v>
      </c>
      <c r="B348" s="10" t="s">
        <v>424</v>
      </c>
      <c r="C348" s="11">
        <v>124947</v>
      </c>
      <c r="D348" s="12">
        <v>34.450000000000003</v>
      </c>
      <c r="E348" s="13">
        <v>3626.9</v>
      </c>
      <c r="F348" s="5" t="s">
        <v>33</v>
      </c>
      <c r="H348" s="7" t="s">
        <v>381</v>
      </c>
      <c r="I348" t="str">
        <f t="shared" si="5"/>
        <v>Zuid-Holland</v>
      </c>
    </row>
    <row r="349" spans="1:9">
      <c r="A349" s="9" t="s">
        <v>382</v>
      </c>
      <c r="B349" s="10" t="s">
        <v>424</v>
      </c>
      <c r="C349" s="11">
        <v>8451</v>
      </c>
      <c r="D349" s="12">
        <v>21.19</v>
      </c>
      <c r="E349" s="12">
        <v>398.8</v>
      </c>
      <c r="F349" s="5" t="s">
        <v>33</v>
      </c>
      <c r="H349" s="6" t="s">
        <v>382</v>
      </c>
      <c r="I349" t="str">
        <f t="shared" si="5"/>
        <v>Zuid-Holland</v>
      </c>
    </row>
    <row r="350" spans="1:9">
      <c r="A350" s="9" t="s">
        <v>383</v>
      </c>
      <c r="B350" s="10" t="s">
        <v>424</v>
      </c>
      <c r="C350" s="11">
        <v>42767</v>
      </c>
      <c r="D350" s="12">
        <v>58.02</v>
      </c>
      <c r="E350" s="12">
        <v>737.1</v>
      </c>
      <c r="F350" s="5" t="s">
        <v>33</v>
      </c>
      <c r="H350" s="7" t="s">
        <v>383</v>
      </c>
      <c r="I350" t="str">
        <f t="shared" si="5"/>
        <v>Zuid-Holland</v>
      </c>
    </row>
    <row r="351" spans="1:9">
      <c r="A351" s="9" t="s">
        <v>384</v>
      </c>
      <c r="B351" s="10" t="s">
        <v>424</v>
      </c>
      <c r="C351" s="11">
        <v>21624</v>
      </c>
      <c r="D351" s="12">
        <v>120.65</v>
      </c>
      <c r="E351" s="12">
        <v>179.2</v>
      </c>
      <c r="F351" s="5" t="s">
        <v>42</v>
      </c>
      <c r="H351" s="6" t="s">
        <v>384</v>
      </c>
      <c r="I351" t="str">
        <f t="shared" si="5"/>
        <v>Noord-Brabant</v>
      </c>
    </row>
    <row r="352" spans="1:9">
      <c r="A352" s="9" t="s">
        <v>385</v>
      </c>
      <c r="B352" s="10" t="s">
        <v>424</v>
      </c>
      <c r="C352" s="11">
        <v>47605</v>
      </c>
      <c r="D352" s="12">
        <v>40.950000000000003</v>
      </c>
      <c r="E352" s="13">
        <v>1162.5</v>
      </c>
      <c r="F352" s="5" t="s">
        <v>29</v>
      </c>
      <c r="H352" s="7" t="s">
        <v>385</v>
      </c>
      <c r="I352" t="str">
        <f t="shared" si="5"/>
        <v>Gelderland</v>
      </c>
    </row>
    <row r="353" spans="1:9">
      <c r="A353" s="9" t="s">
        <v>386</v>
      </c>
      <c r="B353" s="10" t="s">
        <v>424</v>
      </c>
      <c r="C353" s="11">
        <v>22502</v>
      </c>
      <c r="D353" s="12">
        <v>82.49</v>
      </c>
      <c r="E353" s="12">
        <v>272.8</v>
      </c>
      <c r="F353" s="5" t="s">
        <v>37</v>
      </c>
      <c r="H353" s="6" t="s">
        <v>386</v>
      </c>
      <c r="I353" t="str">
        <f t="shared" si="5"/>
        <v>Overijssel</v>
      </c>
    </row>
    <row r="354" spans="1:9">
      <c r="A354" s="9" t="s">
        <v>387</v>
      </c>
      <c r="B354" s="10" t="s">
        <v>424</v>
      </c>
      <c r="C354" s="11">
        <v>44654</v>
      </c>
      <c r="D354" s="12">
        <v>20.3</v>
      </c>
      <c r="E354" s="13">
        <v>2199.6999999999998</v>
      </c>
      <c r="F354" s="5" t="s">
        <v>33</v>
      </c>
      <c r="H354" s="7" t="s">
        <v>387</v>
      </c>
      <c r="I354" t="str">
        <f t="shared" si="5"/>
        <v>Zuid-Holland</v>
      </c>
    </row>
    <row r="355" spans="1:9" ht="15" thickBot="1">
      <c r="A355" s="14" t="s">
        <v>388</v>
      </c>
      <c r="B355" s="15" t="s">
        <v>424</v>
      </c>
      <c r="C355" s="16">
        <v>127492</v>
      </c>
      <c r="D355" s="17">
        <v>111.1</v>
      </c>
      <c r="E355" s="18">
        <v>1147.5</v>
      </c>
      <c r="F355" s="19" t="s">
        <v>37</v>
      </c>
      <c r="H355" s="6" t="s">
        <v>388</v>
      </c>
      <c r="I355" t="str">
        <f t="shared" si="5"/>
        <v>Overijssel</v>
      </c>
    </row>
    <row r="356" spans="1:9">
      <c r="H356" s="7" t="s">
        <v>389</v>
      </c>
      <c r="I356" t="e">
        <f t="shared" si="5"/>
        <v>#N/A</v>
      </c>
    </row>
  </sheetData>
  <hyperlinks>
    <hyperlink ref="A1" r:id="rId1" display="https://www.aaenhunze.nl/" xr:uid="{00000000-0004-0000-0300-000000000000}"/>
    <hyperlink ref="B1" r:id="rId2" display="https://data.nlextract.nl/opentopo/400pixkm/gem/Gem-Aa en Hunze-OpenTopo.jpg" xr:uid="{00000000-0004-0000-0300-000001000000}"/>
    <hyperlink ref="A2" r:id="rId3" display="https://www.aalsmeer.nl/" xr:uid="{00000000-0004-0000-0300-000002000000}"/>
    <hyperlink ref="B2" r:id="rId4" display="https://data.nlextract.nl/opentopo/400pixkm/gem/Gem-Aalsmeer-OpenTopo.jpg" xr:uid="{00000000-0004-0000-0300-000003000000}"/>
    <hyperlink ref="A3" r:id="rId5" display="https://www.aalten.nl/" xr:uid="{00000000-0004-0000-0300-000004000000}"/>
    <hyperlink ref="B3" r:id="rId6" display="https://data.nlextract.nl/opentopo/400pixkm/gem/Gem-Aalten-OpenTopo.jpg" xr:uid="{00000000-0004-0000-0300-000005000000}"/>
    <hyperlink ref="A4" r:id="rId7" display="https://www.achtkarspelen.nl/" xr:uid="{00000000-0004-0000-0300-000006000000}"/>
    <hyperlink ref="B4" r:id="rId8" display="https://data.nlextract.nl/opentopo/400pixkm/gem/Gem-Achtkarspelen-OpenTopo.jpg" xr:uid="{00000000-0004-0000-0300-000007000000}"/>
    <hyperlink ref="A5" r:id="rId9" display="https://www.alblasserdam.nl/" xr:uid="{00000000-0004-0000-0300-000008000000}"/>
    <hyperlink ref="B5" r:id="rId10" display="https://data.nlextract.nl/opentopo/400pixkm/gem/Gem-Alblasserdam-OpenTopo.jpg" xr:uid="{00000000-0004-0000-0300-000009000000}"/>
    <hyperlink ref="A6" r:id="rId11" display="https://www.albrandswaard.nl/" xr:uid="{00000000-0004-0000-0300-00000A000000}"/>
    <hyperlink ref="B6" r:id="rId12" display="https://data.nlextract.nl/opentopo/400pixkm/gem/Gem-Albrandswaard-OpenTopo.jpg" xr:uid="{00000000-0004-0000-0300-00000B000000}"/>
    <hyperlink ref="A7" r:id="rId13" display="https://www.alkmaar.nl/" xr:uid="{00000000-0004-0000-0300-00000C000000}"/>
    <hyperlink ref="B7" r:id="rId14" display="https://data.nlextract.nl/opentopo/400pixkm/gem/Gem-Alkmaar-OpenTopo.jpg" xr:uid="{00000000-0004-0000-0300-00000D000000}"/>
    <hyperlink ref="A8" r:id="rId15" display="https://www.almelo.nl/" xr:uid="{00000000-0004-0000-0300-00000E000000}"/>
    <hyperlink ref="B8" r:id="rId16" display="https://data.nlextract.nl/opentopo/400pixkm/gem/Gem-Almelo-OpenTopo.jpg" xr:uid="{00000000-0004-0000-0300-00000F000000}"/>
    <hyperlink ref="A9" r:id="rId17" display="http://gemeente.almere.nl/" xr:uid="{00000000-0004-0000-0300-000010000000}"/>
    <hyperlink ref="B9" r:id="rId18" display="https://data.nlextract.nl/opentopo/400pixkm/gem/Gem-Almere-OpenTopo.jpg" xr:uid="{00000000-0004-0000-0300-000011000000}"/>
    <hyperlink ref="A10" r:id="rId19" display="https://www.alphenaandenrijn.nl/" xr:uid="{00000000-0004-0000-0300-000012000000}"/>
    <hyperlink ref="B10" r:id="rId20" display="https://data.nlextract.nl/opentopo/400pixkm/gem/Gem-Alphen aan den Rijn-OpenTopo.jpg" xr:uid="{00000000-0004-0000-0300-000013000000}"/>
    <hyperlink ref="A11" r:id="rId21" display="https://www.alphen-chaam.nl/" xr:uid="{00000000-0004-0000-0300-000014000000}"/>
    <hyperlink ref="B11" r:id="rId22" display="https://data.nlextract.nl/opentopo/400pixkm/gem/Gem-Alphen-Chaam-OpenTopo.jpg" xr:uid="{00000000-0004-0000-0300-000015000000}"/>
    <hyperlink ref="A12" r:id="rId23" display="https://www.gemeentealtena.nl/" xr:uid="{00000000-0004-0000-0300-000016000000}"/>
    <hyperlink ref="B12" r:id="rId24" display="https://data.nlextract.nl/opentopo/400pixkm/gem/Gem-Altena-OpenTopo.jpg" xr:uid="{00000000-0004-0000-0300-000017000000}"/>
    <hyperlink ref="A13" r:id="rId25" display="https://www.ameland.nl/" xr:uid="{00000000-0004-0000-0300-000018000000}"/>
    <hyperlink ref="B13" r:id="rId26" display="https://data.nlextract.nl/opentopo/400pixkm/gem/Gem-Ameland-OpenTopo.jpg" xr:uid="{00000000-0004-0000-0300-000019000000}"/>
    <hyperlink ref="A14" r:id="rId27" display="https://www.amersfoort.nl/" xr:uid="{00000000-0004-0000-0300-00001A000000}"/>
    <hyperlink ref="B14" r:id="rId28" display="https://data.nlextract.nl/opentopo/400pixkm/gem/Gem-Amersfoort-OpenTopo.jpg" xr:uid="{00000000-0004-0000-0300-00001B000000}"/>
    <hyperlink ref="A15" r:id="rId29" display="https://www.amstelveen.nl/" xr:uid="{00000000-0004-0000-0300-00001C000000}"/>
    <hyperlink ref="B15" r:id="rId30" display="https://data.nlextract.nl/opentopo/400pixkm/gem/Gem-Amstelveen-OpenTopo.jpg" xr:uid="{00000000-0004-0000-0300-00001D000000}"/>
    <hyperlink ref="A16" r:id="rId31" display="https://www.amsterdam.nl/" xr:uid="{00000000-0004-0000-0300-00001E000000}"/>
    <hyperlink ref="B16" r:id="rId32" display="https://data.nlextract.nl/opentopo/400pixkm/gem/Gem-Amsterdam-OpenTopo.jpg" xr:uid="{00000000-0004-0000-0300-00001F000000}"/>
    <hyperlink ref="A17" r:id="rId33" display="https://www.apeldoorn.nl/" xr:uid="{00000000-0004-0000-0300-000020000000}"/>
    <hyperlink ref="B17" r:id="rId34" display="https://data.nlextract.nl/opentopo/400pixkm/gem/Gem-Apeldoorn-OpenTopo.jpg" xr:uid="{00000000-0004-0000-0300-000021000000}"/>
    <hyperlink ref="A18" r:id="rId35" display="https://www.appingedam.nl/" xr:uid="{00000000-0004-0000-0300-000022000000}"/>
    <hyperlink ref="B18" r:id="rId36" display="https://data.nlextract.nl/opentopo/400pixkm/gem/Gem-Appingedam-OpenTopo.jpg" xr:uid="{00000000-0004-0000-0300-000023000000}"/>
    <hyperlink ref="A19" r:id="rId37" display="https://www.arnhem.nl/" xr:uid="{00000000-0004-0000-0300-000024000000}"/>
    <hyperlink ref="B19" r:id="rId38" display="https://data.nlextract.nl/opentopo/400pixkm/gem/Gem-Arnhem-OpenTopo.jpg" xr:uid="{00000000-0004-0000-0300-000025000000}"/>
    <hyperlink ref="A20" r:id="rId39" display="https://www.assen.nl/" xr:uid="{00000000-0004-0000-0300-000026000000}"/>
    <hyperlink ref="B20" r:id="rId40" display="https://data.nlextract.nl/opentopo/400pixkm/gem/Gem-Assen-OpenTopo.jpg" xr:uid="{00000000-0004-0000-0300-000027000000}"/>
    <hyperlink ref="A21" r:id="rId41" display="https://www.asten.nl/inwoners.html" xr:uid="{00000000-0004-0000-0300-000028000000}"/>
    <hyperlink ref="B21" r:id="rId42" display="https://data.nlextract.nl/opentopo/400pixkm/gem/Gem-Asten-OpenTopo.jpg" xr:uid="{00000000-0004-0000-0300-000029000000}"/>
    <hyperlink ref="A22" r:id="rId43" display="https://www.baarle-nassau.nl/" xr:uid="{00000000-0004-0000-0300-00002A000000}"/>
    <hyperlink ref="B22" r:id="rId44" display="https://data.nlextract.nl/opentopo/400pixkm/gem/Gem-Baarle-Nassau-OpenTopo.jpg" xr:uid="{00000000-0004-0000-0300-00002B000000}"/>
    <hyperlink ref="A23" r:id="rId45" display="https://www.baarn.nl/" xr:uid="{00000000-0004-0000-0300-00002C000000}"/>
    <hyperlink ref="B23" r:id="rId46" display="https://data.nlextract.nl/opentopo/400pixkm/gem/Gem-Baarn-OpenTopo.jpg" xr:uid="{00000000-0004-0000-0300-00002D000000}"/>
    <hyperlink ref="A24" r:id="rId47" display="https://www.barendrecht.nl/" xr:uid="{00000000-0004-0000-0300-00002E000000}"/>
    <hyperlink ref="B24" r:id="rId48" display="https://data.nlextract.nl/opentopo/400pixkm/gem/Gem-Barendrecht-OpenTopo.jpg" xr:uid="{00000000-0004-0000-0300-00002F000000}"/>
    <hyperlink ref="A25" r:id="rId49" display="https://www.barneveld.nl/" xr:uid="{00000000-0004-0000-0300-000030000000}"/>
    <hyperlink ref="B25" r:id="rId50" display="https://data.nlextract.nl/opentopo/400pixkm/gem/Gem-Barneveld-OpenTopo.jpg" xr:uid="{00000000-0004-0000-0300-000031000000}"/>
    <hyperlink ref="A26" r:id="rId51" display="https://www.gemeentebeek.nl/" xr:uid="{00000000-0004-0000-0300-000032000000}"/>
    <hyperlink ref="B26" r:id="rId52" display="https://data.nlextract.nl/opentopo/400pixkm/gem/Gem-Beek-OpenTopo.jpg" xr:uid="{00000000-0004-0000-0300-000033000000}"/>
    <hyperlink ref="A27" r:id="rId53" display="https://www.beekdaelen.nl/" xr:uid="{00000000-0004-0000-0300-000034000000}"/>
    <hyperlink ref="B27" r:id="rId54" display="https://data.nlextract.nl/opentopo/400pixkm/gem/Gem-Beekdaelen-OpenTopo.jpg" xr:uid="{00000000-0004-0000-0300-000035000000}"/>
    <hyperlink ref="A28" r:id="rId55" display="https://www.beemster.net/" xr:uid="{00000000-0004-0000-0300-000036000000}"/>
    <hyperlink ref="B28" r:id="rId56" display="https://data.nlextract.nl/opentopo/400pixkm/gem/Gem-Beemster-OpenTopo.jpg" xr:uid="{00000000-0004-0000-0300-000037000000}"/>
    <hyperlink ref="A29" r:id="rId57" display="https://www.beesel.nl/" xr:uid="{00000000-0004-0000-0300-000038000000}"/>
    <hyperlink ref="B29" r:id="rId58" display="https://data.nlextract.nl/opentopo/400pixkm/gem/Gem-Beesel-OpenTopo.jpg" xr:uid="{00000000-0004-0000-0300-000039000000}"/>
    <hyperlink ref="A30" r:id="rId59" display="https://www.bergendal.nl/" xr:uid="{00000000-0004-0000-0300-00003A000000}"/>
    <hyperlink ref="B30" r:id="rId60" display="https://data.nlextract.nl/opentopo/400pixkm/gem/Gem-Berg en Dal-OpenTopo.jpg" xr:uid="{00000000-0004-0000-0300-00003B000000}"/>
    <hyperlink ref="A31" r:id="rId61" display="https://www.bergeijk.nl/" xr:uid="{00000000-0004-0000-0300-00003C000000}"/>
    <hyperlink ref="B31" r:id="rId62" display="https://data.nlextract.nl/opentopo/400pixkm/gem/Gem-Bergeijk-OpenTopo.jpg" xr:uid="{00000000-0004-0000-0300-00003D000000}"/>
    <hyperlink ref="B32" r:id="rId63" display="https://data.nlextract.nl/opentopo/400pixkm/gem/Gem-Bergen (NH.)-OpenTopo.jpg" xr:uid="{00000000-0004-0000-0300-00003E000000}"/>
    <hyperlink ref="B33" r:id="rId64" display="https://data.nlextract.nl/opentopo/400pixkm/gem/Gem-Bergen (L.)-OpenTopo.jpg" xr:uid="{00000000-0004-0000-0300-00003F000000}"/>
    <hyperlink ref="A34" r:id="rId65" display="https://www.bergenopzoom.nl/" xr:uid="{00000000-0004-0000-0300-000040000000}"/>
    <hyperlink ref="B34" r:id="rId66" display="https://data.nlextract.nl/opentopo/400pixkm/gem/Gem-Bergen op Zoom-OpenTopo.jpg" xr:uid="{00000000-0004-0000-0300-000041000000}"/>
    <hyperlink ref="A35" r:id="rId67" display="https://www.gemeenteberkelland.nl/" xr:uid="{00000000-0004-0000-0300-000042000000}"/>
    <hyperlink ref="B35" r:id="rId68" display="https://data.nlextract.nl/opentopo/400pixkm/gem/Gem-Berkelland-OpenTopo.jpg" xr:uid="{00000000-0004-0000-0300-000043000000}"/>
    <hyperlink ref="A36" r:id="rId69" display="https://www.bernheze.org/" xr:uid="{00000000-0004-0000-0300-000044000000}"/>
    <hyperlink ref="B36" r:id="rId70" display="https://data.nlextract.nl/opentopo/400pixkm/gem/Gem-Bernheze-OpenTopo.jpg" xr:uid="{00000000-0004-0000-0300-000045000000}"/>
    <hyperlink ref="A37" r:id="rId71" display="https://www.gemeentebest.nl/" xr:uid="{00000000-0004-0000-0300-000046000000}"/>
    <hyperlink ref="B37" r:id="rId72" display="https://data.nlextract.nl/opentopo/400pixkm/gem/Gem-Best-OpenTopo.jpg" xr:uid="{00000000-0004-0000-0300-000047000000}"/>
    <hyperlink ref="A38" r:id="rId73" display="https://www.beuningen.nl/" xr:uid="{00000000-0004-0000-0300-000048000000}"/>
    <hyperlink ref="B38" r:id="rId74" display="https://data.nlextract.nl/opentopo/400pixkm/gem/Gem-Beuningen-OpenTopo.jpg" xr:uid="{00000000-0004-0000-0300-000049000000}"/>
    <hyperlink ref="A39" r:id="rId75" display="https://www.beverwijk.nl/" xr:uid="{00000000-0004-0000-0300-00004A000000}"/>
    <hyperlink ref="B39" r:id="rId76" display="https://data.nlextract.nl/opentopo/400pixkm/gem/Gem-Beverwijk-OpenTopo.jpg" xr:uid="{00000000-0004-0000-0300-00004B000000}"/>
    <hyperlink ref="A40" r:id="rId77" display="https://debilt.nl/" xr:uid="{00000000-0004-0000-0300-00004C000000}"/>
    <hyperlink ref="B40" r:id="rId78" display="https://data.nlextract.nl/opentopo/400pixkm/gem/Gem-De Bilt-OpenTopo.jpg" xr:uid="{00000000-0004-0000-0300-00004D000000}"/>
    <hyperlink ref="A41" r:id="rId79" display="https://www.bladel.nl/" xr:uid="{00000000-0004-0000-0300-00004E000000}"/>
    <hyperlink ref="B41" r:id="rId80" display="https://data.nlextract.nl/opentopo/400pixkm/gem/Gem-Bladel-OpenTopo.jpg" xr:uid="{00000000-0004-0000-0300-00004F000000}"/>
    <hyperlink ref="A42" r:id="rId81" display="https://www.blaricum.nl/" xr:uid="{00000000-0004-0000-0300-000050000000}"/>
    <hyperlink ref="B42" r:id="rId82" display="https://data.nlextract.nl/opentopo/400pixkm/gem/Gem-Blaricum-OpenTopo.jpg" xr:uid="{00000000-0004-0000-0300-000051000000}"/>
    <hyperlink ref="A43" r:id="rId83" display="https://www.bloemendaal.nl/home.html" xr:uid="{00000000-0004-0000-0300-000052000000}"/>
    <hyperlink ref="B43" r:id="rId84" display="https://data.nlextract.nl/opentopo/400pixkm/gem/Gem-Bloemendaal-OpenTopo.jpg" xr:uid="{00000000-0004-0000-0300-000053000000}"/>
    <hyperlink ref="A44" r:id="rId85" display="https://www.bodegraven-reeuwijk.nl/" xr:uid="{00000000-0004-0000-0300-000054000000}"/>
    <hyperlink ref="B44" r:id="rId86" display="https://data.nlextract.nl/opentopo/400pixkm/gem/Gem-Bodegraven-Reeuwijk-OpenTopo.jpg" xr:uid="{00000000-0004-0000-0300-000055000000}"/>
    <hyperlink ref="A45" r:id="rId87" display="https://www.boekel.nl/" xr:uid="{00000000-0004-0000-0300-000056000000}"/>
    <hyperlink ref="B45" r:id="rId88" display="https://data.nlextract.nl/opentopo/400pixkm/gem/Gem-Boekel-OpenTopo.jpg" xr:uid="{00000000-0004-0000-0300-000057000000}"/>
    <hyperlink ref="A46" r:id="rId89" display="https://www.borger-odoorn.nl/home.html" xr:uid="{00000000-0004-0000-0300-000058000000}"/>
    <hyperlink ref="B46" r:id="rId90" display="https://data.nlextract.nl/opentopo/400pixkm/gem/Gem-Borger-Odoorn-OpenTopo.jpg" xr:uid="{00000000-0004-0000-0300-000059000000}"/>
    <hyperlink ref="A47" r:id="rId91" display="https://www.borne.nl/" xr:uid="{00000000-0004-0000-0300-00005A000000}"/>
    <hyperlink ref="B47" r:id="rId92" display="https://data.nlextract.nl/opentopo/400pixkm/gem/Gem-Borne-OpenTopo.jpg" xr:uid="{00000000-0004-0000-0300-00005B000000}"/>
    <hyperlink ref="A48" r:id="rId93" display="https://www.borsele.nl/" xr:uid="{00000000-0004-0000-0300-00005C000000}"/>
    <hyperlink ref="B48" r:id="rId94" display="https://data.nlextract.nl/opentopo/400pixkm/gem/Gem-Borsele-OpenTopo.jpg" xr:uid="{00000000-0004-0000-0300-00005D000000}"/>
    <hyperlink ref="A49" r:id="rId95" display="https://www.boxmeer.nl/" xr:uid="{00000000-0004-0000-0300-00005E000000}"/>
    <hyperlink ref="B49" r:id="rId96" display="https://data.nlextract.nl/opentopo/400pixkm/gem/Gem-Boxmeer-OpenTopo.jpg" xr:uid="{00000000-0004-0000-0300-00005F000000}"/>
    <hyperlink ref="A50" r:id="rId97" display="https://www.boxtel.nl/home.html" xr:uid="{00000000-0004-0000-0300-000060000000}"/>
    <hyperlink ref="B50" r:id="rId98" display="https://data.nlextract.nl/opentopo/400pixkm/gem/Gem-Boxtel-OpenTopo.jpg" xr:uid="{00000000-0004-0000-0300-000061000000}"/>
    <hyperlink ref="A51" r:id="rId99" display="https://www.breda.nl/" xr:uid="{00000000-0004-0000-0300-000062000000}"/>
    <hyperlink ref="B51" r:id="rId100" display="https://data.nlextract.nl/opentopo/400pixkm/gem/Gem-Breda-OpenTopo.jpg" xr:uid="{00000000-0004-0000-0300-000063000000}"/>
    <hyperlink ref="A52" r:id="rId101" display="https://www.brielle.nl/" xr:uid="{00000000-0004-0000-0300-000064000000}"/>
    <hyperlink ref="B52" r:id="rId102" display="https://data.nlextract.nl/opentopo/400pixkm/gem/Gem-Brielle-OpenTopo.jpg" xr:uid="{00000000-0004-0000-0300-000065000000}"/>
    <hyperlink ref="A53" r:id="rId103" display="https://www.bronckhorst.nl/" xr:uid="{00000000-0004-0000-0300-000066000000}"/>
    <hyperlink ref="B53" r:id="rId104" display="https://data.nlextract.nl/opentopo/400pixkm/gem/Gem-Bronckhorst-OpenTopo.jpg" xr:uid="{00000000-0004-0000-0300-000067000000}"/>
    <hyperlink ref="A54" r:id="rId105" display="https://www.brummen.nl/" xr:uid="{00000000-0004-0000-0300-000068000000}"/>
    <hyperlink ref="B54" r:id="rId106" display="https://data.nlextract.nl/opentopo/400pixkm/gem/Gem-Brummen-OpenTopo.jpg" xr:uid="{00000000-0004-0000-0300-000069000000}"/>
    <hyperlink ref="A55" r:id="rId107" display="https://www.brunssum.nl/" xr:uid="{00000000-0004-0000-0300-00006A000000}"/>
    <hyperlink ref="B55" r:id="rId108" display="https://data.nlextract.nl/opentopo/400pixkm/gem/Gem-Brunssum-OpenTopo.jpg" xr:uid="{00000000-0004-0000-0300-00006B000000}"/>
    <hyperlink ref="A56" r:id="rId109" display="https://www.bunnik.nl/" xr:uid="{00000000-0004-0000-0300-00006C000000}"/>
    <hyperlink ref="B56" r:id="rId110" display="https://data.nlextract.nl/opentopo/400pixkm/gem/Gem-Bunnik-OpenTopo.jpg" xr:uid="{00000000-0004-0000-0300-00006D000000}"/>
    <hyperlink ref="A57" r:id="rId111" display="https://www.bunschoten.nl/" xr:uid="{00000000-0004-0000-0300-00006E000000}"/>
    <hyperlink ref="B57" r:id="rId112" display="https://data.nlextract.nl/opentopo/400pixkm/gem/Gem-Bunschoten-OpenTopo.jpg" xr:uid="{00000000-0004-0000-0300-00006F000000}"/>
    <hyperlink ref="A58" r:id="rId113" display="https://www.buren.nl/" xr:uid="{00000000-0004-0000-0300-000070000000}"/>
    <hyperlink ref="B58" r:id="rId114" display="https://data.nlextract.nl/opentopo/400pixkm/gem/Gem-Buren-OpenTopo.jpg" xr:uid="{00000000-0004-0000-0300-000071000000}"/>
    <hyperlink ref="A59" r:id="rId115" display="https://www.capelleaandenijssel.nl/" xr:uid="{00000000-0004-0000-0300-000072000000}"/>
    <hyperlink ref="B59" r:id="rId116" display="https://data.nlextract.nl/opentopo/400pixkm/gem/Gem-Capelle aan den IJssel-OpenTopo.jpg" xr:uid="{00000000-0004-0000-0300-000073000000}"/>
    <hyperlink ref="A60" r:id="rId117" display="https://www.castricum.nl/" xr:uid="{00000000-0004-0000-0300-000074000000}"/>
    <hyperlink ref="B60" r:id="rId118" display="https://data.nlextract.nl/opentopo/400pixkm/gem/Gem-Castricum-OpenTopo.jpg" xr:uid="{00000000-0004-0000-0300-000075000000}"/>
    <hyperlink ref="A61" r:id="rId119" display="https://www.coevorden.nl/" xr:uid="{00000000-0004-0000-0300-000076000000}"/>
    <hyperlink ref="B61" r:id="rId120" display="https://data.nlextract.nl/opentopo/400pixkm/gem/Gem-Coevorden-OpenTopo.jpg" xr:uid="{00000000-0004-0000-0300-000077000000}"/>
    <hyperlink ref="A62" r:id="rId121" display="https://www.cranendonck.nl/" xr:uid="{00000000-0004-0000-0300-000078000000}"/>
    <hyperlink ref="B62" r:id="rId122" display="https://data.nlextract.nl/opentopo/400pixkm/gem/Gem-Cranendonck-OpenTopo.jpg" xr:uid="{00000000-0004-0000-0300-000079000000}"/>
    <hyperlink ref="A63" r:id="rId123" display="https://www.cuijk.nl/inwoners-en-ondernemers" xr:uid="{00000000-0004-0000-0300-00007A000000}"/>
    <hyperlink ref="B63" r:id="rId124" display="https://data.nlextract.nl/opentopo/400pixkm/gem/Gem-Cuijk-OpenTopo.jpg" xr:uid="{00000000-0004-0000-0300-00007B000000}"/>
    <hyperlink ref="A64" r:id="rId125" display="https://www.culemborg.nl/" xr:uid="{00000000-0004-0000-0300-00007C000000}"/>
    <hyperlink ref="B64" r:id="rId126" display="https://data.nlextract.nl/opentopo/400pixkm/gem/Gem-Culemborg-OpenTopo.jpg" xr:uid="{00000000-0004-0000-0300-00007D000000}"/>
    <hyperlink ref="A65" r:id="rId127" display="https://www.dalfsen.nl/" xr:uid="{00000000-0004-0000-0300-00007E000000}"/>
    <hyperlink ref="B65" r:id="rId128" display="https://data.nlextract.nl/opentopo/400pixkm/gem/Gem-Dalfsen-OpenTopo.jpg" xr:uid="{00000000-0004-0000-0300-00007F000000}"/>
    <hyperlink ref="A66" r:id="rId129" display="https://www.dantumadiel.frl/" xr:uid="{00000000-0004-0000-0300-000080000000}"/>
    <hyperlink ref="B66" r:id="rId130" display="https://data.nlextract.nl/opentopo/400pixkm/gem/Gem-Dantumadiel-OpenTopo.jpg" xr:uid="{00000000-0004-0000-0300-000081000000}"/>
    <hyperlink ref="A67" r:id="rId131" display="https://www.delft.nl/" xr:uid="{00000000-0004-0000-0300-000082000000}"/>
    <hyperlink ref="B67" r:id="rId132" display="https://data.nlextract.nl/opentopo/400pixkm/gem/Gem-Delft-OpenTopo.jpg" xr:uid="{00000000-0004-0000-0300-000083000000}"/>
    <hyperlink ref="A68" r:id="rId133" display="https://www.delfzijl.nl/" xr:uid="{00000000-0004-0000-0300-000084000000}"/>
    <hyperlink ref="B68" r:id="rId134" display="https://data.nlextract.nl/opentopo/400pixkm/gem/Gem-Delfzijl-OpenTopo.jpg" xr:uid="{00000000-0004-0000-0300-000085000000}"/>
    <hyperlink ref="A69" r:id="rId135" display="https://www.deurne.nl/" xr:uid="{00000000-0004-0000-0300-000086000000}"/>
    <hyperlink ref="B69" r:id="rId136" display="https://data.nlextract.nl/opentopo/400pixkm/gem/Gem-Deurne-OpenTopo.jpg" xr:uid="{00000000-0004-0000-0300-000087000000}"/>
    <hyperlink ref="A70" r:id="rId137" display="https://www.deventer.nl/" xr:uid="{00000000-0004-0000-0300-000088000000}"/>
    <hyperlink ref="B70" r:id="rId138" display="https://data.nlextract.nl/opentopo/400pixkm/gem/Gem-Deventer-OpenTopo.jpg" xr:uid="{00000000-0004-0000-0300-000089000000}"/>
    <hyperlink ref="A71" r:id="rId139" display="https://www.diemen.nl/" xr:uid="{00000000-0004-0000-0300-00008A000000}"/>
    <hyperlink ref="B71" r:id="rId140" display="https://data.nlextract.nl/opentopo/400pixkm/gem/Gem-Diemen-OpenTopo.jpg" xr:uid="{00000000-0004-0000-0300-00008B000000}"/>
    <hyperlink ref="A72" r:id="rId141" display="https://www.dinkelland.nl/" xr:uid="{00000000-0004-0000-0300-00008C000000}"/>
    <hyperlink ref="B72" r:id="rId142" display="https://data.nlextract.nl/opentopo/400pixkm/gem/Gem-Dinkelland-OpenTopo.jpg" xr:uid="{00000000-0004-0000-0300-00008D000000}"/>
    <hyperlink ref="A73" r:id="rId143" display="https://www.doesburg.nl/" xr:uid="{00000000-0004-0000-0300-00008E000000}"/>
    <hyperlink ref="B73" r:id="rId144" display="https://data.nlextract.nl/opentopo/400pixkm/gem/Gem-Doesburg-OpenTopo.jpg" xr:uid="{00000000-0004-0000-0300-00008F000000}"/>
    <hyperlink ref="A74" r:id="rId145" display="https://www.doetinchem.nl/" xr:uid="{00000000-0004-0000-0300-000090000000}"/>
    <hyperlink ref="B74" r:id="rId146" display="https://data.nlextract.nl/opentopo/400pixkm/gem/Gem-Doetinchem-OpenTopo.jpg" xr:uid="{00000000-0004-0000-0300-000091000000}"/>
    <hyperlink ref="A75" r:id="rId147" display="https://www.dongen.nl/" xr:uid="{00000000-0004-0000-0300-000092000000}"/>
    <hyperlink ref="B75" r:id="rId148" display="https://data.nlextract.nl/opentopo/400pixkm/gem/Gem-Dongen-OpenTopo.jpg" xr:uid="{00000000-0004-0000-0300-000093000000}"/>
    <hyperlink ref="A76" r:id="rId149" display="https://cms.dordrecht.nl/" xr:uid="{00000000-0004-0000-0300-000094000000}"/>
    <hyperlink ref="B76" r:id="rId150" display="https://data.nlextract.nl/opentopo/400pixkm/gem/Gem-Dordrecht-OpenTopo.jpg" xr:uid="{00000000-0004-0000-0300-000095000000}"/>
    <hyperlink ref="A77" r:id="rId151" display="https://www.drechterland.nl/" xr:uid="{00000000-0004-0000-0300-000096000000}"/>
    <hyperlink ref="B77" r:id="rId152" display="https://data.nlextract.nl/opentopo/400pixkm/gem/Gem-Drechterland-OpenTopo.jpg" xr:uid="{00000000-0004-0000-0300-000097000000}"/>
    <hyperlink ref="A78" r:id="rId153" display="https://drimmelen.nl/" xr:uid="{00000000-0004-0000-0300-000098000000}"/>
    <hyperlink ref="B78" r:id="rId154" display="https://data.nlextract.nl/opentopo/400pixkm/gem/Gem-Drimmelen-OpenTopo.jpg" xr:uid="{00000000-0004-0000-0300-000099000000}"/>
    <hyperlink ref="A79" r:id="rId155" display="https://www.dronten.nl/" xr:uid="{00000000-0004-0000-0300-00009A000000}"/>
    <hyperlink ref="B79" r:id="rId156" display="https://data.nlextract.nl/opentopo/400pixkm/gem/Gem-Dronten-OpenTopo.jpg" xr:uid="{00000000-0004-0000-0300-00009B000000}"/>
    <hyperlink ref="A80" r:id="rId157" display="https://www.druten.nl/" xr:uid="{00000000-0004-0000-0300-00009C000000}"/>
    <hyperlink ref="B80" r:id="rId158" display="https://data.nlextract.nl/opentopo/400pixkm/gem/Gem-Druten-OpenTopo.jpg" xr:uid="{00000000-0004-0000-0300-00009D000000}"/>
    <hyperlink ref="A81" r:id="rId159" display="https://www.duiven.nl/" xr:uid="{00000000-0004-0000-0300-00009E000000}"/>
    <hyperlink ref="B81" r:id="rId160" display="https://data.nlextract.nl/opentopo/400pixkm/gem/Gem-Duiven-OpenTopo.jpg" xr:uid="{00000000-0004-0000-0300-00009F000000}"/>
    <hyperlink ref="A82" r:id="rId161" display="https://www.echt-susteren.nl/" xr:uid="{00000000-0004-0000-0300-0000A0000000}"/>
    <hyperlink ref="B82" r:id="rId162" display="https://data.nlextract.nl/opentopo/400pixkm/gem/Gem-Echt-Susteren-OpenTopo.jpg" xr:uid="{00000000-0004-0000-0300-0000A1000000}"/>
    <hyperlink ref="A83" r:id="rId163" display="https://www.edam-volendam.nl/" xr:uid="{00000000-0004-0000-0300-0000A2000000}"/>
    <hyperlink ref="B83" r:id="rId164" display="https://data.nlextract.nl/opentopo/400pixkm/gem/Gem-Edam-Volendam-OpenTopo.jpg" xr:uid="{00000000-0004-0000-0300-0000A3000000}"/>
    <hyperlink ref="A84" r:id="rId165" display="https://www.ede.nl/" xr:uid="{00000000-0004-0000-0300-0000A4000000}"/>
    <hyperlink ref="B84" r:id="rId166" display="https://data.nlextract.nl/opentopo/400pixkm/gem/Gem-Ede-OpenTopo.jpg" xr:uid="{00000000-0004-0000-0300-0000A5000000}"/>
    <hyperlink ref="A85" r:id="rId167" display="https://www.eemnes.nl/" xr:uid="{00000000-0004-0000-0300-0000A6000000}"/>
    <hyperlink ref="B85" r:id="rId168" display="https://data.nlextract.nl/opentopo/400pixkm/gem/Gem-Eemnes-OpenTopo.jpg" xr:uid="{00000000-0004-0000-0300-0000A7000000}"/>
    <hyperlink ref="A86" r:id="rId169" display="https://www.eersel.nl/home" xr:uid="{00000000-0004-0000-0300-0000A8000000}"/>
    <hyperlink ref="B86" r:id="rId170" display="https://data.nlextract.nl/opentopo/400pixkm/gem/Gem-Eersel-OpenTopo.jpg" xr:uid="{00000000-0004-0000-0300-0000A9000000}"/>
    <hyperlink ref="A87" r:id="rId171" display="https://www.eijsden-margraten.nl/inwoners/" xr:uid="{00000000-0004-0000-0300-0000AA000000}"/>
    <hyperlink ref="B87" r:id="rId172" display="https://data.nlextract.nl/opentopo/400pixkm/gem/Gem-Eijsden-Margraten-OpenTopo.jpg" xr:uid="{00000000-0004-0000-0300-0000AB000000}"/>
    <hyperlink ref="A88" r:id="rId173" display="https://www.eindhoven.nl/" xr:uid="{00000000-0004-0000-0300-0000AC000000}"/>
    <hyperlink ref="B88" r:id="rId174" display="https://data.nlextract.nl/opentopo/400pixkm/gem/Gem-Eindhoven-OpenTopo.jpg" xr:uid="{00000000-0004-0000-0300-0000AD000000}"/>
    <hyperlink ref="A89" r:id="rId175" display="http://www.elburg.nl/" xr:uid="{00000000-0004-0000-0300-0000AE000000}"/>
    <hyperlink ref="B89" r:id="rId176" display="https://data.nlextract.nl/opentopo/400pixkm/gem/Gem-Elburg-OpenTopo.jpg" xr:uid="{00000000-0004-0000-0300-0000AF000000}"/>
    <hyperlink ref="A90" r:id="rId177" display="https://gemeente.emmen.nl/" xr:uid="{00000000-0004-0000-0300-0000B0000000}"/>
    <hyperlink ref="B90" r:id="rId178" display="https://data.nlextract.nl/opentopo/400pixkm/gem/Gem-Emmen-OpenTopo.jpg" xr:uid="{00000000-0004-0000-0300-0000B1000000}"/>
    <hyperlink ref="A91" r:id="rId179" display="https://www.enkhuizen.nl/" xr:uid="{00000000-0004-0000-0300-0000B2000000}"/>
    <hyperlink ref="B91" r:id="rId180" display="https://data.nlextract.nl/opentopo/400pixkm/gem/Gem-Enkhuizen-OpenTopo.jpg" xr:uid="{00000000-0004-0000-0300-0000B3000000}"/>
    <hyperlink ref="A92" r:id="rId181" display="https://www.enschede.nl/" xr:uid="{00000000-0004-0000-0300-0000B4000000}"/>
    <hyperlink ref="B92" r:id="rId182" display="https://data.nlextract.nl/opentopo/400pixkm/gem/Gem-Enschede-OpenTopo.jpg" xr:uid="{00000000-0004-0000-0300-0000B5000000}"/>
    <hyperlink ref="A93" r:id="rId183" display="https://www.epe.nl/" xr:uid="{00000000-0004-0000-0300-0000B6000000}"/>
    <hyperlink ref="B93" r:id="rId184" display="https://data.nlextract.nl/opentopo/400pixkm/gem/Gem-Epe-OpenTopo.jpg" xr:uid="{00000000-0004-0000-0300-0000B7000000}"/>
    <hyperlink ref="A94" r:id="rId185" display="https://www.ermelo.nl/" xr:uid="{00000000-0004-0000-0300-0000B8000000}"/>
    <hyperlink ref="B94" r:id="rId186" display="https://data.nlextract.nl/opentopo/400pixkm/gem/Gem-Ermelo-OpenTopo.jpg" xr:uid="{00000000-0004-0000-0300-0000B9000000}"/>
    <hyperlink ref="A95" r:id="rId187" display="https://www.etten-leur.nl/" xr:uid="{00000000-0004-0000-0300-0000BA000000}"/>
    <hyperlink ref="B95" r:id="rId188" display="https://data.nlextract.nl/opentopo/400pixkm/gem/Gem-Etten-Leur-OpenTopo.jpg" xr:uid="{00000000-0004-0000-0300-0000BB000000}"/>
    <hyperlink ref="A96" r:id="rId189" display="https://www.defryskemarren.nl/" xr:uid="{00000000-0004-0000-0300-0000BC000000}"/>
    <hyperlink ref="B96" r:id="rId190" display="https://data.nlextract.nl/opentopo/400pixkm/gem/Gem-De Fryske Marren-OpenTopo.jpg" xr:uid="{00000000-0004-0000-0300-0000BD000000}"/>
    <hyperlink ref="A97" r:id="rId191" display="https://www.geertruidenberg.nl/" xr:uid="{00000000-0004-0000-0300-0000BE000000}"/>
    <hyperlink ref="B97" r:id="rId192" display="https://data.nlextract.nl/opentopo/400pixkm/gem/Gem-Geertruidenberg-OpenTopo.jpg" xr:uid="{00000000-0004-0000-0300-0000BF000000}"/>
    <hyperlink ref="A98" r:id="rId193" display="https://www.geldrop-mierlo.nl/" xr:uid="{00000000-0004-0000-0300-0000C0000000}"/>
    <hyperlink ref="B98" r:id="rId194" display="https://data.nlextract.nl/opentopo/400pixkm/gem/Gem-Geldrop-Mierlo-OpenTopo.jpg" xr:uid="{00000000-0004-0000-0300-0000C1000000}"/>
    <hyperlink ref="A99" r:id="rId195" display="https://www.gemert-bakel.nl/" xr:uid="{00000000-0004-0000-0300-0000C2000000}"/>
    <hyperlink ref="B99" r:id="rId196" display="https://data.nlextract.nl/opentopo/400pixkm/gem/Gem-Gemert-Bakel-OpenTopo.jpg" xr:uid="{00000000-0004-0000-0300-0000C3000000}"/>
    <hyperlink ref="A100" r:id="rId197" display="https://www.gennep.nl/" xr:uid="{00000000-0004-0000-0300-0000C4000000}"/>
    <hyperlink ref="B100" r:id="rId198" display="https://data.nlextract.nl/opentopo/400pixkm/gem/Gem-Gennep-OpenTopo.jpg" xr:uid="{00000000-0004-0000-0300-0000C5000000}"/>
    <hyperlink ref="A101" r:id="rId199" display="https://www.gilzerijen.nl/" xr:uid="{00000000-0004-0000-0300-0000C6000000}"/>
    <hyperlink ref="B101" r:id="rId200" display="https://data.nlextract.nl/opentopo/400pixkm/gem/Gem-Gilze en Rijen-OpenTopo.jpg" xr:uid="{00000000-0004-0000-0300-0000C7000000}"/>
    <hyperlink ref="A102" r:id="rId201" display="https://www.goeree-overflakkee.nl/" xr:uid="{00000000-0004-0000-0300-0000C8000000}"/>
    <hyperlink ref="B102" r:id="rId202" display="https://data.nlextract.nl/opentopo/400pixkm/gem/Gem-Goeree-Overflakkee-OpenTopo.jpg" xr:uid="{00000000-0004-0000-0300-0000C9000000}"/>
    <hyperlink ref="A103" r:id="rId203" display="https://www.goes.nl/" xr:uid="{00000000-0004-0000-0300-0000CA000000}"/>
    <hyperlink ref="B103" r:id="rId204" display="https://data.nlextract.nl/opentopo/400pixkm/gem/Gem-Goes-OpenTopo.jpg" xr:uid="{00000000-0004-0000-0300-0000CB000000}"/>
    <hyperlink ref="A104" r:id="rId205" display="https://www.goirle.nl/" xr:uid="{00000000-0004-0000-0300-0000CC000000}"/>
    <hyperlink ref="B104" r:id="rId206" display="https://data.nlextract.nl/opentopo/400pixkm/gem/Gem-Goirle-OpenTopo.jpg" xr:uid="{00000000-0004-0000-0300-0000CD000000}"/>
    <hyperlink ref="A105" r:id="rId207" display="https://gooisemeren.nl/" xr:uid="{00000000-0004-0000-0300-0000CE000000}"/>
    <hyperlink ref="B105" r:id="rId208" display="https://data.nlextract.nl/opentopo/400pixkm/gem/Gem-Gooise Meren-OpenTopo.jpg" xr:uid="{00000000-0004-0000-0300-0000CF000000}"/>
    <hyperlink ref="A106" r:id="rId209" display="https://www.gorinchem.nl/" xr:uid="{00000000-0004-0000-0300-0000D0000000}"/>
    <hyperlink ref="B106" r:id="rId210" display="https://data.nlextract.nl/opentopo/400pixkm/gem/Gem-Gorinchem-OpenTopo.jpg" xr:uid="{00000000-0004-0000-0300-0000D1000000}"/>
    <hyperlink ref="A107" r:id="rId211" display="https://www.gouda.nl/" xr:uid="{00000000-0004-0000-0300-0000D2000000}"/>
    <hyperlink ref="B107" r:id="rId212" display="https://data.nlextract.nl/opentopo/400pixkm/gem/Gem-Gouda-OpenTopo.jpg" xr:uid="{00000000-0004-0000-0300-0000D3000000}"/>
    <hyperlink ref="A108" r:id="rId213" display="https://www.grave.nl/inwoners" xr:uid="{00000000-0004-0000-0300-0000D4000000}"/>
    <hyperlink ref="B108" r:id="rId214" display="https://data.nlextract.nl/opentopo/400pixkm/gem/Gem-Grave-OpenTopo.jpg" xr:uid="{00000000-0004-0000-0300-0000D5000000}"/>
    <hyperlink ref="A109" r:id="rId215" display="https://gemeente.groningen.nl/" xr:uid="{00000000-0004-0000-0300-0000D6000000}"/>
    <hyperlink ref="B109" r:id="rId216" display="https://data.nlextract.nl/opentopo/400pixkm/gem/Gem-Groningen-OpenTopo.jpg" xr:uid="{00000000-0004-0000-0300-0000D7000000}"/>
    <hyperlink ref="A110" r:id="rId217" display="https://www.gulpen-wittem.nl/" xr:uid="{00000000-0004-0000-0300-0000D8000000}"/>
    <hyperlink ref="B110" r:id="rId218" display="https://data.nlextract.nl/opentopo/400pixkm/gem/Gem-Gulpen-Wittem-OpenTopo.jpg" xr:uid="{00000000-0004-0000-0300-0000D9000000}"/>
    <hyperlink ref="A111" r:id="rId219" display="https://www.denhaag.nl/nl.htm" xr:uid="{00000000-0004-0000-0300-0000DA000000}"/>
    <hyperlink ref="B111" r:id="rId220" display="https://data.nlextract.nl/opentopo/400pixkm/gem/Gem-s-Gravenhage-OpenTopo.jpg" xr:uid="{00000000-0004-0000-0300-0000DB000000}"/>
    <hyperlink ref="A112" r:id="rId221" display="https://www.haaksbergen.nl/" xr:uid="{00000000-0004-0000-0300-0000DC000000}"/>
    <hyperlink ref="B112" r:id="rId222" display="https://data.nlextract.nl/opentopo/400pixkm/gem/Gem-Haaksbergen-OpenTopo.jpg" xr:uid="{00000000-0004-0000-0300-0000DD000000}"/>
    <hyperlink ref="A113" r:id="rId223" display="https://www.haaren.nl/" xr:uid="{00000000-0004-0000-0300-0000DE000000}"/>
    <hyperlink ref="B113" r:id="rId224" display="https://data.nlextract.nl/opentopo/400pixkm/gem/Gem-Haaren-OpenTopo.jpg" xr:uid="{00000000-0004-0000-0300-0000DF000000}"/>
    <hyperlink ref="A114" r:id="rId225" display="https://www.haarlem.nl/" xr:uid="{00000000-0004-0000-0300-0000E0000000}"/>
    <hyperlink ref="B114" r:id="rId226" display="https://data.nlextract.nl/opentopo/400pixkm/gem/Gem-Haarlem-OpenTopo.jpg" xr:uid="{00000000-0004-0000-0300-0000E1000000}"/>
    <hyperlink ref="A115" r:id="rId227" display="https://www.hlmrmeer.nl/" xr:uid="{00000000-0004-0000-0300-0000E2000000}"/>
    <hyperlink ref="B115" r:id="rId228" display="https://data.nlextract.nl/opentopo/400pixkm/gem/Gem-Haarlemmermeer-OpenTopo.jpg" xr:uid="{00000000-0004-0000-0300-0000E3000000}"/>
    <hyperlink ref="A116" r:id="rId229" display="https://www.halderberge.nl/" xr:uid="{00000000-0004-0000-0300-0000E4000000}"/>
    <hyperlink ref="B116" r:id="rId230" display="https://data.nlextract.nl/opentopo/400pixkm/gem/Gem-Halderberge-OpenTopo.jpg" xr:uid="{00000000-0004-0000-0300-0000E5000000}"/>
    <hyperlink ref="A117" r:id="rId231" display="https://www.hardenberg.nl/gemeente.html" xr:uid="{00000000-0004-0000-0300-0000E6000000}"/>
    <hyperlink ref="B117" r:id="rId232" display="https://data.nlextract.nl/opentopo/400pixkm/gem/Gem-Hardenberg-OpenTopo.jpg" xr:uid="{00000000-0004-0000-0300-0000E7000000}"/>
    <hyperlink ref="A118" r:id="rId233" display="https://www.harderwijk.nl/" xr:uid="{00000000-0004-0000-0300-0000E8000000}"/>
    <hyperlink ref="B118" r:id="rId234" display="https://data.nlextract.nl/opentopo/400pixkm/gem/Gem-Harderwijk-OpenTopo.jpg" xr:uid="{00000000-0004-0000-0300-0000E9000000}"/>
    <hyperlink ref="A119" r:id="rId235" display="https://www.hardinxveld-giessendam.nl/" xr:uid="{00000000-0004-0000-0300-0000EA000000}"/>
    <hyperlink ref="B119" r:id="rId236" display="https://data.nlextract.nl/opentopo/400pixkm/gem/Gem-Hardinxveld-Giessendam-OpenTopo.jpg" xr:uid="{00000000-0004-0000-0300-0000EB000000}"/>
    <hyperlink ref="A120" r:id="rId237" display="https://www.harlingen.nl/" xr:uid="{00000000-0004-0000-0300-0000EC000000}"/>
    <hyperlink ref="B120" r:id="rId238" display="https://data.nlextract.nl/opentopo/400pixkm/gem/Gem-Harlingen-OpenTopo.jpg" xr:uid="{00000000-0004-0000-0300-0000ED000000}"/>
    <hyperlink ref="A121" r:id="rId239" display="https://www.hattem.nl/" xr:uid="{00000000-0004-0000-0300-0000EE000000}"/>
    <hyperlink ref="B121" r:id="rId240" display="https://data.nlextract.nl/opentopo/400pixkm/gem/Gem-Hattem-OpenTopo.jpg" xr:uid="{00000000-0004-0000-0300-0000EF000000}"/>
    <hyperlink ref="A122" r:id="rId241" display="https://www.heemskerk.nl/" xr:uid="{00000000-0004-0000-0300-0000F0000000}"/>
    <hyperlink ref="B122" r:id="rId242" display="https://data.nlextract.nl/opentopo/400pixkm/gem/Gem-Heemskerk-OpenTopo.jpg" xr:uid="{00000000-0004-0000-0300-0000F1000000}"/>
    <hyperlink ref="A123" r:id="rId243" display="https://www.heemstede.nl/" xr:uid="{00000000-0004-0000-0300-0000F2000000}"/>
    <hyperlink ref="B123" r:id="rId244" display="https://data.nlextract.nl/opentopo/400pixkm/gem/Gem-Heemstede-OpenTopo.jpg" xr:uid="{00000000-0004-0000-0300-0000F3000000}"/>
    <hyperlink ref="A124" r:id="rId245" display="https://www.heerde.nl/" xr:uid="{00000000-0004-0000-0300-0000F4000000}"/>
    <hyperlink ref="B124" r:id="rId246" display="https://data.nlextract.nl/opentopo/400pixkm/gem/Gem-Heerde-OpenTopo.jpg" xr:uid="{00000000-0004-0000-0300-0000F5000000}"/>
    <hyperlink ref="A125" r:id="rId247" display="https://www.heerenveen.nl/home.html" xr:uid="{00000000-0004-0000-0300-0000F6000000}"/>
    <hyperlink ref="B125" r:id="rId248" display="https://data.nlextract.nl/opentopo/400pixkm/gem/Gem-Heerenveen-OpenTopo.jpg" xr:uid="{00000000-0004-0000-0300-0000F7000000}"/>
    <hyperlink ref="A126" r:id="rId249" display="https://www.heerhugowaard.nl/inwoners/" xr:uid="{00000000-0004-0000-0300-0000F8000000}"/>
    <hyperlink ref="B126" r:id="rId250" display="https://data.nlextract.nl/opentopo/400pixkm/gem/Gem-Heerhugowaard-OpenTopo.jpg" xr:uid="{00000000-0004-0000-0300-0000F9000000}"/>
    <hyperlink ref="A127" r:id="rId251" display="https://www.heerlen.nl/" xr:uid="{00000000-0004-0000-0300-0000FA000000}"/>
    <hyperlink ref="B127" r:id="rId252" display="https://data.nlextract.nl/opentopo/400pixkm/gem/Gem-Heerlen-OpenTopo.jpg" xr:uid="{00000000-0004-0000-0300-0000FB000000}"/>
    <hyperlink ref="A128" r:id="rId253" display="https://www.heeze-leende.nl/" xr:uid="{00000000-0004-0000-0300-0000FC000000}"/>
    <hyperlink ref="B128" r:id="rId254" display="https://data.nlextract.nl/opentopo/400pixkm/gem/Gem-Heeze-Leende-OpenTopo.jpg" xr:uid="{00000000-0004-0000-0300-0000FD000000}"/>
    <hyperlink ref="A129" r:id="rId255" display="https://www.heiloo.nl/" xr:uid="{00000000-0004-0000-0300-0000FE000000}"/>
    <hyperlink ref="B129" r:id="rId256" display="https://data.nlextract.nl/opentopo/400pixkm/gem/Gem-Heiloo-OpenTopo.jpg" xr:uid="{00000000-0004-0000-0300-0000FF000000}"/>
    <hyperlink ref="A130" r:id="rId257" display="https://www.denhelder.nl/" xr:uid="{00000000-0004-0000-0300-000000010000}"/>
    <hyperlink ref="B130" r:id="rId258" display="https://data.nlextract.nl/opentopo/400pixkm/gem/Gem-Den Helder-OpenTopo.jpg" xr:uid="{00000000-0004-0000-0300-000001010000}"/>
    <hyperlink ref="A131" r:id="rId259" display="https://www.hellendoorn.nl/" xr:uid="{00000000-0004-0000-0300-000002010000}"/>
    <hyperlink ref="B131" r:id="rId260" display="https://data.nlextract.nl/opentopo/400pixkm/gem/Gem-Hellendoorn-OpenTopo.jpg" xr:uid="{00000000-0004-0000-0300-000003010000}"/>
    <hyperlink ref="A132" r:id="rId261" display="https://www.hellevoetsluis.nl/" xr:uid="{00000000-0004-0000-0300-000004010000}"/>
    <hyperlink ref="B132" r:id="rId262" display="https://data.nlextract.nl/opentopo/400pixkm/gem/Gem-Hellevoetsluis-OpenTopo.jpg" xr:uid="{00000000-0004-0000-0300-000005010000}"/>
    <hyperlink ref="A133" r:id="rId263" display="https://www.helmond.nl/inwoner" xr:uid="{00000000-0004-0000-0300-000006010000}"/>
    <hyperlink ref="B133" r:id="rId264" display="https://data.nlextract.nl/opentopo/400pixkm/gem/Gem-Helmond-OpenTopo.jpg" xr:uid="{00000000-0004-0000-0300-000007010000}"/>
    <hyperlink ref="A134" r:id="rId265" display="https://www.h-i-ambacht.nl/" xr:uid="{00000000-0004-0000-0300-000008010000}"/>
    <hyperlink ref="B134" r:id="rId266" display="https://data.nlextract.nl/opentopo/400pixkm/gem/Gem-Hendrik-Ido-Ambacht-OpenTopo.jpg" xr:uid="{00000000-0004-0000-0300-000009010000}"/>
    <hyperlink ref="A135" r:id="rId267" display="https://www.hengelo.nl/" xr:uid="{00000000-0004-0000-0300-00000A010000}"/>
    <hyperlink ref="B135" r:id="rId268" display="https://data.nlextract.nl/opentopo/400pixkm/gem/Gem-Hengelo-OpenTopo.jpg" xr:uid="{00000000-0004-0000-0300-00000B010000}"/>
    <hyperlink ref="A136" r:id="rId269" display="https://www.s-hertogenbosch.nl/" xr:uid="{00000000-0004-0000-0300-00000C010000}"/>
    <hyperlink ref="B136" r:id="rId270" display="https://data.nlextract.nl/opentopo/400pixkm/gem/Gem-s-Hertogenbosch-OpenTopo.jpg" xr:uid="{00000000-0004-0000-0300-00000D010000}"/>
    <hyperlink ref="A137" r:id="rId271" display="https://www.heumen.nl/" xr:uid="{00000000-0004-0000-0300-00000E010000}"/>
    <hyperlink ref="B137" r:id="rId272" display="https://data.nlextract.nl/opentopo/400pixkm/gem/Gem-Heumen-OpenTopo.jpg" xr:uid="{00000000-0004-0000-0300-00000F010000}"/>
    <hyperlink ref="A138" r:id="rId273" display="https://www.heusden.nl/index.jsp" xr:uid="{00000000-0004-0000-0300-000010010000}"/>
    <hyperlink ref="B138" r:id="rId274" display="https://data.nlextract.nl/opentopo/400pixkm/gem/Gem-Heusden-OpenTopo.jpg" xr:uid="{00000000-0004-0000-0300-000011010000}"/>
    <hyperlink ref="A139" r:id="rId275" display="https://www.hillegom.nl/inwoners.html" xr:uid="{00000000-0004-0000-0300-000012010000}"/>
    <hyperlink ref="B139" r:id="rId276" display="https://data.nlextract.nl/opentopo/400pixkm/gem/Gem-Hillegom-OpenTopo.jpg" xr:uid="{00000000-0004-0000-0300-000013010000}"/>
    <hyperlink ref="A140" r:id="rId277" display="https://www.hilvarenbeek.nl/" xr:uid="{00000000-0004-0000-0300-000014010000}"/>
    <hyperlink ref="B140" r:id="rId278" display="https://data.nlextract.nl/opentopo/400pixkm/gem/Gem-Hilvarenbeek-OpenTopo.jpg" xr:uid="{00000000-0004-0000-0300-000015010000}"/>
    <hyperlink ref="A141" r:id="rId279" display="https://www.hilversum.nl/" xr:uid="{00000000-0004-0000-0300-000016010000}"/>
    <hyperlink ref="B141" r:id="rId280" display="https://data.nlextract.nl/opentopo/400pixkm/gem/Gem-Hilversum-OpenTopo.jpg" xr:uid="{00000000-0004-0000-0300-000017010000}"/>
    <hyperlink ref="A142" r:id="rId281" display="https://www.ishw.nl/home" xr:uid="{00000000-0004-0000-0300-000018010000}"/>
    <hyperlink ref="B142" r:id="rId282" display="https://data.nlextract.nl/opentopo/400pixkm/gem/Gem-Hoeksche Waard-OpenTopo.jpg" xr:uid="{00000000-0004-0000-0300-000019010000}"/>
    <hyperlink ref="A143" r:id="rId283" display="https://www.hofvantwente.nl/bestuur.html" xr:uid="{00000000-0004-0000-0300-00001A010000}"/>
    <hyperlink ref="B143" r:id="rId284" display="https://data.nlextract.nl/opentopo/400pixkm/gem/Gem-Hof van Twente-OpenTopo.jpg" xr:uid="{00000000-0004-0000-0300-00001B010000}"/>
    <hyperlink ref="A144" r:id="rId285" display="https://www.hethogeland.nl/" xr:uid="{00000000-0004-0000-0300-00001C010000}"/>
    <hyperlink ref="B144" r:id="rId286" display="https://data.nlextract.nl/opentopo/400pixkm/gem/Gem-Het Hogeland-OpenTopo.jpg" xr:uid="{00000000-0004-0000-0300-00001D010000}"/>
    <hyperlink ref="A145" r:id="rId287" display="https://www.hollandskroon.nl/" xr:uid="{00000000-0004-0000-0300-00001E010000}"/>
    <hyperlink ref="B145" r:id="rId288" display="https://data.nlextract.nl/opentopo/400pixkm/gem/Gem-Hollands Kroon-OpenTopo.jpg" xr:uid="{00000000-0004-0000-0300-00001F010000}"/>
    <hyperlink ref="A146" r:id="rId289" display="https://www.hoogeveen.nl/" xr:uid="{00000000-0004-0000-0300-000020010000}"/>
    <hyperlink ref="B146" r:id="rId290" display="https://data.nlextract.nl/opentopo/400pixkm/gem/Gem-Hoogeveen-OpenTopo.jpg" xr:uid="{00000000-0004-0000-0300-000021010000}"/>
    <hyperlink ref="A147" r:id="rId291" display="https://www.hoorn.nl/" xr:uid="{00000000-0004-0000-0300-000022010000}"/>
    <hyperlink ref="B147" r:id="rId292" display="https://data.nlextract.nl/opentopo/400pixkm/gem/Gem-Hoorn-OpenTopo.jpg" xr:uid="{00000000-0004-0000-0300-000023010000}"/>
    <hyperlink ref="A148" r:id="rId293" display="https://www.horstaandemaas.nl/" xr:uid="{00000000-0004-0000-0300-000024010000}"/>
    <hyperlink ref="B148" r:id="rId294" display="https://data.nlextract.nl/opentopo/400pixkm/gem/Gem-Horst aan de Maas-OpenTopo.jpg" xr:uid="{00000000-0004-0000-0300-000025010000}"/>
    <hyperlink ref="A149" r:id="rId295" display="https://www.houten.nl/" xr:uid="{00000000-0004-0000-0300-000026010000}"/>
    <hyperlink ref="B149" r:id="rId296" display="https://data.nlextract.nl/opentopo/400pixkm/gem/Gem-Houten-OpenTopo.jpg" xr:uid="{00000000-0004-0000-0300-000027010000}"/>
    <hyperlink ref="A150" r:id="rId297" display="https://www.huizen.nl/" xr:uid="{00000000-0004-0000-0300-000028010000}"/>
    <hyperlink ref="B150" r:id="rId298" display="https://data.nlextract.nl/opentopo/400pixkm/gem/Gem-Huizen-OpenTopo.jpg" xr:uid="{00000000-0004-0000-0300-000029010000}"/>
    <hyperlink ref="A151" r:id="rId299" display="https://www.gemeentehulst.nl/" xr:uid="{00000000-0004-0000-0300-00002A010000}"/>
    <hyperlink ref="B151" r:id="rId300" display="https://data.nlextract.nl/opentopo/400pixkm/gem/Gem-Hulst-OpenTopo.jpg" xr:uid="{00000000-0004-0000-0300-00002B010000}"/>
    <hyperlink ref="A152" r:id="rId301" display="https://www.ijsselstein.nl/" xr:uid="{00000000-0004-0000-0300-00002C010000}"/>
    <hyperlink ref="B152" r:id="rId302" display="https://data.nlextract.nl/opentopo/400pixkm/gem/Gem-IJsselstein-OpenTopo.jpg" xr:uid="{00000000-0004-0000-0300-00002D010000}"/>
    <hyperlink ref="A153" r:id="rId303" display="https://www.kaagenbraassem.nl/" xr:uid="{00000000-0004-0000-0300-00002E010000}"/>
    <hyperlink ref="B153" r:id="rId304" display="https://data.nlextract.nl/opentopo/400pixkm/gem/Gem-Kaag en Braassem-OpenTopo.jpg" xr:uid="{00000000-0004-0000-0300-00002F010000}"/>
    <hyperlink ref="A154" r:id="rId305" display="https://www.kampen.nl/" xr:uid="{00000000-0004-0000-0300-000030010000}"/>
    <hyperlink ref="B154" r:id="rId306" display="https://data.nlextract.nl/opentopo/400pixkm/gem/Gem-Kampen-OpenTopo.jpg" xr:uid="{00000000-0004-0000-0300-000031010000}"/>
    <hyperlink ref="A155" r:id="rId307" display="https://www.kapelle.nl/" xr:uid="{00000000-0004-0000-0300-000032010000}"/>
    <hyperlink ref="B155" r:id="rId308" display="https://data.nlextract.nl/opentopo/400pixkm/gem/Gem-Kapelle-OpenTopo.jpg" xr:uid="{00000000-0004-0000-0300-000033010000}"/>
    <hyperlink ref="A156" r:id="rId309" display="https://www.katwijk.nl/" xr:uid="{00000000-0004-0000-0300-000034010000}"/>
    <hyperlink ref="B156" r:id="rId310" display="https://data.nlextract.nl/opentopo/400pixkm/gem/Gem-Katwijk-OpenTopo.jpg" xr:uid="{00000000-0004-0000-0300-000035010000}"/>
    <hyperlink ref="A157" r:id="rId311" display="https://www.kerkrade.nl/" xr:uid="{00000000-0004-0000-0300-000036010000}"/>
    <hyperlink ref="B157" r:id="rId312" display="https://data.nlextract.nl/opentopo/400pixkm/gem/Gem-Kerkrade-OpenTopo.jpg" xr:uid="{00000000-0004-0000-0300-000037010000}"/>
    <hyperlink ref="A158" r:id="rId313" display="https://www.koggenland.nl/" xr:uid="{00000000-0004-0000-0300-000038010000}"/>
    <hyperlink ref="B158" r:id="rId314" display="https://data.nlextract.nl/opentopo/400pixkm/gem/Gem-Koggenland-OpenTopo.jpg" xr:uid="{00000000-0004-0000-0300-000039010000}"/>
    <hyperlink ref="A159" r:id="rId315" display="https://www.krimpenaandenijssel.nl/" xr:uid="{00000000-0004-0000-0300-00003A010000}"/>
    <hyperlink ref="B159" r:id="rId316" display="https://data.nlextract.nl/opentopo/400pixkm/gem/Gem-Krimpen aan den IJssel-OpenTopo.jpg" xr:uid="{00000000-0004-0000-0300-00003B010000}"/>
    <hyperlink ref="A160" r:id="rId317" display="https://www.krimpenerwaard.nl/" xr:uid="{00000000-0004-0000-0300-00003C010000}"/>
    <hyperlink ref="B160" r:id="rId318" display="https://data.nlextract.nl/opentopo/400pixkm/gem/Gem-Krimpenerwaard-OpenTopo.jpg" xr:uid="{00000000-0004-0000-0300-00003D010000}"/>
    <hyperlink ref="A161" r:id="rId319" display="https://www.laarbeek.nl/" xr:uid="{00000000-0004-0000-0300-00003E010000}"/>
    <hyperlink ref="B161" r:id="rId320" display="https://data.nlextract.nl/opentopo/400pixkm/gem/Gem-Laarbeek-OpenTopo.jpg" xr:uid="{00000000-0004-0000-0300-00003F010000}"/>
    <hyperlink ref="A162" r:id="rId321" display="https://www.landerd.nl/" xr:uid="{00000000-0004-0000-0300-000040010000}"/>
    <hyperlink ref="B162" r:id="rId322" display="https://data.nlextract.nl/opentopo/400pixkm/gem/Gem-Landerd-OpenTopo.jpg" xr:uid="{00000000-0004-0000-0300-000041010000}"/>
    <hyperlink ref="A163" r:id="rId323" display="https://www.landgraaf.nl/dienstverlening" xr:uid="{00000000-0004-0000-0300-000042010000}"/>
    <hyperlink ref="B163" r:id="rId324" display="https://data.nlextract.nl/opentopo/400pixkm/gem/Gem-Landgraaf-OpenTopo.jpg" xr:uid="{00000000-0004-0000-0300-000043010000}"/>
    <hyperlink ref="A164" r:id="rId325" display="https://www.landsmeer.nl/" xr:uid="{00000000-0004-0000-0300-000044010000}"/>
    <hyperlink ref="B164" r:id="rId326" display="https://data.nlextract.nl/opentopo/400pixkm/gem/Gem-Landsmeer-OpenTopo.jpg" xr:uid="{00000000-0004-0000-0300-000045010000}"/>
    <hyperlink ref="A165" r:id="rId327" display="https://www.gemeentelangedijk.nl/" xr:uid="{00000000-0004-0000-0300-000046010000}"/>
    <hyperlink ref="B165" r:id="rId328" display="https://data.nlextract.nl/opentopo/400pixkm/gem/Gem-Langedijk-OpenTopo.jpg" xr:uid="{00000000-0004-0000-0300-000047010000}"/>
    <hyperlink ref="A166" r:id="rId329" display="https://www.lansingerland.nl/" xr:uid="{00000000-0004-0000-0300-000048010000}"/>
    <hyperlink ref="B166" r:id="rId330" display="https://data.nlextract.nl/opentopo/400pixkm/gem/Gem-Lansingerland-OpenTopo.jpg" xr:uid="{00000000-0004-0000-0300-000049010000}"/>
    <hyperlink ref="A167" r:id="rId331" display="https://www.laren.nl/" xr:uid="{00000000-0004-0000-0300-00004A010000}"/>
    <hyperlink ref="B167" r:id="rId332" display="https://data.nlextract.nl/opentopo/400pixkm/gem/Gem-Laren-OpenTopo.jpg" xr:uid="{00000000-0004-0000-0300-00004B010000}"/>
    <hyperlink ref="A168" r:id="rId333" display="https://www.leeuwarden.nl/" xr:uid="{00000000-0004-0000-0300-00004C010000}"/>
    <hyperlink ref="B168" r:id="rId334" display="https://data.nlextract.nl/opentopo/400pixkm/gem/Gem-Leeuwarden-OpenTopo.jpg" xr:uid="{00000000-0004-0000-0300-00004D010000}"/>
    <hyperlink ref="A169" r:id="rId335" display="https://gemeente.leiden.nl/gemeente/" xr:uid="{00000000-0004-0000-0300-00004E010000}"/>
    <hyperlink ref="B169" r:id="rId336" display="https://data.nlextract.nl/opentopo/400pixkm/gem/Gem-Leiden-OpenTopo.jpg" xr:uid="{00000000-0004-0000-0300-00004F010000}"/>
    <hyperlink ref="A170" r:id="rId337" display="https://www.leiderdorp.nl/" xr:uid="{00000000-0004-0000-0300-000050010000}"/>
    <hyperlink ref="B170" r:id="rId338" display="https://data.nlextract.nl/opentopo/400pixkm/gem/Gem-Leiderdorp-OpenTopo.jpg" xr:uid="{00000000-0004-0000-0300-000051010000}"/>
    <hyperlink ref="A171" r:id="rId339" display="https://www.lv.nl/" xr:uid="{00000000-0004-0000-0300-000052010000}"/>
    <hyperlink ref="B171" r:id="rId340" display="https://data.nlextract.nl/opentopo/400pixkm/gem/Gem-Leidschendam-Voorburg-OpenTopo.jpg" xr:uid="{00000000-0004-0000-0300-000053010000}"/>
    <hyperlink ref="A172" r:id="rId341" display="https://www.lelystad.nl/" xr:uid="{00000000-0004-0000-0300-000054010000}"/>
    <hyperlink ref="B172" r:id="rId342" display="https://data.nlextract.nl/opentopo/400pixkm/gem/Gem-Lelystad-OpenTopo.jpg" xr:uid="{00000000-0004-0000-0300-000055010000}"/>
    <hyperlink ref="A173" r:id="rId343" display="https://www.leudal.nl/" xr:uid="{00000000-0004-0000-0300-000056010000}"/>
    <hyperlink ref="B173" r:id="rId344" display="https://data.nlextract.nl/opentopo/400pixkm/gem/Gem-Leudal-OpenTopo.jpg" xr:uid="{00000000-0004-0000-0300-000057010000}"/>
    <hyperlink ref="A174" r:id="rId345" display="https://www.leusden.nl/" xr:uid="{00000000-0004-0000-0300-000058010000}"/>
    <hyperlink ref="B174" r:id="rId346" display="https://data.nlextract.nl/opentopo/400pixkm/gem/Gem-Leusden-OpenTopo.jpg" xr:uid="{00000000-0004-0000-0300-000059010000}"/>
    <hyperlink ref="A175" r:id="rId347" display="https://www.lingewaard.nl/" xr:uid="{00000000-0004-0000-0300-00005A010000}"/>
    <hyperlink ref="B175" r:id="rId348" display="https://data.nlextract.nl/opentopo/400pixkm/gem/Gem-Lingewaard-OpenTopo.jpg" xr:uid="{00000000-0004-0000-0300-00005B010000}"/>
    <hyperlink ref="A176" r:id="rId349" display="https://www.lisse.nl/home.html" xr:uid="{00000000-0004-0000-0300-00005C010000}"/>
    <hyperlink ref="B176" r:id="rId350" display="https://data.nlextract.nl/opentopo/400pixkm/gem/Gem-Lisse-OpenTopo.jpg" xr:uid="{00000000-0004-0000-0300-00005D010000}"/>
    <hyperlink ref="A177" r:id="rId351" display="https://www.lochem.nl/" xr:uid="{00000000-0004-0000-0300-00005E010000}"/>
    <hyperlink ref="B177" r:id="rId352" display="https://data.nlextract.nl/opentopo/400pixkm/gem/Gem-Lochem-OpenTopo.jpg" xr:uid="{00000000-0004-0000-0300-00005F010000}"/>
    <hyperlink ref="A178" r:id="rId353" display="https://www.loonopzand.nl/" xr:uid="{00000000-0004-0000-0300-000060010000}"/>
    <hyperlink ref="B178" r:id="rId354" display="https://data.nlextract.nl/opentopo/400pixkm/gem/Gem-Loon op Zand-OpenTopo.jpg" xr:uid="{00000000-0004-0000-0300-000061010000}"/>
    <hyperlink ref="A179" r:id="rId355" display="https://www.lopik.nl/" xr:uid="{00000000-0004-0000-0300-000062010000}"/>
    <hyperlink ref="B179" r:id="rId356" display="https://data.nlextract.nl/opentopo/400pixkm/gem/Gem-Lopik-OpenTopo.jpg" xr:uid="{00000000-0004-0000-0300-000063010000}"/>
    <hyperlink ref="A180" r:id="rId357" display="https://www.loppersum.nl/" xr:uid="{00000000-0004-0000-0300-000064010000}"/>
    <hyperlink ref="B180" r:id="rId358" display="https://data.nlextract.nl/opentopo/400pixkm/gem/Gem-Loppersum-OpenTopo.jpg" xr:uid="{00000000-0004-0000-0300-000065010000}"/>
    <hyperlink ref="A181" r:id="rId359" display="https://www.losser.nl/" xr:uid="{00000000-0004-0000-0300-000066010000}"/>
    <hyperlink ref="B181" r:id="rId360" display="https://data.nlextract.nl/opentopo/400pixkm/gem/Gem-Losser-OpenTopo.jpg" xr:uid="{00000000-0004-0000-0300-000067010000}"/>
    <hyperlink ref="A182" r:id="rId361" display="https://www.maasdriel.nl/" xr:uid="{00000000-0004-0000-0300-000068010000}"/>
    <hyperlink ref="B182" r:id="rId362" display="https://data.nlextract.nl/opentopo/400pixkm/gem/Gem-Maasdriel-OpenTopo.jpg" xr:uid="{00000000-0004-0000-0300-000069010000}"/>
    <hyperlink ref="A183" r:id="rId363" display="https://www.gemeentemaasgouw.nl/" xr:uid="{00000000-0004-0000-0300-00006A010000}"/>
    <hyperlink ref="B183" r:id="rId364" display="https://data.nlextract.nl/opentopo/400pixkm/gem/Gem-Maasgouw-OpenTopo.jpg" xr:uid="{00000000-0004-0000-0300-00006B010000}"/>
    <hyperlink ref="A184" r:id="rId365" display="https://www.maassluis.nl/" xr:uid="{00000000-0004-0000-0300-00006C010000}"/>
    <hyperlink ref="B184" r:id="rId366" display="https://data.nlextract.nl/opentopo/400pixkm/gem/Gem-Maassluis-OpenTopo.jpg" xr:uid="{00000000-0004-0000-0300-00006D010000}"/>
    <hyperlink ref="A185" r:id="rId367" display="https://www.gemeentemaastricht.nl/" xr:uid="{00000000-0004-0000-0300-00006E010000}"/>
    <hyperlink ref="B185" r:id="rId368" display="https://data.nlextract.nl/opentopo/400pixkm/gem/Gem-Maastricht-OpenTopo.jpg" xr:uid="{00000000-0004-0000-0300-00006F010000}"/>
    <hyperlink ref="A186" r:id="rId369" display="https://www.medemblik.nl/" xr:uid="{00000000-0004-0000-0300-000070010000}"/>
    <hyperlink ref="B186" r:id="rId370" display="https://data.nlextract.nl/opentopo/400pixkm/gem/Gem-Medemblik-OpenTopo.jpg" xr:uid="{00000000-0004-0000-0300-000071010000}"/>
    <hyperlink ref="A187" r:id="rId371" display="https://www.meerssen.nl/" xr:uid="{00000000-0004-0000-0300-000072010000}"/>
    <hyperlink ref="B187" r:id="rId372" display="https://data.nlextract.nl/opentopo/400pixkm/gem/Gem-Meerssen-OpenTopo.jpg" xr:uid="{00000000-0004-0000-0300-000073010000}"/>
    <hyperlink ref="A188" r:id="rId373" display="https://www.meierijstad.nl/" xr:uid="{00000000-0004-0000-0300-000074010000}"/>
    <hyperlink ref="B188" r:id="rId374" display="https://data.nlextract.nl/opentopo/400pixkm/gem/Gem-Meierijstad-OpenTopo.jpg" xr:uid="{00000000-0004-0000-0300-000075010000}"/>
    <hyperlink ref="A189" r:id="rId375" display="https://www.meppel.nl/" xr:uid="{00000000-0004-0000-0300-000076010000}"/>
    <hyperlink ref="B189" r:id="rId376" display="https://data.nlextract.nl/opentopo/400pixkm/gem/Gem-Meppel-OpenTopo.jpg" xr:uid="{00000000-0004-0000-0300-000077010000}"/>
    <hyperlink ref="A190" r:id="rId377" display="https://www.middelburg.nl/" xr:uid="{00000000-0004-0000-0300-000078010000}"/>
    <hyperlink ref="B190" r:id="rId378" display="https://data.nlextract.nl/opentopo/400pixkm/gem/Gem-Middelburg-OpenTopo.jpg" xr:uid="{00000000-0004-0000-0300-000079010000}"/>
    <hyperlink ref="A191" r:id="rId379" display="https://www.middendelfland.nl/" xr:uid="{00000000-0004-0000-0300-00007A010000}"/>
    <hyperlink ref="B191" r:id="rId380" display="https://data.nlextract.nl/opentopo/400pixkm/gem/Gem-Midden-Delfland-OpenTopo.jpg" xr:uid="{00000000-0004-0000-0300-00007B010000}"/>
    <hyperlink ref="A192" r:id="rId381" display="https://www.middendrenthe.nl/" xr:uid="{00000000-0004-0000-0300-00007C010000}"/>
    <hyperlink ref="B192" r:id="rId382" display="https://data.nlextract.nl/opentopo/400pixkm/gem/Gem-Midden-Drenthe-OpenTopo.jpg" xr:uid="{00000000-0004-0000-0300-00007D010000}"/>
    <hyperlink ref="A193" r:id="rId383" display="https://www.midden-groningen.nl/" xr:uid="{00000000-0004-0000-0300-00007E010000}"/>
    <hyperlink ref="B193" r:id="rId384" display="https://data.nlextract.nl/opentopo/400pixkm/gem/Gem-Midden-Groningen-OpenTopo.jpg" xr:uid="{00000000-0004-0000-0300-00007F010000}"/>
    <hyperlink ref="A194" r:id="rId385" display="https://www.gemeente-mill.nl/inwoners-en-ondernemers" xr:uid="{00000000-0004-0000-0300-000080010000}"/>
    <hyperlink ref="B194" r:id="rId386" display="https://data.nlextract.nl/opentopo/400pixkm/gem/Gem-Mill en Sint Hubert-OpenTopo.jpg" xr:uid="{00000000-0004-0000-0300-000081010000}"/>
    <hyperlink ref="A195" r:id="rId387" display="https://www.moerdijk.nl/" xr:uid="{00000000-0004-0000-0300-000082010000}"/>
    <hyperlink ref="B195" r:id="rId388" display="https://data.nlextract.nl/opentopo/400pixkm/gem/Gem-Moerdijk-OpenTopo.jpg" xr:uid="{00000000-0004-0000-0300-000083010000}"/>
    <hyperlink ref="A196" r:id="rId389" display="https://www.hetkontakt.nl/regio/molenlanden" xr:uid="{00000000-0004-0000-0300-000084010000}"/>
    <hyperlink ref="B196" r:id="rId390" display="https://data.nlextract.nl/opentopo/400pixkm/gem/Gem-Molenlanden-OpenTopo.jpg" xr:uid="{00000000-0004-0000-0300-000085010000}"/>
    <hyperlink ref="A197" r:id="rId391" display="https://www.montferland.info/" xr:uid="{00000000-0004-0000-0300-000086010000}"/>
    <hyperlink ref="B197" r:id="rId392" display="https://data.nlextract.nl/opentopo/400pixkm/gem/Gem-Montferland-OpenTopo.jpg" xr:uid="{00000000-0004-0000-0300-000087010000}"/>
    <hyperlink ref="A198" r:id="rId393" display="https://www.montfoort.nl/" xr:uid="{00000000-0004-0000-0300-000088010000}"/>
    <hyperlink ref="B198" r:id="rId394" display="https://data.nlextract.nl/opentopo/400pixkm/gem/Gem-Montfoort-OpenTopo.jpg" xr:uid="{00000000-0004-0000-0300-000089010000}"/>
    <hyperlink ref="A199" r:id="rId395" display="https://www.mookenmiddelaar.nl/" xr:uid="{00000000-0004-0000-0300-00008A010000}"/>
    <hyperlink ref="B199" r:id="rId396" display="https://data.nlextract.nl/opentopo/400pixkm/gem/Gem-Mook en Middelaar-OpenTopo.jpg" xr:uid="{00000000-0004-0000-0300-00008B010000}"/>
    <hyperlink ref="A200" r:id="rId397" display="https://www.nederbetuwe.nl/" xr:uid="{00000000-0004-0000-0300-00008C010000}"/>
    <hyperlink ref="B200" r:id="rId398" display="https://data.nlextract.nl/opentopo/400pixkm/gem/Gem-Neder-Betuwe-OpenTopo.jpg" xr:uid="{00000000-0004-0000-0300-00008D010000}"/>
    <hyperlink ref="A201" r:id="rId399" display="https://www.nederweert.nl/" xr:uid="{00000000-0004-0000-0300-00008E010000}"/>
    <hyperlink ref="B201" r:id="rId400" display="https://data.nlextract.nl/opentopo/400pixkm/gem/Gem-Nederweert-OpenTopo.jpg" xr:uid="{00000000-0004-0000-0300-00008F010000}"/>
    <hyperlink ref="A202" r:id="rId401" display="https://www.nieuwegein.nl/" xr:uid="{00000000-0004-0000-0300-000090010000}"/>
    <hyperlink ref="B202" r:id="rId402" display="https://data.nlextract.nl/opentopo/400pixkm/gem/Gem-Nieuwegein-OpenTopo.jpg" xr:uid="{00000000-0004-0000-0300-000091010000}"/>
    <hyperlink ref="A203" r:id="rId403" display="http://www.nieuwkoop.nl/" xr:uid="{00000000-0004-0000-0300-000092010000}"/>
    <hyperlink ref="B203" r:id="rId404" display="https://data.nlextract.nl/opentopo/400pixkm/gem/Gem-Nieuwkoop-OpenTopo.jpg" xr:uid="{00000000-0004-0000-0300-000093010000}"/>
    <hyperlink ref="A204" r:id="rId405" display="https://www.nijkerk.eu/" xr:uid="{00000000-0004-0000-0300-000094010000}"/>
    <hyperlink ref="B204" r:id="rId406" display="https://data.nlextract.nl/opentopo/400pixkm/gem/Gem-Nijkerk-OpenTopo.jpg" xr:uid="{00000000-0004-0000-0300-000095010000}"/>
    <hyperlink ref="A205" r:id="rId407" display="https://www.nijmegen.nl/" xr:uid="{00000000-0004-0000-0300-000096010000}"/>
    <hyperlink ref="B205" r:id="rId408" display="https://data.nlextract.nl/opentopo/400pixkm/gem/Gem-Nijmegen-OpenTopo.jpg" xr:uid="{00000000-0004-0000-0300-000097010000}"/>
    <hyperlink ref="A206" r:id="rId409" display="https://www.nissewaard.nl/" xr:uid="{00000000-0004-0000-0300-000098010000}"/>
    <hyperlink ref="B206" r:id="rId410" display="https://data.nlextract.nl/opentopo/400pixkm/gem/Gem-Nissewaard-OpenTopo.jpg" xr:uid="{00000000-0004-0000-0300-000099010000}"/>
    <hyperlink ref="A207" r:id="rId411" display="https://noardeast-fryslan.nl/" xr:uid="{00000000-0004-0000-0300-00009A010000}"/>
    <hyperlink ref="B207" r:id="rId412" display="https://data.nlextract.nl/opentopo/400pixkm/gem/Gem-Noardeast-Fryslan-OpenTopo.jpg" xr:uid="{00000000-0004-0000-0300-00009B010000}"/>
    <hyperlink ref="A208" r:id="rId413" display="https://www.noord-beveland.nl/" xr:uid="{00000000-0004-0000-0300-00009C010000}"/>
    <hyperlink ref="B208" r:id="rId414" display="https://data.nlextract.nl/opentopo/400pixkm/gem/Gem-Noord-Beveland-OpenTopo.jpg" xr:uid="{00000000-0004-0000-0300-00009D010000}"/>
    <hyperlink ref="A209" r:id="rId415" display="https://www.gemeentenoordenveld.nl/" xr:uid="{00000000-0004-0000-0300-00009E010000}"/>
    <hyperlink ref="B209" r:id="rId416" display="https://data.nlextract.nl/opentopo/400pixkm/gem/Gem-Noordenveld-OpenTopo.jpg" xr:uid="{00000000-0004-0000-0300-00009F010000}"/>
    <hyperlink ref="A210" r:id="rId417" display="https://www.noordoostpolder.nl/" xr:uid="{00000000-0004-0000-0300-0000A0010000}"/>
    <hyperlink ref="B210" r:id="rId418" display="https://data.nlextract.nl/opentopo/400pixkm/gem/Gem-Noordoostpolder-OpenTopo.jpg" xr:uid="{00000000-0004-0000-0300-0000A1010000}"/>
    <hyperlink ref="A211" r:id="rId419" display="https://www.noordwijk.nl/" xr:uid="{00000000-0004-0000-0300-0000A2010000}"/>
    <hyperlink ref="B211" r:id="rId420" display="https://data.nlextract.nl/opentopo/400pixkm/gem/Gem-Noordwijk-OpenTopo.jpg" xr:uid="{00000000-0004-0000-0300-0000A3010000}"/>
    <hyperlink ref="A212" r:id="rId421" display="https://www.nuenen.nl/" xr:uid="{00000000-0004-0000-0300-0000A4010000}"/>
    <hyperlink ref="B212" r:id="rId422" display="https://data.nlextract.nl/opentopo/400pixkm/gem/Gem-Nuenenca-OpenTopo.jpg" xr:uid="{00000000-0004-0000-0300-0000A5010000}"/>
    <hyperlink ref="A213" r:id="rId423" display="https://www.nunspeet.nl/" xr:uid="{00000000-0004-0000-0300-0000A6010000}"/>
    <hyperlink ref="B213" r:id="rId424" display="https://data.nlextract.nl/opentopo/400pixkm/gem/Gem-Nunspeet-OpenTopo.jpg" xr:uid="{00000000-0004-0000-0300-0000A7010000}"/>
    <hyperlink ref="A214" r:id="rId425" display="https://www.oegstgeest.nl/gemeente/" xr:uid="{00000000-0004-0000-0300-0000A8010000}"/>
    <hyperlink ref="B214" r:id="rId426" display="https://data.nlextract.nl/opentopo/400pixkm/gem/Gem-Oegstgeest-OpenTopo.jpg" xr:uid="{00000000-0004-0000-0300-0000A9010000}"/>
    <hyperlink ref="A215" r:id="rId427" display="https://www.oirschot.nl/" xr:uid="{00000000-0004-0000-0300-0000AA010000}"/>
    <hyperlink ref="B215" r:id="rId428" display="https://data.nlextract.nl/opentopo/400pixkm/gem/Gem-Oirschot-OpenTopo.jpg" xr:uid="{00000000-0004-0000-0300-0000AB010000}"/>
    <hyperlink ref="A216" r:id="rId429" display="https://www.oisterwijk.nl/" xr:uid="{00000000-0004-0000-0300-0000AC010000}"/>
    <hyperlink ref="B216" r:id="rId430" display="https://data.nlextract.nl/opentopo/400pixkm/gem/Gem-Oisterwijk-OpenTopo.jpg" xr:uid="{00000000-0004-0000-0300-0000AD010000}"/>
    <hyperlink ref="A217" r:id="rId431" display="https://www.gemeente-oldambt.nl/" xr:uid="{00000000-0004-0000-0300-0000AE010000}"/>
    <hyperlink ref="B217" r:id="rId432" display="https://data.nlextract.nl/opentopo/400pixkm/gem/Gem-Oldambt-OpenTopo.jpg" xr:uid="{00000000-0004-0000-0300-0000AF010000}"/>
    <hyperlink ref="A218" r:id="rId433" display="https://www.oldebroek.nl/" xr:uid="{00000000-0004-0000-0300-0000B0010000}"/>
    <hyperlink ref="B218" r:id="rId434" display="https://data.nlextract.nl/opentopo/400pixkm/gem/Gem-Oldebroek-OpenTopo.jpg" xr:uid="{00000000-0004-0000-0300-0000B1010000}"/>
    <hyperlink ref="A219" r:id="rId435" display="https://www.oldenzaal.nl/" xr:uid="{00000000-0004-0000-0300-0000B2010000}"/>
    <hyperlink ref="B219" r:id="rId436" display="https://data.nlextract.nl/opentopo/400pixkm/gem/Gem-Oldenzaal-OpenTopo.jpg" xr:uid="{00000000-0004-0000-0300-0000B3010000}"/>
    <hyperlink ref="A220" r:id="rId437" display="https://www.olst-wijhe.nl/" xr:uid="{00000000-0004-0000-0300-0000B4010000}"/>
    <hyperlink ref="B220" r:id="rId438" display="https://data.nlextract.nl/opentopo/400pixkm/gem/Gem-Olst-Wijhe-OpenTopo.jpg" xr:uid="{00000000-0004-0000-0300-0000B5010000}"/>
    <hyperlink ref="A221" r:id="rId439" display="https://www.ommen.nl/gemeente.html" xr:uid="{00000000-0004-0000-0300-0000B6010000}"/>
    <hyperlink ref="B221" r:id="rId440" display="https://data.nlextract.nl/opentopo/400pixkm/gem/Gem-Ommen-OpenTopo.jpg" xr:uid="{00000000-0004-0000-0300-0000B7010000}"/>
    <hyperlink ref="A222" r:id="rId441" display="https://www.oostgelre.nl/" xr:uid="{00000000-0004-0000-0300-0000B8010000}"/>
    <hyperlink ref="B222" r:id="rId442" display="https://data.nlextract.nl/opentopo/400pixkm/gem/Gem-OostGelre-OpenTopo.jpg" xr:uid="{00000000-0004-0000-0300-0000B9010000}"/>
    <hyperlink ref="A223" r:id="rId443" display="https://www.oosterhout.nl/" xr:uid="{00000000-0004-0000-0300-0000BA010000}"/>
    <hyperlink ref="B223" r:id="rId444" display="https://data.nlextract.nl/opentopo/400pixkm/gem/Gem-Oosterhout-OpenTopo.jpg" xr:uid="{00000000-0004-0000-0300-0000BB010000}"/>
    <hyperlink ref="A224" r:id="rId445" display="https://www.ooststellingwerf.nl/" xr:uid="{00000000-0004-0000-0300-0000BC010000}"/>
    <hyperlink ref="B224" r:id="rId446" display="https://data.nlextract.nl/opentopo/400pixkm/gem/Gem-Ooststellingwerf-OpenTopo.jpg" xr:uid="{00000000-0004-0000-0300-0000BD010000}"/>
    <hyperlink ref="A225" r:id="rId447" display="https://www.oostzaan.nl/" xr:uid="{00000000-0004-0000-0300-0000BE010000}"/>
    <hyperlink ref="B225" r:id="rId448" display="https://data.nlextract.nl/opentopo/400pixkm/gem/Gem-Oostzaan-OpenTopo.jpg" xr:uid="{00000000-0004-0000-0300-0000BF010000}"/>
    <hyperlink ref="A226" r:id="rId449" display="https://www.opmeer.nl/" xr:uid="{00000000-0004-0000-0300-0000C0010000}"/>
    <hyperlink ref="B226" r:id="rId450" display="https://data.nlextract.nl/opentopo/400pixkm/gem/Gem-Opmeer-OpenTopo.jpg" xr:uid="{00000000-0004-0000-0300-0000C1010000}"/>
    <hyperlink ref="A227" r:id="rId451" display="https://www.opsterland.nl/" xr:uid="{00000000-0004-0000-0300-0000C2010000}"/>
    <hyperlink ref="B227" r:id="rId452" display="https://data.nlextract.nl/opentopo/400pixkm/gem/Gem-Opsterland-OpenTopo.jpg" xr:uid="{00000000-0004-0000-0300-0000C3010000}"/>
    <hyperlink ref="A228" r:id="rId453" display="https://www.oss.nl/" xr:uid="{00000000-0004-0000-0300-0000C4010000}"/>
    <hyperlink ref="B228" r:id="rId454" display="https://data.nlextract.nl/opentopo/400pixkm/gem/Gem-Oss-OpenTopo.jpg" xr:uid="{00000000-0004-0000-0300-0000C5010000}"/>
    <hyperlink ref="A229" r:id="rId455" display="https://www.oude-ijsselstreek.nl/" xr:uid="{00000000-0004-0000-0300-0000C6010000}"/>
    <hyperlink ref="B229" r:id="rId456" display="https://data.nlextract.nl/opentopo/400pixkm/gem/Gem-Oude IJsselstreek-OpenTopo.jpg" xr:uid="{00000000-0004-0000-0300-0000C7010000}"/>
    <hyperlink ref="A230" r:id="rId457" display="https://www.ouder-amstel.nl/" xr:uid="{00000000-0004-0000-0300-0000C8010000}"/>
    <hyperlink ref="B230" r:id="rId458" display="https://data.nlextract.nl/opentopo/400pixkm/gem/Gem-Ouder-Amstel-OpenTopo.jpg" xr:uid="{00000000-0004-0000-0300-0000C9010000}"/>
    <hyperlink ref="A231" r:id="rId459" display="https://www.oudewater.nl/" xr:uid="{00000000-0004-0000-0300-0000CA010000}"/>
    <hyperlink ref="B231" r:id="rId460" display="https://data.nlextract.nl/opentopo/400pixkm/gem/Gem-Oudewater-OpenTopo.jpg" xr:uid="{00000000-0004-0000-0300-0000CB010000}"/>
    <hyperlink ref="A232" r:id="rId461" display="https://www.overbetuwe.nl/" xr:uid="{00000000-0004-0000-0300-0000CC010000}"/>
    <hyperlink ref="B232" r:id="rId462" display="https://data.nlextract.nl/opentopo/400pixkm/gem/Gem-Overbetuwe-OpenTopo.jpg" xr:uid="{00000000-0004-0000-0300-0000CD010000}"/>
    <hyperlink ref="A233" r:id="rId463" display="https://www.papendrecht.nl/" xr:uid="{00000000-0004-0000-0300-0000CE010000}"/>
    <hyperlink ref="B233" r:id="rId464" display="https://data.nlextract.nl/opentopo/400pixkm/gem/Gem-Papendrecht-OpenTopo.jpg" xr:uid="{00000000-0004-0000-0300-0000CF010000}"/>
    <hyperlink ref="A234" r:id="rId465" display="https://www.peelenmaas.nl/" xr:uid="{00000000-0004-0000-0300-0000D0010000}"/>
    <hyperlink ref="B234" r:id="rId466" display="https://data.nlextract.nl/opentopo/400pixkm/gem/Gem-Peel en Maas-OpenTopo.jpg" xr:uid="{00000000-0004-0000-0300-0000D1010000}"/>
    <hyperlink ref="A235" r:id="rId467" display="https://www.pekela.nl/" xr:uid="{00000000-0004-0000-0300-0000D2010000}"/>
    <hyperlink ref="B235" r:id="rId468" display="https://data.nlextract.nl/opentopo/400pixkm/gem/Gem-Pekela-OpenTopo.jpg" xr:uid="{00000000-0004-0000-0300-0000D3010000}"/>
    <hyperlink ref="A236" r:id="rId469" display="https://www.pijnacker-nootdorp.nl/homepage.htm" xr:uid="{00000000-0004-0000-0300-0000D4010000}"/>
    <hyperlink ref="B236" r:id="rId470" display="https://data.nlextract.nl/opentopo/400pixkm/gem/Gem-Pijnacker-Nootdorp-OpenTopo.jpg" xr:uid="{00000000-0004-0000-0300-0000D5010000}"/>
    <hyperlink ref="A237" r:id="rId471" display="https://www.purmerend.nl/" xr:uid="{00000000-0004-0000-0300-0000D6010000}"/>
    <hyperlink ref="B237" r:id="rId472" display="https://data.nlextract.nl/opentopo/400pixkm/gem/Gem-Purmerend-OpenTopo.jpg" xr:uid="{00000000-0004-0000-0300-0000D7010000}"/>
    <hyperlink ref="A238" r:id="rId473" display="http://www.putten.nl/" xr:uid="{00000000-0004-0000-0300-0000D8010000}"/>
    <hyperlink ref="B238" r:id="rId474" display="https://data.nlextract.nl/opentopo/400pixkm/gem/Gem-Putten-OpenTopo.jpg" xr:uid="{00000000-0004-0000-0300-0000D9010000}"/>
    <hyperlink ref="A239" r:id="rId475" display="https://www.raalte.nl/" xr:uid="{00000000-0004-0000-0300-0000DA010000}"/>
    <hyperlink ref="B239" r:id="rId476" display="https://data.nlextract.nl/opentopo/400pixkm/gem/Gem-Raalte-OpenTopo.jpg" xr:uid="{00000000-0004-0000-0300-0000DB010000}"/>
    <hyperlink ref="A240" r:id="rId477" display="https://www.reimerswaal.nl/" xr:uid="{00000000-0004-0000-0300-0000DC010000}"/>
    <hyperlink ref="B240" r:id="rId478" display="https://data.nlextract.nl/opentopo/400pixkm/gem/Gem-Reimerswaal-OpenTopo.jpg" xr:uid="{00000000-0004-0000-0300-0000DD010000}"/>
    <hyperlink ref="A241" r:id="rId479" display="https://www.renkum.nl/" xr:uid="{00000000-0004-0000-0300-0000DE010000}"/>
    <hyperlink ref="B241" r:id="rId480" display="https://data.nlextract.nl/opentopo/400pixkm/gem/Gem-Renkum-OpenTopo.jpg" xr:uid="{00000000-0004-0000-0300-0000DF010000}"/>
    <hyperlink ref="A242" r:id="rId481" display="https://www.renswoude.nl/" xr:uid="{00000000-0004-0000-0300-0000E0010000}"/>
    <hyperlink ref="B242" r:id="rId482" display="https://data.nlextract.nl/opentopo/400pixkm/gem/Gem-Renswoude-OpenTopo.jpg" xr:uid="{00000000-0004-0000-0300-0000E1010000}"/>
    <hyperlink ref="A243" r:id="rId483" display="https://www.reuseldemierden.nl/" xr:uid="{00000000-0004-0000-0300-0000E2010000}"/>
    <hyperlink ref="B243" r:id="rId484" display="https://data.nlextract.nl/opentopo/400pixkm/gem/Gem-Reusel-De Mierden-OpenTopo.jpg" xr:uid="{00000000-0004-0000-0300-0000E3010000}"/>
    <hyperlink ref="A244" r:id="rId485" display="https://www.rheden.nl/" xr:uid="{00000000-0004-0000-0300-0000E4010000}"/>
    <hyperlink ref="B244" r:id="rId486" display="https://data.nlextract.nl/opentopo/400pixkm/gem/Gem-Rheden-OpenTopo.jpg" xr:uid="{00000000-0004-0000-0300-0000E5010000}"/>
    <hyperlink ref="A245" r:id="rId487" display="https://www.rhenen.nl/" xr:uid="{00000000-0004-0000-0300-0000E6010000}"/>
    <hyperlink ref="B245" r:id="rId488" display="https://data.nlextract.nl/opentopo/400pixkm/gem/Gem-Rhenen-OpenTopo.jpg" xr:uid="{00000000-0004-0000-0300-0000E7010000}"/>
    <hyperlink ref="A246" r:id="rId489" display="https://www.ridderkerk.nl/" xr:uid="{00000000-0004-0000-0300-0000E8010000}"/>
    <hyperlink ref="B246" r:id="rId490" display="https://data.nlextract.nl/opentopo/400pixkm/gem/Gem-Ridderkerk-OpenTopo.jpg" xr:uid="{00000000-0004-0000-0300-0000E9010000}"/>
    <hyperlink ref="A247" r:id="rId491" display="http://www.rijssen-holten.nl/" xr:uid="{00000000-0004-0000-0300-0000EA010000}"/>
    <hyperlink ref="B247" r:id="rId492" display="https://data.nlextract.nl/opentopo/400pixkm/gem/Gem-Rijssen-Holten-OpenTopo.jpg" xr:uid="{00000000-0004-0000-0300-0000EB010000}"/>
    <hyperlink ref="A248" r:id="rId493" display="https://www.rijswijk.nl/" xr:uid="{00000000-0004-0000-0300-0000EC010000}"/>
    <hyperlink ref="B248" r:id="rId494" display="https://data.nlextract.nl/opentopo/400pixkm/gem/Gem-Rijswijk-OpenTopo.jpg" xr:uid="{00000000-0004-0000-0300-0000ED010000}"/>
    <hyperlink ref="A249" r:id="rId495" display="https://www.roerdalen.nl/" xr:uid="{00000000-0004-0000-0300-0000EE010000}"/>
    <hyperlink ref="B249" r:id="rId496" display="https://data.nlextract.nl/opentopo/400pixkm/gem/Gem-Roerdalen-OpenTopo.jpg" xr:uid="{00000000-0004-0000-0300-0000EF010000}"/>
    <hyperlink ref="A250" r:id="rId497" display="https://www.roermond.nl/" xr:uid="{00000000-0004-0000-0300-0000F0010000}"/>
    <hyperlink ref="B250" r:id="rId498" display="https://data.nlextract.nl/opentopo/400pixkm/gem/Gem-Roermond-OpenTopo.jpg" xr:uid="{00000000-0004-0000-0300-0000F1010000}"/>
    <hyperlink ref="A251" r:id="rId499" display="https://www.derondevenen.nl/" xr:uid="{00000000-0004-0000-0300-0000F2010000}"/>
    <hyperlink ref="B251" r:id="rId500" display="https://data.nlextract.nl/opentopo/400pixkm/gem/Gem-De Ronde Venen-OpenTopo.jpg" xr:uid="{00000000-0004-0000-0300-0000F3010000}"/>
    <hyperlink ref="A252" r:id="rId501" display="https://www.roosendaal.nl/" xr:uid="{00000000-0004-0000-0300-0000F4010000}"/>
    <hyperlink ref="B252" r:id="rId502" display="https://data.nlextract.nl/opentopo/400pixkm/gem/Gem-Roosendaal-OpenTopo.jpg" xr:uid="{00000000-0004-0000-0300-0000F5010000}"/>
    <hyperlink ref="A253" r:id="rId503" display="https://www.rotterdam.nl/" xr:uid="{00000000-0004-0000-0300-0000F6010000}"/>
    <hyperlink ref="B253" r:id="rId504" display="https://data.nlextract.nl/opentopo/400pixkm/gem/Gem-Rotterdam-OpenTopo.jpg" xr:uid="{00000000-0004-0000-0300-0000F7010000}"/>
    <hyperlink ref="A254" r:id="rId505" display="http://www.rozendaal.nl/" xr:uid="{00000000-0004-0000-0300-0000F8010000}"/>
    <hyperlink ref="B254" r:id="rId506" display="https://data.nlextract.nl/opentopo/400pixkm/gem/Gem-Rozendaal-OpenTopo.jpg" xr:uid="{00000000-0004-0000-0300-0000F9010000}"/>
    <hyperlink ref="A255" r:id="rId507" display="https://www.rucphen.nl/Inwoner/" xr:uid="{00000000-0004-0000-0300-0000FA010000}"/>
    <hyperlink ref="B255" r:id="rId508" display="https://data.nlextract.nl/opentopo/400pixkm/gem/Gem-Rucphen-OpenTopo.jpg" xr:uid="{00000000-0004-0000-0300-0000FB010000}"/>
    <hyperlink ref="A256" r:id="rId509" display="https://www.schagen.nl/" xr:uid="{00000000-0004-0000-0300-0000FC010000}"/>
    <hyperlink ref="B256" r:id="rId510" display="https://data.nlextract.nl/opentopo/400pixkm/gem/Gem-Schagen-OpenTopo.jpg" xr:uid="{00000000-0004-0000-0300-0000FD010000}"/>
    <hyperlink ref="A257" r:id="rId511" display="https://www.scherpenzeel.nl/" xr:uid="{00000000-0004-0000-0300-0000FE010000}"/>
    <hyperlink ref="B257" r:id="rId512" display="https://data.nlextract.nl/opentopo/400pixkm/gem/Gem-Scherpenzeel-OpenTopo.jpg" xr:uid="{00000000-0004-0000-0300-0000FF010000}"/>
    <hyperlink ref="A258" r:id="rId513" display="https://www.schiedam.nl/" xr:uid="{00000000-0004-0000-0300-000000020000}"/>
    <hyperlink ref="B258" r:id="rId514" display="https://data.nlextract.nl/opentopo/400pixkm/gem/Gem-Schiedam-OpenTopo.jpg" xr:uid="{00000000-0004-0000-0300-000001020000}"/>
    <hyperlink ref="A259" r:id="rId515" display="https://www.schiermonnikoog.nl/" xr:uid="{00000000-0004-0000-0300-000002020000}"/>
    <hyperlink ref="B259" r:id="rId516" display="https://data.nlextract.nl/opentopo/400pixkm/gem/Gem-Schiermonnikoog-OpenTopo.jpg" xr:uid="{00000000-0004-0000-0300-000003020000}"/>
    <hyperlink ref="A260" r:id="rId517" display="https://www.schouwen-duiveland.nl/" xr:uid="{00000000-0004-0000-0300-000004020000}"/>
    <hyperlink ref="B260" r:id="rId518" display="https://data.nlextract.nl/opentopo/400pixkm/gem/Gem-Schouwen-Duiveland-OpenTopo.jpg" xr:uid="{00000000-0004-0000-0300-000005020000}"/>
    <hyperlink ref="A261" r:id="rId519" display="https://www.simpelveld.nl/" xr:uid="{00000000-0004-0000-0300-000006020000}"/>
    <hyperlink ref="B261" r:id="rId520" display="https://data.nlextract.nl/opentopo/400pixkm/gem/Gem-Simpelveld-OpenTopo.jpg" xr:uid="{00000000-0004-0000-0300-000007020000}"/>
    <hyperlink ref="A262" r:id="rId521" display="https://www.sintanthonis.nl/" xr:uid="{00000000-0004-0000-0300-000008020000}"/>
    <hyperlink ref="B262" r:id="rId522" display="https://data.nlextract.nl/opentopo/400pixkm/gem/Gem-Sint Anthonis-OpenTopo.jpg" xr:uid="{00000000-0004-0000-0300-000009020000}"/>
    <hyperlink ref="A263" r:id="rId523" display="https://www.sint-michielsgestel.nl/" xr:uid="{00000000-0004-0000-0300-00000A020000}"/>
    <hyperlink ref="B263" r:id="rId524" display="https://data.nlextract.nl/opentopo/400pixkm/gem/Gem-Sint-Michielsgestel-OpenTopo.jpg" xr:uid="{00000000-0004-0000-0300-00000B020000}"/>
    <hyperlink ref="A264" r:id="rId525" display="https://www.sittard-geleen.nl/" xr:uid="{00000000-0004-0000-0300-00000C020000}"/>
    <hyperlink ref="B264" r:id="rId526" display="https://data.nlextract.nl/opentopo/400pixkm/gem/Gem-Sittard-Geleen-OpenTopo.jpg" xr:uid="{00000000-0004-0000-0300-00000D020000}"/>
    <hyperlink ref="A265" r:id="rId527" display="https://www.sliedrecht.nl/" xr:uid="{00000000-0004-0000-0300-00000E020000}"/>
    <hyperlink ref="B265" r:id="rId528" display="https://data.nlextract.nl/opentopo/400pixkm/gem/Gem-Sliedrecht-OpenTopo.jpg" xr:uid="{00000000-0004-0000-0300-00000F020000}"/>
    <hyperlink ref="A266" r:id="rId529" display="https://www.gemeentesluis.nl/" xr:uid="{00000000-0004-0000-0300-000010020000}"/>
    <hyperlink ref="B266" r:id="rId530" display="https://data.nlextract.nl/opentopo/400pixkm/gem/Gem-Sluis-OpenTopo.jpg" xr:uid="{00000000-0004-0000-0300-000011020000}"/>
    <hyperlink ref="A267" r:id="rId531" display="https://www.smallingerland.nl/" xr:uid="{00000000-0004-0000-0300-000012020000}"/>
    <hyperlink ref="B267" r:id="rId532" display="https://data.nlextract.nl/opentopo/400pixkm/gem/Gem-Smallingerland-OpenTopo.jpg" xr:uid="{00000000-0004-0000-0300-000013020000}"/>
    <hyperlink ref="A268" r:id="rId533" display="https://www.soest.nl/" xr:uid="{00000000-0004-0000-0300-000014020000}"/>
    <hyperlink ref="B268" r:id="rId534" display="https://data.nlextract.nl/opentopo/400pixkm/gem/Gem-Soest-OpenTopo.jpg" xr:uid="{00000000-0004-0000-0300-000015020000}"/>
    <hyperlink ref="A269" r:id="rId535" display="https://www.someren.nl/inwoners.html" xr:uid="{00000000-0004-0000-0300-000016020000}"/>
    <hyperlink ref="B269" r:id="rId536" display="https://data.nlextract.nl/opentopo/400pixkm/gem/Gem-Someren-OpenTopo.jpg" xr:uid="{00000000-0004-0000-0300-000017020000}"/>
    <hyperlink ref="A270" r:id="rId537" display="https://www.sonenbreugel.nl/" xr:uid="{00000000-0004-0000-0300-000018020000}"/>
    <hyperlink ref="B270" r:id="rId538" display="https://data.nlextract.nl/opentopo/400pixkm/gem/Gem-Son en Breugel-OpenTopo.jpg" xr:uid="{00000000-0004-0000-0300-000019020000}"/>
    <hyperlink ref="A271" r:id="rId539" display="https://www.stadskanaal.nl/" xr:uid="{00000000-0004-0000-0300-00001A020000}"/>
    <hyperlink ref="B271" r:id="rId540" display="https://data.nlextract.nl/opentopo/400pixkm/gem/Gem-Stadskanaal-OpenTopo.jpg" xr:uid="{00000000-0004-0000-0300-00001B020000}"/>
    <hyperlink ref="A272" r:id="rId541" display="https://www.staphorst.nl/" xr:uid="{00000000-0004-0000-0300-00001C020000}"/>
    <hyperlink ref="B272" r:id="rId542" display="https://data.nlextract.nl/opentopo/400pixkm/gem/Gem-Staphorst-OpenTopo.jpg" xr:uid="{00000000-0004-0000-0300-00001D020000}"/>
    <hyperlink ref="A273" r:id="rId543" display="https://www.stedebroec.nl/" xr:uid="{00000000-0004-0000-0300-00001E020000}"/>
    <hyperlink ref="B273" r:id="rId544" display="https://data.nlextract.nl/opentopo/400pixkm/gem/Gem-Stede Broec-OpenTopo.jpg" xr:uid="{00000000-0004-0000-0300-00001F020000}"/>
    <hyperlink ref="A274" r:id="rId545" display="https://www.gemeente-steenbergen.nl/" xr:uid="{00000000-0004-0000-0300-000020020000}"/>
    <hyperlink ref="B274" r:id="rId546" display="https://data.nlextract.nl/opentopo/400pixkm/gem/Gem-Steenbergen-OpenTopo.jpg" xr:uid="{00000000-0004-0000-0300-000021020000}"/>
    <hyperlink ref="A275" r:id="rId547" display="https://www.steenwijkerland.nl/" xr:uid="{00000000-0004-0000-0300-000022020000}"/>
    <hyperlink ref="B275" r:id="rId548" display="https://data.nlextract.nl/opentopo/400pixkm/gem/Gem-Steenwijkerland-OpenTopo.jpg" xr:uid="{00000000-0004-0000-0300-000023020000}"/>
    <hyperlink ref="A276" r:id="rId549" display="https://www.gemeentestein.nl/inwoners" xr:uid="{00000000-0004-0000-0300-000024020000}"/>
    <hyperlink ref="B276" r:id="rId550" display="https://data.nlextract.nl/opentopo/400pixkm/gem/Gem-Stein-OpenTopo.jpg" xr:uid="{00000000-0004-0000-0300-000025020000}"/>
    <hyperlink ref="A277" r:id="rId551" display="https://www.stichtsevecht.nl/" xr:uid="{00000000-0004-0000-0300-000026020000}"/>
    <hyperlink ref="B277" r:id="rId552" display="https://data.nlextract.nl/opentopo/400pixkm/gem/Gem-Stichtse Vecht-OpenTopo.jpg" xr:uid="{00000000-0004-0000-0300-000027020000}"/>
    <hyperlink ref="A278" r:id="rId553" display="https://www.sudwestfryslan.nl/" xr:uid="{00000000-0004-0000-0300-000028020000}"/>
    <hyperlink ref="B278" r:id="rId554" display="https://data.nlextract.nl/opentopo/400pixkm/gem/Gem-Sudwest-Fryslan-OpenTopo.jpg" xr:uid="{00000000-0004-0000-0300-000029020000}"/>
    <hyperlink ref="A279" r:id="rId555" display="https://www.terneuzen.nl/" xr:uid="{00000000-0004-0000-0300-00002A020000}"/>
    <hyperlink ref="B279" r:id="rId556" display="https://data.nlextract.nl/opentopo/400pixkm/gem/Gem-Terneuzen-OpenTopo.jpg" xr:uid="{00000000-0004-0000-0300-00002B020000}"/>
    <hyperlink ref="A280" r:id="rId557" display="https://www.terschelling.nl/" xr:uid="{00000000-0004-0000-0300-00002C020000}"/>
    <hyperlink ref="B280" r:id="rId558" display="https://data.nlextract.nl/opentopo/400pixkm/gem/Gem-Terschelling-OpenTopo.jpg" xr:uid="{00000000-0004-0000-0300-00002D020000}"/>
    <hyperlink ref="A281" r:id="rId559" display="https://www.texel.nl/" xr:uid="{00000000-0004-0000-0300-00002E020000}"/>
    <hyperlink ref="B281" r:id="rId560" display="https://data.nlextract.nl/opentopo/400pixkm/gem/Gem-Texel-OpenTopo.jpg" xr:uid="{00000000-0004-0000-0300-00002F020000}"/>
    <hyperlink ref="A282" r:id="rId561" display="https://www.teylingen.nl/" xr:uid="{00000000-0004-0000-0300-000030020000}"/>
    <hyperlink ref="B282" r:id="rId562" display="https://data.nlextract.nl/opentopo/400pixkm/gem/Gem-Teylingen-OpenTopo.jpg" xr:uid="{00000000-0004-0000-0300-000031020000}"/>
    <hyperlink ref="A283" r:id="rId563" display="https://bestuur.tholen.nl/" xr:uid="{00000000-0004-0000-0300-000032020000}"/>
    <hyperlink ref="B283" r:id="rId564" display="https://data.nlextract.nl/opentopo/400pixkm/gem/Gem-Tholen-OpenTopo.jpg" xr:uid="{00000000-0004-0000-0300-000033020000}"/>
    <hyperlink ref="A284" r:id="rId565" display="https://www.tiel.nl/" xr:uid="{00000000-0004-0000-0300-000034020000}"/>
    <hyperlink ref="B284" r:id="rId566" display="https://data.nlextract.nl/opentopo/400pixkm/gem/Gem-Tiel-OpenTopo.jpg" xr:uid="{00000000-0004-0000-0300-000035020000}"/>
    <hyperlink ref="A285" r:id="rId567" display="https://www.tilburg.nl/" xr:uid="{00000000-0004-0000-0300-000036020000}"/>
    <hyperlink ref="B285" r:id="rId568" display="https://data.nlextract.nl/opentopo/400pixkm/gem/Gem-Tilburg-OpenTopo.jpg" xr:uid="{00000000-0004-0000-0300-000037020000}"/>
    <hyperlink ref="A286" r:id="rId569" display="https://www.tubbergen.nl/" xr:uid="{00000000-0004-0000-0300-000038020000}"/>
    <hyperlink ref="B286" r:id="rId570" display="https://data.nlextract.nl/opentopo/400pixkm/gem/Gem-Tubbergen-OpenTopo.jpg" xr:uid="{00000000-0004-0000-0300-000039020000}"/>
    <hyperlink ref="A287" r:id="rId571" display="https://www.twenterand.nl/" xr:uid="{00000000-0004-0000-0300-00003A020000}"/>
    <hyperlink ref="B287" r:id="rId572" display="https://data.nlextract.nl/opentopo/400pixkm/gem/Gem-Twenterand-OpenTopo.jpg" xr:uid="{00000000-0004-0000-0300-00003B020000}"/>
    <hyperlink ref="A288" r:id="rId573" display="https://www.tynaarlo.nl/" xr:uid="{00000000-0004-0000-0300-00003C020000}"/>
    <hyperlink ref="B288" r:id="rId574" display="https://data.nlextract.nl/opentopo/400pixkm/gem/Gem-Tynaarlo-OpenTopo.jpg" xr:uid="{00000000-0004-0000-0300-00003D020000}"/>
    <hyperlink ref="A289" r:id="rId575" display="https://www.tytsjerksteradiel.nl/" xr:uid="{00000000-0004-0000-0300-00003E020000}"/>
    <hyperlink ref="B289" r:id="rId576" display="https://data.nlextract.nl/opentopo/400pixkm/gem/Gem-Tytsjerksteradiel-OpenTopo.jpg" xr:uid="{00000000-0004-0000-0300-00003F020000}"/>
    <hyperlink ref="A290" r:id="rId577" display="https://www.uden.nl/" xr:uid="{00000000-0004-0000-0300-000040020000}"/>
    <hyperlink ref="B290" r:id="rId578" display="https://data.nlextract.nl/opentopo/400pixkm/gem/Gem-Uden-OpenTopo.jpg" xr:uid="{00000000-0004-0000-0300-000041020000}"/>
    <hyperlink ref="A291" r:id="rId579" display="https://www.uitgeest.nl/" xr:uid="{00000000-0004-0000-0300-000042020000}"/>
    <hyperlink ref="B291" r:id="rId580" display="https://data.nlextract.nl/opentopo/400pixkm/gem/Gem-Uitgeest-OpenTopo.jpg" xr:uid="{00000000-0004-0000-0300-000043020000}"/>
    <hyperlink ref="A292" r:id="rId581" display="https://www.uithoorn.nl/" xr:uid="{00000000-0004-0000-0300-000044020000}"/>
    <hyperlink ref="B292" r:id="rId582" display="https://data.nlextract.nl/opentopo/400pixkm/gem/Gem-Uithoorn-OpenTopo.jpg" xr:uid="{00000000-0004-0000-0300-000045020000}"/>
    <hyperlink ref="A293" r:id="rId583" display="https://www.urk.nl/" xr:uid="{00000000-0004-0000-0300-000046020000}"/>
    <hyperlink ref="B293" r:id="rId584" display="https://data.nlextract.nl/opentopo/400pixkm/gem/Gem-Urk-OpenTopo.jpg" xr:uid="{00000000-0004-0000-0300-000047020000}"/>
    <hyperlink ref="A294" r:id="rId585" display="https://www.utrecht.nl/" xr:uid="{00000000-0004-0000-0300-000048020000}"/>
    <hyperlink ref="B294" r:id="rId586" display="https://data.nlextract.nl/opentopo/400pixkm/gem/Gem-Utrecht-OpenTopo.jpg" xr:uid="{00000000-0004-0000-0300-000049020000}"/>
    <hyperlink ref="A295" r:id="rId587" display="https://www.heuvelrug.nl/" xr:uid="{00000000-0004-0000-0300-00004A020000}"/>
    <hyperlink ref="B295" r:id="rId588" display="https://data.nlextract.nl/opentopo/400pixkm/gem/Gem-Utrechtse Heuvelrug-OpenTopo.jpg" xr:uid="{00000000-0004-0000-0300-00004B020000}"/>
    <hyperlink ref="A296" r:id="rId589" display="https://www.vaals.nl/" xr:uid="{00000000-0004-0000-0300-00004C020000}"/>
    <hyperlink ref="B296" r:id="rId590" display="https://data.nlextract.nl/opentopo/400pixkm/gem/Gem-Vaals-OpenTopo.jpg" xr:uid="{00000000-0004-0000-0300-00004D020000}"/>
    <hyperlink ref="A297" r:id="rId591" display="http://www.valkenburg.nl/" xr:uid="{00000000-0004-0000-0300-00004E020000}"/>
    <hyperlink ref="B297" r:id="rId592" display="https://data.nlextract.nl/opentopo/400pixkm/gem/Gem-Valkenburg aan de Geul-OpenTopo.jpg" xr:uid="{00000000-0004-0000-0300-00004F020000}"/>
    <hyperlink ref="A298" r:id="rId593" display="https://www.valkenswaard.nl/" xr:uid="{00000000-0004-0000-0300-000050020000}"/>
    <hyperlink ref="B298" r:id="rId594" display="https://data.nlextract.nl/opentopo/400pixkm/gem/Gem-Valkenswaard-OpenTopo.jpg" xr:uid="{00000000-0004-0000-0300-000051020000}"/>
    <hyperlink ref="A299" r:id="rId595" display="https://www.veendam.nl/" xr:uid="{00000000-0004-0000-0300-000052020000}"/>
    <hyperlink ref="B299" r:id="rId596" display="https://data.nlextract.nl/opentopo/400pixkm/gem/Gem-Veendam-OpenTopo.jpg" xr:uid="{00000000-0004-0000-0300-000053020000}"/>
    <hyperlink ref="A300" r:id="rId597" display="https://www.veenendaal.nl/" xr:uid="{00000000-0004-0000-0300-000054020000}"/>
    <hyperlink ref="B300" r:id="rId598" display="https://data.nlextract.nl/opentopo/400pixkm/gem/Gem-Veenendaal-OpenTopo.jpg" xr:uid="{00000000-0004-0000-0300-000055020000}"/>
    <hyperlink ref="A301" r:id="rId599" display="https://www.veere.nl/" xr:uid="{00000000-0004-0000-0300-000056020000}"/>
    <hyperlink ref="B301" r:id="rId600" display="https://data.nlextract.nl/opentopo/400pixkm/gem/Gem-Veere-OpenTopo.jpg" xr:uid="{00000000-0004-0000-0300-000057020000}"/>
    <hyperlink ref="A302" r:id="rId601" display="https://www.veldhoven.nl/" xr:uid="{00000000-0004-0000-0300-000058020000}"/>
    <hyperlink ref="B302" r:id="rId602" display="https://data.nlextract.nl/opentopo/400pixkm/gem/Gem-Veldhoven-OpenTopo.jpg" xr:uid="{00000000-0004-0000-0300-000059020000}"/>
    <hyperlink ref="A303" r:id="rId603" display="https://www.velsen.nl/" xr:uid="{00000000-0004-0000-0300-00005A020000}"/>
    <hyperlink ref="B303" r:id="rId604" display="https://data.nlextract.nl/opentopo/400pixkm/gem/Gem-Velsen-OpenTopo.jpg" xr:uid="{00000000-0004-0000-0300-00005B020000}"/>
    <hyperlink ref="A304" r:id="rId605" display="https://www.venlo.nl/" xr:uid="{00000000-0004-0000-0300-00005C020000}"/>
    <hyperlink ref="B304" r:id="rId606" display="https://data.nlextract.nl/opentopo/400pixkm/gem/Gem-Venlo-OpenTopo.jpg" xr:uid="{00000000-0004-0000-0300-00005D020000}"/>
    <hyperlink ref="A305" r:id="rId607" display="https://venray.nl/" xr:uid="{00000000-0004-0000-0300-00005E020000}"/>
    <hyperlink ref="B305" r:id="rId608" display="https://data.nlextract.nl/opentopo/400pixkm/gem/Gem-Venray-OpenTopo.jpg" xr:uid="{00000000-0004-0000-0300-00005F020000}"/>
    <hyperlink ref="A306" r:id="rId609" display="https://www.vijfheerenlanden.nl/" xr:uid="{00000000-0004-0000-0300-000060020000}"/>
    <hyperlink ref="B306" r:id="rId610" display="https://data.nlextract.nl/opentopo/400pixkm/gem/Gem-Vijfheerenlanden-OpenTopo.jpg" xr:uid="{00000000-0004-0000-0300-000061020000}"/>
    <hyperlink ref="A307" r:id="rId611" display="https://www.vlaardingen.nl/" xr:uid="{00000000-0004-0000-0300-000062020000}"/>
    <hyperlink ref="B307" r:id="rId612" display="https://data.nlextract.nl/opentopo/400pixkm/gem/Gem-Vlaardingen-OpenTopo.jpg" xr:uid="{00000000-0004-0000-0300-000063020000}"/>
    <hyperlink ref="A308" r:id="rId613" display="https://www.vlieland.nl/home-vlieland" xr:uid="{00000000-0004-0000-0300-000064020000}"/>
    <hyperlink ref="B308" r:id="rId614" display="https://data.nlextract.nl/opentopo/400pixkm/gem/Gem-Vlieland-OpenTopo.jpg" xr:uid="{00000000-0004-0000-0300-000065020000}"/>
    <hyperlink ref="A309" r:id="rId615" display="https://www.vlissingen.nl/bestuur.html" xr:uid="{00000000-0004-0000-0300-000066020000}"/>
    <hyperlink ref="B309" r:id="rId616" display="https://data.nlextract.nl/opentopo/400pixkm/gem/Gem-Vlissingen-OpenTopo.jpg" xr:uid="{00000000-0004-0000-0300-000067020000}"/>
    <hyperlink ref="A310" r:id="rId617" display="https://www.voerendaal.nl/" xr:uid="{00000000-0004-0000-0300-000068020000}"/>
    <hyperlink ref="B310" r:id="rId618" display="https://data.nlextract.nl/opentopo/400pixkm/gem/Gem-Voerendaal-OpenTopo.jpg" xr:uid="{00000000-0004-0000-0300-000069020000}"/>
    <hyperlink ref="A311" r:id="rId619" display="https://www.voorschoten.nl/" xr:uid="{00000000-0004-0000-0300-00006A020000}"/>
    <hyperlink ref="B311" r:id="rId620" display="https://data.nlextract.nl/opentopo/400pixkm/gem/Gem-Voorschoten-OpenTopo.jpg" xr:uid="{00000000-0004-0000-0300-00006B020000}"/>
    <hyperlink ref="A312" r:id="rId621" display="https://www.voorst.nl/" xr:uid="{00000000-0004-0000-0300-00006C020000}"/>
    <hyperlink ref="B312" r:id="rId622" display="https://data.nlextract.nl/opentopo/400pixkm/gem/Gem-Voorst-OpenTopo.jpg" xr:uid="{00000000-0004-0000-0300-00006D020000}"/>
    <hyperlink ref="A313" r:id="rId623" display="https://vught.nl/" xr:uid="{00000000-0004-0000-0300-00006E020000}"/>
    <hyperlink ref="B313" r:id="rId624" display="https://data.nlextract.nl/opentopo/400pixkm/gem/Gem-Vught-OpenTopo.jpg" xr:uid="{00000000-0004-0000-0300-00006F020000}"/>
    <hyperlink ref="A314" r:id="rId625" display="http://waadhoeke.archiefweb.eu/" xr:uid="{00000000-0004-0000-0300-000070020000}"/>
    <hyperlink ref="B314" r:id="rId626" display="https://data.nlextract.nl/opentopo/400pixkm/gem/Gem-Waadhoeke-OpenTopo.jpg" xr:uid="{00000000-0004-0000-0300-000071020000}"/>
    <hyperlink ref="A315" r:id="rId627" display="https://www.waalre.nl/" xr:uid="{00000000-0004-0000-0300-000072020000}"/>
    <hyperlink ref="B315" r:id="rId628" display="https://data.nlextract.nl/opentopo/400pixkm/gem/Gem-Waalre-OpenTopo.jpg" xr:uid="{00000000-0004-0000-0300-000073020000}"/>
    <hyperlink ref="A316" r:id="rId629" display="https://www.waalwijk.nl/" xr:uid="{00000000-0004-0000-0300-000074020000}"/>
    <hyperlink ref="B316" r:id="rId630" display="https://data.nlextract.nl/opentopo/400pixkm/gem/Gem-Waalwijk-OpenTopo.jpg" xr:uid="{00000000-0004-0000-0300-000075020000}"/>
    <hyperlink ref="A317" r:id="rId631" display="https://www.waddinxveen.nl/" xr:uid="{00000000-0004-0000-0300-000076020000}"/>
    <hyperlink ref="B317" r:id="rId632" display="https://data.nlextract.nl/opentopo/400pixkm/gem/Gem-Waddinxveen-OpenTopo.jpg" xr:uid="{00000000-0004-0000-0300-000077020000}"/>
    <hyperlink ref="A318" r:id="rId633" display="https://www.wageningen.nl/" xr:uid="{00000000-0004-0000-0300-000078020000}"/>
    <hyperlink ref="B318" r:id="rId634" display="https://data.nlextract.nl/opentopo/400pixkm/gem/Gem-Wageningen-OpenTopo.jpg" xr:uid="{00000000-0004-0000-0300-000079020000}"/>
    <hyperlink ref="A319" r:id="rId635" display="https://www.wassenaar.nl/" xr:uid="{00000000-0004-0000-0300-00007A020000}"/>
    <hyperlink ref="B319" r:id="rId636" display="https://data.nlextract.nl/opentopo/400pixkm/gem/Gem-Wassenaar-OpenTopo.jpg" xr:uid="{00000000-0004-0000-0300-00007B020000}"/>
    <hyperlink ref="A320" r:id="rId637" display="https://www.waterland.nl/" xr:uid="{00000000-0004-0000-0300-00007C020000}"/>
    <hyperlink ref="B320" r:id="rId638" display="https://data.nlextract.nl/opentopo/400pixkm/gem/Gem-Waterland-OpenTopo.jpg" xr:uid="{00000000-0004-0000-0300-00007D020000}"/>
    <hyperlink ref="A321" r:id="rId639" display="https://www.weert.nl/" xr:uid="{00000000-0004-0000-0300-00007E020000}"/>
    <hyperlink ref="B321" r:id="rId640" display="https://data.nlextract.nl/opentopo/400pixkm/gem/Gem-Weert-OpenTopo.jpg" xr:uid="{00000000-0004-0000-0300-00007F020000}"/>
    <hyperlink ref="A322" r:id="rId641" display="https://www.weesp.nl/" xr:uid="{00000000-0004-0000-0300-000080020000}"/>
    <hyperlink ref="B322" r:id="rId642" display="https://data.nlextract.nl/opentopo/400pixkm/gem/Gem-Weesp-OpenTopo.jpg" xr:uid="{00000000-0004-0000-0300-000081020000}"/>
    <hyperlink ref="A323" r:id="rId643" display="http://www.westbetuwe.nl/" xr:uid="{00000000-0004-0000-0300-000082020000}"/>
    <hyperlink ref="B323" r:id="rId644" display="https://data.nlextract.nl/opentopo/400pixkm/gem/Gem-West Betuwe-OpenTopo.jpg" xr:uid="{00000000-0004-0000-0300-000083020000}"/>
    <hyperlink ref="A324" r:id="rId645" display="https://www.westmaasenwaal.nl/" xr:uid="{00000000-0004-0000-0300-000084020000}"/>
    <hyperlink ref="B324" r:id="rId646" display="https://data.nlextract.nl/opentopo/400pixkm/gem/Gem-West Maas en Waal-OpenTopo.jpg" xr:uid="{00000000-0004-0000-0300-000085020000}"/>
    <hyperlink ref="A325" r:id="rId647" display="https://www.westerkwartier.nl/" xr:uid="{00000000-0004-0000-0300-000086020000}"/>
    <hyperlink ref="B325" r:id="rId648" display="https://data.nlextract.nl/opentopo/400pixkm/gem/Gem-Westerkwartier-OpenTopo.jpg" xr:uid="{00000000-0004-0000-0300-000087020000}"/>
    <hyperlink ref="A326" r:id="rId649" display="https://www.gemeentewesterveld.nl/" xr:uid="{00000000-0004-0000-0300-000088020000}"/>
    <hyperlink ref="B326" r:id="rId650" display="https://data.nlextract.nl/opentopo/400pixkm/gem/Gem-Westerveld-OpenTopo.jpg" xr:uid="{00000000-0004-0000-0300-000089020000}"/>
    <hyperlink ref="A327" r:id="rId651" display="https://www.westervoort.nl/" xr:uid="{00000000-0004-0000-0300-00008A020000}"/>
    <hyperlink ref="B327" r:id="rId652" display="https://data.nlextract.nl/opentopo/400pixkm/gem/Gem-Westervoort-OpenTopo.jpg" xr:uid="{00000000-0004-0000-0300-00008B020000}"/>
    <hyperlink ref="A328" r:id="rId653" display="https://www.westerwolde.nl/" xr:uid="{00000000-0004-0000-0300-00008C020000}"/>
    <hyperlink ref="B328" r:id="rId654" display="https://data.nlextract.nl/opentopo/400pixkm/gem/Gem-Westerwolde-OpenTopo.jpg" xr:uid="{00000000-0004-0000-0300-00008D020000}"/>
    <hyperlink ref="A329" r:id="rId655" display="https://www.gemeentewestland.nl/" xr:uid="{00000000-0004-0000-0300-00008E020000}"/>
    <hyperlink ref="B329" r:id="rId656" display="https://data.nlextract.nl/opentopo/400pixkm/gem/Gem-Westland-OpenTopo.jpg" xr:uid="{00000000-0004-0000-0300-00008F020000}"/>
    <hyperlink ref="A330" r:id="rId657" display="https://www.weststellingwerf.nl/" xr:uid="{00000000-0004-0000-0300-000090020000}"/>
    <hyperlink ref="B330" r:id="rId658" display="https://data.nlextract.nl/opentopo/400pixkm/gem/Gem-Weststellingwerf-OpenTopo.jpg" xr:uid="{00000000-0004-0000-0300-000091020000}"/>
    <hyperlink ref="A331" r:id="rId659" display="https://www.westvoorne.nl/" xr:uid="{00000000-0004-0000-0300-000092020000}"/>
    <hyperlink ref="B331" r:id="rId660" display="https://data.nlextract.nl/opentopo/400pixkm/gem/Gem-Westvoorne-OpenTopo.jpg" xr:uid="{00000000-0004-0000-0300-000093020000}"/>
    <hyperlink ref="A332" r:id="rId661" display="https://www.wierden.nl/" xr:uid="{00000000-0004-0000-0300-000094020000}"/>
    <hyperlink ref="B332" r:id="rId662" display="https://data.nlextract.nl/opentopo/400pixkm/gem/Gem-Wierden-OpenTopo.jpg" xr:uid="{00000000-0004-0000-0300-000095020000}"/>
    <hyperlink ref="A333" r:id="rId663" display="https://www.wijchen.nl/" xr:uid="{00000000-0004-0000-0300-000096020000}"/>
    <hyperlink ref="B333" r:id="rId664" display="https://data.nlextract.nl/opentopo/400pixkm/gem/Gem-Wijchen-OpenTopo.jpg" xr:uid="{00000000-0004-0000-0300-000097020000}"/>
    <hyperlink ref="A334" r:id="rId665" display="https://www.wijdemeren.nl/" xr:uid="{00000000-0004-0000-0300-000098020000}"/>
    <hyperlink ref="B334" r:id="rId666" display="https://data.nlextract.nl/opentopo/400pixkm/gem/Gem-Wijdemeren-OpenTopo.jpg" xr:uid="{00000000-0004-0000-0300-000099020000}"/>
    <hyperlink ref="A335" r:id="rId667" display="https://www.wijkbijduurstede.nl/" xr:uid="{00000000-0004-0000-0300-00009A020000}"/>
    <hyperlink ref="B335" r:id="rId668" display="https://data.nlextract.nl/opentopo/400pixkm/gem/Gem-Wijk bij Duurstede-OpenTopo.jpg" xr:uid="{00000000-0004-0000-0300-00009B020000}"/>
    <hyperlink ref="A336" r:id="rId669" display="https://www.winterswijk.nl/" xr:uid="{00000000-0004-0000-0300-00009C020000}"/>
    <hyperlink ref="B336" r:id="rId670" display="https://data.nlextract.nl/opentopo/400pixkm/gem/Gem-Winterswijk-OpenTopo.jpg" xr:uid="{00000000-0004-0000-0300-00009D020000}"/>
    <hyperlink ref="A337" r:id="rId671" display="https://www.woensdrecht.nl/" xr:uid="{00000000-0004-0000-0300-00009E020000}"/>
    <hyperlink ref="B337" r:id="rId672" display="https://data.nlextract.nl/opentopo/400pixkm/gem/Gem-Woensdrecht-OpenTopo.jpg" xr:uid="{00000000-0004-0000-0300-00009F020000}"/>
    <hyperlink ref="A338" r:id="rId673" display="https://www.woerden.nl/" xr:uid="{00000000-0004-0000-0300-0000A0020000}"/>
    <hyperlink ref="B338" r:id="rId674" display="https://data.nlextract.nl/opentopo/400pixkm/gem/Gem-Woerden-OpenTopo.jpg" xr:uid="{00000000-0004-0000-0300-0000A1020000}"/>
    <hyperlink ref="A339" r:id="rId675" display="https://www.dewolden.nl/" xr:uid="{00000000-0004-0000-0300-0000A2020000}"/>
    <hyperlink ref="B339" r:id="rId676" display="https://data.nlextract.nl/opentopo/400pixkm/gem/Gem-De Wolden-OpenTopo.jpg" xr:uid="{00000000-0004-0000-0300-0000A3020000}"/>
    <hyperlink ref="A340" r:id="rId677" display="https://www.wormerland.nl/mozard/mozardstart" xr:uid="{00000000-0004-0000-0300-0000A4020000}"/>
    <hyperlink ref="B340" r:id="rId678" display="https://data.nlextract.nl/opentopo/400pixkm/gem/Gem-Wormerland-OpenTopo.jpg" xr:uid="{00000000-0004-0000-0300-0000A5020000}"/>
    <hyperlink ref="A341" r:id="rId679" display="https://www.woudenberg.nl/onderwerpen/inwoners" xr:uid="{00000000-0004-0000-0300-0000A6020000}"/>
    <hyperlink ref="B341" r:id="rId680" display="https://data.nlextract.nl/opentopo/400pixkm/gem/Gem-Woudenberg-OpenTopo.jpg" xr:uid="{00000000-0004-0000-0300-0000A7020000}"/>
    <hyperlink ref="A342" r:id="rId681" display="https://www.zaanstad.nl/mozard/!suite05.scherm1239" xr:uid="{00000000-0004-0000-0300-0000A8020000}"/>
    <hyperlink ref="B342" r:id="rId682" display="https://data.nlextract.nl/opentopo/400pixkm/gem/Gem-Zaanstad-OpenTopo.jpg" xr:uid="{00000000-0004-0000-0300-0000A9020000}"/>
    <hyperlink ref="A343" r:id="rId683" display="https://www.zaltbommel.nl/" xr:uid="{00000000-0004-0000-0300-0000AA020000}"/>
    <hyperlink ref="B343" r:id="rId684" display="https://data.nlextract.nl/opentopo/400pixkm/gem/Gem-Zaltbommel-OpenTopo.jpg" xr:uid="{00000000-0004-0000-0300-0000AB020000}"/>
    <hyperlink ref="A344" r:id="rId685" display="https://www.zandvoort.nl/" xr:uid="{00000000-0004-0000-0300-0000AC020000}"/>
    <hyperlink ref="B344" r:id="rId686" display="https://data.nlextract.nl/opentopo/400pixkm/gem/Gem-Zandvoort-OpenTopo.jpg" xr:uid="{00000000-0004-0000-0300-0000AD020000}"/>
    <hyperlink ref="A345" r:id="rId687" display="https://www.zeewolde.nl/gemeente" xr:uid="{00000000-0004-0000-0300-0000AE020000}"/>
    <hyperlink ref="B345" r:id="rId688" display="https://data.nlextract.nl/opentopo/400pixkm/gem/Gem-Zeewolde-OpenTopo.jpg" xr:uid="{00000000-0004-0000-0300-0000AF020000}"/>
    <hyperlink ref="A346" r:id="rId689" display="https://www.zeist.nl/" xr:uid="{00000000-0004-0000-0300-0000B0020000}"/>
    <hyperlink ref="B346" r:id="rId690" display="https://data.nlextract.nl/opentopo/400pixkm/gem/Gem-Zeist-OpenTopo.jpg" xr:uid="{00000000-0004-0000-0300-0000B1020000}"/>
    <hyperlink ref="A347" r:id="rId691" display="https://www.zevenaar.nl/" xr:uid="{00000000-0004-0000-0300-0000B2020000}"/>
    <hyperlink ref="B347" r:id="rId692" display="https://data.nlextract.nl/opentopo/400pixkm/gem/Gem-Zevenaar-OpenTopo.jpg" xr:uid="{00000000-0004-0000-0300-0000B3020000}"/>
    <hyperlink ref="A348" r:id="rId693" display="https://www.zoetermeer.nl/" xr:uid="{00000000-0004-0000-0300-0000B4020000}"/>
    <hyperlink ref="B348" r:id="rId694" display="https://data.nlextract.nl/opentopo/400pixkm/gem/Gem-Zoetermeer-OpenTopo.jpg" xr:uid="{00000000-0004-0000-0300-0000B5020000}"/>
    <hyperlink ref="A349" r:id="rId695" display="https://www.zoeterwoude.nl/" xr:uid="{00000000-0004-0000-0300-0000B6020000}"/>
    <hyperlink ref="B349" r:id="rId696" display="https://data.nlextract.nl/opentopo/400pixkm/gem/Gem-Zoeterwoude-OpenTopo.jpg" xr:uid="{00000000-0004-0000-0300-0000B7020000}"/>
    <hyperlink ref="A350" r:id="rId697" display="https://www.zuidplas.nl/" xr:uid="{00000000-0004-0000-0300-0000B8020000}"/>
    <hyperlink ref="B350" r:id="rId698" display="https://data.nlextract.nl/opentopo/400pixkm/gem/Gem-Zuidplas-OpenTopo.jpg" xr:uid="{00000000-0004-0000-0300-0000B9020000}"/>
    <hyperlink ref="A351" r:id="rId699" display="https://www.zundert.nl/" xr:uid="{00000000-0004-0000-0300-0000BA020000}"/>
    <hyperlink ref="B351" r:id="rId700" display="https://data.nlextract.nl/opentopo/400pixkm/gem/Gem-Zundert-OpenTopo.jpg" xr:uid="{00000000-0004-0000-0300-0000BB020000}"/>
    <hyperlink ref="A352" r:id="rId701" display="https://www.zutphen.nl/" xr:uid="{00000000-0004-0000-0300-0000BC020000}"/>
    <hyperlink ref="B352" r:id="rId702" display="https://data.nlextract.nl/opentopo/400pixkm/gem/Gem-Zutphen-OpenTopo.jpg" xr:uid="{00000000-0004-0000-0300-0000BD020000}"/>
    <hyperlink ref="A353" r:id="rId703" display="https://www.zwartewaterland.nl/" xr:uid="{00000000-0004-0000-0300-0000BE020000}"/>
    <hyperlink ref="B353" r:id="rId704" display="https://data.nlextract.nl/opentopo/400pixkm/gem/Gem-Zwartewaterland-OpenTopo.jpg" xr:uid="{00000000-0004-0000-0300-0000BF020000}"/>
    <hyperlink ref="A354" r:id="rId705" display="https://www.zwijndrecht.nl/" xr:uid="{00000000-0004-0000-0300-0000C0020000}"/>
    <hyperlink ref="B354" r:id="rId706" display="https://data.nlextract.nl/opentopo/400pixkm/gem/Gem-Zwijndrecht-OpenTopo.jpg" xr:uid="{00000000-0004-0000-0300-0000C1020000}"/>
    <hyperlink ref="A355" r:id="rId707" display="https://www.zwolle.nl/" xr:uid="{00000000-0004-0000-0300-0000C2020000}"/>
    <hyperlink ref="B355" r:id="rId708" display="https://data.nlextract.nl/opentopo/400pixkm/gem/Gem-Zwolle-OpenTopo.jpg" xr:uid="{00000000-0004-0000-0300-0000C3020000}"/>
    <hyperlink ref="H1" display="Aa en Hunze" xr:uid="{00000000-0004-0000-0300-0000C4020000}"/>
    <hyperlink ref="H2" display="Aalsmeer" xr:uid="{00000000-0004-0000-0300-0000C5020000}"/>
    <hyperlink ref="H3" display="Aalten" xr:uid="{00000000-0004-0000-0300-0000C6020000}"/>
    <hyperlink ref="H4" display="Achtkarspelen" xr:uid="{00000000-0004-0000-0300-0000C7020000}"/>
    <hyperlink ref="H5" display="Alblasserdam" xr:uid="{00000000-0004-0000-0300-0000C8020000}"/>
    <hyperlink ref="H6" display="Albrandswaard" xr:uid="{00000000-0004-0000-0300-0000C9020000}"/>
    <hyperlink ref="H7" display="Alkmaar" xr:uid="{00000000-0004-0000-0300-0000CA020000}"/>
    <hyperlink ref="H8" display="Almelo" xr:uid="{00000000-0004-0000-0300-0000CB020000}"/>
    <hyperlink ref="H9" display="Almere" xr:uid="{00000000-0004-0000-0300-0000CC020000}"/>
    <hyperlink ref="H10" display="Alphen aan den Rijn" xr:uid="{00000000-0004-0000-0300-0000CD020000}"/>
    <hyperlink ref="H11" display="Alphen-Chaam" xr:uid="{00000000-0004-0000-0300-0000CE020000}"/>
    <hyperlink ref="H12" display="Altena" xr:uid="{00000000-0004-0000-0300-0000CF020000}"/>
    <hyperlink ref="H13" display="Ameland" xr:uid="{00000000-0004-0000-0300-0000D0020000}"/>
    <hyperlink ref="H14" display="Amersfoort" xr:uid="{00000000-0004-0000-0300-0000D1020000}"/>
    <hyperlink ref="H15" display="Amstelveen" xr:uid="{00000000-0004-0000-0300-0000D2020000}"/>
    <hyperlink ref="H16" display="Amsterdam" xr:uid="{00000000-0004-0000-0300-0000D3020000}"/>
    <hyperlink ref="H17" display="Apeldoorn" xr:uid="{00000000-0004-0000-0300-0000D4020000}"/>
    <hyperlink ref="H18" display="Appingedam" xr:uid="{00000000-0004-0000-0300-0000D5020000}"/>
    <hyperlink ref="H19" display="Arnhem" xr:uid="{00000000-0004-0000-0300-0000D6020000}"/>
    <hyperlink ref="H20" display="Assen" xr:uid="{00000000-0004-0000-0300-0000D7020000}"/>
    <hyperlink ref="H21" display="Asten" xr:uid="{00000000-0004-0000-0300-0000D8020000}"/>
    <hyperlink ref="H22" display="Baarle-Nassau" xr:uid="{00000000-0004-0000-0300-0000D9020000}"/>
    <hyperlink ref="H23" display="Baarn" xr:uid="{00000000-0004-0000-0300-0000DA020000}"/>
    <hyperlink ref="H24" display="Barendrecht" xr:uid="{00000000-0004-0000-0300-0000DB020000}"/>
    <hyperlink ref="H25" display="Barneveld" xr:uid="{00000000-0004-0000-0300-0000DC020000}"/>
    <hyperlink ref="H26" display="Beek" xr:uid="{00000000-0004-0000-0300-0000DD020000}"/>
    <hyperlink ref="H27" display="Beekdaelen" xr:uid="{00000000-0004-0000-0300-0000DE020000}"/>
    <hyperlink ref="H28" display="Beemster" xr:uid="{00000000-0004-0000-0300-0000DF020000}"/>
    <hyperlink ref="H29" display="Beesel" xr:uid="{00000000-0004-0000-0300-0000E0020000}"/>
    <hyperlink ref="H30" display="Berg en Dal" xr:uid="{00000000-0004-0000-0300-0000E1020000}"/>
    <hyperlink ref="H31" display="Bergeijk" xr:uid="{00000000-0004-0000-0300-0000E2020000}"/>
    <hyperlink ref="H32" display="Bergen (L)" xr:uid="{00000000-0004-0000-0300-0000E3020000}"/>
    <hyperlink ref="H33" display="Bergen (NH)" xr:uid="{00000000-0004-0000-0300-0000E4020000}"/>
    <hyperlink ref="H34" display="Bergen op Zoom" xr:uid="{00000000-0004-0000-0300-0000E5020000}"/>
    <hyperlink ref="H35" display="Berkelland" xr:uid="{00000000-0004-0000-0300-0000E6020000}"/>
    <hyperlink ref="H36" display="Bernheze" xr:uid="{00000000-0004-0000-0300-0000E7020000}"/>
    <hyperlink ref="H37" display="Best" xr:uid="{00000000-0004-0000-0300-0000E8020000}"/>
    <hyperlink ref="H38" display="Beuningen" xr:uid="{00000000-0004-0000-0300-0000E9020000}"/>
    <hyperlink ref="H39" display="Beverwijk" xr:uid="{00000000-0004-0000-0300-0000EA020000}"/>
    <hyperlink ref="H40" display="Bladel" xr:uid="{00000000-0004-0000-0300-0000EB020000}"/>
    <hyperlink ref="H41" display="Blaricum" xr:uid="{00000000-0004-0000-0300-0000EC020000}"/>
    <hyperlink ref="H42" display="Bloemendaal" xr:uid="{00000000-0004-0000-0300-0000ED020000}"/>
    <hyperlink ref="H43" display="Bodegraven-Reeuwijk" xr:uid="{00000000-0004-0000-0300-0000EE020000}"/>
    <hyperlink ref="H44" display="Boekel" xr:uid="{00000000-0004-0000-0300-0000EF020000}"/>
    <hyperlink ref="H45" display="Borger-Odoorn" xr:uid="{00000000-0004-0000-0300-0000F0020000}"/>
    <hyperlink ref="H46" display="Borne" xr:uid="{00000000-0004-0000-0300-0000F1020000}"/>
    <hyperlink ref="H47" display="Borsele" xr:uid="{00000000-0004-0000-0300-0000F2020000}"/>
    <hyperlink ref="H48" display="Boxmeer" xr:uid="{00000000-0004-0000-0300-0000F3020000}"/>
    <hyperlink ref="H49" display="Boxtel" xr:uid="{00000000-0004-0000-0300-0000F4020000}"/>
    <hyperlink ref="H50" display="Breda" xr:uid="{00000000-0004-0000-0300-0000F5020000}"/>
    <hyperlink ref="H51" display="Brielle" xr:uid="{00000000-0004-0000-0300-0000F6020000}"/>
    <hyperlink ref="H52" display="Bronckhorst" xr:uid="{00000000-0004-0000-0300-0000F7020000}"/>
    <hyperlink ref="H53" display="Brummen" xr:uid="{00000000-0004-0000-0300-0000F8020000}"/>
    <hyperlink ref="H54" display="Brunssum" xr:uid="{00000000-0004-0000-0300-0000F9020000}"/>
    <hyperlink ref="H55" display="Bunnik" xr:uid="{00000000-0004-0000-0300-0000FA020000}"/>
    <hyperlink ref="H56" display="Bunschoten" xr:uid="{00000000-0004-0000-0300-0000FB020000}"/>
    <hyperlink ref="H57" display="Buren" xr:uid="{00000000-0004-0000-0300-0000FC020000}"/>
    <hyperlink ref="H58" display="Capelle aan den IJssel" xr:uid="{00000000-0004-0000-0300-0000FD020000}"/>
    <hyperlink ref="H59" display="Castricum" xr:uid="{00000000-0004-0000-0300-0000FE020000}"/>
    <hyperlink ref="H60" display="Coevorden" xr:uid="{00000000-0004-0000-0300-0000FF020000}"/>
    <hyperlink ref="H61" display="Cranendonck" xr:uid="{00000000-0004-0000-0300-000000030000}"/>
    <hyperlink ref="H62" display="Cuijk" xr:uid="{00000000-0004-0000-0300-000001030000}"/>
    <hyperlink ref="H63" display="Culemborg" xr:uid="{00000000-0004-0000-0300-000002030000}"/>
    <hyperlink ref="H64" display="Dalfsen" xr:uid="{00000000-0004-0000-0300-000003030000}"/>
    <hyperlink ref="H65" display="Dantumadiel" xr:uid="{00000000-0004-0000-0300-000004030000}"/>
    <hyperlink ref="H66" display="De Bilt" xr:uid="{00000000-0004-0000-0300-000005030000}"/>
    <hyperlink ref="H67" display="De Fryske Marren" xr:uid="{00000000-0004-0000-0300-000006030000}"/>
    <hyperlink ref="H68" display="De Ronde Venen" xr:uid="{00000000-0004-0000-0300-000007030000}"/>
    <hyperlink ref="H69" display="De Wolden" xr:uid="{00000000-0004-0000-0300-000008030000}"/>
    <hyperlink ref="H70" display="Delft" xr:uid="{00000000-0004-0000-0300-000009030000}"/>
    <hyperlink ref="H71" display="Delfzijl" xr:uid="{00000000-0004-0000-0300-00000A030000}"/>
    <hyperlink ref="H72" display="Den Helder" xr:uid="{00000000-0004-0000-0300-00000B030000}"/>
    <hyperlink ref="H73" display="Deurne" xr:uid="{00000000-0004-0000-0300-00000C030000}"/>
    <hyperlink ref="H74" display="Deventer" xr:uid="{00000000-0004-0000-0300-00000D030000}"/>
    <hyperlink ref="H75" display="Diemen" xr:uid="{00000000-0004-0000-0300-00000E030000}"/>
    <hyperlink ref="H76" display="Dinkelland" xr:uid="{00000000-0004-0000-0300-00000F030000}"/>
    <hyperlink ref="H77" display="Doesburg" xr:uid="{00000000-0004-0000-0300-000010030000}"/>
    <hyperlink ref="H78" display="Doetinchem" xr:uid="{00000000-0004-0000-0300-000011030000}"/>
    <hyperlink ref="H79" display="Dongen" xr:uid="{00000000-0004-0000-0300-000012030000}"/>
    <hyperlink ref="H80" display="Dordrecht" xr:uid="{00000000-0004-0000-0300-000013030000}"/>
    <hyperlink ref="H81" display="Drechterland" xr:uid="{00000000-0004-0000-0300-000014030000}"/>
    <hyperlink ref="H82" display="Drimmelen" xr:uid="{00000000-0004-0000-0300-000015030000}"/>
    <hyperlink ref="H83" display="Dronten" xr:uid="{00000000-0004-0000-0300-000016030000}"/>
    <hyperlink ref="H84" display="Druten" xr:uid="{00000000-0004-0000-0300-000017030000}"/>
    <hyperlink ref="H85" display="Duiven" xr:uid="{00000000-0004-0000-0300-000018030000}"/>
    <hyperlink ref="H86" display="Echt-Susteren" xr:uid="{00000000-0004-0000-0300-000019030000}"/>
    <hyperlink ref="H87" display="Edam-Volendam" xr:uid="{00000000-0004-0000-0300-00001A030000}"/>
    <hyperlink ref="H88" display="Ede" xr:uid="{00000000-0004-0000-0300-00001B030000}"/>
    <hyperlink ref="H89" display="Eemnes" xr:uid="{00000000-0004-0000-0300-00001C030000}"/>
    <hyperlink ref="H90" display="Eersel" xr:uid="{00000000-0004-0000-0300-00001D030000}"/>
    <hyperlink ref="H91" display="Eijsden-Margraten" xr:uid="{00000000-0004-0000-0300-00001E030000}"/>
    <hyperlink ref="H92" display="Eindhoven" xr:uid="{00000000-0004-0000-0300-00001F030000}"/>
    <hyperlink ref="H93" display="Elburg" xr:uid="{00000000-0004-0000-0300-000020030000}"/>
    <hyperlink ref="H94" display="Emmen" xr:uid="{00000000-0004-0000-0300-000021030000}"/>
    <hyperlink ref="H95" display="Enkhuizen" xr:uid="{00000000-0004-0000-0300-000022030000}"/>
    <hyperlink ref="H96" display="Enschede" xr:uid="{00000000-0004-0000-0300-000023030000}"/>
    <hyperlink ref="H97" display="Epe" xr:uid="{00000000-0004-0000-0300-000024030000}"/>
    <hyperlink ref="H98" display="Ermelo" xr:uid="{00000000-0004-0000-0300-000025030000}"/>
    <hyperlink ref="H99" display="Etten-Leur" xr:uid="{00000000-0004-0000-0300-000026030000}"/>
    <hyperlink ref="H100" display="Geertruidenberg" xr:uid="{00000000-0004-0000-0300-000027030000}"/>
    <hyperlink ref="H101" display="Geldrop-Mierlo" xr:uid="{00000000-0004-0000-0300-000028030000}"/>
    <hyperlink ref="H102" display="Gemert-Bakel" xr:uid="{00000000-0004-0000-0300-000029030000}"/>
    <hyperlink ref="H103" display="Gennep" xr:uid="{00000000-0004-0000-0300-00002A030000}"/>
    <hyperlink ref="H104" display="Gilze en Rijen" xr:uid="{00000000-0004-0000-0300-00002B030000}"/>
    <hyperlink ref="H105" display="Goeree-Overflakkee" xr:uid="{00000000-0004-0000-0300-00002C030000}"/>
    <hyperlink ref="H106" display="Goes" xr:uid="{00000000-0004-0000-0300-00002D030000}"/>
    <hyperlink ref="H107" display="Goirle" xr:uid="{00000000-0004-0000-0300-00002E030000}"/>
    <hyperlink ref="H108" display="Gooise Meren" xr:uid="{00000000-0004-0000-0300-00002F030000}"/>
    <hyperlink ref="H109" display="Gorinchem" xr:uid="{00000000-0004-0000-0300-000030030000}"/>
    <hyperlink ref="H110" display="Gouda" xr:uid="{00000000-0004-0000-0300-000031030000}"/>
    <hyperlink ref="H111" display="Grave" xr:uid="{00000000-0004-0000-0300-000032030000}"/>
    <hyperlink ref="H112" display="Groningen" xr:uid="{00000000-0004-0000-0300-000033030000}"/>
    <hyperlink ref="H113" display="Gulpen-Wittem" xr:uid="{00000000-0004-0000-0300-000034030000}"/>
    <hyperlink ref="H114" display="Haaksbergen" xr:uid="{00000000-0004-0000-0300-000035030000}"/>
    <hyperlink ref="H115" display="Haaren" xr:uid="{00000000-0004-0000-0300-000036030000}"/>
    <hyperlink ref="H116" display="Haarlem" xr:uid="{00000000-0004-0000-0300-000037030000}"/>
    <hyperlink ref="H117" display="Haarlemmermeer" xr:uid="{00000000-0004-0000-0300-000038030000}"/>
    <hyperlink ref="H118" display="Halderberge" xr:uid="{00000000-0004-0000-0300-000039030000}"/>
    <hyperlink ref="H119" display="Hardenberg" xr:uid="{00000000-0004-0000-0300-00003A030000}"/>
    <hyperlink ref="H120" display="Harderwijk" xr:uid="{00000000-0004-0000-0300-00003B030000}"/>
    <hyperlink ref="H121" display="Hardinxveld-Giessendam" xr:uid="{00000000-0004-0000-0300-00003C030000}"/>
    <hyperlink ref="H122" display="Harlingen" xr:uid="{00000000-0004-0000-0300-00003D030000}"/>
    <hyperlink ref="H123" display="Hattem" xr:uid="{00000000-0004-0000-0300-00003E030000}"/>
    <hyperlink ref="H124" display="Heemskerk" xr:uid="{00000000-0004-0000-0300-00003F030000}"/>
    <hyperlink ref="H125" display="Heemstede" xr:uid="{00000000-0004-0000-0300-000040030000}"/>
    <hyperlink ref="H126" display="Heerde" xr:uid="{00000000-0004-0000-0300-000041030000}"/>
    <hyperlink ref="H127" display="Heerenveen" xr:uid="{00000000-0004-0000-0300-000042030000}"/>
    <hyperlink ref="H128" display="Heerhugowaard" xr:uid="{00000000-0004-0000-0300-000043030000}"/>
    <hyperlink ref="H129" display="Heerlen" xr:uid="{00000000-0004-0000-0300-000044030000}"/>
    <hyperlink ref="H130" display="Heeze-Leende" xr:uid="{00000000-0004-0000-0300-000045030000}"/>
    <hyperlink ref="H131" display="Heiloo" xr:uid="{00000000-0004-0000-0300-000046030000}"/>
    <hyperlink ref="H132" display="Hellendoorn" xr:uid="{00000000-0004-0000-0300-000047030000}"/>
    <hyperlink ref="H133" display="Hellevoetsluis" xr:uid="{00000000-0004-0000-0300-000048030000}"/>
    <hyperlink ref="H134" display="Helmond" xr:uid="{00000000-0004-0000-0300-000049030000}"/>
    <hyperlink ref="H135" display="Hendrik-Ido-Ambacht" xr:uid="{00000000-0004-0000-0300-00004A030000}"/>
    <hyperlink ref="H136" display="Hengelo (O)" xr:uid="{00000000-0004-0000-0300-00004B030000}"/>
    <hyperlink ref="H137" display="Het Hogeland" xr:uid="{00000000-0004-0000-0300-00004C030000}"/>
    <hyperlink ref="H138" display="Heumen" xr:uid="{00000000-0004-0000-0300-00004D030000}"/>
    <hyperlink ref="H139" display="Heusden" xr:uid="{00000000-0004-0000-0300-00004E030000}"/>
    <hyperlink ref="H140" display="Hillegom" xr:uid="{00000000-0004-0000-0300-00004F030000}"/>
    <hyperlink ref="H141" display="Hilvarenbeek" xr:uid="{00000000-0004-0000-0300-000050030000}"/>
    <hyperlink ref="H142" display="Hilversum" xr:uid="{00000000-0004-0000-0300-000051030000}"/>
    <hyperlink ref="H143" display="Hoeksche Waard" xr:uid="{00000000-0004-0000-0300-000052030000}"/>
    <hyperlink ref="H144" display="Hof van Twente" xr:uid="{00000000-0004-0000-0300-000053030000}"/>
    <hyperlink ref="H145" display="Hollands Kroon" xr:uid="{00000000-0004-0000-0300-000054030000}"/>
    <hyperlink ref="H146" display="Hoogeveen" xr:uid="{00000000-0004-0000-0300-000055030000}"/>
    <hyperlink ref="H147" display="Hoorn" xr:uid="{00000000-0004-0000-0300-000056030000}"/>
    <hyperlink ref="H148" display="Horst aan de Maas" xr:uid="{00000000-0004-0000-0300-000057030000}"/>
    <hyperlink ref="H149" display="Houten" xr:uid="{00000000-0004-0000-0300-000058030000}"/>
    <hyperlink ref="H150" display="Huizen" xr:uid="{00000000-0004-0000-0300-000059030000}"/>
    <hyperlink ref="H151" display="Hulst" xr:uid="{00000000-0004-0000-0300-00005A030000}"/>
    <hyperlink ref="H152" display="IJsselstein" xr:uid="{00000000-0004-0000-0300-00005B030000}"/>
    <hyperlink ref="H153" display="Kaag en Braassem" xr:uid="{00000000-0004-0000-0300-00005C030000}"/>
    <hyperlink ref="H154" display="Kampen" xr:uid="{00000000-0004-0000-0300-00005D030000}"/>
    <hyperlink ref="H155" display="Kapelle" xr:uid="{00000000-0004-0000-0300-00005E030000}"/>
    <hyperlink ref="H156" display="Katwijk" xr:uid="{00000000-0004-0000-0300-00005F030000}"/>
    <hyperlink ref="H157" display="Kerkrade" xr:uid="{00000000-0004-0000-0300-000060030000}"/>
    <hyperlink ref="H158" display="Koggenland" xr:uid="{00000000-0004-0000-0300-000061030000}"/>
    <hyperlink ref="H159" display="Krimpen aan den IJssel" xr:uid="{00000000-0004-0000-0300-000062030000}"/>
    <hyperlink ref="H160" display="Krimpenerwaard" xr:uid="{00000000-0004-0000-0300-000063030000}"/>
    <hyperlink ref="H161" display="Laarbeek" xr:uid="{00000000-0004-0000-0300-000064030000}"/>
    <hyperlink ref="H162" display="Landerd" xr:uid="{00000000-0004-0000-0300-000065030000}"/>
    <hyperlink ref="H163" display="Landgraaf" xr:uid="{00000000-0004-0000-0300-000066030000}"/>
    <hyperlink ref="H164" display="Landsmeer" xr:uid="{00000000-0004-0000-0300-000067030000}"/>
    <hyperlink ref="H165" display="Langedijk" xr:uid="{00000000-0004-0000-0300-000068030000}"/>
    <hyperlink ref="H166" display="Lansingerland" xr:uid="{00000000-0004-0000-0300-000069030000}"/>
    <hyperlink ref="H167" display="Laren" xr:uid="{00000000-0004-0000-0300-00006A030000}"/>
    <hyperlink ref="H168" display="Leeuwarden" xr:uid="{00000000-0004-0000-0300-00006B030000}"/>
    <hyperlink ref="H169" display="Leiden" xr:uid="{00000000-0004-0000-0300-00006C030000}"/>
    <hyperlink ref="H170" display="Leiderdorp" xr:uid="{00000000-0004-0000-0300-00006D030000}"/>
    <hyperlink ref="H171" display="Leidschendam-Voorburg" xr:uid="{00000000-0004-0000-0300-00006E030000}"/>
    <hyperlink ref="H172" display="Lelystad" xr:uid="{00000000-0004-0000-0300-00006F030000}"/>
    <hyperlink ref="H173" display="Leudal" xr:uid="{00000000-0004-0000-0300-000070030000}"/>
    <hyperlink ref="H174" display="Leusden" xr:uid="{00000000-0004-0000-0300-000071030000}"/>
    <hyperlink ref="H175" display="Lingewaard" xr:uid="{00000000-0004-0000-0300-000072030000}"/>
    <hyperlink ref="H176" display="Lisse" xr:uid="{00000000-0004-0000-0300-000073030000}"/>
    <hyperlink ref="H177" display="Lochem" xr:uid="{00000000-0004-0000-0300-000074030000}"/>
    <hyperlink ref="H178" display="Loon op Zand" xr:uid="{00000000-0004-0000-0300-000075030000}"/>
    <hyperlink ref="H179" display="Lopik" xr:uid="{00000000-0004-0000-0300-000076030000}"/>
    <hyperlink ref="H180" display="Loppersum" xr:uid="{00000000-0004-0000-0300-000077030000}"/>
    <hyperlink ref="H181" display="Losser" xr:uid="{00000000-0004-0000-0300-000078030000}"/>
    <hyperlink ref="H182" display="Maasdriel" xr:uid="{00000000-0004-0000-0300-000079030000}"/>
    <hyperlink ref="H183" display="Maasgouw" xr:uid="{00000000-0004-0000-0300-00007A030000}"/>
    <hyperlink ref="H184" display="Maassluis" xr:uid="{00000000-0004-0000-0300-00007B030000}"/>
    <hyperlink ref="H185" display="Maastricht" xr:uid="{00000000-0004-0000-0300-00007C030000}"/>
    <hyperlink ref="H186" display="Medemblik" xr:uid="{00000000-0004-0000-0300-00007D030000}"/>
    <hyperlink ref="H187" display="Meerssen" xr:uid="{00000000-0004-0000-0300-00007E030000}"/>
    <hyperlink ref="H188" display="Meierijstad" xr:uid="{00000000-0004-0000-0300-00007F030000}"/>
    <hyperlink ref="H189" display="Meppel" xr:uid="{00000000-0004-0000-0300-000080030000}"/>
    <hyperlink ref="H190" display="Middelburg" xr:uid="{00000000-0004-0000-0300-000081030000}"/>
    <hyperlink ref="H191" display="Midden-Delfland" xr:uid="{00000000-0004-0000-0300-000082030000}"/>
    <hyperlink ref="H192" display="Midden-Drenthe" xr:uid="{00000000-0004-0000-0300-000083030000}"/>
    <hyperlink ref="H193" display="Midden-Groningen" xr:uid="{00000000-0004-0000-0300-000084030000}"/>
    <hyperlink ref="H194" display="Mill en Sint Hubert" xr:uid="{00000000-0004-0000-0300-000085030000}"/>
    <hyperlink ref="H195" display="Moerdijk" xr:uid="{00000000-0004-0000-0300-000086030000}"/>
    <hyperlink ref="H196" display="Molenlanden" xr:uid="{00000000-0004-0000-0300-000087030000}"/>
    <hyperlink ref="H197" display="Montferland" xr:uid="{00000000-0004-0000-0300-000088030000}"/>
    <hyperlink ref="H198" display="Montfoort" xr:uid="{00000000-0004-0000-0300-000089030000}"/>
    <hyperlink ref="H199" display="Mook en Middelaar" xr:uid="{00000000-0004-0000-0300-00008A030000}"/>
    <hyperlink ref="H200" display="Neder-Betuwe" xr:uid="{00000000-0004-0000-0300-00008B030000}"/>
    <hyperlink ref="H201" display="Nederweert" xr:uid="{00000000-0004-0000-0300-00008C030000}"/>
    <hyperlink ref="H202" display="Nieuwegein" xr:uid="{00000000-0004-0000-0300-00008D030000}"/>
    <hyperlink ref="H203" display="Nieuwkoop" xr:uid="{00000000-0004-0000-0300-00008E030000}"/>
    <hyperlink ref="H204" display="Nijkerk" xr:uid="{00000000-0004-0000-0300-00008F030000}"/>
    <hyperlink ref="H205" display="Nijmegen" xr:uid="{00000000-0004-0000-0300-000090030000}"/>
    <hyperlink ref="H206" display="Nissewaard" xr:uid="{00000000-0004-0000-0300-000091030000}"/>
    <hyperlink ref="H207" display="Noardeast-Fryslân" xr:uid="{00000000-0004-0000-0300-000092030000}"/>
    <hyperlink ref="H208" display="Noord-Beveland" xr:uid="{00000000-0004-0000-0300-000093030000}"/>
    <hyperlink ref="H209" display="Noordenveld" xr:uid="{00000000-0004-0000-0300-000094030000}"/>
    <hyperlink ref="H210" display="Noordoostpolder" xr:uid="{00000000-0004-0000-0300-000095030000}"/>
    <hyperlink ref="H211" display="Noordwijk" xr:uid="{00000000-0004-0000-0300-000096030000}"/>
    <hyperlink ref="H212" display="Nuenen, Gerwen en Nederwetten" xr:uid="{00000000-0004-0000-0300-000097030000}"/>
    <hyperlink ref="H213" display="Nunspeet" xr:uid="{00000000-0004-0000-0300-000098030000}"/>
    <hyperlink ref="H214" display="Oegstgeest" xr:uid="{00000000-0004-0000-0300-000099030000}"/>
    <hyperlink ref="H215" display="Oirschot" xr:uid="{00000000-0004-0000-0300-00009A030000}"/>
    <hyperlink ref="H216" display="Oisterwijk" xr:uid="{00000000-0004-0000-0300-00009B030000}"/>
    <hyperlink ref="H217" display="Oldambt" xr:uid="{00000000-0004-0000-0300-00009C030000}"/>
    <hyperlink ref="H218" display="Oldebroek" xr:uid="{00000000-0004-0000-0300-00009D030000}"/>
    <hyperlink ref="H219" display="Oldenzaal" xr:uid="{00000000-0004-0000-0300-00009E030000}"/>
    <hyperlink ref="H220" display="Olst-Wijhe" xr:uid="{00000000-0004-0000-0300-00009F030000}"/>
    <hyperlink ref="H221" display="Ommen" xr:uid="{00000000-0004-0000-0300-0000A0030000}"/>
    <hyperlink ref="H222" display="Oost Gelre" xr:uid="{00000000-0004-0000-0300-0000A1030000}"/>
    <hyperlink ref="H223" display="Oosterhout" xr:uid="{00000000-0004-0000-0300-0000A2030000}"/>
    <hyperlink ref="H224" display="Ooststellingwerf" xr:uid="{00000000-0004-0000-0300-0000A3030000}"/>
    <hyperlink ref="H225" display="Oostzaan" xr:uid="{00000000-0004-0000-0300-0000A4030000}"/>
    <hyperlink ref="H226" display="Opmeer" xr:uid="{00000000-0004-0000-0300-0000A5030000}"/>
    <hyperlink ref="H227" display="Opsterland" xr:uid="{00000000-0004-0000-0300-0000A6030000}"/>
    <hyperlink ref="H228" display="Oss" xr:uid="{00000000-0004-0000-0300-0000A7030000}"/>
    <hyperlink ref="H229" display="Oude IJsselstreek" xr:uid="{00000000-0004-0000-0300-0000A8030000}"/>
    <hyperlink ref="H230" display="Ouder-Amstel" xr:uid="{00000000-0004-0000-0300-0000A9030000}"/>
    <hyperlink ref="H231" display="Oudewater" xr:uid="{00000000-0004-0000-0300-0000AA030000}"/>
    <hyperlink ref="H232" display="Overbetuwe" xr:uid="{00000000-0004-0000-0300-0000AB030000}"/>
    <hyperlink ref="H233" display="Papendrecht" xr:uid="{00000000-0004-0000-0300-0000AC030000}"/>
    <hyperlink ref="H234" display="Peel en Maas" xr:uid="{00000000-0004-0000-0300-0000AD030000}"/>
    <hyperlink ref="H235" display="Pekela" xr:uid="{00000000-0004-0000-0300-0000AE030000}"/>
    <hyperlink ref="H236" display="Pijnacker-Nootdorp" xr:uid="{00000000-0004-0000-0300-0000AF030000}"/>
    <hyperlink ref="H237" display="Purmerend" xr:uid="{00000000-0004-0000-0300-0000B0030000}"/>
    <hyperlink ref="H238" display="Putten" xr:uid="{00000000-0004-0000-0300-0000B1030000}"/>
    <hyperlink ref="H239" display="Raalte" xr:uid="{00000000-0004-0000-0300-0000B2030000}"/>
    <hyperlink ref="H240" display="Reimerswaal" xr:uid="{00000000-0004-0000-0300-0000B3030000}"/>
    <hyperlink ref="H241" display="Renkum" xr:uid="{00000000-0004-0000-0300-0000B4030000}"/>
    <hyperlink ref="H242" display="Renswoude" xr:uid="{00000000-0004-0000-0300-0000B5030000}"/>
    <hyperlink ref="H243" display="Reusel-De Mierden" xr:uid="{00000000-0004-0000-0300-0000B6030000}"/>
    <hyperlink ref="H244" display="Rheden" xr:uid="{00000000-0004-0000-0300-0000B7030000}"/>
    <hyperlink ref="H245" display="Rhenen" xr:uid="{00000000-0004-0000-0300-0000B8030000}"/>
    <hyperlink ref="H246" display="Ridderkerk" xr:uid="{00000000-0004-0000-0300-0000B9030000}"/>
    <hyperlink ref="H247" display="Rijssen-Holten" xr:uid="{00000000-0004-0000-0300-0000BA030000}"/>
    <hyperlink ref="H248" display="Rijswijk" xr:uid="{00000000-0004-0000-0300-0000BB030000}"/>
    <hyperlink ref="H249" display="Roerdalen" xr:uid="{00000000-0004-0000-0300-0000BC030000}"/>
    <hyperlink ref="H250" display="Roermond" xr:uid="{00000000-0004-0000-0300-0000BD030000}"/>
    <hyperlink ref="H251" display="Roosendaal" xr:uid="{00000000-0004-0000-0300-0000BE030000}"/>
    <hyperlink ref="H252" display="Rotterdam" xr:uid="{00000000-0004-0000-0300-0000BF030000}"/>
    <hyperlink ref="H253" display="Rozendaal" xr:uid="{00000000-0004-0000-0300-0000C0030000}"/>
    <hyperlink ref="H254" display="Rucphen" xr:uid="{00000000-0004-0000-0300-0000C1030000}"/>
    <hyperlink ref="H255" display="Schagen" xr:uid="{00000000-0004-0000-0300-0000C2030000}"/>
    <hyperlink ref="H256" display="Scherpenzeel" xr:uid="{00000000-0004-0000-0300-0000C3030000}"/>
    <hyperlink ref="H257" display="Schiedam" xr:uid="{00000000-0004-0000-0300-0000C4030000}"/>
    <hyperlink ref="H258" display="Schiermonnikoog" xr:uid="{00000000-0004-0000-0300-0000C5030000}"/>
    <hyperlink ref="H259" display="Schouwen-Duiveland" xr:uid="{00000000-0004-0000-0300-0000C6030000}"/>
    <hyperlink ref="H260" display="'s-Gravenhage" xr:uid="{00000000-0004-0000-0300-0000C7030000}"/>
    <hyperlink ref="H261" display="'s-Hertogenbosch" xr:uid="{00000000-0004-0000-0300-0000C8030000}"/>
    <hyperlink ref="H262" display="Simpelveld" xr:uid="{00000000-0004-0000-0300-0000C9030000}"/>
    <hyperlink ref="H263" display="Sint Anthonis" xr:uid="{00000000-0004-0000-0300-0000CA030000}"/>
    <hyperlink ref="H264" display="Sint-Michielsgestel" xr:uid="{00000000-0004-0000-0300-0000CB030000}"/>
    <hyperlink ref="H265" display="Sittard-Geleen" xr:uid="{00000000-0004-0000-0300-0000CC030000}"/>
    <hyperlink ref="H266" display="Sliedrecht" xr:uid="{00000000-0004-0000-0300-0000CD030000}"/>
    <hyperlink ref="H267" display="Sluis" xr:uid="{00000000-0004-0000-0300-0000CE030000}"/>
    <hyperlink ref="H268" display="Smallingerland" xr:uid="{00000000-0004-0000-0300-0000CF030000}"/>
    <hyperlink ref="H269" display="Soest" xr:uid="{00000000-0004-0000-0300-0000D0030000}"/>
    <hyperlink ref="H270" display="Someren" xr:uid="{00000000-0004-0000-0300-0000D1030000}"/>
    <hyperlink ref="H271" display="Son en Breugel" xr:uid="{00000000-0004-0000-0300-0000D2030000}"/>
    <hyperlink ref="H272" display="Stadskanaal" xr:uid="{00000000-0004-0000-0300-0000D3030000}"/>
    <hyperlink ref="H273" display="Staphorst" xr:uid="{00000000-0004-0000-0300-0000D4030000}"/>
    <hyperlink ref="H274" display="Stede Broec" xr:uid="{00000000-0004-0000-0300-0000D5030000}"/>
    <hyperlink ref="H275" display="Steenbergen" xr:uid="{00000000-0004-0000-0300-0000D6030000}"/>
    <hyperlink ref="H276" display="Steenwijkerland" xr:uid="{00000000-0004-0000-0300-0000D7030000}"/>
    <hyperlink ref="H277" display="Stein" xr:uid="{00000000-0004-0000-0300-0000D8030000}"/>
    <hyperlink ref="H278" display="Stichtse Vecht" xr:uid="{00000000-0004-0000-0300-0000D9030000}"/>
    <hyperlink ref="H279" display="Súdwest-Fryslân" xr:uid="{00000000-0004-0000-0300-0000DA030000}"/>
    <hyperlink ref="H280" display="Terneuzen" xr:uid="{00000000-0004-0000-0300-0000DB030000}"/>
    <hyperlink ref="H281" display="Terschelling" xr:uid="{00000000-0004-0000-0300-0000DC030000}"/>
    <hyperlink ref="H282" display="Texel" xr:uid="{00000000-0004-0000-0300-0000DD030000}"/>
    <hyperlink ref="H283" display="Teylingen" xr:uid="{00000000-0004-0000-0300-0000DE030000}"/>
    <hyperlink ref="H284" display="Tholen" xr:uid="{00000000-0004-0000-0300-0000DF030000}"/>
    <hyperlink ref="H285" display="Tiel" xr:uid="{00000000-0004-0000-0300-0000E0030000}"/>
    <hyperlink ref="H286" display="Tilburg" xr:uid="{00000000-0004-0000-0300-0000E1030000}"/>
    <hyperlink ref="H287" display="Tubbergen" xr:uid="{00000000-0004-0000-0300-0000E2030000}"/>
    <hyperlink ref="H288" display="Twenterand" xr:uid="{00000000-0004-0000-0300-0000E3030000}"/>
    <hyperlink ref="H289" display="Tynaarlo" xr:uid="{00000000-0004-0000-0300-0000E4030000}"/>
    <hyperlink ref="H290" display="Tytsjerksteradiel" xr:uid="{00000000-0004-0000-0300-0000E5030000}"/>
    <hyperlink ref="H291" display="Uden" xr:uid="{00000000-0004-0000-0300-0000E6030000}"/>
    <hyperlink ref="H292" display="Uitgeest" xr:uid="{00000000-0004-0000-0300-0000E7030000}"/>
    <hyperlink ref="H293" display="Uithoorn" xr:uid="{00000000-0004-0000-0300-0000E8030000}"/>
    <hyperlink ref="H294" display="Urk" xr:uid="{00000000-0004-0000-0300-0000E9030000}"/>
    <hyperlink ref="H295" display="Utrecht" xr:uid="{00000000-0004-0000-0300-0000EA030000}"/>
    <hyperlink ref="H296" display="Utrechtse Heuvelrug" xr:uid="{00000000-0004-0000-0300-0000EB030000}"/>
    <hyperlink ref="H297" display="Vaals" xr:uid="{00000000-0004-0000-0300-0000EC030000}"/>
    <hyperlink ref="H298" display="Valkenburg aan de Geul" xr:uid="{00000000-0004-0000-0300-0000ED030000}"/>
    <hyperlink ref="H299" display="Valkenswaard" xr:uid="{00000000-0004-0000-0300-0000EE030000}"/>
    <hyperlink ref="H300" display="Veendam" xr:uid="{00000000-0004-0000-0300-0000EF030000}"/>
    <hyperlink ref="H301" display="Veenendaal" xr:uid="{00000000-0004-0000-0300-0000F0030000}"/>
    <hyperlink ref="H302" display="Veere" xr:uid="{00000000-0004-0000-0300-0000F1030000}"/>
    <hyperlink ref="H303" display="Veldhoven" xr:uid="{00000000-0004-0000-0300-0000F2030000}"/>
    <hyperlink ref="H304" display="Velsen" xr:uid="{00000000-0004-0000-0300-0000F3030000}"/>
    <hyperlink ref="H305" display="Venlo" xr:uid="{00000000-0004-0000-0300-0000F4030000}"/>
    <hyperlink ref="H306" display="Venray" xr:uid="{00000000-0004-0000-0300-0000F5030000}"/>
    <hyperlink ref="H307" display="Vijfheerenlanden" xr:uid="{00000000-0004-0000-0300-0000F6030000}"/>
    <hyperlink ref="H308" display="Vlaardingen" xr:uid="{00000000-0004-0000-0300-0000F7030000}"/>
    <hyperlink ref="H309" display="Vlieland" xr:uid="{00000000-0004-0000-0300-0000F8030000}"/>
    <hyperlink ref="H310" display="Vlissingen" xr:uid="{00000000-0004-0000-0300-0000F9030000}"/>
    <hyperlink ref="H311" display="Voerendaal" xr:uid="{00000000-0004-0000-0300-0000FA030000}"/>
    <hyperlink ref="H312" display="Voorschoten" xr:uid="{00000000-0004-0000-0300-0000FB030000}"/>
    <hyperlink ref="H313" display="Voorst" xr:uid="{00000000-0004-0000-0300-0000FC030000}"/>
    <hyperlink ref="H314" display="Vught" xr:uid="{00000000-0004-0000-0300-0000FD030000}"/>
    <hyperlink ref="H315" display="Waadhoeke" xr:uid="{00000000-0004-0000-0300-0000FE030000}"/>
    <hyperlink ref="H316" display="Waalre" xr:uid="{00000000-0004-0000-0300-0000FF030000}"/>
    <hyperlink ref="H317" display="Waalwijk" xr:uid="{00000000-0004-0000-0300-000000040000}"/>
    <hyperlink ref="H318" display="Waddinxveen" xr:uid="{00000000-0004-0000-0300-000001040000}"/>
    <hyperlink ref="H319" display="Wageningen" xr:uid="{00000000-0004-0000-0300-000002040000}"/>
    <hyperlink ref="H320" display="Wassenaar" xr:uid="{00000000-0004-0000-0300-000003040000}"/>
    <hyperlink ref="H321" display="Waterland" xr:uid="{00000000-0004-0000-0300-000004040000}"/>
    <hyperlink ref="H322" display="Weert" xr:uid="{00000000-0004-0000-0300-000005040000}"/>
    <hyperlink ref="H323" display="Weesp" xr:uid="{00000000-0004-0000-0300-000006040000}"/>
    <hyperlink ref="H324" display="West Betuwe" xr:uid="{00000000-0004-0000-0300-000007040000}"/>
    <hyperlink ref="H325" display="West Maas en Waal" xr:uid="{00000000-0004-0000-0300-000008040000}"/>
    <hyperlink ref="H326" display="Westerkwartier" xr:uid="{00000000-0004-0000-0300-000009040000}"/>
    <hyperlink ref="H327" display="Westerveld" xr:uid="{00000000-0004-0000-0300-00000A040000}"/>
    <hyperlink ref="H328" display="Westervoort" xr:uid="{00000000-0004-0000-0300-00000B040000}"/>
    <hyperlink ref="H329" display="Westerwolde" xr:uid="{00000000-0004-0000-0300-00000C040000}"/>
    <hyperlink ref="H330" display="Westland" xr:uid="{00000000-0004-0000-0300-00000D040000}"/>
    <hyperlink ref="H331" display="Weststellingwerf" xr:uid="{00000000-0004-0000-0300-00000E040000}"/>
    <hyperlink ref="H332" display="Westvoorne" xr:uid="{00000000-0004-0000-0300-00000F040000}"/>
    <hyperlink ref="H333" display="Wierden" xr:uid="{00000000-0004-0000-0300-000010040000}"/>
    <hyperlink ref="H334" display="Wijchen" xr:uid="{00000000-0004-0000-0300-000011040000}"/>
    <hyperlink ref="H335" display="Wijdemeren" xr:uid="{00000000-0004-0000-0300-000012040000}"/>
    <hyperlink ref="H336" display="Wijk bij Duurstede" xr:uid="{00000000-0004-0000-0300-000013040000}"/>
    <hyperlink ref="H337" display="Winterswijk" xr:uid="{00000000-0004-0000-0300-000014040000}"/>
    <hyperlink ref="H338" display="Woensdrecht" xr:uid="{00000000-0004-0000-0300-000015040000}"/>
    <hyperlink ref="H339" display="Woerden" xr:uid="{00000000-0004-0000-0300-000016040000}"/>
    <hyperlink ref="H340" display="Wormerland" xr:uid="{00000000-0004-0000-0300-000017040000}"/>
    <hyperlink ref="H341" display="Woudenberg" xr:uid="{00000000-0004-0000-0300-000018040000}"/>
    <hyperlink ref="H342" display="Zaanstad" xr:uid="{00000000-0004-0000-0300-000019040000}"/>
    <hyperlink ref="H343" display="Zaltbommel" xr:uid="{00000000-0004-0000-0300-00001A040000}"/>
    <hyperlink ref="H344" display="Zandvoort" xr:uid="{00000000-0004-0000-0300-00001B040000}"/>
    <hyperlink ref="H345" display="Zeewolde" xr:uid="{00000000-0004-0000-0300-00001C040000}"/>
    <hyperlink ref="H346" display="Zeist" xr:uid="{00000000-0004-0000-0300-00001D040000}"/>
    <hyperlink ref="H347" display="Zevenaar" xr:uid="{00000000-0004-0000-0300-00001E040000}"/>
    <hyperlink ref="H348" display="Zoetermeer" xr:uid="{00000000-0004-0000-0300-00001F040000}"/>
    <hyperlink ref="H349" display="Zoeterwoude" xr:uid="{00000000-0004-0000-0300-000020040000}"/>
    <hyperlink ref="H350" display="Zuidplas" xr:uid="{00000000-0004-0000-0300-000021040000}"/>
    <hyperlink ref="H351" display="Zundert" xr:uid="{00000000-0004-0000-0300-000022040000}"/>
    <hyperlink ref="H352" display="Zutphen" xr:uid="{00000000-0004-0000-0300-000023040000}"/>
    <hyperlink ref="H353" display="Zwartewaterland" xr:uid="{00000000-0004-0000-0300-000024040000}"/>
    <hyperlink ref="H354" display="Zwijndrecht" xr:uid="{00000000-0004-0000-0300-000025040000}"/>
    <hyperlink ref="H355" display="Zwolle" xr:uid="{00000000-0004-0000-0300-000026040000}"/>
    <hyperlink ref="A33" display="Bergen (L)" xr:uid="{00000000-0004-0000-0300-000027040000}"/>
    <hyperlink ref="A32" display="Bergen (NH)" xr:uid="{00000000-0004-0000-0300-00002804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F3DA8E1ABF814CBA66DF4B9CB03553" ma:contentTypeVersion="11" ma:contentTypeDescription="Create a new document." ma:contentTypeScope="" ma:versionID="d59eec4566690d15dc5a11d6fa2835ab">
  <xsd:schema xmlns:xsd="http://www.w3.org/2001/XMLSchema" xmlns:xs="http://www.w3.org/2001/XMLSchema" xmlns:p="http://schemas.microsoft.com/office/2006/metadata/properties" xmlns:ns3="aa4ccc26-d626-4c82-8784-8fd09cff95a3" xmlns:ns4="83eeb71f-b1a5-4a42-8a9d-90abbdd8a0f5" targetNamespace="http://schemas.microsoft.com/office/2006/metadata/properties" ma:root="true" ma:fieldsID="0b25e03c6b496ce907050cd25912bdd9" ns3:_="" ns4:_="">
    <xsd:import namespace="aa4ccc26-d626-4c82-8784-8fd09cff95a3"/>
    <xsd:import namespace="83eeb71f-b1a5-4a42-8a9d-90abbdd8a0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cc26-d626-4c82-8784-8fd09cff95a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eb71f-b1a5-4a42-8a9d-90abbdd8a0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1A5D91-C225-497F-A8AD-A12474A7198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a4ccc26-d626-4c82-8784-8fd09cff95a3"/>
    <ds:schemaRef ds:uri="83eeb71f-b1a5-4a42-8a9d-90abbdd8a0f5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CCEE786-21F9-4139-B97C-39C5732078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4ccc26-d626-4c82-8784-8fd09cff95a3"/>
    <ds:schemaRef ds:uri="83eeb71f-b1a5-4a42-8a9d-90abbdd8a0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440813-3678-4570-99D1-49986E94BC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Gegevens</vt:lpstr>
      <vt:lpstr>Grafieken</vt:lpstr>
      <vt:lpstr>provincie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Poortenga, A.M. (Anne Marie)</dc:creator>
  <cp:keywords/>
  <dc:description/>
  <cp:lastModifiedBy>Poortenga, A.M. (Anne Marie)</cp:lastModifiedBy>
  <cp:revision/>
  <dcterms:created xsi:type="dcterms:W3CDTF">2020-03-09T09:51:20Z</dcterms:created>
  <dcterms:modified xsi:type="dcterms:W3CDTF">2020-03-25T18:17:18Z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0x010100DAF3DA8E1ABF814CBA66DF4B9CB03553</vt:lpwstr>
  </property>
</Properties>
</file>