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esktop\Paper\Qrotor Sim\Droneparts\"/>
    </mc:Choice>
  </mc:AlternateContent>
  <xr:revisionPtr revIDLastSave="0" documentId="13_ncr:1_{A0D80C40-E5F9-44D8-A99E-E2BBAA764D3D}" xr6:coauthVersionLast="36" xr6:coauthVersionMax="36" xr10:uidLastSave="{00000000-0000-0000-0000-000000000000}"/>
  <bookViews>
    <workbookView xWindow="0" yWindow="0" windowWidth="18396" windowHeight="7320" xr2:uid="{00000000-000D-0000-FFFF-FFFF00000000}"/>
  </bookViews>
  <sheets>
    <sheet name="250mm eureca dro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1" l="1"/>
  <c r="K28" i="1"/>
  <c r="K27" i="1"/>
  <c r="K26" i="1"/>
  <c r="K22" i="1"/>
  <c r="O27" i="1" l="1"/>
  <c r="L23" i="1"/>
  <c r="M23" i="1"/>
  <c r="N23" i="1"/>
  <c r="O23" i="1"/>
  <c r="L24" i="1"/>
  <c r="M24" i="1"/>
  <c r="O24" i="1" s="1"/>
  <c r="N24" i="1"/>
  <c r="L26" i="1"/>
  <c r="M26" i="1"/>
  <c r="N26" i="1"/>
  <c r="L27" i="1"/>
  <c r="M27" i="1"/>
  <c r="N27" i="1"/>
  <c r="L28" i="1"/>
  <c r="O28" i="1" s="1"/>
  <c r="M28" i="1"/>
  <c r="N28" i="1"/>
  <c r="L30" i="1"/>
  <c r="M30" i="1"/>
  <c r="N30" i="1"/>
  <c r="O30" i="1"/>
  <c r="L31" i="1"/>
  <c r="M31" i="1"/>
  <c r="N31" i="1"/>
  <c r="O31" i="1"/>
  <c r="L32" i="1"/>
  <c r="O32" i="1" s="1"/>
  <c r="M32" i="1"/>
  <c r="N32" i="1"/>
  <c r="O22" i="1"/>
  <c r="N22" i="1"/>
  <c r="M22" i="1"/>
  <c r="L22" i="1"/>
  <c r="O26" i="1" l="1"/>
  <c r="P28" i="1" s="1"/>
</calcChain>
</file>

<file path=xl/sharedStrings.xml><?xml version="1.0" encoding="utf-8"?>
<sst xmlns="http://schemas.openxmlformats.org/spreadsheetml/2006/main" count="23" uniqueCount="17">
  <si>
    <t>Jxx</t>
  </si>
  <si>
    <t>Jyy</t>
  </si>
  <si>
    <t>Jzz</t>
  </si>
  <si>
    <t>a1 (deg)</t>
  </si>
  <si>
    <t>a2 (deg)</t>
  </si>
  <si>
    <t>a3 (deg)</t>
  </si>
  <si>
    <t>a1 (rad)</t>
  </si>
  <si>
    <t>a2 (rad)</t>
  </si>
  <si>
    <t>a3 (rad)</t>
  </si>
  <si>
    <t>J</t>
  </si>
  <si>
    <t>t (period,s)</t>
  </si>
  <si>
    <t>l1 (m)</t>
  </si>
  <si>
    <t>l2 (m)</t>
  </si>
  <si>
    <t>l3 (m)</t>
  </si>
  <si>
    <t>l (m)</t>
  </si>
  <si>
    <t>g (ms-2)</t>
  </si>
  <si>
    <t>m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</si>
</sst>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358458</xdr:colOff>
      <xdr:row>18</xdr:row>
      <xdr:rowOff>99182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1C951C-2214-4654-AA5F-47287E1EFF11}"/>
            </a:ext>
          </a:extLst>
        </xdr:cNvPr>
        <xdr:cNvGrpSpPr/>
      </xdr:nvGrpSpPr>
      <xdr:grpSpPr>
        <a:xfrm>
          <a:off x="0" y="0"/>
          <a:ext cx="5235258" cy="3391022"/>
          <a:chOff x="4240371" y="2568177"/>
          <a:chExt cx="4625658" cy="3391022"/>
        </a:xfrm>
      </xdr:grpSpPr>
      <xdr:sp macro="" textlink="">
        <xdr:nvSpPr>
          <xdr:cNvPr id="3" name="TextBox 12">
            <a:extLst>
              <a:ext uri="{FF2B5EF4-FFF2-40B4-BE49-F238E27FC236}">
                <a16:creationId xmlns:a16="http://schemas.microsoft.com/office/drawing/2014/main" id="{72CEB5E4-7485-46BC-BFB8-49AD31C4B98A}"/>
              </a:ext>
            </a:extLst>
          </xdr:cNvPr>
          <xdr:cNvSpPr txBox="1"/>
        </xdr:nvSpPr>
        <xdr:spPr>
          <a:xfrm>
            <a:off x="5715000" y="2568177"/>
            <a:ext cx="1845570" cy="215444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>
                <a:solidFill>
                  <a:srgbClr val="C00000"/>
                </a:solidFill>
                <a:latin typeface="+mj-lt"/>
              </a:rPr>
              <a:t>Trifilar Pendulum Method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93DF838-72A9-4B77-8ACF-0B85578C8A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29200" y="2842055"/>
            <a:ext cx="3332603" cy="2324755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E92CA6E2-0A18-447B-A1FA-82B53D155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40371" y="5249203"/>
            <a:ext cx="4625658" cy="70999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P32"/>
  <sheetViews>
    <sheetView tabSelected="1" topLeftCell="G16" workbookViewId="0">
      <selection activeCell="O23" sqref="O23"/>
    </sheetView>
  </sheetViews>
  <sheetFormatPr defaultRowHeight="14.4" x14ac:dyDescent="0.3"/>
  <cols>
    <col min="11" max="11" width="10.33203125" customWidth="1"/>
    <col min="15" max="15" width="13" customWidth="1"/>
  </cols>
  <sheetData>
    <row r="20" spans="1:16" ht="15" thickBot="1" x14ac:dyDescent="0.35"/>
    <row r="21" spans="1:16" x14ac:dyDescent="0.3">
      <c r="A21" s="3"/>
      <c r="B21" s="4" t="s">
        <v>16</v>
      </c>
      <c r="C21" s="4" t="s">
        <v>15</v>
      </c>
      <c r="D21" s="4" t="s">
        <v>11</v>
      </c>
      <c r="E21" s="4" t="s">
        <v>12</v>
      </c>
      <c r="F21" s="4" t="s">
        <v>13</v>
      </c>
      <c r="G21" s="4" t="s">
        <v>14</v>
      </c>
      <c r="H21" s="4" t="s">
        <v>3</v>
      </c>
      <c r="I21" s="4" t="s">
        <v>4</v>
      </c>
      <c r="J21" s="4" t="s">
        <v>5</v>
      </c>
      <c r="K21" s="4" t="s">
        <v>10</v>
      </c>
      <c r="L21" s="4" t="s">
        <v>6</v>
      </c>
      <c r="M21" s="4" t="s">
        <v>7</v>
      </c>
      <c r="N21" s="4" t="s">
        <v>8</v>
      </c>
      <c r="O21" s="5" t="s">
        <v>9</v>
      </c>
    </row>
    <row r="22" spans="1:16" x14ac:dyDescent="0.3">
      <c r="A22" s="6" t="s">
        <v>0</v>
      </c>
      <c r="B22" s="2">
        <v>0.47499999999999998</v>
      </c>
      <c r="C22" s="1">
        <v>9.7810000000000006</v>
      </c>
      <c r="D22" s="2">
        <v>2.1999999999999999E-2</v>
      </c>
      <c r="E22" s="2">
        <v>1.9E-2</v>
      </c>
      <c r="F22" s="2">
        <v>3.1E-2</v>
      </c>
      <c r="G22" s="2">
        <v>0.17299999999999999</v>
      </c>
      <c r="H22" s="2">
        <v>165</v>
      </c>
      <c r="I22" s="2">
        <v>93</v>
      </c>
      <c r="J22" s="2">
        <v>102</v>
      </c>
      <c r="K22" s="2">
        <f>1.16*2</f>
        <v>2.3199999999999998</v>
      </c>
      <c r="L22" s="1">
        <f>H22*3.14159/180</f>
        <v>2.8797908333333333</v>
      </c>
      <c r="M22" s="1">
        <f>I22*3.14159/180</f>
        <v>1.6231548333333332</v>
      </c>
      <c r="N22" s="1">
        <f>J22*3.14159/180</f>
        <v>1.7802343333333335</v>
      </c>
      <c r="O22" s="11">
        <f>(B22*C22*D22*E22*F22*K22*K22)*(D22*SIN(L22)+E22*SIN(M22)+F22*SIN(N22))/(4*3.14159*3.14159*G22)/(E22*F22*SIN(L22)+D22*F22*SIN(M22)+D22*E22*SIN(N22))</f>
        <v>2.1000077730076597E-3</v>
      </c>
    </row>
    <row r="23" spans="1:16" x14ac:dyDescent="0.3">
      <c r="A23" s="6" t="s">
        <v>0</v>
      </c>
      <c r="B23" s="2"/>
      <c r="C23" s="1">
        <v>9.7810000000000006</v>
      </c>
      <c r="D23" s="2"/>
      <c r="E23" s="2"/>
      <c r="F23" s="2"/>
      <c r="G23" s="2"/>
      <c r="H23" s="2"/>
      <c r="I23" s="2"/>
      <c r="J23" s="2"/>
      <c r="K23" s="2"/>
      <c r="L23" s="1">
        <f t="shared" ref="L23:L32" si="0">H23*3.14159/180</f>
        <v>0</v>
      </c>
      <c r="M23" s="1">
        <f t="shared" ref="M23:M32" si="1">I23*3.14159/180</f>
        <v>0</v>
      </c>
      <c r="N23" s="1">
        <f t="shared" ref="N23:N32" si="2">J23*3.14159/180</f>
        <v>0</v>
      </c>
      <c r="O23" s="11" t="e">
        <f t="shared" ref="O23:O32" si="3">(B23*C23*D23*E23*F23*K23*K23)*(D23*SIN(L23)+E23*SIN(M23)+F23*SIN(N23))/(4*3.14159*3.14159*G23)/(E23*F23*SIN(L23)+D23*F23*SIN(M23)+D23*E23*SIN(N23))</f>
        <v>#DIV/0!</v>
      </c>
    </row>
    <row r="24" spans="1:16" x14ac:dyDescent="0.3">
      <c r="A24" s="6" t="s">
        <v>0</v>
      </c>
      <c r="B24" s="2"/>
      <c r="C24" s="1">
        <v>9.7810000000000006</v>
      </c>
      <c r="D24" s="2"/>
      <c r="E24" s="2"/>
      <c r="F24" s="2"/>
      <c r="G24" s="2"/>
      <c r="H24" s="2"/>
      <c r="I24" s="2"/>
      <c r="J24" s="2"/>
      <c r="K24" s="2"/>
      <c r="L24" s="1">
        <f t="shared" si="0"/>
        <v>0</v>
      </c>
      <c r="M24" s="1">
        <f t="shared" si="1"/>
        <v>0</v>
      </c>
      <c r="N24" s="1">
        <f t="shared" si="2"/>
        <v>0</v>
      </c>
      <c r="O24" s="11" t="e">
        <f t="shared" si="3"/>
        <v>#DIV/0!</v>
      </c>
    </row>
    <row r="25" spans="1:16" x14ac:dyDescent="0.3">
      <c r="A25" s="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7"/>
    </row>
    <row r="26" spans="1:16" x14ac:dyDescent="0.3">
      <c r="A26" s="6" t="s">
        <v>1</v>
      </c>
      <c r="B26" s="2">
        <v>0.47499999999999998</v>
      </c>
      <c r="C26" s="1">
        <v>9.7810000000000006</v>
      </c>
      <c r="D26" s="2">
        <v>5.1999999999999998E-2</v>
      </c>
      <c r="E26" s="2">
        <v>2.5000000000000001E-2</v>
      </c>
      <c r="F26" s="2">
        <v>4.3999999999999997E-2</v>
      </c>
      <c r="G26" s="2">
        <v>0.318</v>
      </c>
      <c r="H26" s="2">
        <v>73</v>
      </c>
      <c r="I26" s="2">
        <v>127</v>
      </c>
      <c r="J26" s="2">
        <v>160</v>
      </c>
      <c r="K26" s="2">
        <f>2*1.081</f>
        <v>2.1619999999999999</v>
      </c>
      <c r="L26" s="1">
        <f t="shared" si="0"/>
        <v>1.2740892777777777</v>
      </c>
      <c r="M26" s="1">
        <f t="shared" si="1"/>
        <v>2.2165662777777775</v>
      </c>
      <c r="N26" s="1">
        <f t="shared" si="2"/>
        <v>2.7925244444444446</v>
      </c>
      <c r="O26" s="11">
        <f t="shared" si="3"/>
        <v>2.5226668470992313E-3</v>
      </c>
    </row>
    <row r="27" spans="1:16" x14ac:dyDescent="0.3">
      <c r="A27" s="6" t="s">
        <v>1</v>
      </c>
      <c r="B27" s="2">
        <v>0.47499999999999998</v>
      </c>
      <c r="C27" s="1">
        <v>9.7810000000000006</v>
      </c>
      <c r="D27" s="2">
        <v>5.1999999999999998E-2</v>
      </c>
      <c r="E27" s="2">
        <v>2.5000000000000001E-2</v>
      </c>
      <c r="F27" s="2">
        <v>4.3999999999999997E-2</v>
      </c>
      <c r="G27" s="2">
        <v>0.318</v>
      </c>
      <c r="H27" s="2">
        <v>73</v>
      </c>
      <c r="I27" s="2">
        <v>127</v>
      </c>
      <c r="J27" s="2">
        <v>160</v>
      </c>
      <c r="K27" s="2">
        <f>2*0.93</f>
        <v>1.86</v>
      </c>
      <c r="L27" s="1">
        <f t="shared" si="0"/>
        <v>1.2740892777777777</v>
      </c>
      <c r="M27" s="1">
        <f t="shared" si="1"/>
        <v>2.2165662777777775</v>
      </c>
      <c r="N27" s="1">
        <f t="shared" si="2"/>
        <v>2.7925244444444446</v>
      </c>
      <c r="O27" s="11">
        <f>(B27*C27*D27*E27*F27*K27*K27)*(D27*SIN(L27)+E27*SIN(M27)+F27*SIN(N27))/(4*3.14159*3.14159*G27)/(E27*F27*SIN(L27)+D27*F27*SIN(M27)+D27*E27*SIN(N27))</f>
        <v>1.8671293634274337E-3</v>
      </c>
    </row>
    <row r="28" spans="1:16" x14ac:dyDescent="0.3">
      <c r="A28" s="6" t="s">
        <v>1</v>
      </c>
      <c r="B28" s="2">
        <v>0.47499999999999998</v>
      </c>
      <c r="C28" s="1">
        <v>9.7810000000000006</v>
      </c>
      <c r="D28" s="2">
        <v>5.1999999999999998E-2</v>
      </c>
      <c r="E28" s="2">
        <v>2.5000000000000001E-2</v>
      </c>
      <c r="F28" s="2">
        <v>4.3999999999999997E-2</v>
      </c>
      <c r="G28" s="2">
        <v>0.318</v>
      </c>
      <c r="H28" s="2">
        <v>73</v>
      </c>
      <c r="I28" s="2">
        <v>127</v>
      </c>
      <c r="J28" s="2">
        <v>160</v>
      </c>
      <c r="K28" s="2">
        <f>2*1.151</f>
        <v>2.302</v>
      </c>
      <c r="L28" s="1">
        <f t="shared" si="0"/>
        <v>1.2740892777777777</v>
      </c>
      <c r="M28" s="1">
        <f t="shared" si="1"/>
        <v>2.2165662777777775</v>
      </c>
      <c r="N28" s="1">
        <f t="shared" si="2"/>
        <v>2.7925244444444446</v>
      </c>
      <c r="O28" s="11">
        <f t="shared" si="3"/>
        <v>2.8599547321054779E-3</v>
      </c>
      <c r="P28">
        <f>AVERAGE(O26:O28)</f>
        <v>2.4165836475440478E-3</v>
      </c>
    </row>
    <row r="29" spans="1:16" x14ac:dyDescent="0.3">
      <c r="A29" s="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7"/>
    </row>
    <row r="30" spans="1:16" x14ac:dyDescent="0.3">
      <c r="A30" s="6" t="s">
        <v>2</v>
      </c>
      <c r="B30" s="2">
        <v>0.47499999999999998</v>
      </c>
      <c r="C30" s="1">
        <v>9.7810000000000006</v>
      </c>
      <c r="D30" s="2">
        <v>0.125</v>
      </c>
      <c r="E30" s="2">
        <v>0.125</v>
      </c>
      <c r="F30" s="2">
        <v>0.125</v>
      </c>
      <c r="G30" s="2">
        <v>0.40500000000000003</v>
      </c>
      <c r="H30" s="2">
        <v>180</v>
      </c>
      <c r="I30" s="2">
        <v>90</v>
      </c>
      <c r="J30" s="2">
        <v>90</v>
      </c>
      <c r="K30" s="2">
        <v>1.0740000000000001</v>
      </c>
      <c r="L30" s="1">
        <f t="shared" si="0"/>
        <v>3.1415899999999999</v>
      </c>
      <c r="M30" s="1">
        <f t="shared" si="1"/>
        <v>1.5707949999999999</v>
      </c>
      <c r="N30" s="1">
        <f t="shared" si="2"/>
        <v>1.5707949999999999</v>
      </c>
      <c r="O30" s="11">
        <f t="shared" si="3"/>
        <v>5.2371068057484498E-3</v>
      </c>
    </row>
    <row r="31" spans="1:16" x14ac:dyDescent="0.3">
      <c r="A31" s="6" t="s">
        <v>2</v>
      </c>
      <c r="B31" s="2">
        <v>0.47499999999999998</v>
      </c>
      <c r="C31" s="1">
        <v>9.7810000000000006</v>
      </c>
      <c r="D31" s="2">
        <v>0.125</v>
      </c>
      <c r="E31" s="2">
        <v>0.125</v>
      </c>
      <c r="F31" s="2">
        <v>0.125</v>
      </c>
      <c r="G31" s="2">
        <v>0.40500000000000003</v>
      </c>
      <c r="H31" s="2">
        <v>180</v>
      </c>
      <c r="I31" s="2">
        <v>90</v>
      </c>
      <c r="J31" s="2">
        <v>90</v>
      </c>
      <c r="K31" s="2">
        <v>1.014</v>
      </c>
      <c r="L31" s="1">
        <f t="shared" si="0"/>
        <v>3.1415899999999999</v>
      </c>
      <c r="M31" s="1">
        <f t="shared" si="1"/>
        <v>1.5707949999999999</v>
      </c>
      <c r="N31" s="1">
        <f t="shared" si="2"/>
        <v>1.5707949999999999</v>
      </c>
      <c r="O31" s="11">
        <f t="shared" si="3"/>
        <v>4.6683002240560986E-3</v>
      </c>
    </row>
    <row r="32" spans="1:16" ht="15" thickBot="1" x14ac:dyDescent="0.35">
      <c r="A32" s="8" t="s">
        <v>2</v>
      </c>
      <c r="B32" s="9">
        <v>0.47499999999999998</v>
      </c>
      <c r="C32" s="10">
        <v>9.7810000000000006</v>
      </c>
      <c r="D32" s="9">
        <v>0.125</v>
      </c>
      <c r="E32" s="9">
        <v>0.125</v>
      </c>
      <c r="F32" s="9">
        <v>0.125</v>
      </c>
      <c r="G32" s="9">
        <v>0.40500000000000003</v>
      </c>
      <c r="H32" s="9">
        <v>180</v>
      </c>
      <c r="I32" s="9">
        <v>90</v>
      </c>
      <c r="J32" s="9">
        <v>90</v>
      </c>
      <c r="K32" s="9">
        <v>0.93799999999999994</v>
      </c>
      <c r="L32" s="10">
        <f t="shared" si="0"/>
        <v>3.1415899999999999</v>
      </c>
      <c r="M32" s="10">
        <f t="shared" si="1"/>
        <v>1.5707949999999999</v>
      </c>
      <c r="N32" s="10">
        <f t="shared" si="2"/>
        <v>1.5707949999999999</v>
      </c>
      <c r="O32" s="11">
        <f t="shared" si="3"/>
        <v>3.994740246348375E-3</v>
      </c>
      <c r="P32">
        <f>AVERAGE(O30:O32)</f>
        <v>4.6333824253843086E-3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250mm eureca drone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Jet</cp:lastModifiedBy>
  <dcterms:created xsi:type="dcterms:W3CDTF">2018-09-20T05:02:38Z</dcterms:created>
  <dcterms:modified xsi:type="dcterms:W3CDTF">2018-10-01T05:52:02Z</dcterms:modified>
</cp:coreProperties>
</file>