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3 results" sheetId="1" r:id="rId4"/>
  </sheets>
  <definedNames/>
  <calcPr/>
</workbook>
</file>

<file path=xl/sharedStrings.xml><?xml version="1.0" encoding="utf-8"?>
<sst xmlns="http://schemas.openxmlformats.org/spreadsheetml/2006/main" count="297" uniqueCount="53">
  <si>
    <t>YOLOv5</t>
  </si>
  <si>
    <t>YOLOv8</t>
  </si>
  <si>
    <t>Overal Improvement</t>
  </si>
  <si>
    <t>ImageNet 2012</t>
  </si>
  <si>
    <t>COCO 2017</t>
  </si>
  <si>
    <t>YOLOv8n</t>
  </si>
  <si>
    <t>YOLOv8m</t>
  </si>
  <si>
    <t>YOLOv5n</t>
  </si>
  <si>
    <t>YOLOv5m</t>
  </si>
  <si>
    <t>Resnet 18</t>
  </si>
  <si>
    <t>Resnet 50</t>
  </si>
  <si>
    <t>Resnet 101</t>
  </si>
  <si>
    <t>GoogleNet</t>
  </si>
  <si>
    <t>Vision Transformer (ViT_b_32)</t>
  </si>
  <si>
    <t>Average</t>
  </si>
  <si>
    <t>Improvement</t>
  </si>
  <si>
    <t>Resnet</t>
  </si>
  <si>
    <t>Resnet Average</t>
  </si>
  <si>
    <t>ViT</t>
  </si>
  <si>
    <t>Image Processing</t>
  </si>
  <si>
    <t>Mean (Level)</t>
  </si>
  <si>
    <t>STD (Level)</t>
  </si>
  <si>
    <t>mAP 50:95</t>
  </si>
  <si>
    <t>Confidence</t>
  </si>
  <si>
    <t>Top-1</t>
  </si>
  <si>
    <t>Top-5</t>
  </si>
  <si>
    <t>Original</t>
  </si>
  <si>
    <t>O + Hist Eq</t>
  </si>
  <si>
    <t>O + Retinex</t>
  </si>
  <si>
    <t>D + Hist Eq</t>
  </si>
  <si>
    <t>Dark</t>
  </si>
  <si>
    <t>D + Retinex</t>
  </si>
  <si>
    <t>OE + Hist Eq</t>
  </si>
  <si>
    <t>OE + Retinex</t>
  </si>
  <si>
    <t>Over Exposure</t>
  </si>
  <si>
    <t>Hazy + Hist Eq</t>
  </si>
  <si>
    <t>Hazy + Retinex</t>
  </si>
  <si>
    <t>DR + Hist Eq</t>
  </si>
  <si>
    <t>Hazy</t>
  </si>
  <si>
    <t>DR + Retinex</t>
  </si>
  <si>
    <t>Dark Rainy</t>
  </si>
  <si>
    <t>Imagenet Overal Improvement</t>
  </si>
  <si>
    <t>Resnet Improvment</t>
  </si>
  <si>
    <t>Resnet18</t>
  </si>
  <si>
    <t>Resnet50</t>
  </si>
  <si>
    <t>Resnet101</t>
  </si>
  <si>
    <t>ImageNet</t>
  </si>
  <si>
    <t>Mean</t>
  </si>
  <si>
    <t>STD</t>
  </si>
  <si>
    <t>low</t>
  </si>
  <si>
    <t>high</t>
  </si>
  <si>
    <t>COCO Overal Improvement</t>
  </si>
  <si>
    <t>Resnet Average Improvment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</si>
</sst>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color rgb="FF191919"/>
      <name val="Arial"/>
      <scheme val="minor"/>
    </font>
    <font>
      <color rgb="FF191919"/>
      <name val="Arial"/>
    </font>
    <font>
      <sz val="11.0"/>
      <color rgb="FF000000"/>
      <name val="Menlo"/>
    </font>
    <font>
      <sz val="11.0"/>
      <color rgb="FF191919"/>
      <name val="Arial"/>
    </font>
    <font>
      <sz val="11.0"/>
      <color rgb="FF000000"/>
      <name val="Arial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4" fillId="0" fontId="4" numFmtId="0" xfId="0" applyAlignment="1" applyBorder="1" applyFont="1">
      <alignment horizontal="center" readingOrder="0"/>
    </xf>
    <xf borderId="6" fillId="0" fontId="2" numFmtId="0" xfId="0" applyBorder="1" applyFont="1"/>
    <xf borderId="0" fillId="0" fontId="4" numFmtId="0" xfId="0" applyAlignment="1" applyFont="1">
      <alignment horizontal="center" readingOrder="0"/>
    </xf>
    <xf borderId="7" fillId="0" fontId="1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vertical="bottom"/>
    </xf>
    <xf borderId="7" fillId="0" fontId="2" numFmtId="0" xfId="0" applyBorder="1" applyFont="1"/>
    <xf borderId="9" fillId="0" fontId="3" numFmtId="0" xfId="0" applyAlignment="1" applyBorder="1" applyFont="1">
      <alignment horizontal="center" vertical="bottom"/>
    </xf>
    <xf borderId="10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13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12" fillId="0" fontId="1" numFmtId="49" xfId="0" applyAlignment="1" applyBorder="1" applyFont="1" applyNumberFormat="1">
      <alignment readingOrder="0"/>
    </xf>
    <xf borderId="10" fillId="0" fontId="3" numFmtId="0" xfId="0" applyAlignment="1" applyBorder="1" applyFont="1">
      <alignment vertical="bottom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4" fillId="0" fontId="6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5" fillId="0" fontId="7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5" fillId="0" fontId="1" numFmtId="0" xfId="0" applyBorder="1" applyFont="1"/>
    <xf borderId="12" fillId="0" fontId="1" numFmtId="0" xfId="0" applyBorder="1" applyFont="1"/>
    <xf borderId="12" fillId="0" fontId="7" numFmtId="0" xfId="0" applyAlignment="1" applyBorder="1" applyFont="1">
      <alignment horizontal="right" vertical="bottom"/>
    </xf>
    <xf borderId="15" fillId="0" fontId="3" numFmtId="0" xfId="0" applyAlignment="1" applyBorder="1" applyFont="1">
      <alignment vertical="bottom"/>
    </xf>
    <xf borderId="5" fillId="0" fontId="7" numFmtId="0" xfId="0" applyAlignment="1" applyBorder="1" applyFont="1">
      <alignment readingOrder="0"/>
    </xf>
    <xf borderId="4" fillId="0" fontId="1" numFmtId="49" xfId="0" applyAlignment="1" applyBorder="1" applyFont="1" applyNumberFormat="1">
      <alignment readingOrder="0"/>
    </xf>
    <xf borderId="6" fillId="0" fontId="7" numFmtId="0" xfId="0" applyAlignment="1" applyBorder="1" applyFont="1">
      <alignment horizontal="right" vertical="bottom"/>
    </xf>
    <xf borderId="14" fillId="0" fontId="8" numFmtId="0" xfId="0" applyAlignment="1" applyBorder="1" applyFont="1">
      <alignment readingOrder="0"/>
    </xf>
    <xf borderId="15" fillId="0" fontId="9" numFmtId="0" xfId="0" applyAlignment="1" applyBorder="1" applyFont="1">
      <alignment readingOrder="0"/>
    </xf>
    <xf borderId="11" fillId="0" fontId="7" numFmtId="0" xfId="0" applyAlignment="1" applyBorder="1" applyFont="1">
      <alignment readingOrder="0"/>
    </xf>
    <xf borderId="15" fillId="0" fontId="1" numFmtId="0" xfId="0" applyBorder="1" applyFont="1"/>
    <xf borderId="11" fillId="0" fontId="1" numFmtId="0" xfId="0" applyBorder="1" applyFont="1"/>
    <xf borderId="11" fillId="0" fontId="7" numFmtId="0" xfId="0" applyAlignment="1" applyBorder="1" applyFont="1">
      <alignment horizontal="right" vertical="bottom"/>
    </xf>
    <xf borderId="15" fillId="0" fontId="3" numFmtId="0" xfId="0" applyAlignment="1" applyBorder="1" applyFont="1">
      <alignment horizontal="right" vertical="bottom"/>
    </xf>
    <xf borderId="8" fillId="0" fontId="1" numFmtId="49" xfId="0" applyAlignment="1" applyBorder="1" applyFont="1" applyNumberFormat="1">
      <alignment readingOrder="0"/>
    </xf>
    <xf borderId="13" fillId="0" fontId="7" numFmtId="0" xfId="0" applyAlignment="1" applyBorder="1" applyFont="1">
      <alignment horizontal="right" vertical="bottom"/>
    </xf>
    <xf borderId="9" fillId="0" fontId="7" numFmtId="0" xfId="0" applyAlignment="1" applyBorder="1" applyFont="1">
      <alignment horizontal="right" vertical="bottom"/>
    </xf>
    <xf borderId="13" fillId="0" fontId="7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9" fillId="0" fontId="7" numFmtId="0" xfId="0" applyAlignment="1" applyBorder="1" applyFont="1">
      <alignment readingOrder="0"/>
    </xf>
    <xf borderId="8" fillId="0" fontId="7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7" fillId="0" fontId="1" numFmtId="0" xfId="0" applyBorder="1" applyFont="1"/>
    <xf borderId="13" fillId="0" fontId="1" numFmtId="0" xfId="0" applyBorder="1" applyFont="1"/>
    <xf borderId="7" fillId="0" fontId="3" numFmtId="0" xfId="0" applyAlignment="1" applyBorder="1" applyFont="1">
      <alignment horizontal="right" vertical="bottom"/>
    </xf>
    <xf borderId="4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13" fillId="0" fontId="1" numFmtId="49" xfId="0" applyAlignment="1" applyBorder="1" applyFont="1" applyNumberFormat="1">
      <alignment readingOrder="0"/>
    </xf>
    <xf borderId="11" fillId="0" fontId="1" numFmtId="49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0" fillId="0" fontId="3" numFmtId="0" xfId="0" applyAlignment="1" applyBorder="1" applyFont="1">
      <alignment readingOrder="0" vertical="bottom"/>
    </xf>
    <xf borderId="2" fillId="0" fontId="5" numFmtId="0" xfId="0" applyAlignment="1" applyBorder="1" applyFont="1">
      <alignment horizontal="center" vertical="bottom"/>
    </xf>
    <xf borderId="9" fillId="0" fontId="3" numFmtId="0" xfId="0" applyAlignment="1" applyBorder="1" applyFont="1">
      <alignment vertical="bottom"/>
    </xf>
    <xf borderId="10" fillId="0" fontId="1" numFmtId="49" xfId="0" applyAlignment="1" applyBorder="1" applyFont="1" applyNumberFormat="1">
      <alignment readingOrder="0"/>
    </xf>
    <xf borderId="11" fillId="0" fontId="3" numFmtId="0" xfId="0" applyAlignment="1" applyBorder="1" applyFont="1">
      <alignment vertical="bottom"/>
    </xf>
    <xf borderId="4" fillId="0" fontId="1" numFmtId="0" xfId="0" applyBorder="1" applyFont="1"/>
    <xf borderId="12" fillId="0" fontId="1" numFmtId="0" xfId="0" applyBorder="1" applyFont="1"/>
    <xf borderId="5" fillId="0" fontId="1" numFmtId="0" xfId="0" applyBorder="1" applyFont="1"/>
    <xf borderId="4" fillId="0" fontId="1" numFmtId="0" xfId="0" applyBorder="1" applyFont="1"/>
    <xf borderId="15" fillId="0" fontId="7" numFmtId="0" xfId="0" applyAlignment="1" applyBorder="1" applyFont="1">
      <alignment horizontal="right" vertical="bottom"/>
    </xf>
    <xf borderId="14" fillId="0" fontId="1" numFmtId="0" xfId="0" applyBorder="1" applyFont="1"/>
    <xf borderId="11" fillId="0" fontId="1" numFmtId="0" xfId="0" applyBorder="1" applyFont="1"/>
    <xf borderId="15" fillId="0" fontId="1" numFmtId="0" xfId="0" applyBorder="1" applyFont="1"/>
    <xf borderId="14" fillId="0" fontId="1" numFmtId="0" xfId="0" applyBorder="1" applyFont="1"/>
    <xf borderId="7" fillId="0" fontId="7" numFmtId="0" xfId="0" applyAlignment="1" applyBorder="1" applyFont="1">
      <alignment horizontal="right" vertical="bottom"/>
    </xf>
    <xf borderId="6" fillId="0" fontId="1" numFmtId="0" xfId="0" applyBorder="1" applyFont="1"/>
    <xf borderId="10" fillId="0" fontId="1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right" vertical="bottom"/>
    </xf>
    <xf borderId="8" fillId="0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14" fillId="0" fontId="7" numFmtId="0" xfId="0" applyAlignment="1" applyBorder="1" applyFont="1">
      <alignment horizontal="right" vertical="bottom"/>
    </xf>
    <xf borderId="8" fillId="0" fontId="1" numFmtId="0" xfId="0" applyBorder="1" applyFont="1"/>
    <xf borderId="13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4" fillId="0" fontId="1" numFmtId="49" xfId="0" applyAlignment="1" applyBorder="1" applyFont="1" applyNumberFormat="1">
      <alignment readingOrder="0"/>
    </xf>
    <xf borderId="6" fillId="0" fontId="1" numFmtId="4" xfId="0" applyBorder="1" applyFont="1" applyNumberFormat="1"/>
    <xf borderId="0" fillId="0" fontId="1" numFmtId="4" xfId="0" applyFont="1" applyNumberFormat="1"/>
    <xf borderId="9" fillId="0" fontId="1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ImageNet Average Mean and Deviation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stockChart>
        <c:ser>
          <c:idx val="0"/>
          <c:order val="0"/>
          <c:tx>
            <c:strRef>
              <c:f>'ch3 results'!$D$28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'ch3 results'!$C$29:$C$43</c:f>
            </c:strRef>
          </c:cat>
          <c:val>
            <c:numRef>
              <c:f>'ch3 results'!$D$29:$D$43</c:f>
              <c:numCache/>
            </c:numRef>
          </c:val>
          <c:smooth val="0"/>
        </c:ser>
        <c:ser>
          <c:idx val="1"/>
          <c:order val="1"/>
          <c:tx>
            <c:strRef>
              <c:f>'ch3 results'!$G$28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'ch3 results'!$C$29:$C$43</c:f>
            </c:strRef>
          </c:cat>
          <c:val>
            <c:numRef>
              <c:f>'ch3 results'!$G$29:$G$43</c:f>
              <c:numCache/>
            </c:numRef>
          </c:val>
          <c:smooth val="0"/>
        </c:ser>
        <c:ser>
          <c:idx val="2"/>
          <c:order val="2"/>
          <c:tx>
            <c:strRef>
              <c:f>'ch3 results'!$F$28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'ch3 results'!$C$29:$C$43</c:f>
            </c:strRef>
          </c:cat>
          <c:val>
            <c:numRef>
              <c:f>'ch3 results'!$F$29:$F$43</c:f>
              <c:numCache/>
            </c:numRef>
          </c:val>
          <c:smooth val="0"/>
        </c:ser>
        <c:ser>
          <c:idx val="3"/>
          <c:order val="3"/>
          <c:tx>
            <c:strRef>
              <c:f>'ch3 results'!$D$28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'ch3 results'!$C$29:$C$43</c:f>
            </c:strRef>
          </c:cat>
          <c:val>
            <c:numRef>
              <c:f>'ch3 results'!$D$29:$D$43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798832187"/>
        <c:axId val="1918822680"/>
      </c:stockChart>
      <c:dateAx>
        <c:axId val="79883218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822680"/>
      </c:dateAx>
      <c:valAx>
        <c:axId val="1918822680"/>
        <c:scaling>
          <c:orientation val="minMax"/>
          <c:max val="2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Pixel Value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832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YOLOv8n mAP 50:95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'ch3 results'!$H$5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11"/>
          </c:dPt>
          <c:dPt>
            <c:idx val="14"/>
          </c:dPt>
          <c:cat>
            <c:strRef>
              <c:f>'ch3 results'!$C$6:$C$20</c:f>
            </c:strRef>
          </c:cat>
          <c:val>
            <c:numRef>
              <c:f>'ch3 results'!$H$6:$H$20</c:f>
              <c:numCache/>
            </c:numRef>
          </c:val>
        </c:ser>
        <c:axId val="1951744170"/>
        <c:axId val="1661660412"/>
      </c:barChart>
      <c:catAx>
        <c:axId val="1951744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660412"/>
      </c:catAx>
      <c:valAx>
        <c:axId val="1661660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744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YOLOv8m mAP 50:95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'ch3 results'!$J$5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results'!$J$6:$J$20</c:f>
              <c:numCache/>
            </c:numRef>
          </c:val>
        </c:ser>
        <c:axId val="2083947477"/>
        <c:axId val="1943772131"/>
      </c:barChart>
      <c:catAx>
        <c:axId val="2083947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772131"/>
      </c:catAx>
      <c:valAx>
        <c:axId val="194377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947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Resnet, Googlenet and ViT Acc. Change</a:t>
            </a:r>
          </a:p>
        </c:rich>
      </c:tx>
      <c:layout>
        <c:manualLayout>
          <c:xMode val="edge"/>
          <c:yMode val="edge"/>
          <c:x val="0.028249999999999997"/>
          <c:y val="0.04410029498525073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'ch3 results'!$AY$21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'ch3 results'!$AX$22:$AX$31</c:f>
            </c:strRef>
          </c:cat>
          <c:val>
            <c:numRef>
              <c:f>'ch3 results'!$AY$22:$AY$31</c:f>
              <c:numCache/>
            </c:numRef>
          </c:val>
        </c:ser>
        <c:ser>
          <c:idx val="1"/>
          <c:order val="1"/>
          <c:tx>
            <c:strRef>
              <c:f>'ch3 results'!$AZ$21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'ch3 results'!$AX$22:$AX$31</c:f>
            </c:strRef>
          </c:cat>
          <c:val>
            <c:numRef>
              <c:f>'ch3 results'!$AZ$22:$AZ$31</c:f>
              <c:numCache/>
            </c:numRef>
          </c:val>
        </c:ser>
        <c:ser>
          <c:idx val="2"/>
          <c:order val="2"/>
          <c:tx>
            <c:strRef>
              <c:f>'ch3 results'!$BA$21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'ch3 results'!$AX$22:$AX$31</c:f>
            </c:strRef>
          </c:cat>
          <c:val>
            <c:numRef>
              <c:f>'ch3 results'!$BA$22:$BA$31</c:f>
              <c:numCache/>
            </c:numRef>
          </c:val>
        </c:ser>
        <c:axId val="403132280"/>
        <c:axId val="1969431577"/>
      </c:barChart>
      <c:catAx>
        <c:axId val="40313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431577"/>
      </c:catAx>
      <c:valAx>
        <c:axId val="1969431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Change in Accuracy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132280"/>
        <c:min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YOLO mAP Change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'ch3 results'!$AY$36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'ch3 results'!$AX$37:$AX$46</c:f>
            </c:strRef>
          </c:cat>
          <c:val>
            <c:numRef>
              <c:f>'ch3 results'!$AY$37:$AY$46</c:f>
              <c:numCache/>
            </c:numRef>
          </c:val>
        </c:ser>
        <c:ser>
          <c:idx val="1"/>
          <c:order val="1"/>
          <c:tx>
            <c:strRef>
              <c:f>'ch3 results'!$AZ$36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'ch3 results'!$AX$37:$AX$46</c:f>
            </c:strRef>
          </c:cat>
          <c:val>
            <c:numRef>
              <c:f>'ch3 results'!$AZ$37:$AZ$46</c:f>
              <c:numCache/>
            </c:numRef>
          </c:val>
        </c:ser>
        <c:axId val="2034268674"/>
        <c:axId val="657977270"/>
      </c:barChart>
      <c:catAx>
        <c:axId val="203426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977270"/>
      </c:catAx>
      <c:valAx>
        <c:axId val="657977270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Change in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268674"/>
        <c:min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Resnet Acc. Change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'ch3 results'!$BE$37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'ch3 results'!$BD$38:$BD$47</c:f>
            </c:strRef>
          </c:cat>
          <c:val>
            <c:numRef>
              <c:f>'ch3 results'!$BE$38:$BE$47</c:f>
              <c:numCache/>
            </c:numRef>
          </c:val>
        </c:ser>
        <c:ser>
          <c:idx val="1"/>
          <c:order val="1"/>
          <c:tx>
            <c:strRef>
              <c:f>'ch3 results'!$BF$37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'ch3 results'!$BD$38:$BD$47</c:f>
            </c:strRef>
          </c:cat>
          <c:val>
            <c:numRef>
              <c:f>'ch3 results'!$BF$38:$BF$47</c:f>
              <c:numCache/>
            </c:numRef>
          </c:val>
        </c:ser>
        <c:ser>
          <c:idx val="2"/>
          <c:order val="2"/>
          <c:tx>
            <c:strRef>
              <c:f>'ch3 results'!$BG$37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'ch3 results'!$BD$38:$BD$47</c:f>
            </c:strRef>
          </c:cat>
          <c:val>
            <c:numRef>
              <c:f>'ch3 results'!$BG$38:$BG$47</c:f>
              <c:numCache/>
            </c:numRef>
          </c:val>
        </c:ser>
        <c:axId val="1445805656"/>
        <c:axId val="599638541"/>
      </c:barChart>
      <c:catAx>
        <c:axId val="144580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638541"/>
      </c:catAx>
      <c:valAx>
        <c:axId val="599638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Change in Accuracy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805656"/>
        <c:min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'ch3 results'!$F$67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'ch3 results'!$E$68:$E$82</c:f>
            </c:strRef>
          </c:cat>
          <c:val>
            <c:numRef>
              <c:f>'ch3 results'!$F$68:$F$82</c:f>
              <c:numCache/>
            </c:numRef>
          </c:val>
          <c:smooth val="0"/>
        </c:ser>
        <c:ser>
          <c:idx val="1"/>
          <c:order val="1"/>
          <c:tx>
            <c:strRef>
              <c:f>'ch3 results'!$I$67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'ch3 results'!$E$68:$E$82</c:f>
            </c:strRef>
          </c:cat>
          <c:val>
            <c:numRef>
              <c:f>'ch3 results'!$I$68:$I$82</c:f>
              <c:numCache/>
            </c:numRef>
          </c:val>
          <c:smooth val="0"/>
        </c:ser>
        <c:ser>
          <c:idx val="2"/>
          <c:order val="2"/>
          <c:tx>
            <c:strRef>
              <c:f>'ch3 results'!$H$67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'ch3 results'!$E$68:$E$82</c:f>
            </c:strRef>
          </c:cat>
          <c:val>
            <c:numRef>
              <c:f>'ch3 results'!$H$68:$H$82</c:f>
              <c:numCache/>
            </c:numRef>
          </c:val>
          <c:smooth val="0"/>
        </c:ser>
        <c:ser>
          <c:idx val="3"/>
          <c:order val="3"/>
          <c:tx>
            <c:strRef>
              <c:f>'ch3 results'!$F$67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'ch3 results'!$E$68:$E$82</c:f>
            </c:strRef>
          </c:cat>
          <c:val>
            <c:numRef>
              <c:f>'ch3 results'!$F$68:$F$82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586701979"/>
        <c:axId val="1720067371"/>
      </c:stockChart>
      <c:dateAx>
        <c:axId val="58670197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067371"/>
      </c:dateAx>
      <c:valAx>
        <c:axId val="1720067371"/>
        <c:scaling>
          <c:orientation val="minMax"/>
          <c:max val="2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Pixel Value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701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COCO Average Mean and Deviation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'ch3 results'!$I$29:$I$43</c:f>
            </c:strRef>
          </c:cat>
          <c:val>
            <c:numRef>
              <c:f>'ch3 results'!$J$29:$J$43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'ch3 results'!$I$29:$I$43</c:f>
            </c:strRef>
          </c:cat>
          <c:val>
            <c:numRef>
              <c:f>'ch3 results'!$M$29:$M$43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'ch3 results'!$I$29:$I$43</c:f>
            </c:strRef>
          </c:cat>
          <c:val>
            <c:numRef>
              <c:f>'ch3 results'!$L$29:$L$43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'ch3 results'!$I$29:$I$43</c:f>
            </c:strRef>
          </c:cat>
          <c:val>
            <c:numRef>
              <c:f>'ch3 results'!$J$29:$J$43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637697727"/>
        <c:axId val="1442993941"/>
      </c:stockChart>
      <c:dateAx>
        <c:axId val="163769772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993941"/>
      </c:dateAx>
      <c:valAx>
        <c:axId val="1442993941"/>
        <c:scaling>
          <c:orientation val="minMax"/>
          <c:max val="2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Pixel Value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697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Resnet18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'ch3 results'!$P$5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results'!$P$6:$P$20</c:f>
              <c:numCache/>
            </c:numRef>
          </c:val>
        </c:ser>
        <c:ser>
          <c:idx val="1"/>
          <c:order val="1"/>
          <c:tx>
            <c:strRef>
              <c:f>'ch3 results'!$Q$5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results'!$Q$6:$Q$20</c:f>
              <c:numCache/>
            </c:numRef>
          </c:val>
        </c:ser>
        <c:axId val="944070740"/>
        <c:axId val="1938944783"/>
      </c:barChart>
      <c:catAx>
        <c:axId val="944070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944783"/>
      </c:catAx>
      <c:valAx>
        <c:axId val="1938944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070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Resnet50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'ch3 results'!$S$5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results'!$S$6:$S$20</c:f>
              <c:numCache/>
            </c:numRef>
          </c:val>
        </c:ser>
        <c:ser>
          <c:idx val="1"/>
          <c:order val="1"/>
          <c:tx>
            <c:strRef>
              <c:f>'ch3 results'!$T$5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results'!$T$6:$T$20</c:f>
              <c:numCache/>
            </c:numRef>
          </c:val>
        </c:ser>
        <c:axId val="240377352"/>
        <c:axId val="410635365"/>
      </c:barChart>
      <c:catAx>
        <c:axId val="24037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635365"/>
      </c:catAx>
      <c:valAx>
        <c:axId val="410635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377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Resnet101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'ch3 results'!$V$5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results'!$V$6:$V$20</c:f>
              <c:numCache/>
            </c:numRef>
          </c:val>
        </c:ser>
        <c:ser>
          <c:idx val="1"/>
          <c:order val="1"/>
          <c:tx>
            <c:strRef>
              <c:f>'ch3 results'!$W$5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results'!$W$6:$W$20</c:f>
              <c:numCache/>
            </c:numRef>
          </c:val>
        </c:ser>
        <c:axId val="74522998"/>
        <c:axId val="1162443471"/>
      </c:barChart>
      <c:catAx>
        <c:axId val="74522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443471"/>
      </c:catAx>
      <c:valAx>
        <c:axId val="1162443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22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GoogleNet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'ch3 results'!$Y$5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results'!$Y$6:$Y$20</c:f>
              <c:numCache/>
            </c:numRef>
          </c:val>
        </c:ser>
        <c:ser>
          <c:idx val="1"/>
          <c:order val="1"/>
          <c:tx>
            <c:strRef>
              <c:f>'ch3 results'!$Z$5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results'!$Z$6:$Z$20</c:f>
              <c:numCache/>
            </c:numRef>
          </c:val>
        </c:ser>
        <c:axId val="300235692"/>
        <c:axId val="575218228"/>
      </c:barChart>
      <c:catAx>
        <c:axId val="300235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218228"/>
      </c:catAx>
      <c:valAx>
        <c:axId val="575218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235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ViT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'ch3 results'!$AB$5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results'!$AB$6:$AB$20</c:f>
              <c:numCache/>
            </c:numRef>
          </c:val>
        </c:ser>
        <c:ser>
          <c:idx val="1"/>
          <c:order val="1"/>
          <c:tx>
            <c:strRef>
              <c:f>'ch3 results'!$AC$5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results'!$AC$6:$AC$20</c:f>
              <c:numCache/>
            </c:numRef>
          </c:val>
        </c:ser>
        <c:axId val="1828453651"/>
        <c:axId val="1999273527"/>
      </c:barChart>
      <c:catAx>
        <c:axId val="1828453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273527"/>
      </c:catAx>
      <c:valAx>
        <c:axId val="1999273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453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YOLOv5n mAP 50:95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'ch3 results'!$L$5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results'!$L$6:$L$20</c:f>
              <c:numCache/>
            </c:numRef>
          </c:val>
        </c:ser>
        <c:axId val="815448643"/>
        <c:axId val="29056044"/>
      </c:barChart>
      <c:catAx>
        <c:axId val="815448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56044"/>
      </c:catAx>
      <c:valAx>
        <c:axId val="29056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448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YOLOv5m mAP 50:95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'ch3 results'!$N$5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'ch3 results'!$C$6:$C$20</c:f>
            </c:strRef>
          </c:cat>
          <c:val>
            <c:numRef>
              <c:f>'ch3 results'!$N$6:$N$20</c:f>
              <c:numCache/>
            </c:numRef>
          </c:val>
        </c:ser>
        <c:axId val="75714636"/>
        <c:axId val="645096325"/>
      </c:barChart>
      <c:catAx>
        <c:axId val="75714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096325"/>
      </c:catAx>
      <c:valAx>
        <c:axId val="645096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14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44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809625</xdr:colOff>
      <xdr:row>44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952500</xdr:colOff>
      <xdr:row>65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838200</xdr:colOff>
      <xdr:row>65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26</xdr:col>
      <xdr:colOff>914400</xdr:colOff>
      <xdr:row>65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57150</xdr:colOff>
      <xdr:row>25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28</xdr:col>
      <xdr:colOff>57150</xdr:colOff>
      <xdr:row>43</xdr:row>
      <xdr:rowOff>104775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28575</xdr:colOff>
      <xdr:row>25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28575</xdr:colOff>
      <xdr:row>43</xdr:row>
      <xdr:rowOff>104775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114300</xdr:colOff>
      <xdr:row>25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114300</xdr:colOff>
      <xdr:row>43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47</xdr:col>
      <xdr:colOff>19050</xdr:colOff>
      <xdr:row>65</xdr:row>
      <xdr:rowOff>95250</xdr:rowOff>
    </xdr:from>
    <xdr:ext cx="5715000" cy="32289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40</xdr:col>
      <xdr:colOff>828675</xdr:colOff>
      <xdr:row>65</xdr:row>
      <xdr:rowOff>95250</xdr:rowOff>
    </xdr:from>
    <xdr:ext cx="5715000" cy="32289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35</xdr:col>
      <xdr:colOff>38100</xdr:colOff>
      <xdr:row>65</xdr:row>
      <xdr:rowOff>95250</xdr:rowOff>
    </xdr:from>
    <xdr:ext cx="5715000" cy="32289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37</xdr:col>
      <xdr:colOff>419100</xdr:colOff>
      <xdr:row>84</xdr:row>
      <xdr:rowOff>114300</xdr:rowOff>
    </xdr:from>
    <xdr:ext cx="5715000" cy="29241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14" max="14" width="14.25"/>
    <col customWidth="1" min="17" max="17" width="11.88"/>
    <col customWidth="1" min="19" max="19" width="14.5"/>
    <col customWidth="1" min="20" max="20" width="14.25"/>
    <col customWidth="1" min="32" max="32" width="14.38"/>
    <col customWidth="1" min="36" max="36" width="14.38"/>
    <col customWidth="1" min="38" max="38" width="14.38"/>
    <col customWidth="1" min="48" max="48" width="14.38"/>
    <col customWidth="1" min="50" max="50" width="14.38"/>
    <col customWidth="1" min="56" max="56" width="14.38"/>
  </cols>
  <sheetData>
    <row r="2">
      <c r="BE2" s="1"/>
    </row>
    <row r="3">
      <c r="AG3" s="2" t="s">
        <v>0</v>
      </c>
      <c r="AH3" s="3"/>
      <c r="AI3" s="3"/>
      <c r="AJ3" s="4"/>
      <c r="AK3" s="5" t="s">
        <v>1</v>
      </c>
      <c r="AL3" s="3"/>
      <c r="AM3" s="3"/>
      <c r="AN3" s="4"/>
      <c r="AY3" s="2" t="s">
        <v>2</v>
      </c>
      <c r="AZ3" s="3"/>
      <c r="BA3" s="3"/>
      <c r="BB3" s="3"/>
      <c r="BC3" s="3"/>
      <c r="BD3" s="4"/>
    </row>
    <row r="4">
      <c r="D4" s="6" t="s">
        <v>3</v>
      </c>
      <c r="E4" s="7"/>
      <c r="F4" s="6" t="s">
        <v>4</v>
      </c>
      <c r="G4" s="7"/>
      <c r="H4" s="6" t="s">
        <v>5</v>
      </c>
      <c r="I4" s="7"/>
      <c r="J4" s="6" t="s">
        <v>6</v>
      </c>
      <c r="K4" s="7"/>
      <c r="L4" s="8" t="s">
        <v>7</v>
      </c>
      <c r="M4" s="7"/>
      <c r="N4" s="8" t="s">
        <v>8</v>
      </c>
      <c r="O4" s="7"/>
      <c r="P4" s="8" t="s">
        <v>9</v>
      </c>
      <c r="Q4" s="9"/>
      <c r="R4" s="7"/>
      <c r="S4" s="6" t="s">
        <v>10</v>
      </c>
      <c r="T4" s="9"/>
      <c r="U4" s="7"/>
      <c r="V4" s="8" t="s">
        <v>11</v>
      </c>
      <c r="W4" s="9"/>
      <c r="X4" s="7"/>
      <c r="Y4" s="8" t="s">
        <v>12</v>
      </c>
      <c r="Z4" s="9"/>
      <c r="AA4" s="7"/>
      <c r="AB4" s="8" t="s">
        <v>13</v>
      </c>
      <c r="AC4" s="9"/>
      <c r="AD4" s="7"/>
      <c r="AE4" s="10"/>
      <c r="AF4" s="11"/>
      <c r="AG4" s="12" t="s">
        <v>14</v>
      </c>
      <c r="AH4" s="4"/>
      <c r="AI4" s="2" t="s">
        <v>15</v>
      </c>
      <c r="AJ4" s="4"/>
      <c r="AK4" s="13" t="s">
        <v>14</v>
      </c>
      <c r="AL4" s="14"/>
      <c r="AM4" s="15" t="s">
        <v>15</v>
      </c>
      <c r="AN4" s="14"/>
      <c r="AP4" s="16" t="s">
        <v>16</v>
      </c>
      <c r="AQ4" s="17" t="s">
        <v>17</v>
      </c>
      <c r="AR4" s="3"/>
      <c r="AS4" s="4"/>
      <c r="AT4" s="17" t="s">
        <v>15</v>
      </c>
      <c r="AU4" s="3"/>
      <c r="AV4" s="4"/>
      <c r="AW4" s="10"/>
      <c r="AY4" s="18" t="s">
        <v>16</v>
      </c>
      <c r="AZ4" s="14"/>
      <c r="BA4" s="18" t="s">
        <v>12</v>
      </c>
      <c r="BB4" s="14"/>
      <c r="BC4" s="18" t="s">
        <v>18</v>
      </c>
      <c r="BD4" s="14"/>
      <c r="BE4" s="10"/>
      <c r="BF4" s="10"/>
      <c r="BG4" s="10"/>
      <c r="BH4" s="10"/>
      <c r="BI4" s="10"/>
      <c r="BJ4" s="10"/>
      <c r="BK4" s="10"/>
      <c r="BL4" s="10"/>
      <c r="BM4" s="10"/>
    </row>
    <row r="5">
      <c r="C5" s="16" t="s">
        <v>19</v>
      </c>
      <c r="D5" s="19" t="s">
        <v>20</v>
      </c>
      <c r="E5" s="20" t="s">
        <v>21</v>
      </c>
      <c r="F5" s="19" t="s">
        <v>20</v>
      </c>
      <c r="G5" s="20" t="s">
        <v>21</v>
      </c>
      <c r="H5" s="19" t="s">
        <v>22</v>
      </c>
      <c r="I5" s="20" t="s">
        <v>23</v>
      </c>
      <c r="J5" s="19" t="s">
        <v>22</v>
      </c>
      <c r="K5" s="20" t="s">
        <v>23</v>
      </c>
      <c r="L5" s="19" t="s">
        <v>22</v>
      </c>
      <c r="M5" s="20" t="s">
        <v>23</v>
      </c>
      <c r="N5" s="19" t="s">
        <v>22</v>
      </c>
      <c r="O5" s="20" t="s">
        <v>23</v>
      </c>
      <c r="P5" s="19" t="s">
        <v>24</v>
      </c>
      <c r="Q5" s="21" t="s">
        <v>25</v>
      </c>
      <c r="R5" s="20" t="s">
        <v>23</v>
      </c>
      <c r="S5" s="19" t="s">
        <v>24</v>
      </c>
      <c r="T5" s="21" t="s">
        <v>25</v>
      </c>
      <c r="U5" s="20" t="s">
        <v>23</v>
      </c>
      <c r="V5" s="19" t="s">
        <v>24</v>
      </c>
      <c r="W5" s="21" t="s">
        <v>25</v>
      </c>
      <c r="X5" s="20" t="s">
        <v>23</v>
      </c>
      <c r="Y5" s="19" t="s">
        <v>24</v>
      </c>
      <c r="Z5" s="21" t="s">
        <v>25</v>
      </c>
      <c r="AA5" s="20" t="s">
        <v>23</v>
      </c>
      <c r="AB5" s="19" t="s">
        <v>24</v>
      </c>
      <c r="AC5" s="21" t="s">
        <v>25</v>
      </c>
      <c r="AD5" s="20" t="s">
        <v>23</v>
      </c>
      <c r="AE5" s="1"/>
      <c r="AF5" s="22" t="s">
        <v>19</v>
      </c>
      <c r="AG5" s="23" t="s">
        <v>22</v>
      </c>
      <c r="AH5" s="24" t="s">
        <v>23</v>
      </c>
      <c r="AI5" s="16" t="s">
        <v>22</v>
      </c>
      <c r="AJ5" s="20" t="s">
        <v>23</v>
      </c>
      <c r="AK5" s="25" t="s">
        <v>22</v>
      </c>
      <c r="AL5" s="26" t="s">
        <v>23</v>
      </c>
      <c r="AM5" s="26" t="s">
        <v>22</v>
      </c>
      <c r="AN5" s="26" t="s">
        <v>23</v>
      </c>
      <c r="AP5" s="23" t="s">
        <v>19</v>
      </c>
      <c r="AQ5" s="19" t="s">
        <v>24</v>
      </c>
      <c r="AR5" s="21" t="s">
        <v>25</v>
      </c>
      <c r="AS5" s="20" t="s">
        <v>23</v>
      </c>
      <c r="AT5" s="19" t="s">
        <v>24</v>
      </c>
      <c r="AU5" s="21" t="s">
        <v>25</v>
      </c>
      <c r="AV5" s="20" t="s">
        <v>23</v>
      </c>
      <c r="AW5" s="1"/>
      <c r="AX5" s="27" t="s">
        <v>19</v>
      </c>
      <c r="AY5" s="28" t="s">
        <v>24</v>
      </c>
      <c r="AZ5" s="28" t="s">
        <v>25</v>
      </c>
      <c r="BA5" s="28" t="s">
        <v>24</v>
      </c>
      <c r="BB5" s="28" t="s">
        <v>25</v>
      </c>
      <c r="BC5" s="28" t="s">
        <v>24</v>
      </c>
      <c r="BD5" s="28" t="s">
        <v>25</v>
      </c>
      <c r="BE5" s="1"/>
      <c r="BF5" s="1"/>
      <c r="BG5" s="1"/>
      <c r="BH5" s="1"/>
      <c r="BI5" s="1"/>
      <c r="BJ5" s="1"/>
      <c r="BK5" s="1"/>
      <c r="BL5" s="1"/>
      <c r="BM5" s="1"/>
    </row>
    <row r="6">
      <c r="C6" s="23" t="s">
        <v>26</v>
      </c>
      <c r="D6" s="29">
        <v>112.566</v>
      </c>
      <c r="E6" s="30">
        <v>54.292</v>
      </c>
      <c r="F6" s="31">
        <v>112.38</v>
      </c>
      <c r="G6" s="32">
        <v>58.553</v>
      </c>
      <c r="H6" s="33">
        <v>35.14</v>
      </c>
      <c r="I6" s="34">
        <v>56.8</v>
      </c>
      <c r="J6" s="33">
        <v>49.3</v>
      </c>
      <c r="K6" s="34">
        <v>62.51</v>
      </c>
      <c r="L6" s="33">
        <v>31.68</v>
      </c>
      <c r="M6" s="34">
        <v>55.0</v>
      </c>
      <c r="N6" s="33">
        <v>47.39</v>
      </c>
      <c r="O6" s="34">
        <v>61.3</v>
      </c>
      <c r="P6" s="35">
        <v>65.03</v>
      </c>
      <c r="Q6" s="33">
        <v>86.09</v>
      </c>
      <c r="R6" s="34">
        <v>65.39</v>
      </c>
      <c r="S6" s="35">
        <v>78.48</v>
      </c>
      <c r="T6" s="33">
        <v>94.21</v>
      </c>
      <c r="U6" s="34">
        <v>60.18</v>
      </c>
      <c r="V6" s="35">
        <v>78.83</v>
      </c>
      <c r="W6" s="33">
        <v>93.95</v>
      </c>
      <c r="X6" s="34">
        <v>69.81</v>
      </c>
      <c r="Y6" s="35">
        <v>62.91</v>
      </c>
      <c r="Z6" s="33">
        <v>84.74</v>
      </c>
      <c r="AA6" s="34">
        <v>56.13</v>
      </c>
      <c r="AB6" s="35">
        <v>70.18</v>
      </c>
      <c r="AC6" s="33">
        <v>88.81</v>
      </c>
      <c r="AD6" s="34">
        <v>52.43</v>
      </c>
      <c r="AE6" s="33"/>
      <c r="AF6" s="36" t="s">
        <v>26</v>
      </c>
      <c r="AG6" s="37">
        <f t="shared" ref="AG6:AH6" si="1">ROUND(AVERAGE(L6,N6),2)</f>
        <v>39.54</v>
      </c>
      <c r="AH6" s="38">
        <f t="shared" si="1"/>
        <v>58.15</v>
      </c>
      <c r="AI6" s="39"/>
      <c r="AJ6" s="40"/>
      <c r="AK6" s="41">
        <f t="shared" ref="AK6:AL6" si="2">ROUND(AVERAGE(H6,J6),2)</f>
        <v>42.22</v>
      </c>
      <c r="AL6" s="41">
        <f t="shared" si="2"/>
        <v>59.66</v>
      </c>
      <c r="AM6" s="42"/>
      <c r="AN6" s="42"/>
      <c r="AP6" s="23" t="s">
        <v>26</v>
      </c>
      <c r="AQ6" s="38">
        <f t="shared" ref="AQ6:AS6" si="3">ROUND(AVERAGE(P6,S6,V6),2)</f>
        <v>74.11</v>
      </c>
      <c r="AR6" s="38">
        <f t="shared" si="3"/>
        <v>91.42</v>
      </c>
      <c r="AS6" s="38">
        <f t="shared" si="3"/>
        <v>65.13</v>
      </c>
      <c r="AT6" s="37"/>
      <c r="AU6" s="38"/>
      <c r="AV6" s="43"/>
      <c r="AW6" s="33"/>
      <c r="AX6" s="44" t="s">
        <v>27</v>
      </c>
      <c r="AY6" s="41">
        <f t="shared" ref="AY6:AZ6" si="4">AT7</f>
        <v>-3.95</v>
      </c>
      <c r="AZ6" s="45">
        <f t="shared" si="4"/>
        <v>-2.53</v>
      </c>
      <c r="BA6" s="41">
        <f t="shared" ref="BA6:BB6" si="5">AK29</f>
        <v>-4.66</v>
      </c>
      <c r="BB6" s="45">
        <f t="shared" si="5"/>
        <v>-3.73</v>
      </c>
      <c r="BC6" s="38">
        <f t="shared" ref="BC6:BD6" si="6">AK48</f>
        <v>-4.3</v>
      </c>
      <c r="BD6" s="43">
        <f t="shared" si="6"/>
        <v>-3.11</v>
      </c>
      <c r="BE6" s="33"/>
      <c r="BF6" s="33"/>
      <c r="BG6" s="33"/>
      <c r="BH6" s="33"/>
      <c r="BI6" s="33"/>
      <c r="BJ6" s="33"/>
      <c r="BK6" s="33"/>
      <c r="BL6" s="33"/>
      <c r="BM6" s="33"/>
    </row>
    <row r="7">
      <c r="C7" s="22" t="s">
        <v>27</v>
      </c>
      <c r="D7" s="46">
        <v>109.966</v>
      </c>
      <c r="E7" s="32">
        <v>68.233</v>
      </c>
      <c r="F7" s="46">
        <v>109.809</v>
      </c>
      <c r="G7" s="47">
        <v>68.84</v>
      </c>
      <c r="H7" s="33">
        <v>32.47</v>
      </c>
      <c r="I7" s="34">
        <v>56.33</v>
      </c>
      <c r="J7" s="33">
        <v>47.2</v>
      </c>
      <c r="K7" s="34">
        <v>61.98</v>
      </c>
      <c r="L7" s="33">
        <v>29.36</v>
      </c>
      <c r="M7" s="34">
        <v>54.63</v>
      </c>
      <c r="N7" s="33">
        <v>45.19</v>
      </c>
      <c r="O7" s="34">
        <v>60.79</v>
      </c>
      <c r="P7" s="35">
        <v>59.85</v>
      </c>
      <c r="Q7" s="33">
        <v>81.99</v>
      </c>
      <c r="R7" s="34">
        <v>60.24</v>
      </c>
      <c r="S7" s="35">
        <v>75.14</v>
      </c>
      <c r="T7" s="33">
        <v>92.37</v>
      </c>
      <c r="U7" s="34">
        <v>53.45</v>
      </c>
      <c r="V7" s="35">
        <v>75.49</v>
      </c>
      <c r="W7" s="33">
        <v>92.3</v>
      </c>
      <c r="X7" s="34">
        <v>63.3</v>
      </c>
      <c r="Y7" s="35">
        <v>58.25</v>
      </c>
      <c r="Z7" s="33">
        <v>81.01</v>
      </c>
      <c r="AA7" s="34">
        <v>50.79</v>
      </c>
      <c r="AB7" s="35">
        <v>65.88</v>
      </c>
      <c r="AC7" s="33">
        <v>85.7</v>
      </c>
      <c r="AD7" s="34">
        <v>38.06</v>
      </c>
      <c r="AE7" s="33"/>
      <c r="AF7" s="29" t="s">
        <v>27</v>
      </c>
      <c r="AG7" s="35">
        <f t="shared" ref="AG7:AH7" si="7">ROUND(AVERAGE(L7,N7),2)</f>
        <v>37.28</v>
      </c>
      <c r="AH7" s="48">
        <f t="shared" si="7"/>
        <v>57.71</v>
      </c>
      <c r="AI7" s="49">
        <f t="shared" ref="AI7:AJ7" si="8">AG7-AG6</f>
        <v>-2.26</v>
      </c>
      <c r="AJ7" s="50">
        <f t="shared" si="8"/>
        <v>-0.44</v>
      </c>
      <c r="AK7" s="51">
        <f t="shared" ref="AK7:AL7" si="9">ROUND(AVERAGE(H7,J7),2)</f>
        <v>39.84</v>
      </c>
      <c r="AL7" s="51">
        <f t="shared" si="9"/>
        <v>59.16</v>
      </c>
      <c r="AM7" s="52">
        <f t="shared" ref="AM7:AN7" si="10">AK7-AK6</f>
        <v>-2.38</v>
      </c>
      <c r="AN7" s="52">
        <f t="shared" si="10"/>
        <v>-0.5</v>
      </c>
      <c r="AP7" s="22" t="s">
        <v>27</v>
      </c>
      <c r="AQ7" s="48">
        <f t="shared" ref="AQ7:AS7" si="11">ROUND(AVERAGE(P7,S7,V7),2)</f>
        <v>70.16</v>
      </c>
      <c r="AR7" s="48">
        <f t="shared" si="11"/>
        <v>88.89</v>
      </c>
      <c r="AS7" s="48">
        <f t="shared" si="11"/>
        <v>59</v>
      </c>
      <c r="AT7" s="35">
        <f t="shared" ref="AT7:AV7" si="12">AQ7-AQ6</f>
        <v>-3.95</v>
      </c>
      <c r="AU7" s="48">
        <f t="shared" si="12"/>
        <v>-2.53</v>
      </c>
      <c r="AV7" s="34">
        <f t="shared" si="12"/>
        <v>-6.13</v>
      </c>
      <c r="AW7" s="33"/>
      <c r="AX7" s="53" t="s">
        <v>28</v>
      </c>
      <c r="AY7" s="54">
        <f t="shared" ref="AY7:AZ7" si="13">AT8</f>
        <v>-5.89</v>
      </c>
      <c r="AZ7" s="55">
        <f t="shared" si="13"/>
        <v>-3.87</v>
      </c>
      <c r="BA7" s="54">
        <f t="shared" ref="BA7:BB7" si="14">AK30</f>
        <v>-5.96</v>
      </c>
      <c r="BB7" s="55">
        <f t="shared" si="14"/>
        <v>-4.57</v>
      </c>
      <c r="BC7" s="56">
        <f t="shared" ref="BC7:BD7" si="15">AK49</f>
        <v>-6.12</v>
      </c>
      <c r="BD7" s="57">
        <f t="shared" si="15"/>
        <v>-4.07</v>
      </c>
      <c r="BE7" s="33"/>
      <c r="BF7" s="33"/>
      <c r="BG7" s="33"/>
      <c r="BH7" s="33"/>
      <c r="BI7" s="33"/>
      <c r="BJ7" s="33"/>
      <c r="BK7" s="33"/>
      <c r="BL7" s="33"/>
      <c r="BM7" s="33"/>
    </row>
    <row r="8">
      <c r="C8" s="58" t="s">
        <v>28</v>
      </c>
      <c r="D8" s="59">
        <v>185.868</v>
      </c>
      <c r="E8" s="60">
        <v>40.901</v>
      </c>
      <c r="F8" s="59">
        <v>189.795</v>
      </c>
      <c r="G8" s="60">
        <v>28.778</v>
      </c>
      <c r="H8" s="61">
        <v>28.34</v>
      </c>
      <c r="I8" s="57">
        <v>56.19</v>
      </c>
      <c r="J8" s="61">
        <v>43.04</v>
      </c>
      <c r="K8" s="57">
        <v>61.89</v>
      </c>
      <c r="L8" s="61">
        <v>23.53</v>
      </c>
      <c r="M8" s="57">
        <v>54.35</v>
      </c>
      <c r="N8" s="61">
        <v>41.33</v>
      </c>
      <c r="O8" s="57">
        <v>60.86</v>
      </c>
      <c r="P8" s="62">
        <v>56.14</v>
      </c>
      <c r="Q8" s="61">
        <v>79.47</v>
      </c>
      <c r="R8" s="57">
        <v>56.28</v>
      </c>
      <c r="S8" s="62">
        <v>74.78</v>
      </c>
      <c r="T8" s="61">
        <v>92.12</v>
      </c>
      <c r="U8" s="57">
        <v>46.7</v>
      </c>
      <c r="V8" s="62">
        <v>73.75</v>
      </c>
      <c r="W8" s="61">
        <v>91.05</v>
      </c>
      <c r="X8" s="57">
        <v>56.88</v>
      </c>
      <c r="Y8" s="62">
        <v>56.95</v>
      </c>
      <c r="Z8" s="61">
        <v>80.17</v>
      </c>
      <c r="AA8" s="57">
        <v>48.61</v>
      </c>
      <c r="AB8" s="62">
        <v>64.06</v>
      </c>
      <c r="AC8" s="61">
        <v>84.74</v>
      </c>
      <c r="AD8" s="57">
        <v>54.99</v>
      </c>
      <c r="AE8" s="33"/>
      <c r="AF8" s="63" t="s">
        <v>28</v>
      </c>
      <c r="AG8" s="62">
        <f t="shared" ref="AG8:AH8" si="16">ROUND(AVERAGE(L8,N8),2)</f>
        <v>32.43</v>
      </c>
      <c r="AH8" s="56">
        <f t="shared" si="16"/>
        <v>57.61</v>
      </c>
      <c r="AI8" s="64">
        <f t="shared" ref="AI8:AJ8" si="17">AG8-AG6</f>
        <v>-7.11</v>
      </c>
      <c r="AJ8" s="65">
        <f t="shared" si="17"/>
        <v>-0.54</v>
      </c>
      <c r="AK8" s="54">
        <f t="shared" ref="AK8:AL8" si="18">ROUND(AVERAGE(H8,J8),2)</f>
        <v>35.69</v>
      </c>
      <c r="AL8" s="54">
        <f t="shared" si="18"/>
        <v>59.04</v>
      </c>
      <c r="AM8" s="66">
        <f t="shared" ref="AM8:AN8" si="19">AK8-AK6</f>
        <v>-6.53</v>
      </c>
      <c r="AN8" s="66">
        <f t="shared" si="19"/>
        <v>-0.62</v>
      </c>
      <c r="AP8" s="58" t="s">
        <v>28</v>
      </c>
      <c r="AQ8" s="56">
        <f t="shared" ref="AQ8:AS8" si="20">ROUND(AVERAGE(P8,S8,V8),2)</f>
        <v>68.22</v>
      </c>
      <c r="AR8" s="56">
        <f t="shared" si="20"/>
        <v>87.55</v>
      </c>
      <c r="AS8" s="56">
        <f t="shared" si="20"/>
        <v>53.29</v>
      </c>
      <c r="AT8" s="62">
        <f t="shared" ref="AT8:AV8" si="21">AQ8-AQ6</f>
        <v>-5.89</v>
      </c>
      <c r="AU8" s="56">
        <f t="shared" si="21"/>
        <v>-3.87</v>
      </c>
      <c r="AV8" s="57">
        <f t="shared" si="21"/>
        <v>-11.84</v>
      </c>
      <c r="AW8" s="33"/>
      <c r="AX8" s="44" t="s">
        <v>29</v>
      </c>
      <c r="AY8" s="41">
        <f t="shared" ref="AY8:AZ8" si="22">AT10</f>
        <v>-4.15</v>
      </c>
      <c r="AZ8" s="45">
        <f t="shared" si="22"/>
        <v>-3.34</v>
      </c>
      <c r="BA8" s="41">
        <f t="shared" ref="BA8:BB8" si="23">AK32</f>
        <v>-1.16</v>
      </c>
      <c r="BB8" s="45">
        <f t="shared" si="23"/>
        <v>-0.54</v>
      </c>
      <c r="BC8" s="38">
        <f t="shared" ref="BC8:BD8" si="24">AK51</f>
        <v>39.27</v>
      </c>
      <c r="BD8" s="43">
        <f t="shared" si="24"/>
        <v>41.64</v>
      </c>
      <c r="BE8" s="33"/>
      <c r="BF8" s="33"/>
      <c r="BG8" s="33"/>
      <c r="BH8" s="33"/>
      <c r="BI8" s="33"/>
      <c r="BJ8" s="33"/>
      <c r="BK8" s="33"/>
      <c r="BL8" s="33"/>
      <c r="BM8" s="33"/>
    </row>
    <row r="9">
      <c r="C9" s="36" t="s">
        <v>30</v>
      </c>
      <c r="D9" s="67">
        <v>14.07</v>
      </c>
      <c r="E9" s="68">
        <v>6.786</v>
      </c>
      <c r="F9" s="67">
        <v>14.048</v>
      </c>
      <c r="G9" s="68">
        <v>7.319</v>
      </c>
      <c r="H9" s="69">
        <v>24.3</v>
      </c>
      <c r="I9" s="43">
        <v>56.03</v>
      </c>
      <c r="J9" s="69">
        <v>42.24</v>
      </c>
      <c r="K9" s="43">
        <v>62.19</v>
      </c>
      <c r="L9" s="69">
        <v>19.8</v>
      </c>
      <c r="M9" s="43">
        <v>54.23</v>
      </c>
      <c r="N9" s="69">
        <v>39.85</v>
      </c>
      <c r="O9" s="43">
        <v>60.94</v>
      </c>
      <c r="P9" s="37">
        <v>65.0</v>
      </c>
      <c r="Q9" s="69">
        <v>86.0</v>
      </c>
      <c r="R9" s="43">
        <v>65.37</v>
      </c>
      <c r="S9" s="37">
        <v>78.5</v>
      </c>
      <c r="T9" s="69">
        <v>94.23</v>
      </c>
      <c r="U9" s="43">
        <v>60.17</v>
      </c>
      <c r="V9" s="37">
        <v>78.81</v>
      </c>
      <c r="W9" s="69">
        <v>69.86</v>
      </c>
      <c r="X9" s="43">
        <v>69.86</v>
      </c>
      <c r="Y9" s="37">
        <v>58.57</v>
      </c>
      <c r="Z9" s="69">
        <v>81.26</v>
      </c>
      <c r="AA9" s="43">
        <v>50.32</v>
      </c>
      <c r="AB9" s="37">
        <v>26.65</v>
      </c>
      <c r="AC9" s="69">
        <v>43.89</v>
      </c>
      <c r="AD9" s="43">
        <v>14.03</v>
      </c>
      <c r="AE9" s="33"/>
      <c r="AF9" s="36" t="s">
        <v>30</v>
      </c>
      <c r="AG9" s="37">
        <f t="shared" ref="AG9:AH9" si="25">ROUND(AVERAGE(L9,N9),2)</f>
        <v>29.83</v>
      </c>
      <c r="AH9" s="38">
        <f t="shared" si="25"/>
        <v>57.59</v>
      </c>
      <c r="AI9" s="39"/>
      <c r="AJ9" s="40"/>
      <c r="AK9" s="41">
        <f t="shared" ref="AK9:AL9" si="26">ROUND(AVERAGE(H9,J9),2)</f>
        <v>33.27</v>
      </c>
      <c r="AL9" s="41">
        <f t="shared" si="26"/>
        <v>59.11</v>
      </c>
      <c r="AM9" s="42"/>
      <c r="AN9" s="42"/>
      <c r="AP9" s="23" t="s">
        <v>30</v>
      </c>
      <c r="AQ9" s="38">
        <f t="shared" ref="AQ9:AS9" si="27">ROUND(AVERAGE(P9,S9,V9),2)</f>
        <v>74.1</v>
      </c>
      <c r="AR9" s="38">
        <f t="shared" si="27"/>
        <v>83.36</v>
      </c>
      <c r="AS9" s="38">
        <f t="shared" si="27"/>
        <v>65.13</v>
      </c>
      <c r="AT9" s="37"/>
      <c r="AU9" s="38"/>
      <c r="AV9" s="43"/>
      <c r="AW9" s="33"/>
      <c r="AX9" s="53" t="s">
        <v>31</v>
      </c>
      <c r="AY9" s="54">
        <f t="shared" ref="AY9:AZ9" si="28">AT11</f>
        <v>-4.54</v>
      </c>
      <c r="AZ9" s="55">
        <f t="shared" si="28"/>
        <v>-5.94</v>
      </c>
      <c r="BA9" s="54">
        <f t="shared" ref="BA9:BB9" si="29">AK33</f>
        <v>-0.81</v>
      </c>
      <c r="BB9" s="55">
        <f t="shared" si="29"/>
        <v>-0.24</v>
      </c>
      <c r="BC9" s="56">
        <f t="shared" ref="BC9:BD9" si="30">AK52</f>
        <v>39.16</v>
      </c>
      <c r="BD9" s="57">
        <f t="shared" si="30"/>
        <v>42.11</v>
      </c>
      <c r="BE9" s="33"/>
      <c r="BF9" s="33"/>
      <c r="BG9" s="33"/>
      <c r="BH9" s="33"/>
      <c r="BI9" s="33"/>
      <c r="BJ9" s="33"/>
      <c r="BK9" s="33"/>
      <c r="BL9" s="33"/>
      <c r="BM9" s="33"/>
    </row>
    <row r="10">
      <c r="C10" s="29" t="s">
        <v>29</v>
      </c>
      <c r="D10" s="31">
        <v>113.78</v>
      </c>
      <c r="E10" s="32">
        <v>69.927</v>
      </c>
      <c r="F10" s="31">
        <v>113.303</v>
      </c>
      <c r="G10" s="32">
        <v>70.787</v>
      </c>
      <c r="H10" s="33">
        <v>31.92</v>
      </c>
      <c r="I10" s="34">
        <v>56.3</v>
      </c>
      <c r="J10" s="33">
        <v>46.12</v>
      </c>
      <c r="K10" s="34">
        <v>61.96</v>
      </c>
      <c r="L10" s="33">
        <v>28.81</v>
      </c>
      <c r="M10" s="34">
        <v>54.58</v>
      </c>
      <c r="N10" s="33">
        <v>44.4</v>
      </c>
      <c r="O10" s="34">
        <v>60.82</v>
      </c>
      <c r="P10" s="35">
        <v>59.09</v>
      </c>
      <c r="Q10" s="33">
        <v>81.53</v>
      </c>
      <c r="R10" s="34">
        <v>59.5</v>
      </c>
      <c r="S10" s="35">
        <v>75.14</v>
      </c>
      <c r="T10" s="33">
        <v>92.42</v>
      </c>
      <c r="U10" s="34">
        <v>53.81</v>
      </c>
      <c r="V10" s="35">
        <v>75.61</v>
      </c>
      <c r="W10" s="33">
        <v>66.1</v>
      </c>
      <c r="X10" s="34">
        <v>66.1</v>
      </c>
      <c r="Y10" s="35">
        <v>57.41</v>
      </c>
      <c r="Z10" s="33">
        <v>80.72</v>
      </c>
      <c r="AA10" s="34">
        <v>49.89</v>
      </c>
      <c r="AB10" s="35">
        <v>65.92</v>
      </c>
      <c r="AC10" s="33">
        <v>85.53</v>
      </c>
      <c r="AD10" s="34">
        <v>36.82</v>
      </c>
      <c r="AE10" s="33"/>
      <c r="AF10" s="29" t="s">
        <v>29</v>
      </c>
      <c r="AG10" s="35">
        <f t="shared" ref="AG10:AH10" si="31">ROUND(AVERAGE(L10,N10),2)</f>
        <v>36.61</v>
      </c>
      <c r="AH10" s="48">
        <f t="shared" si="31"/>
        <v>57.7</v>
      </c>
      <c r="AI10" s="49">
        <f t="shared" ref="AI10:AJ10" si="32">AG10-AG9</f>
        <v>6.78</v>
      </c>
      <c r="AJ10" s="50">
        <f t="shared" si="32"/>
        <v>0.11</v>
      </c>
      <c r="AK10" s="51">
        <f t="shared" ref="AK10:AL10" si="33">ROUND(AVERAGE(H10,J10),2)</f>
        <v>39.02</v>
      </c>
      <c r="AL10" s="51">
        <f t="shared" si="33"/>
        <v>59.13</v>
      </c>
      <c r="AM10" s="52">
        <f t="shared" ref="AM10:AN10" si="34">AK10-AK9</f>
        <v>5.75</v>
      </c>
      <c r="AN10" s="52">
        <f t="shared" si="34"/>
        <v>0.02</v>
      </c>
      <c r="AP10" s="22" t="s">
        <v>29</v>
      </c>
      <c r="AQ10" s="48">
        <f t="shared" ref="AQ10:AS10" si="35">ROUND(AVERAGE(P10,S10,V10),2)</f>
        <v>69.95</v>
      </c>
      <c r="AR10" s="48">
        <f t="shared" si="35"/>
        <v>80.02</v>
      </c>
      <c r="AS10" s="48">
        <f t="shared" si="35"/>
        <v>59.8</v>
      </c>
      <c r="AT10" s="35">
        <f t="shared" ref="AT10:AV10" si="36">AQ10-AQ9</f>
        <v>-4.15</v>
      </c>
      <c r="AU10" s="48">
        <f t="shared" si="36"/>
        <v>-3.34</v>
      </c>
      <c r="AV10" s="34">
        <f t="shared" si="36"/>
        <v>-5.33</v>
      </c>
      <c r="AW10" s="33"/>
      <c r="AX10" s="44" t="s">
        <v>32</v>
      </c>
      <c r="AY10" s="41">
        <f t="shared" ref="AY10:AZ10" si="37">AT13</f>
        <v>-7.77</v>
      </c>
      <c r="AZ10" s="45">
        <f t="shared" si="37"/>
        <v>-6.12</v>
      </c>
      <c r="BA10" s="41">
        <f t="shared" ref="BA10:BB10" si="38">AK35</f>
        <v>-8.08</v>
      </c>
      <c r="BB10" s="45">
        <f t="shared" si="38"/>
        <v>-7.53</v>
      </c>
      <c r="BC10" s="38">
        <f t="shared" ref="BC10:BD10" si="39">AK54</f>
        <v>-11.91</v>
      </c>
      <c r="BD10" s="43">
        <f t="shared" si="39"/>
        <v>-12.12</v>
      </c>
      <c r="BE10" s="33"/>
      <c r="BF10" s="33"/>
      <c r="BG10" s="33"/>
      <c r="BH10" s="33"/>
      <c r="BI10" s="33"/>
      <c r="BJ10" s="33"/>
      <c r="BK10" s="33"/>
      <c r="BL10" s="33"/>
      <c r="BM10" s="33"/>
    </row>
    <row r="11">
      <c r="C11" s="63" t="s">
        <v>31</v>
      </c>
      <c r="D11" s="59">
        <v>172.063</v>
      </c>
      <c r="E11" s="60">
        <v>46.729</v>
      </c>
      <c r="F11" s="59">
        <v>167.663</v>
      </c>
      <c r="G11" s="60">
        <v>35.7</v>
      </c>
      <c r="H11" s="61">
        <v>30.16</v>
      </c>
      <c r="I11" s="57">
        <v>56.1</v>
      </c>
      <c r="J11" s="61">
        <v>44.11</v>
      </c>
      <c r="K11" s="57">
        <v>61.85</v>
      </c>
      <c r="L11" s="61">
        <v>26.16</v>
      </c>
      <c r="M11" s="57">
        <v>54.5</v>
      </c>
      <c r="N11" s="61">
        <v>42.65</v>
      </c>
      <c r="O11" s="57">
        <v>60.73</v>
      </c>
      <c r="P11" s="62">
        <v>58.3</v>
      </c>
      <c r="Q11" s="61">
        <v>81.26</v>
      </c>
      <c r="R11" s="57">
        <v>58.17</v>
      </c>
      <c r="S11" s="62">
        <v>75.68</v>
      </c>
      <c r="T11" s="61">
        <v>92.81</v>
      </c>
      <c r="U11" s="57">
        <v>49.4</v>
      </c>
      <c r="V11" s="62">
        <v>74.69</v>
      </c>
      <c r="W11" s="61">
        <v>58.19</v>
      </c>
      <c r="X11" s="57">
        <v>58.19</v>
      </c>
      <c r="Y11" s="62">
        <v>57.76</v>
      </c>
      <c r="Z11" s="61">
        <v>81.02</v>
      </c>
      <c r="AA11" s="57">
        <v>49.83</v>
      </c>
      <c r="AB11" s="62">
        <v>65.81</v>
      </c>
      <c r="AC11" s="61">
        <v>86.0</v>
      </c>
      <c r="AD11" s="57">
        <v>51.63</v>
      </c>
      <c r="AE11" s="33"/>
      <c r="AF11" s="63" t="s">
        <v>31</v>
      </c>
      <c r="AG11" s="62">
        <f t="shared" ref="AG11:AH11" si="40">ROUND(AVERAGE(L11,N11),2)</f>
        <v>34.41</v>
      </c>
      <c r="AH11" s="56">
        <f t="shared" si="40"/>
        <v>57.62</v>
      </c>
      <c r="AI11" s="64">
        <f t="shared" ref="AI11:AJ11" si="41">AG11-AG9</f>
        <v>4.58</v>
      </c>
      <c r="AJ11" s="65">
        <f t="shared" si="41"/>
        <v>0.03</v>
      </c>
      <c r="AK11" s="54">
        <f t="shared" ref="AK11:AL11" si="42">ROUND(AVERAGE(H11,J11),2)</f>
        <v>37.14</v>
      </c>
      <c r="AL11" s="54">
        <f t="shared" si="42"/>
        <v>58.98</v>
      </c>
      <c r="AM11" s="66">
        <f t="shared" ref="AM11:AN11" si="43">AK11-AK9</f>
        <v>3.87</v>
      </c>
      <c r="AN11" s="66">
        <f t="shared" si="43"/>
        <v>-0.13</v>
      </c>
      <c r="AP11" s="58" t="s">
        <v>31</v>
      </c>
      <c r="AQ11" s="56">
        <f t="shared" ref="AQ11:AS11" si="44">ROUND(AVERAGE(P11,S11,V11),2)</f>
        <v>69.56</v>
      </c>
      <c r="AR11" s="56">
        <f t="shared" si="44"/>
        <v>77.42</v>
      </c>
      <c r="AS11" s="56">
        <f t="shared" si="44"/>
        <v>55.25</v>
      </c>
      <c r="AT11" s="62">
        <f t="shared" ref="AT11:AV11" si="45">AQ11-AQ9</f>
        <v>-4.54</v>
      </c>
      <c r="AU11" s="56">
        <f t="shared" si="45"/>
        <v>-5.94</v>
      </c>
      <c r="AV11" s="57">
        <f t="shared" si="45"/>
        <v>-9.88</v>
      </c>
      <c r="AW11" s="33"/>
      <c r="AX11" s="53" t="s">
        <v>33</v>
      </c>
      <c r="AY11" s="54">
        <f t="shared" ref="AY11:AZ11" si="46">AT14</f>
        <v>-7.76</v>
      </c>
      <c r="AZ11" s="55">
        <f t="shared" si="46"/>
        <v>-6.35</v>
      </c>
      <c r="BA11" s="54">
        <f t="shared" ref="BA11:BB11" si="47">AK36</f>
        <v>-7.2</v>
      </c>
      <c r="BB11" s="55">
        <f t="shared" si="47"/>
        <v>-6.61</v>
      </c>
      <c r="BC11" s="56">
        <f t="shared" ref="BC11:BD11" si="48">AK55</f>
        <v>-8.79</v>
      </c>
      <c r="BD11" s="57">
        <f t="shared" si="48"/>
        <v>-7.02</v>
      </c>
      <c r="BE11" s="33"/>
      <c r="BF11" s="33"/>
      <c r="BG11" s="33"/>
      <c r="BH11" s="33"/>
      <c r="BI11" s="33"/>
      <c r="BJ11" s="33"/>
      <c r="BK11" s="33"/>
      <c r="BL11" s="33"/>
      <c r="BM11" s="33"/>
    </row>
    <row r="12">
      <c r="C12" s="36" t="s">
        <v>34</v>
      </c>
      <c r="D12" s="67">
        <v>179.023</v>
      </c>
      <c r="E12" s="68">
        <v>65.113</v>
      </c>
      <c r="F12" s="67">
        <v>177.431</v>
      </c>
      <c r="G12" s="68">
        <v>69.908</v>
      </c>
      <c r="H12" s="69">
        <v>27.34</v>
      </c>
      <c r="I12" s="43">
        <v>55.32</v>
      </c>
      <c r="J12" s="69">
        <v>41.51</v>
      </c>
      <c r="K12" s="43">
        <v>60.93</v>
      </c>
      <c r="L12" s="69">
        <v>23.98</v>
      </c>
      <c r="M12" s="43">
        <v>53.45</v>
      </c>
      <c r="N12" s="69">
        <v>39.51</v>
      </c>
      <c r="O12" s="43">
        <v>59.91</v>
      </c>
      <c r="P12" s="37">
        <v>52.55</v>
      </c>
      <c r="Q12" s="69">
        <v>75.89</v>
      </c>
      <c r="R12" s="43">
        <v>53.42</v>
      </c>
      <c r="S12" s="37">
        <v>71.13</v>
      </c>
      <c r="T12" s="69">
        <v>89.55</v>
      </c>
      <c r="U12" s="43">
        <v>43.48</v>
      </c>
      <c r="V12" s="37">
        <v>71.66</v>
      </c>
      <c r="W12" s="69">
        <v>89.3</v>
      </c>
      <c r="X12" s="43">
        <v>56.94</v>
      </c>
      <c r="Y12" s="37">
        <v>53.93</v>
      </c>
      <c r="Z12" s="69">
        <v>77.33</v>
      </c>
      <c r="AA12" s="43">
        <v>45.64</v>
      </c>
      <c r="AB12" s="37">
        <v>60.51</v>
      </c>
      <c r="AC12" s="69">
        <v>81.1</v>
      </c>
      <c r="AD12" s="43">
        <v>40.69</v>
      </c>
      <c r="AE12" s="33"/>
      <c r="AF12" s="36" t="s">
        <v>34</v>
      </c>
      <c r="AG12" s="37">
        <f t="shared" ref="AG12:AH12" si="49">ROUND(AVERAGE(L12,N12),2)</f>
        <v>31.75</v>
      </c>
      <c r="AH12" s="38">
        <f t="shared" si="49"/>
        <v>56.68</v>
      </c>
      <c r="AI12" s="39"/>
      <c r="AJ12" s="40"/>
      <c r="AK12" s="41">
        <f t="shared" ref="AK12:AL12" si="50">ROUND(AVERAGE(H12,J12),2)</f>
        <v>34.43</v>
      </c>
      <c r="AL12" s="41">
        <f t="shared" si="50"/>
        <v>58.13</v>
      </c>
      <c r="AM12" s="42"/>
      <c r="AN12" s="42"/>
      <c r="AP12" s="23" t="s">
        <v>34</v>
      </c>
      <c r="AQ12" s="38">
        <f t="shared" ref="AQ12:AS12" si="51">ROUND(AVERAGE(P12,S12,V12),2)</f>
        <v>65.11</v>
      </c>
      <c r="AR12" s="38">
        <f t="shared" si="51"/>
        <v>84.91</v>
      </c>
      <c r="AS12" s="38">
        <f t="shared" si="51"/>
        <v>51.28</v>
      </c>
      <c r="AT12" s="37"/>
      <c r="AU12" s="38"/>
      <c r="AV12" s="43"/>
      <c r="AW12" s="33"/>
      <c r="AX12" s="27" t="s">
        <v>35</v>
      </c>
      <c r="AY12" s="41">
        <f t="shared" ref="AY12:AZ12" si="52">AT16</f>
        <v>7.65</v>
      </c>
      <c r="AZ12" s="45">
        <f t="shared" si="52"/>
        <v>6.9</v>
      </c>
      <c r="BA12" s="41">
        <f t="shared" ref="BA12:BB12" si="53">AK38</f>
        <v>5.78</v>
      </c>
      <c r="BB12" s="45">
        <f t="shared" si="53"/>
        <v>6.16</v>
      </c>
      <c r="BC12" s="38">
        <f t="shared" ref="BC12:BD12" si="54">AK57</f>
        <v>40.47</v>
      </c>
      <c r="BD12" s="43">
        <f t="shared" si="54"/>
        <v>54.2</v>
      </c>
      <c r="BE12" s="33"/>
      <c r="BF12" s="33"/>
      <c r="BG12" s="33"/>
      <c r="BH12" s="33"/>
      <c r="BI12" s="33"/>
      <c r="BJ12" s="33"/>
      <c r="BK12" s="33"/>
      <c r="BL12" s="33"/>
      <c r="BM12" s="33"/>
    </row>
    <row r="13">
      <c r="C13" s="29" t="s">
        <v>32</v>
      </c>
      <c r="D13" s="31">
        <v>153.718</v>
      </c>
      <c r="E13" s="32">
        <v>88.602</v>
      </c>
      <c r="F13" s="31">
        <v>152.607</v>
      </c>
      <c r="G13" s="32">
        <v>90.975</v>
      </c>
      <c r="H13" s="33">
        <v>22.04</v>
      </c>
      <c r="I13" s="34">
        <v>53.72</v>
      </c>
      <c r="J13" s="33">
        <v>30.95</v>
      </c>
      <c r="K13" s="34">
        <v>57.39</v>
      </c>
      <c r="L13" s="33">
        <v>19.53</v>
      </c>
      <c r="M13" s="34">
        <v>52.26</v>
      </c>
      <c r="N13" s="33">
        <v>31.46</v>
      </c>
      <c r="O13" s="34">
        <v>57.35</v>
      </c>
      <c r="P13" s="35">
        <v>43.54</v>
      </c>
      <c r="Q13" s="33">
        <v>67.21</v>
      </c>
      <c r="R13" s="34">
        <v>45.51</v>
      </c>
      <c r="S13" s="35">
        <v>62.56</v>
      </c>
      <c r="T13" s="33">
        <v>83.31</v>
      </c>
      <c r="U13" s="34">
        <v>37.6</v>
      </c>
      <c r="V13" s="35">
        <v>65.93</v>
      </c>
      <c r="W13" s="33">
        <v>85.84</v>
      </c>
      <c r="X13" s="34">
        <v>60.61</v>
      </c>
      <c r="Y13" s="35">
        <v>45.85</v>
      </c>
      <c r="Z13" s="33">
        <v>69.8</v>
      </c>
      <c r="AA13" s="34">
        <v>37.25</v>
      </c>
      <c r="AB13" s="35">
        <v>48.6</v>
      </c>
      <c r="AC13" s="33">
        <v>68.98</v>
      </c>
      <c r="AD13" s="34">
        <v>20.55</v>
      </c>
      <c r="AE13" s="33"/>
      <c r="AF13" s="29" t="s">
        <v>32</v>
      </c>
      <c r="AG13" s="35">
        <f t="shared" ref="AG13:AH13" si="55">ROUND(AVERAGE(L13,N13),2)</f>
        <v>25.5</v>
      </c>
      <c r="AH13" s="48">
        <f t="shared" si="55"/>
        <v>54.81</v>
      </c>
      <c r="AI13" s="49">
        <f t="shared" ref="AI13:AJ13" si="56">AG13-AG12</f>
        <v>-6.25</v>
      </c>
      <c r="AJ13" s="50">
        <f t="shared" si="56"/>
        <v>-1.87</v>
      </c>
      <c r="AK13" s="51">
        <f t="shared" ref="AK13:AL13" si="57">ROUND(AVERAGE(H13,J13),2)</f>
        <v>26.5</v>
      </c>
      <c r="AL13" s="51">
        <f t="shared" si="57"/>
        <v>55.56</v>
      </c>
      <c r="AM13" s="52">
        <f t="shared" ref="AM13:AN13" si="58">AK13-AK12</f>
        <v>-7.93</v>
      </c>
      <c r="AN13" s="52">
        <f t="shared" si="58"/>
        <v>-2.57</v>
      </c>
      <c r="AP13" s="22" t="s">
        <v>32</v>
      </c>
      <c r="AQ13" s="48">
        <f t="shared" ref="AQ13:AS13" si="59">ROUND(AVERAGE(P13,S13,V13),2)</f>
        <v>57.34</v>
      </c>
      <c r="AR13" s="48">
        <f t="shared" si="59"/>
        <v>78.79</v>
      </c>
      <c r="AS13" s="48">
        <f t="shared" si="59"/>
        <v>47.91</v>
      </c>
      <c r="AT13" s="35">
        <f t="shared" ref="AT13:AV13" si="60">AQ13-AQ12</f>
        <v>-7.77</v>
      </c>
      <c r="AU13" s="48">
        <f t="shared" si="60"/>
        <v>-6.12</v>
      </c>
      <c r="AV13" s="34">
        <f t="shared" si="60"/>
        <v>-3.37</v>
      </c>
      <c r="AW13" s="33"/>
      <c r="AX13" s="70" t="s">
        <v>36</v>
      </c>
      <c r="AY13" s="54">
        <f t="shared" ref="AY13:AZ13" si="61">AT17</f>
        <v>18</v>
      </c>
      <c r="AZ13" s="55">
        <f t="shared" si="61"/>
        <v>13.99</v>
      </c>
      <c r="BA13" s="54">
        <f t="shared" ref="BA13:BB13" si="62">AK39</f>
        <v>19.19</v>
      </c>
      <c r="BB13" s="55">
        <f t="shared" si="62"/>
        <v>17.08</v>
      </c>
      <c r="BC13" s="56">
        <f t="shared" ref="BC13:BD13" si="63">AK58</f>
        <v>60.14</v>
      </c>
      <c r="BD13" s="57">
        <f t="shared" si="63"/>
        <v>69.96</v>
      </c>
      <c r="BE13" s="33"/>
      <c r="BF13" s="33"/>
      <c r="BG13" s="33"/>
      <c r="BH13" s="33"/>
      <c r="BI13" s="33"/>
      <c r="BJ13" s="33"/>
      <c r="BK13" s="33"/>
      <c r="BL13" s="33"/>
      <c r="BM13" s="33"/>
    </row>
    <row r="14">
      <c r="C14" s="63" t="s">
        <v>33</v>
      </c>
      <c r="D14" s="59">
        <v>211.124</v>
      </c>
      <c r="E14" s="60">
        <v>38.865</v>
      </c>
      <c r="F14" s="59">
        <v>209.196</v>
      </c>
      <c r="G14" s="60">
        <v>26.507</v>
      </c>
      <c r="H14" s="61">
        <v>21.2</v>
      </c>
      <c r="I14" s="57">
        <v>54.42</v>
      </c>
      <c r="J14" s="61">
        <v>35.1</v>
      </c>
      <c r="K14" s="57">
        <v>60.31</v>
      </c>
      <c r="L14" s="61">
        <v>16.96</v>
      </c>
      <c r="M14" s="57">
        <v>52.46</v>
      </c>
      <c r="N14" s="61">
        <v>33.76</v>
      </c>
      <c r="O14" s="57">
        <v>59.36</v>
      </c>
      <c r="P14" s="62">
        <v>42.33</v>
      </c>
      <c r="Q14" s="61">
        <v>66.08</v>
      </c>
      <c r="R14" s="57">
        <v>44.07</v>
      </c>
      <c r="S14" s="62">
        <v>64.86</v>
      </c>
      <c r="T14" s="61">
        <v>85.24</v>
      </c>
      <c r="U14" s="57">
        <v>33.88</v>
      </c>
      <c r="V14" s="62">
        <v>64.86</v>
      </c>
      <c r="W14" s="61">
        <v>84.36</v>
      </c>
      <c r="X14" s="57">
        <v>45.05</v>
      </c>
      <c r="Y14" s="62">
        <v>46.73</v>
      </c>
      <c r="Z14" s="61">
        <v>70.72</v>
      </c>
      <c r="AA14" s="57">
        <v>38.32</v>
      </c>
      <c r="AB14" s="62">
        <v>51.72</v>
      </c>
      <c r="AC14" s="61">
        <v>74.08</v>
      </c>
      <c r="AD14" s="57">
        <v>49.19</v>
      </c>
      <c r="AE14" s="33"/>
      <c r="AF14" s="63" t="s">
        <v>33</v>
      </c>
      <c r="AG14" s="62">
        <f t="shared" ref="AG14:AH14" si="64">ROUND(AVERAGE(L14,N14),2)</f>
        <v>25.36</v>
      </c>
      <c r="AH14" s="56">
        <f t="shared" si="64"/>
        <v>55.91</v>
      </c>
      <c r="AI14" s="64">
        <f t="shared" ref="AI14:AJ14" si="65">AG14-AG12</f>
        <v>-6.39</v>
      </c>
      <c r="AJ14" s="65">
        <f t="shared" si="65"/>
        <v>-0.77</v>
      </c>
      <c r="AK14" s="54">
        <f t="shared" ref="AK14:AL14" si="66">ROUND(AVERAGE(H14,J14),2)</f>
        <v>28.15</v>
      </c>
      <c r="AL14" s="54">
        <f t="shared" si="66"/>
        <v>57.37</v>
      </c>
      <c r="AM14" s="66">
        <f t="shared" ref="AM14:AN14" si="67">AK14-AK12</f>
        <v>-6.28</v>
      </c>
      <c r="AN14" s="66">
        <f t="shared" si="67"/>
        <v>-0.76</v>
      </c>
      <c r="AP14" s="58" t="s">
        <v>33</v>
      </c>
      <c r="AQ14" s="56">
        <f t="shared" ref="AQ14:AS14" si="68">ROUND(AVERAGE(P14,S14,V14),2)</f>
        <v>57.35</v>
      </c>
      <c r="AR14" s="56">
        <f t="shared" si="68"/>
        <v>78.56</v>
      </c>
      <c r="AS14" s="56">
        <f t="shared" si="68"/>
        <v>41</v>
      </c>
      <c r="AT14" s="62">
        <f t="shared" ref="AT14:AV14" si="69">AQ14-AQ12</f>
        <v>-7.76</v>
      </c>
      <c r="AU14" s="56">
        <f t="shared" si="69"/>
        <v>-6.35</v>
      </c>
      <c r="AV14" s="57">
        <f t="shared" si="69"/>
        <v>-10.28</v>
      </c>
      <c r="AW14" s="33"/>
      <c r="AX14" s="71" t="s">
        <v>37</v>
      </c>
      <c r="AY14" s="41">
        <f t="shared" ref="AY14:AZ14" si="70">AT19</f>
        <v>6.7</v>
      </c>
      <c r="AZ14" s="45">
        <f t="shared" si="70"/>
        <v>4.65</v>
      </c>
      <c r="BA14" s="41">
        <f t="shared" ref="BA14:BB14" si="71">AK41</f>
        <v>11.04</v>
      </c>
      <c r="BB14" s="45">
        <f t="shared" si="71"/>
        <v>9.86</v>
      </c>
      <c r="BC14" s="38">
        <f t="shared" ref="BC14:BD14" si="72">AK60</f>
        <v>20.56</v>
      </c>
      <c r="BD14" s="43">
        <f t="shared" si="72"/>
        <v>18.79</v>
      </c>
      <c r="BE14" s="33"/>
      <c r="BF14" s="33"/>
      <c r="BG14" s="33"/>
      <c r="BH14" s="33"/>
      <c r="BI14" s="33"/>
      <c r="BJ14" s="33"/>
      <c r="BK14" s="33"/>
      <c r="BL14" s="33"/>
      <c r="BM14" s="33"/>
    </row>
    <row r="15">
      <c r="C15" s="36" t="s">
        <v>38</v>
      </c>
      <c r="D15" s="67">
        <v>242.511</v>
      </c>
      <c r="E15" s="68">
        <v>4.943</v>
      </c>
      <c r="F15" s="67">
        <v>242.107</v>
      </c>
      <c r="G15" s="68">
        <v>5.324</v>
      </c>
      <c r="H15" s="69">
        <v>7.44</v>
      </c>
      <c r="I15" s="43">
        <v>51.2</v>
      </c>
      <c r="J15" s="69">
        <v>30.88</v>
      </c>
      <c r="K15" s="43">
        <v>60.74</v>
      </c>
      <c r="L15" s="69">
        <v>5.14</v>
      </c>
      <c r="M15" s="43">
        <v>48.92</v>
      </c>
      <c r="N15" s="69">
        <v>27.64</v>
      </c>
      <c r="O15" s="43">
        <v>59.58</v>
      </c>
      <c r="P15" s="37">
        <v>37.36</v>
      </c>
      <c r="Q15" s="69">
        <v>61.71</v>
      </c>
      <c r="R15" s="43">
        <v>37.0</v>
      </c>
      <c r="S15" s="37">
        <v>63.32</v>
      </c>
      <c r="T15" s="69">
        <v>84.14</v>
      </c>
      <c r="U15" s="43">
        <v>32.39</v>
      </c>
      <c r="V15" s="37">
        <v>65.64</v>
      </c>
      <c r="W15" s="69">
        <v>84.98</v>
      </c>
      <c r="X15" s="43">
        <v>41.69</v>
      </c>
      <c r="Y15" s="37">
        <v>43.16</v>
      </c>
      <c r="Z15" s="69">
        <v>67.24</v>
      </c>
      <c r="AA15" s="43">
        <v>32.26</v>
      </c>
      <c r="AB15" s="37">
        <v>9.81</v>
      </c>
      <c r="AC15" s="69">
        <v>18.71</v>
      </c>
      <c r="AD15" s="43">
        <v>6.44</v>
      </c>
      <c r="AE15" s="33"/>
      <c r="AF15" s="36" t="s">
        <v>38</v>
      </c>
      <c r="AG15" s="37">
        <f t="shared" ref="AG15:AH15" si="73">ROUND(AVERAGE(L15,N15),2)</f>
        <v>16.39</v>
      </c>
      <c r="AH15" s="38">
        <f t="shared" si="73"/>
        <v>54.25</v>
      </c>
      <c r="AI15" s="39"/>
      <c r="AJ15" s="40"/>
      <c r="AK15" s="41">
        <f t="shared" ref="AK15:AL15" si="74">ROUND(AVERAGE(H15,J15),2)</f>
        <v>19.16</v>
      </c>
      <c r="AL15" s="41">
        <f t="shared" si="74"/>
        <v>55.97</v>
      </c>
      <c r="AM15" s="42"/>
      <c r="AN15" s="42"/>
      <c r="AP15" s="23" t="s">
        <v>38</v>
      </c>
      <c r="AQ15" s="38">
        <f t="shared" ref="AQ15:AS15" si="75">ROUND(AVERAGE(P15,S15,V15),2)</f>
        <v>55.44</v>
      </c>
      <c r="AR15" s="38">
        <f t="shared" si="75"/>
        <v>76.94</v>
      </c>
      <c r="AS15" s="38">
        <f t="shared" si="75"/>
        <v>37.03</v>
      </c>
      <c r="AT15" s="37"/>
      <c r="AU15" s="38"/>
      <c r="AV15" s="43"/>
      <c r="AW15" s="33"/>
      <c r="AX15" s="70" t="s">
        <v>39</v>
      </c>
      <c r="AY15" s="54">
        <f t="shared" ref="AY15:AZ15" si="76">AT20</f>
        <v>0.73</v>
      </c>
      <c r="AZ15" s="55">
        <f t="shared" si="76"/>
        <v>0.55</v>
      </c>
      <c r="BA15" s="54">
        <f t="shared" ref="BA15:BB15" si="77">AK42</f>
        <v>5.28</v>
      </c>
      <c r="BB15" s="55">
        <f t="shared" si="77"/>
        <v>4.95</v>
      </c>
      <c r="BC15" s="56">
        <f t="shared" ref="BC15:BD15" si="78">AK61</f>
        <v>13.41</v>
      </c>
      <c r="BD15" s="57">
        <f t="shared" si="78"/>
        <v>13.21</v>
      </c>
      <c r="BE15" s="33"/>
      <c r="BF15" s="33"/>
      <c r="BG15" s="33"/>
      <c r="BH15" s="33"/>
      <c r="BI15" s="33"/>
      <c r="BJ15" s="33"/>
      <c r="BK15" s="33"/>
      <c r="BL15" s="33"/>
      <c r="BM15" s="33"/>
    </row>
    <row r="16">
      <c r="C16" s="29" t="s">
        <v>35</v>
      </c>
      <c r="D16" s="31">
        <v>135.569</v>
      </c>
      <c r="E16" s="32">
        <v>75.221</v>
      </c>
      <c r="F16" s="31">
        <v>135.723</v>
      </c>
      <c r="G16" s="32">
        <v>74.346</v>
      </c>
      <c r="H16" s="33">
        <v>25.79</v>
      </c>
      <c r="I16" s="34">
        <v>54.79</v>
      </c>
      <c r="J16" s="33">
        <v>39.18</v>
      </c>
      <c r="K16" s="34">
        <v>60.3</v>
      </c>
      <c r="L16" s="33">
        <v>22.03</v>
      </c>
      <c r="M16" s="34">
        <v>53.5</v>
      </c>
      <c r="N16" s="33">
        <v>37.19</v>
      </c>
      <c r="O16" s="34">
        <v>59.43</v>
      </c>
      <c r="P16" s="35">
        <v>48.24</v>
      </c>
      <c r="Q16" s="33">
        <v>72.59</v>
      </c>
      <c r="R16" s="34">
        <v>48.74</v>
      </c>
      <c r="S16" s="35">
        <v>70.12</v>
      </c>
      <c r="T16" s="33">
        <v>89.37</v>
      </c>
      <c r="U16" s="34">
        <v>41.5</v>
      </c>
      <c r="V16" s="35">
        <v>70.92</v>
      </c>
      <c r="W16" s="33">
        <v>89.56</v>
      </c>
      <c r="X16" s="34">
        <v>55.66</v>
      </c>
      <c r="Y16" s="35">
        <v>48.94</v>
      </c>
      <c r="Z16" s="33">
        <v>73.4</v>
      </c>
      <c r="AA16" s="34">
        <v>40.07</v>
      </c>
      <c r="AB16" s="35">
        <v>50.28</v>
      </c>
      <c r="AC16" s="33">
        <v>72.91</v>
      </c>
      <c r="AD16" s="34">
        <v>23.3</v>
      </c>
      <c r="AE16" s="33"/>
      <c r="AF16" s="29" t="s">
        <v>35</v>
      </c>
      <c r="AG16" s="35">
        <f t="shared" ref="AG16:AH16" si="79">ROUND(AVERAGE(L16,N16),2)</f>
        <v>29.61</v>
      </c>
      <c r="AH16" s="48">
        <f t="shared" si="79"/>
        <v>56.47</v>
      </c>
      <c r="AI16" s="49">
        <f t="shared" ref="AI16:AJ16" si="80">AG16-AG15</f>
        <v>13.22</v>
      </c>
      <c r="AJ16" s="50">
        <f t="shared" si="80"/>
        <v>2.22</v>
      </c>
      <c r="AK16" s="51">
        <f t="shared" ref="AK16:AL16" si="81">ROUND(AVERAGE(H16,J16),2)</f>
        <v>32.49</v>
      </c>
      <c r="AL16" s="51">
        <f t="shared" si="81"/>
        <v>57.55</v>
      </c>
      <c r="AM16" s="52">
        <f t="shared" ref="AM16:AN16" si="82">AK16-AK15</f>
        <v>13.33</v>
      </c>
      <c r="AN16" s="52">
        <f t="shared" si="82"/>
        <v>1.58</v>
      </c>
      <c r="AP16" s="22" t="s">
        <v>35</v>
      </c>
      <c r="AQ16" s="48">
        <f t="shared" ref="AQ16:AS16" si="83">ROUND(AVERAGE(P16,S16,V16),2)</f>
        <v>63.09</v>
      </c>
      <c r="AR16" s="48">
        <f t="shared" si="83"/>
        <v>83.84</v>
      </c>
      <c r="AS16" s="48">
        <f t="shared" si="83"/>
        <v>48.63</v>
      </c>
      <c r="AT16" s="35">
        <f t="shared" ref="AT16:AV16" si="84">AQ16-AQ15</f>
        <v>7.65</v>
      </c>
      <c r="AU16" s="48">
        <f t="shared" si="84"/>
        <v>6.9</v>
      </c>
      <c r="AV16" s="34">
        <f t="shared" si="84"/>
        <v>11.6</v>
      </c>
      <c r="AW16" s="33"/>
      <c r="BE16" s="33"/>
      <c r="BF16" s="33"/>
      <c r="BG16" s="33"/>
      <c r="BH16" s="33"/>
      <c r="BI16" s="33"/>
      <c r="BJ16" s="33"/>
      <c r="BK16" s="33"/>
      <c r="BL16" s="33"/>
      <c r="BM16" s="33"/>
    </row>
    <row r="17">
      <c r="C17" s="63" t="s">
        <v>36</v>
      </c>
      <c r="D17" s="59">
        <v>115.722</v>
      </c>
      <c r="E17" s="60">
        <v>51.809</v>
      </c>
      <c r="F17" s="59">
        <v>117.348</v>
      </c>
      <c r="G17" s="60">
        <v>36.632</v>
      </c>
      <c r="H17" s="61">
        <v>33.02</v>
      </c>
      <c r="I17" s="57">
        <v>56.58</v>
      </c>
      <c r="J17" s="61">
        <v>47.89</v>
      </c>
      <c r="K17" s="57">
        <v>62.35</v>
      </c>
      <c r="L17" s="61">
        <v>29.43</v>
      </c>
      <c r="M17" s="57">
        <v>54.95</v>
      </c>
      <c r="N17" s="61">
        <v>45.86</v>
      </c>
      <c r="O17" s="57">
        <v>61.18</v>
      </c>
      <c r="P17" s="62">
        <v>64.06</v>
      </c>
      <c r="Q17" s="61">
        <v>85.27</v>
      </c>
      <c r="R17" s="57">
        <v>64.17</v>
      </c>
      <c r="S17" s="62">
        <v>77.98</v>
      </c>
      <c r="T17" s="61">
        <v>93.81</v>
      </c>
      <c r="U17" s="57">
        <v>54.08</v>
      </c>
      <c r="V17" s="62">
        <v>78.29</v>
      </c>
      <c r="W17" s="61">
        <v>93.72</v>
      </c>
      <c r="X17" s="57">
        <v>67.3</v>
      </c>
      <c r="Y17" s="62">
        <v>62.35</v>
      </c>
      <c r="Z17" s="61">
        <v>84.32</v>
      </c>
      <c r="AA17" s="57">
        <v>55.09</v>
      </c>
      <c r="AB17" s="62">
        <v>69.95</v>
      </c>
      <c r="AC17" s="61">
        <v>88.67</v>
      </c>
      <c r="AD17" s="57">
        <v>52.2</v>
      </c>
      <c r="AE17" s="33"/>
      <c r="AF17" s="63" t="s">
        <v>36</v>
      </c>
      <c r="AG17" s="62">
        <f t="shared" ref="AG17:AH17" si="85">ROUND(AVERAGE(L17,N17),2)</f>
        <v>37.65</v>
      </c>
      <c r="AH17" s="56">
        <f t="shared" si="85"/>
        <v>58.07</v>
      </c>
      <c r="AI17" s="64">
        <f t="shared" ref="AI17:AJ17" si="86">AG17-AG15</f>
        <v>21.26</v>
      </c>
      <c r="AJ17" s="65">
        <f t="shared" si="86"/>
        <v>3.82</v>
      </c>
      <c r="AK17" s="54">
        <f t="shared" ref="AK17:AL17" si="87">ROUND(AVERAGE(H17,J17),2)</f>
        <v>40.46</v>
      </c>
      <c r="AL17" s="54">
        <f t="shared" si="87"/>
        <v>59.47</v>
      </c>
      <c r="AM17" s="66">
        <f t="shared" ref="AM17:AN17" si="88">AK17-AK15</f>
        <v>21.3</v>
      </c>
      <c r="AN17" s="66">
        <f t="shared" si="88"/>
        <v>3.5</v>
      </c>
      <c r="AP17" s="58" t="s">
        <v>36</v>
      </c>
      <c r="AQ17" s="56">
        <f t="shared" ref="AQ17:AS17" si="89">ROUND(AVERAGE(P17,S17,V17),2)</f>
        <v>73.44</v>
      </c>
      <c r="AR17" s="56">
        <f t="shared" si="89"/>
        <v>90.93</v>
      </c>
      <c r="AS17" s="56">
        <f t="shared" si="89"/>
        <v>61.85</v>
      </c>
      <c r="AT17" s="62">
        <f t="shared" ref="AT17:AV17" si="90">AQ17-AQ15</f>
        <v>18</v>
      </c>
      <c r="AU17" s="56">
        <f t="shared" si="90"/>
        <v>13.99</v>
      </c>
      <c r="AV17" s="57">
        <f t="shared" si="90"/>
        <v>24.82</v>
      </c>
      <c r="AW17" s="33"/>
      <c r="BE17" s="33"/>
      <c r="BF17" s="33"/>
      <c r="BG17" s="33"/>
      <c r="BH17" s="33"/>
      <c r="BI17" s="33"/>
      <c r="BJ17" s="33"/>
      <c r="BK17" s="33"/>
      <c r="BL17" s="33"/>
      <c r="BM17" s="33"/>
    </row>
    <row r="18">
      <c r="C18" s="36" t="s">
        <v>40</v>
      </c>
      <c r="D18" s="67">
        <v>66.973</v>
      </c>
      <c r="E18" s="68">
        <v>61.008</v>
      </c>
      <c r="F18" s="67">
        <v>69.023</v>
      </c>
      <c r="G18" s="68">
        <v>65.902</v>
      </c>
      <c r="H18" s="69">
        <v>27.98</v>
      </c>
      <c r="I18" s="43">
        <v>55.43</v>
      </c>
      <c r="J18" s="69">
        <v>37.1</v>
      </c>
      <c r="K18" s="43">
        <v>58.26</v>
      </c>
      <c r="L18" s="69">
        <v>24.74</v>
      </c>
      <c r="M18" s="43">
        <v>54.93</v>
      </c>
      <c r="N18" s="69">
        <v>37.16</v>
      </c>
      <c r="O18" s="43">
        <v>58.78</v>
      </c>
      <c r="P18" s="37">
        <v>48.15</v>
      </c>
      <c r="Q18" s="69">
        <v>72.83</v>
      </c>
      <c r="R18" s="43">
        <v>48.34</v>
      </c>
      <c r="S18" s="37">
        <v>71.15</v>
      </c>
      <c r="T18" s="69">
        <v>90.24</v>
      </c>
      <c r="U18" s="43">
        <v>46.45</v>
      </c>
      <c r="V18" s="37">
        <v>71.48</v>
      </c>
      <c r="W18" s="69">
        <v>89.94</v>
      </c>
      <c r="X18" s="43">
        <v>62.63</v>
      </c>
      <c r="Y18" s="37">
        <v>47.01</v>
      </c>
      <c r="Z18" s="69">
        <v>71.33</v>
      </c>
      <c r="AA18" s="43">
        <v>37.45</v>
      </c>
      <c r="AB18" s="37">
        <v>45.56</v>
      </c>
      <c r="AC18" s="69">
        <v>67.07</v>
      </c>
      <c r="AD18" s="43">
        <v>27.35</v>
      </c>
      <c r="AE18" s="33"/>
      <c r="AF18" s="36" t="s">
        <v>40</v>
      </c>
      <c r="AG18" s="35">
        <f t="shared" ref="AG18:AH18" si="91">ROUND(AVERAGE(L18,N18),2)</f>
        <v>30.95</v>
      </c>
      <c r="AH18" s="48">
        <f t="shared" si="91"/>
        <v>56.86</v>
      </c>
      <c r="AI18" s="49"/>
      <c r="AJ18" s="50"/>
      <c r="AK18" s="41">
        <f t="shared" ref="AK18:AL18" si="92">ROUND(AVERAGE(H18,J18),2)</f>
        <v>32.54</v>
      </c>
      <c r="AL18" s="41">
        <f t="shared" si="92"/>
        <v>56.85</v>
      </c>
      <c r="AM18" s="42"/>
      <c r="AN18" s="42"/>
      <c r="AP18" s="23" t="s">
        <v>40</v>
      </c>
      <c r="AQ18" s="48">
        <f t="shared" ref="AQ18:AS18" si="93">ROUND(AVERAGE(P18,S18,V18),2)</f>
        <v>63.59</v>
      </c>
      <c r="AR18" s="48">
        <f t="shared" si="93"/>
        <v>84.34</v>
      </c>
      <c r="AS18" s="48">
        <f t="shared" si="93"/>
        <v>52.47</v>
      </c>
      <c r="AT18" s="37"/>
      <c r="AU18" s="38"/>
      <c r="AV18" s="43"/>
      <c r="AW18" s="33"/>
      <c r="BE18" s="33"/>
      <c r="BF18" s="33"/>
      <c r="BG18" s="33"/>
      <c r="BH18" s="33"/>
      <c r="BI18" s="33"/>
      <c r="BJ18" s="33"/>
      <c r="BK18" s="33"/>
      <c r="BL18" s="33"/>
      <c r="BM18" s="33"/>
    </row>
    <row r="19">
      <c r="C19" s="29" t="s">
        <v>37</v>
      </c>
      <c r="D19" s="31">
        <v>109.542</v>
      </c>
      <c r="E19" s="32">
        <v>68.391</v>
      </c>
      <c r="F19" s="31">
        <v>109.606</v>
      </c>
      <c r="G19" s="32">
        <v>68.972</v>
      </c>
      <c r="H19" s="33">
        <v>32.52</v>
      </c>
      <c r="I19" s="34">
        <v>56.26</v>
      </c>
      <c r="J19" s="33">
        <v>47.21</v>
      </c>
      <c r="K19" s="34">
        <v>62.01</v>
      </c>
      <c r="L19" s="33">
        <v>29.39</v>
      </c>
      <c r="M19" s="34">
        <v>54.58</v>
      </c>
      <c r="N19" s="33">
        <v>45.16</v>
      </c>
      <c r="O19" s="34">
        <v>60.85</v>
      </c>
      <c r="P19" s="35">
        <v>59.86</v>
      </c>
      <c r="Q19" s="33">
        <v>82.19</v>
      </c>
      <c r="R19" s="34">
        <v>60.34</v>
      </c>
      <c r="S19" s="35">
        <v>75.47</v>
      </c>
      <c r="T19" s="33">
        <v>92.44</v>
      </c>
      <c r="U19" s="34">
        <v>54.2</v>
      </c>
      <c r="V19" s="35">
        <v>75.55</v>
      </c>
      <c r="W19" s="33">
        <v>92.33</v>
      </c>
      <c r="X19" s="34">
        <v>63.75</v>
      </c>
      <c r="Y19" s="35">
        <v>58.05</v>
      </c>
      <c r="Z19" s="33">
        <v>81.19</v>
      </c>
      <c r="AA19" s="34">
        <v>50.8</v>
      </c>
      <c r="AB19" s="35">
        <v>66.12</v>
      </c>
      <c r="AC19" s="33">
        <v>85.86</v>
      </c>
      <c r="AD19" s="34">
        <v>38.25</v>
      </c>
      <c r="AE19" s="33"/>
      <c r="AF19" s="29" t="s">
        <v>37</v>
      </c>
      <c r="AG19" s="35">
        <f t="shared" ref="AG19:AH19" si="94">ROUND(AVERAGE(L19,N19),2)</f>
        <v>37.28</v>
      </c>
      <c r="AH19" s="48">
        <f t="shared" si="94"/>
        <v>57.72</v>
      </c>
      <c r="AI19" s="49">
        <f t="shared" ref="AI19:AJ19" si="95">AG19-AG18</f>
        <v>6.33</v>
      </c>
      <c r="AJ19" s="50">
        <f t="shared" si="95"/>
        <v>0.86</v>
      </c>
      <c r="AK19" s="51">
        <f t="shared" ref="AK19:AL19" si="96">ROUND(AVERAGE(H19,J19),2)</f>
        <v>39.87</v>
      </c>
      <c r="AL19" s="51">
        <f t="shared" si="96"/>
        <v>59.14</v>
      </c>
      <c r="AM19" s="52">
        <f t="shared" ref="AM19:AN19" si="97">AK19-AK18</f>
        <v>7.33</v>
      </c>
      <c r="AN19" s="52">
        <f t="shared" si="97"/>
        <v>2.29</v>
      </c>
      <c r="AP19" s="22" t="s">
        <v>37</v>
      </c>
      <c r="AQ19" s="48">
        <f t="shared" ref="AQ19:AS19" si="98">ROUND(AVERAGE(P19,S19,V19),2)</f>
        <v>70.29</v>
      </c>
      <c r="AR19" s="48">
        <f t="shared" si="98"/>
        <v>88.99</v>
      </c>
      <c r="AS19" s="48">
        <f t="shared" si="98"/>
        <v>59.43</v>
      </c>
      <c r="AT19" s="35">
        <f t="shared" ref="AT19:AV19" si="99">AQ19-AQ18</f>
        <v>6.7</v>
      </c>
      <c r="AU19" s="48">
        <f t="shared" si="99"/>
        <v>4.65</v>
      </c>
      <c r="AV19" s="34">
        <f t="shared" si="99"/>
        <v>6.96</v>
      </c>
      <c r="AW19" s="33"/>
      <c r="BE19" s="33"/>
      <c r="BF19" s="33"/>
      <c r="BG19" s="33"/>
      <c r="BH19" s="33"/>
      <c r="BI19" s="33"/>
      <c r="BJ19" s="33"/>
      <c r="BK19" s="33"/>
      <c r="BL19" s="33"/>
      <c r="BM19" s="33"/>
    </row>
    <row r="20">
      <c r="C20" s="63" t="s">
        <v>39</v>
      </c>
      <c r="D20" s="59">
        <v>157.46</v>
      </c>
      <c r="E20" s="60">
        <v>45.199</v>
      </c>
      <c r="F20" s="59">
        <v>155.976</v>
      </c>
      <c r="G20" s="60">
        <v>34.45</v>
      </c>
      <c r="H20" s="61">
        <v>26.78</v>
      </c>
      <c r="I20" s="57">
        <v>55.55</v>
      </c>
      <c r="J20" s="61">
        <v>38.75</v>
      </c>
      <c r="K20" s="57">
        <v>60.11</v>
      </c>
      <c r="L20" s="61">
        <v>22.58</v>
      </c>
      <c r="M20" s="57">
        <v>53.72</v>
      </c>
      <c r="N20" s="61">
        <v>38.17</v>
      </c>
      <c r="O20" s="57">
        <v>59.72</v>
      </c>
      <c r="P20" s="62">
        <v>51.27</v>
      </c>
      <c r="Q20" s="61">
        <v>75.24</v>
      </c>
      <c r="R20" s="57">
        <v>51.84</v>
      </c>
      <c r="S20" s="62">
        <v>71.12</v>
      </c>
      <c r="T20" s="61">
        <v>90.26</v>
      </c>
      <c r="U20" s="57">
        <v>39.34</v>
      </c>
      <c r="V20" s="62">
        <v>70.58</v>
      </c>
      <c r="W20" s="61">
        <v>89.18</v>
      </c>
      <c r="X20" s="57">
        <v>52.46</v>
      </c>
      <c r="Y20" s="62">
        <v>52.29</v>
      </c>
      <c r="Z20" s="61">
        <v>76.28</v>
      </c>
      <c r="AA20" s="57">
        <v>43.38</v>
      </c>
      <c r="AB20" s="62">
        <v>58.97</v>
      </c>
      <c r="AC20" s="61">
        <v>80.28</v>
      </c>
      <c r="AD20" s="57">
        <v>44.86</v>
      </c>
      <c r="AE20" s="33"/>
      <c r="AF20" s="63" t="s">
        <v>39</v>
      </c>
      <c r="AG20" s="62">
        <f t="shared" ref="AG20:AH20" si="100">ROUND(AVERAGE(L20,N20),2)</f>
        <v>30.38</v>
      </c>
      <c r="AH20" s="56">
        <f t="shared" si="100"/>
        <v>56.72</v>
      </c>
      <c r="AI20" s="64">
        <f t="shared" ref="AI20:AJ20" si="101">AG20-AG18</f>
        <v>-0.57</v>
      </c>
      <c r="AJ20" s="65">
        <f t="shared" si="101"/>
        <v>-0.14</v>
      </c>
      <c r="AK20" s="54">
        <f t="shared" ref="AK20:AL20" si="102">ROUND(AVERAGE(H20,J20),2)</f>
        <v>32.77</v>
      </c>
      <c r="AL20" s="54">
        <f t="shared" si="102"/>
        <v>57.83</v>
      </c>
      <c r="AM20" s="66">
        <f t="shared" ref="AM20:AN20" si="103">AK20-AK18</f>
        <v>0.23</v>
      </c>
      <c r="AN20" s="66">
        <f t="shared" si="103"/>
        <v>0.98</v>
      </c>
      <c r="AP20" s="58" t="s">
        <v>39</v>
      </c>
      <c r="AQ20" s="56">
        <f t="shared" ref="AQ20:AS20" si="104">ROUND(AVERAGE(P20,S20,V20),2)</f>
        <v>64.32</v>
      </c>
      <c r="AR20" s="56">
        <f t="shared" si="104"/>
        <v>84.89</v>
      </c>
      <c r="AS20" s="56">
        <f t="shared" si="104"/>
        <v>47.88</v>
      </c>
      <c r="AT20" s="62">
        <f t="shared" ref="AT20:AV20" si="105">AQ20-AQ18</f>
        <v>0.73</v>
      </c>
      <c r="AU20" s="56">
        <f t="shared" si="105"/>
        <v>0.55</v>
      </c>
      <c r="AV20" s="57">
        <f t="shared" si="105"/>
        <v>-4.59</v>
      </c>
      <c r="AW20" s="33"/>
      <c r="AY20" s="2" t="s">
        <v>41</v>
      </c>
      <c r="AZ20" s="3"/>
      <c r="BA20" s="4"/>
      <c r="BB20" s="72"/>
      <c r="BC20" s="72"/>
      <c r="BE20" s="2" t="s">
        <v>42</v>
      </c>
      <c r="BF20" s="3"/>
      <c r="BG20" s="3"/>
      <c r="BH20" s="3"/>
      <c r="BI20" s="3"/>
      <c r="BJ20" s="4"/>
      <c r="BK20" s="33"/>
      <c r="BL20" s="33"/>
      <c r="BM20" s="33"/>
    </row>
    <row r="21">
      <c r="AX21" s="23" t="s">
        <v>19</v>
      </c>
      <c r="AY21" s="73" t="s">
        <v>16</v>
      </c>
      <c r="AZ21" s="73" t="s">
        <v>12</v>
      </c>
      <c r="BA21" s="74" t="s">
        <v>18</v>
      </c>
      <c r="BE21" s="18" t="s">
        <v>43</v>
      </c>
      <c r="BF21" s="14"/>
      <c r="BG21" s="18" t="s">
        <v>44</v>
      </c>
      <c r="BH21" s="14"/>
      <c r="BI21" s="18" t="s">
        <v>45</v>
      </c>
      <c r="BJ21" s="14"/>
    </row>
    <row r="22">
      <c r="AX22" s="36" t="s">
        <v>27</v>
      </c>
      <c r="AY22" s="41">
        <f t="shared" ref="AY22:AY31" si="106">ROUND(AVERAGE(AY6,AZ6),2)</f>
        <v>-3.24</v>
      </c>
      <c r="AZ22" s="41">
        <f t="shared" ref="AZ22:AZ31" si="107">ROUND(AVERAGE(BA6,BB6),2)</f>
        <v>-4.19</v>
      </c>
      <c r="BA22" s="38">
        <f t="shared" ref="BA22:BA31" si="108">ROUND(AVERAGE(BC6,BD6),2)</f>
        <v>-3.71</v>
      </c>
      <c r="BD22" s="27" t="s">
        <v>19</v>
      </c>
      <c r="BE22" s="28" t="s">
        <v>24</v>
      </c>
      <c r="BF22" s="28" t="s">
        <v>25</v>
      </c>
      <c r="BG22" s="28" t="s">
        <v>24</v>
      </c>
      <c r="BH22" s="28" t="s">
        <v>25</v>
      </c>
      <c r="BI22" s="28" t="s">
        <v>24</v>
      </c>
      <c r="BJ22" s="28" t="s">
        <v>25</v>
      </c>
    </row>
    <row r="23">
      <c r="AX23" s="29" t="s">
        <v>28</v>
      </c>
      <c r="AY23" s="51">
        <f t="shared" si="106"/>
        <v>-4.88</v>
      </c>
      <c r="AZ23" s="51">
        <f t="shared" si="107"/>
        <v>-5.26</v>
      </c>
      <c r="BA23" s="48">
        <f t="shared" si="108"/>
        <v>-5.1</v>
      </c>
      <c r="BD23" s="44" t="s">
        <v>27</v>
      </c>
      <c r="BE23" s="41">
        <f t="shared" ref="BE23:BF23" si="109">P7-P6</f>
        <v>-5.18</v>
      </c>
      <c r="BF23" s="41">
        <f t="shared" si="109"/>
        <v>-4.1</v>
      </c>
      <c r="BG23" s="41">
        <f t="shared" ref="BG23:BH23" si="110">S7-S6</f>
        <v>-3.34</v>
      </c>
      <c r="BH23" s="41">
        <f t="shared" si="110"/>
        <v>-1.84</v>
      </c>
      <c r="BI23" s="38">
        <f t="shared" ref="BI23:BJ23" si="111">V7-V6</f>
        <v>-3.34</v>
      </c>
      <c r="BJ23" s="38">
        <f t="shared" si="111"/>
        <v>-1.65</v>
      </c>
    </row>
    <row r="24">
      <c r="AX24" s="36" t="s">
        <v>29</v>
      </c>
      <c r="AY24" s="41">
        <f t="shared" si="106"/>
        <v>-3.75</v>
      </c>
      <c r="AZ24" s="41">
        <f t="shared" si="107"/>
        <v>-0.85</v>
      </c>
      <c r="BA24" s="38">
        <f t="shared" si="108"/>
        <v>40.46</v>
      </c>
      <c r="BD24" s="53" t="s">
        <v>28</v>
      </c>
      <c r="BE24" s="54">
        <f t="shared" ref="BE24:BF24" si="112">P8-P6</f>
        <v>-8.89</v>
      </c>
      <c r="BF24" s="54">
        <f t="shared" si="112"/>
        <v>-6.62</v>
      </c>
      <c r="BG24" s="54">
        <f t="shared" ref="BG24:BH24" si="113">S8-S6</f>
        <v>-3.7</v>
      </c>
      <c r="BH24" s="54">
        <f t="shared" si="113"/>
        <v>-2.09</v>
      </c>
      <c r="BI24" s="56">
        <f t="shared" ref="BI24:BJ24" si="114">V8-V6</f>
        <v>-5.08</v>
      </c>
      <c r="BJ24" s="56">
        <f t="shared" si="114"/>
        <v>-2.9</v>
      </c>
    </row>
    <row r="25">
      <c r="AX25" s="29" t="s">
        <v>31</v>
      </c>
      <c r="AY25" s="51">
        <f t="shared" si="106"/>
        <v>-5.24</v>
      </c>
      <c r="AZ25" s="51">
        <f t="shared" si="107"/>
        <v>-0.53</v>
      </c>
      <c r="BA25" s="48">
        <f t="shared" si="108"/>
        <v>40.64</v>
      </c>
      <c r="BD25" s="44" t="s">
        <v>29</v>
      </c>
      <c r="BE25" s="41">
        <f t="shared" ref="BE25:BF25" si="115">P10-P9</f>
        <v>-5.91</v>
      </c>
      <c r="BF25" s="41">
        <f t="shared" si="115"/>
        <v>-4.47</v>
      </c>
      <c r="BG25" s="41">
        <f t="shared" ref="BG25:BH25" si="116">S10-S9</f>
        <v>-3.36</v>
      </c>
      <c r="BH25" s="41">
        <f t="shared" si="116"/>
        <v>-1.81</v>
      </c>
      <c r="BI25" s="38">
        <f t="shared" ref="BI25:BJ25" si="117">V10-V9</f>
        <v>-3.2</v>
      </c>
      <c r="BJ25" s="38">
        <f t="shared" si="117"/>
        <v>-3.76</v>
      </c>
    </row>
    <row r="26">
      <c r="AJ26" s="75" t="s">
        <v>12</v>
      </c>
      <c r="AK26" s="76" t="s">
        <v>15</v>
      </c>
      <c r="AL26" s="3"/>
      <c r="AM26" s="4"/>
      <c r="AX26" s="36" t="s">
        <v>32</v>
      </c>
      <c r="AY26" s="41">
        <f t="shared" si="106"/>
        <v>-6.94</v>
      </c>
      <c r="AZ26" s="41">
        <f t="shared" si="107"/>
        <v>-7.81</v>
      </c>
      <c r="BA26" s="38">
        <f t="shared" si="108"/>
        <v>-12.02</v>
      </c>
      <c r="BD26" s="53" t="s">
        <v>31</v>
      </c>
      <c r="BE26" s="54">
        <f t="shared" ref="BE26:BF26" si="118">P11-P9</f>
        <v>-6.7</v>
      </c>
      <c r="BF26" s="54">
        <f t="shared" si="118"/>
        <v>-4.74</v>
      </c>
      <c r="BG26" s="54">
        <f t="shared" ref="BG26:BH26" si="119">S11-S9</f>
        <v>-2.82</v>
      </c>
      <c r="BH26" s="54">
        <f t="shared" si="119"/>
        <v>-1.42</v>
      </c>
      <c r="BI26" s="56">
        <f t="shared" ref="BI26:BJ26" si="120">V11-V9</f>
        <v>-4.12</v>
      </c>
      <c r="BJ26" s="56">
        <f t="shared" si="120"/>
        <v>-11.67</v>
      </c>
    </row>
    <row r="27">
      <c r="D27" s="72"/>
      <c r="AJ27" s="25" t="s">
        <v>19</v>
      </c>
      <c r="AK27" s="77" t="s">
        <v>24</v>
      </c>
      <c r="AL27" s="77" t="s">
        <v>25</v>
      </c>
      <c r="AM27" s="26" t="s">
        <v>23</v>
      </c>
      <c r="AX27" s="29" t="s">
        <v>33</v>
      </c>
      <c r="AY27" s="51">
        <f t="shared" si="106"/>
        <v>-7.06</v>
      </c>
      <c r="AZ27" s="51">
        <f t="shared" si="107"/>
        <v>-6.91</v>
      </c>
      <c r="BA27" s="48">
        <f t="shared" si="108"/>
        <v>-7.91</v>
      </c>
      <c r="BD27" s="44" t="s">
        <v>32</v>
      </c>
      <c r="BE27" s="41">
        <f t="shared" ref="BE27:BF27" si="121">P13-P12</f>
        <v>-9.01</v>
      </c>
      <c r="BF27" s="41">
        <f t="shared" si="121"/>
        <v>-8.68</v>
      </c>
      <c r="BG27" s="41">
        <f t="shared" ref="BG27:BH27" si="122">S13-S12</f>
        <v>-8.57</v>
      </c>
      <c r="BH27" s="41">
        <f t="shared" si="122"/>
        <v>-6.24</v>
      </c>
      <c r="BI27" s="38">
        <f t="shared" ref="BI27:BJ27" si="123">V13-V12</f>
        <v>-5.73</v>
      </c>
      <c r="BJ27" s="38">
        <f t="shared" si="123"/>
        <v>-3.46</v>
      </c>
    </row>
    <row r="28">
      <c r="C28" s="78" t="s">
        <v>46</v>
      </c>
      <c r="D28" s="27" t="s">
        <v>47</v>
      </c>
      <c r="E28" s="27" t="s">
        <v>48</v>
      </c>
      <c r="F28" s="27" t="s">
        <v>49</v>
      </c>
      <c r="G28" s="27" t="s">
        <v>50</v>
      </c>
      <c r="H28" s="1"/>
      <c r="I28" s="16" t="s">
        <v>4</v>
      </c>
      <c r="J28" s="23" t="s">
        <v>47</v>
      </c>
      <c r="K28" s="23" t="s">
        <v>48</v>
      </c>
      <c r="L28" s="23" t="s">
        <v>49</v>
      </c>
      <c r="M28" s="23" t="s">
        <v>50</v>
      </c>
      <c r="AJ28" s="79" t="s">
        <v>26</v>
      </c>
      <c r="AK28" s="42"/>
      <c r="AL28" s="42"/>
      <c r="AM28" s="42"/>
      <c r="AX28" s="36" t="s">
        <v>35</v>
      </c>
      <c r="AY28" s="41">
        <f t="shared" si="106"/>
        <v>7.28</v>
      </c>
      <c r="AZ28" s="41">
        <f t="shared" si="107"/>
        <v>5.97</v>
      </c>
      <c r="BA28" s="38">
        <f t="shared" si="108"/>
        <v>47.34</v>
      </c>
      <c r="BD28" s="53" t="s">
        <v>33</v>
      </c>
      <c r="BE28" s="54">
        <f t="shared" ref="BE28:BF28" si="124">P14-P12</f>
        <v>-10.22</v>
      </c>
      <c r="BF28" s="54">
        <f t="shared" si="124"/>
        <v>-9.81</v>
      </c>
      <c r="BG28" s="54">
        <f t="shared" ref="BG28:BH28" si="125">S14-S12</f>
        <v>-6.27</v>
      </c>
      <c r="BH28" s="54">
        <f t="shared" si="125"/>
        <v>-4.31</v>
      </c>
      <c r="BI28" s="56">
        <f t="shared" ref="BI28:BJ28" si="126">V14-V12</f>
        <v>-6.8</v>
      </c>
      <c r="BJ28" s="56">
        <f t="shared" si="126"/>
        <v>-4.94</v>
      </c>
    </row>
    <row r="29">
      <c r="C29" s="36" t="s">
        <v>26</v>
      </c>
      <c r="D29" s="80">
        <f t="shared" ref="D29:E29" si="127">D6</f>
        <v>112.566</v>
      </c>
      <c r="E29" s="81">
        <f t="shared" si="127"/>
        <v>54.292</v>
      </c>
      <c r="F29" s="81">
        <f t="shared" ref="F29:F43" si="134">D29-E29</f>
        <v>58.274</v>
      </c>
      <c r="G29" s="82">
        <f t="shared" ref="G29:G43" si="135">D29+E29</f>
        <v>166.858</v>
      </c>
      <c r="I29" s="36" t="s">
        <v>26</v>
      </c>
      <c r="J29" s="40">
        <f t="shared" ref="J29:K29" si="128">F6</f>
        <v>112.38</v>
      </c>
      <c r="K29" s="40">
        <f t="shared" si="128"/>
        <v>58.553</v>
      </c>
      <c r="L29" s="83">
        <f t="shared" ref="L29:L43" si="137">J29-K29</f>
        <v>53.827</v>
      </c>
      <c r="M29" s="40">
        <f t="shared" ref="M29:M43" si="138">J29+K29</f>
        <v>170.933</v>
      </c>
      <c r="AJ29" s="79" t="s">
        <v>27</v>
      </c>
      <c r="AK29" s="84">
        <f t="shared" ref="AK29:AM29" si="129">Y7-Y6</f>
        <v>-4.66</v>
      </c>
      <c r="AL29" s="84">
        <f t="shared" si="129"/>
        <v>-3.73</v>
      </c>
      <c r="AM29" s="84">
        <f t="shared" si="129"/>
        <v>-5.34</v>
      </c>
      <c r="AX29" s="29" t="s">
        <v>36</v>
      </c>
      <c r="AY29" s="51">
        <f t="shared" si="106"/>
        <v>16</v>
      </c>
      <c r="AZ29" s="51">
        <f t="shared" si="107"/>
        <v>18.14</v>
      </c>
      <c r="BA29" s="48">
        <f t="shared" si="108"/>
        <v>65.05</v>
      </c>
      <c r="BD29" s="27" t="s">
        <v>35</v>
      </c>
      <c r="BE29" s="41">
        <f t="shared" ref="BE29:BF29" si="130">P16-P15</f>
        <v>10.88</v>
      </c>
      <c r="BF29" s="41">
        <f t="shared" si="130"/>
        <v>10.88</v>
      </c>
      <c r="BG29" s="41">
        <f t="shared" ref="BG29:BH29" si="131">S16-S15</f>
        <v>6.8</v>
      </c>
      <c r="BH29" s="41">
        <f t="shared" si="131"/>
        <v>5.23</v>
      </c>
      <c r="BI29" s="38">
        <f t="shared" ref="BI29:BJ29" si="132">V16-V15</f>
        <v>5.28</v>
      </c>
      <c r="BJ29" s="38">
        <f t="shared" si="132"/>
        <v>4.58</v>
      </c>
    </row>
    <row r="30">
      <c r="C30" s="29" t="s">
        <v>27</v>
      </c>
      <c r="D30" s="85">
        <f t="shared" ref="D30:E30" si="133">D7</f>
        <v>109.966</v>
      </c>
      <c r="E30" s="86">
        <f t="shared" si="133"/>
        <v>68.233</v>
      </c>
      <c r="F30" s="86">
        <f t="shared" si="134"/>
        <v>41.733</v>
      </c>
      <c r="G30" s="87">
        <f t="shared" si="135"/>
        <v>178.199</v>
      </c>
      <c r="I30" s="29" t="s">
        <v>27</v>
      </c>
      <c r="J30" s="50">
        <f t="shared" ref="J30:K30" si="136">F7</f>
        <v>109.809</v>
      </c>
      <c r="K30" s="50">
        <f t="shared" si="136"/>
        <v>68.84</v>
      </c>
      <c r="L30" s="88">
        <f t="shared" si="137"/>
        <v>40.969</v>
      </c>
      <c r="M30" s="50">
        <f t="shared" si="138"/>
        <v>178.649</v>
      </c>
      <c r="AJ30" s="25" t="s">
        <v>28</v>
      </c>
      <c r="AK30" s="89">
        <f t="shared" ref="AK30:AM30" si="139">Y8-Y6</f>
        <v>-5.96</v>
      </c>
      <c r="AL30" s="89">
        <f t="shared" si="139"/>
        <v>-4.57</v>
      </c>
      <c r="AM30" s="89">
        <f t="shared" si="139"/>
        <v>-7.52</v>
      </c>
      <c r="AX30" s="36" t="s">
        <v>37</v>
      </c>
      <c r="AY30" s="41">
        <f t="shared" si="106"/>
        <v>5.68</v>
      </c>
      <c r="AZ30" s="41">
        <f t="shared" si="107"/>
        <v>10.45</v>
      </c>
      <c r="BA30" s="38">
        <f t="shared" si="108"/>
        <v>19.68</v>
      </c>
      <c r="BD30" s="70" t="s">
        <v>36</v>
      </c>
      <c r="BE30" s="54">
        <f t="shared" ref="BE30:BF30" si="140">P17-P15</f>
        <v>26.7</v>
      </c>
      <c r="BF30" s="54">
        <f t="shared" si="140"/>
        <v>23.56</v>
      </c>
      <c r="BG30" s="54">
        <f t="shared" ref="BG30:BH30" si="141">S17-S15</f>
        <v>14.66</v>
      </c>
      <c r="BH30" s="54">
        <f t="shared" si="141"/>
        <v>9.67</v>
      </c>
      <c r="BI30" s="56">
        <f t="shared" ref="BI30:BJ30" si="142">V17-V15</f>
        <v>12.65</v>
      </c>
      <c r="BJ30" s="56">
        <f t="shared" si="142"/>
        <v>8.74</v>
      </c>
    </row>
    <row r="31">
      <c r="C31" s="63" t="s">
        <v>28</v>
      </c>
      <c r="D31" s="85">
        <f t="shared" ref="D31:E31" si="143">D8</f>
        <v>185.868</v>
      </c>
      <c r="E31" s="86">
        <f t="shared" si="143"/>
        <v>40.901</v>
      </c>
      <c r="F31" s="86">
        <f t="shared" si="134"/>
        <v>144.967</v>
      </c>
      <c r="G31" s="87">
        <f t="shared" si="135"/>
        <v>226.769</v>
      </c>
      <c r="I31" s="63" t="s">
        <v>28</v>
      </c>
      <c r="J31" s="50">
        <f t="shared" ref="J31:K31" si="144">F8</f>
        <v>189.795</v>
      </c>
      <c r="K31" s="50">
        <f t="shared" si="144"/>
        <v>28.778</v>
      </c>
      <c r="L31" s="88">
        <f t="shared" si="137"/>
        <v>161.017</v>
      </c>
      <c r="M31" s="50">
        <f t="shared" si="138"/>
        <v>218.573</v>
      </c>
      <c r="AJ31" s="79" t="s">
        <v>30</v>
      </c>
      <c r="AK31" s="42"/>
      <c r="AL31" s="42"/>
      <c r="AM31" s="42"/>
      <c r="AX31" s="63" t="s">
        <v>39</v>
      </c>
      <c r="AY31" s="54">
        <f t="shared" si="106"/>
        <v>0.64</v>
      </c>
      <c r="AZ31" s="54">
        <f t="shared" si="107"/>
        <v>5.12</v>
      </c>
      <c r="BA31" s="56">
        <f t="shared" si="108"/>
        <v>13.31</v>
      </c>
      <c r="BD31" s="71" t="s">
        <v>37</v>
      </c>
      <c r="BE31" s="41">
        <f t="shared" ref="BE31:BF31" si="145">P19-P18</f>
        <v>11.71</v>
      </c>
      <c r="BF31" s="41">
        <f t="shared" si="145"/>
        <v>9.36</v>
      </c>
      <c r="BG31" s="41">
        <f t="shared" ref="BG31:BH31" si="146">S19-S18</f>
        <v>4.32</v>
      </c>
      <c r="BH31" s="41">
        <f t="shared" si="146"/>
        <v>2.2</v>
      </c>
      <c r="BI31" s="38">
        <f t="shared" ref="BI31:BJ31" si="147">V19-V18</f>
        <v>4.07</v>
      </c>
      <c r="BJ31" s="38">
        <f t="shared" si="147"/>
        <v>2.39</v>
      </c>
    </row>
    <row r="32">
      <c r="C32" s="36" t="s">
        <v>30</v>
      </c>
      <c r="D32" s="80">
        <f t="shared" ref="D32:E32" si="148">D9</f>
        <v>14.07</v>
      </c>
      <c r="E32" s="81">
        <f t="shared" si="148"/>
        <v>6.786</v>
      </c>
      <c r="F32" s="81">
        <f t="shared" si="134"/>
        <v>7.284</v>
      </c>
      <c r="G32" s="82">
        <f t="shared" si="135"/>
        <v>20.856</v>
      </c>
      <c r="I32" s="36" t="s">
        <v>30</v>
      </c>
      <c r="J32" s="40">
        <f t="shared" ref="J32:K32" si="149">F9</f>
        <v>14.048</v>
      </c>
      <c r="K32" s="40">
        <f t="shared" si="149"/>
        <v>7.319</v>
      </c>
      <c r="L32" s="83">
        <f t="shared" si="137"/>
        <v>6.729</v>
      </c>
      <c r="M32" s="40">
        <f t="shared" si="138"/>
        <v>21.367</v>
      </c>
      <c r="AJ32" s="79" t="s">
        <v>29</v>
      </c>
      <c r="AK32" s="84">
        <f t="shared" ref="AK32:AM32" si="150">Y10-Y9</f>
        <v>-1.16</v>
      </c>
      <c r="AL32" s="84">
        <f t="shared" si="150"/>
        <v>-0.54</v>
      </c>
      <c r="AM32" s="84">
        <f t="shared" si="150"/>
        <v>-0.43</v>
      </c>
      <c r="AY32" s="90"/>
      <c r="AZ32" s="45"/>
      <c r="BA32" s="90"/>
      <c r="BD32" s="70" t="s">
        <v>39</v>
      </c>
      <c r="BE32" s="54">
        <f t="shared" ref="BE32:BF32" si="151">P20-P18</f>
        <v>3.12</v>
      </c>
      <c r="BF32" s="54">
        <f t="shared" si="151"/>
        <v>2.41</v>
      </c>
      <c r="BG32" s="54">
        <f t="shared" ref="BG32:BH32" si="152">S20-S18</f>
        <v>-0.03</v>
      </c>
      <c r="BH32" s="54">
        <f t="shared" si="152"/>
        <v>0.02</v>
      </c>
      <c r="BI32" s="56">
        <f t="shared" ref="BI32:BJ32" si="153">V20-V18</f>
        <v>-0.9</v>
      </c>
      <c r="BJ32" s="56">
        <f t="shared" si="153"/>
        <v>-0.76</v>
      </c>
    </row>
    <row r="33">
      <c r="C33" s="29" t="s">
        <v>29</v>
      </c>
      <c r="D33" s="85">
        <f t="shared" ref="D33:E33" si="154">D10</f>
        <v>113.78</v>
      </c>
      <c r="E33" s="86">
        <f t="shared" si="154"/>
        <v>69.927</v>
      </c>
      <c r="F33" s="86">
        <f t="shared" si="134"/>
        <v>43.853</v>
      </c>
      <c r="G33" s="87">
        <f t="shared" si="135"/>
        <v>183.707</v>
      </c>
      <c r="I33" s="29" t="s">
        <v>29</v>
      </c>
      <c r="J33" s="50">
        <f t="shared" ref="J33:K33" si="155">F10</f>
        <v>113.303</v>
      </c>
      <c r="K33" s="50">
        <f t="shared" si="155"/>
        <v>70.787</v>
      </c>
      <c r="L33" s="88">
        <f t="shared" si="137"/>
        <v>42.516</v>
      </c>
      <c r="M33" s="50">
        <f t="shared" si="138"/>
        <v>184.09</v>
      </c>
      <c r="AJ33" s="25" t="s">
        <v>31</v>
      </c>
      <c r="AK33" s="89">
        <f t="shared" ref="AK33:AM33" si="156">Y11-Y9</f>
        <v>-0.81</v>
      </c>
      <c r="AL33" s="89">
        <f t="shared" si="156"/>
        <v>-0.24</v>
      </c>
      <c r="AM33" s="89">
        <f t="shared" si="156"/>
        <v>-0.49</v>
      </c>
    </row>
    <row r="34">
      <c r="C34" s="63" t="s">
        <v>31</v>
      </c>
      <c r="D34" s="85">
        <f t="shared" ref="D34:E34" si="157">D11</f>
        <v>172.063</v>
      </c>
      <c r="E34" s="86">
        <f t="shared" si="157"/>
        <v>46.729</v>
      </c>
      <c r="F34" s="86">
        <f t="shared" si="134"/>
        <v>125.334</v>
      </c>
      <c r="G34" s="87">
        <f t="shared" si="135"/>
        <v>218.792</v>
      </c>
      <c r="I34" s="63" t="s">
        <v>31</v>
      </c>
      <c r="J34" s="50">
        <f t="shared" ref="J34:K34" si="158">F11</f>
        <v>167.663</v>
      </c>
      <c r="K34" s="50">
        <f t="shared" si="158"/>
        <v>35.7</v>
      </c>
      <c r="L34" s="88">
        <f t="shared" si="137"/>
        <v>131.963</v>
      </c>
      <c r="M34" s="50">
        <f t="shared" si="138"/>
        <v>203.363</v>
      </c>
      <c r="AJ34" s="79" t="s">
        <v>34</v>
      </c>
      <c r="AK34" s="42"/>
      <c r="AL34" s="42"/>
      <c r="AM34" s="42"/>
    </row>
    <row r="35">
      <c r="C35" s="36" t="s">
        <v>34</v>
      </c>
      <c r="D35" s="80">
        <f t="shared" ref="D35:E35" si="159">D12</f>
        <v>179.023</v>
      </c>
      <c r="E35" s="81">
        <f t="shared" si="159"/>
        <v>65.113</v>
      </c>
      <c r="F35" s="81">
        <f t="shared" si="134"/>
        <v>113.91</v>
      </c>
      <c r="G35" s="82">
        <f t="shared" si="135"/>
        <v>244.136</v>
      </c>
      <c r="I35" s="36" t="s">
        <v>34</v>
      </c>
      <c r="J35" s="40">
        <f t="shared" ref="J35:K35" si="160">F12</f>
        <v>177.431</v>
      </c>
      <c r="K35" s="40">
        <f t="shared" si="160"/>
        <v>69.908</v>
      </c>
      <c r="L35" s="83">
        <f t="shared" si="137"/>
        <v>107.523</v>
      </c>
      <c r="M35" s="40">
        <f t="shared" si="138"/>
        <v>247.339</v>
      </c>
      <c r="AJ35" s="79" t="s">
        <v>32</v>
      </c>
      <c r="AK35" s="84">
        <f t="shared" ref="AK35:AM35" si="161">Y13-Y12</f>
        <v>-8.08</v>
      </c>
      <c r="AL35" s="84">
        <f t="shared" si="161"/>
        <v>-7.53</v>
      </c>
      <c r="AM35" s="84">
        <f t="shared" si="161"/>
        <v>-8.39</v>
      </c>
      <c r="AY35" s="2" t="s">
        <v>51</v>
      </c>
      <c r="AZ35" s="4"/>
      <c r="BA35" s="72"/>
    </row>
    <row r="36">
      <c r="C36" s="29" t="s">
        <v>32</v>
      </c>
      <c r="D36" s="85">
        <f t="shared" ref="D36:E36" si="162">D13</f>
        <v>153.718</v>
      </c>
      <c r="E36" s="86">
        <f t="shared" si="162"/>
        <v>88.602</v>
      </c>
      <c r="F36" s="86">
        <f t="shared" si="134"/>
        <v>65.116</v>
      </c>
      <c r="G36" s="87">
        <f t="shared" si="135"/>
        <v>242.32</v>
      </c>
      <c r="I36" s="29" t="s">
        <v>32</v>
      </c>
      <c r="J36" s="50">
        <f t="shared" ref="J36:K36" si="163">F13</f>
        <v>152.607</v>
      </c>
      <c r="K36" s="50">
        <f t="shared" si="163"/>
        <v>90.975</v>
      </c>
      <c r="L36" s="88">
        <f t="shared" si="137"/>
        <v>61.632</v>
      </c>
      <c r="M36" s="50">
        <f t="shared" si="138"/>
        <v>243.582</v>
      </c>
      <c r="AJ36" s="25" t="s">
        <v>33</v>
      </c>
      <c r="AK36" s="89">
        <f t="shared" ref="AK36:AM36" si="164">Y14-Y12</f>
        <v>-7.2</v>
      </c>
      <c r="AL36" s="89">
        <f t="shared" si="164"/>
        <v>-6.61</v>
      </c>
      <c r="AM36" s="89">
        <f t="shared" si="164"/>
        <v>-7.32</v>
      </c>
      <c r="AX36" s="23" t="s">
        <v>19</v>
      </c>
      <c r="AY36" s="73" t="s">
        <v>0</v>
      </c>
      <c r="AZ36" s="91" t="s">
        <v>1</v>
      </c>
      <c r="BA36" s="72"/>
      <c r="BE36" s="2" t="s">
        <v>52</v>
      </c>
      <c r="BF36" s="3"/>
      <c r="BG36" s="4"/>
      <c r="BH36" s="72"/>
      <c r="BI36" s="72"/>
      <c r="BJ36" s="72"/>
    </row>
    <row r="37">
      <c r="C37" s="63" t="s">
        <v>33</v>
      </c>
      <c r="D37" s="85">
        <f t="shared" ref="D37:E37" si="165">D14</f>
        <v>211.124</v>
      </c>
      <c r="E37" s="86">
        <f t="shared" si="165"/>
        <v>38.865</v>
      </c>
      <c r="F37" s="86">
        <f t="shared" si="134"/>
        <v>172.259</v>
      </c>
      <c r="G37" s="87">
        <f t="shared" si="135"/>
        <v>249.989</v>
      </c>
      <c r="I37" s="63" t="s">
        <v>33</v>
      </c>
      <c r="J37" s="50">
        <f t="shared" ref="J37:K37" si="166">F14</f>
        <v>209.196</v>
      </c>
      <c r="K37" s="50">
        <f t="shared" si="166"/>
        <v>26.507</v>
      </c>
      <c r="L37" s="88">
        <f t="shared" si="137"/>
        <v>182.689</v>
      </c>
      <c r="M37" s="50">
        <f t="shared" si="138"/>
        <v>235.703</v>
      </c>
      <c r="AJ37" s="79" t="s">
        <v>38</v>
      </c>
      <c r="AK37" s="42"/>
      <c r="AL37" s="42"/>
      <c r="AM37" s="42"/>
      <c r="AX37" s="36" t="s">
        <v>27</v>
      </c>
      <c r="AY37" s="92">
        <f t="shared" ref="AY37:AY38" si="170">AI7</f>
        <v>-2.26</v>
      </c>
      <c r="AZ37" s="41">
        <f t="shared" ref="AZ37:AZ38" si="171">AM7</f>
        <v>-2.38</v>
      </c>
      <c r="BA37" s="33"/>
      <c r="BD37" s="27" t="s">
        <v>19</v>
      </c>
      <c r="BE37" s="73" t="s">
        <v>43</v>
      </c>
      <c r="BF37" s="73" t="s">
        <v>44</v>
      </c>
      <c r="BG37" s="91" t="s">
        <v>45</v>
      </c>
      <c r="BH37" s="72"/>
      <c r="BJ37" s="72"/>
    </row>
    <row r="38">
      <c r="C38" s="36" t="s">
        <v>38</v>
      </c>
      <c r="D38" s="80">
        <f t="shared" ref="D38:E38" si="167">D15</f>
        <v>242.511</v>
      </c>
      <c r="E38" s="81">
        <f t="shared" si="167"/>
        <v>4.943</v>
      </c>
      <c r="F38" s="81">
        <f t="shared" si="134"/>
        <v>237.568</v>
      </c>
      <c r="G38" s="82">
        <f t="shared" si="135"/>
        <v>247.454</v>
      </c>
      <c r="I38" s="36" t="s">
        <v>38</v>
      </c>
      <c r="J38" s="40">
        <f t="shared" ref="J38:K38" si="168">F15</f>
        <v>242.107</v>
      </c>
      <c r="K38" s="40">
        <f t="shared" si="168"/>
        <v>5.324</v>
      </c>
      <c r="L38" s="83">
        <f t="shared" si="137"/>
        <v>236.783</v>
      </c>
      <c r="M38" s="40">
        <f t="shared" si="138"/>
        <v>247.431</v>
      </c>
      <c r="AJ38" s="79" t="s">
        <v>35</v>
      </c>
      <c r="AK38" s="84">
        <f t="shared" ref="AK38:AM38" si="169">Y16-Y15</f>
        <v>5.78</v>
      </c>
      <c r="AL38" s="84">
        <f t="shared" si="169"/>
        <v>6.16</v>
      </c>
      <c r="AM38" s="84">
        <f t="shared" si="169"/>
        <v>7.81</v>
      </c>
      <c r="AX38" s="29" t="s">
        <v>28</v>
      </c>
      <c r="AY38" s="93">
        <f t="shared" si="170"/>
        <v>-7.11</v>
      </c>
      <c r="AZ38" s="54">
        <f t="shared" si="171"/>
        <v>-6.53</v>
      </c>
      <c r="BA38" s="33"/>
      <c r="BD38" s="44" t="s">
        <v>27</v>
      </c>
      <c r="BE38" s="92">
        <f t="shared" ref="BE38:BE47" si="175">ROUND(AVERAGE(BE23,BF23),2)</f>
        <v>-4.64</v>
      </c>
      <c r="BF38" s="41">
        <f t="shared" ref="BF38:BF47" si="176">ROUND(AVERAGE(BG23,BH23),2)</f>
        <v>-2.59</v>
      </c>
      <c r="BG38" s="41">
        <f t="shared" ref="BG38:BG47" si="177">ROUND(AVERAGE(BI23,BJ23),2)</f>
        <v>-2.5</v>
      </c>
      <c r="BH38" s="94"/>
      <c r="BI38" s="33"/>
      <c r="BJ38" s="33"/>
    </row>
    <row r="39">
      <c r="C39" s="29" t="s">
        <v>35</v>
      </c>
      <c r="D39" s="85">
        <f t="shared" ref="D39:E39" si="172">D16</f>
        <v>135.569</v>
      </c>
      <c r="E39" s="86">
        <f t="shared" si="172"/>
        <v>75.221</v>
      </c>
      <c r="F39" s="86">
        <f t="shared" si="134"/>
        <v>60.348</v>
      </c>
      <c r="G39" s="87">
        <f t="shared" si="135"/>
        <v>210.79</v>
      </c>
      <c r="I39" s="29" t="s">
        <v>35</v>
      </c>
      <c r="J39" s="50">
        <f t="shared" ref="J39:K39" si="173">F16</f>
        <v>135.723</v>
      </c>
      <c r="K39" s="50">
        <f t="shared" si="173"/>
        <v>74.346</v>
      </c>
      <c r="L39" s="88">
        <f t="shared" si="137"/>
        <v>61.377</v>
      </c>
      <c r="M39" s="50">
        <f t="shared" si="138"/>
        <v>210.069</v>
      </c>
      <c r="AJ39" s="25" t="s">
        <v>36</v>
      </c>
      <c r="AK39" s="89">
        <f t="shared" ref="AK39:AM39" si="174">Y17-Y15</f>
        <v>19.19</v>
      </c>
      <c r="AL39" s="89">
        <f t="shared" si="174"/>
        <v>17.08</v>
      </c>
      <c r="AM39" s="89">
        <f t="shared" si="174"/>
        <v>22.83</v>
      </c>
      <c r="AX39" s="36" t="s">
        <v>29</v>
      </c>
      <c r="AY39" s="92">
        <f t="shared" ref="AY39:AY40" si="180">AI10</f>
        <v>6.78</v>
      </c>
      <c r="AZ39" s="41">
        <f t="shared" ref="AZ39:AZ40" si="181">AM10</f>
        <v>5.75</v>
      </c>
      <c r="BA39" s="33"/>
      <c r="BD39" s="53" t="s">
        <v>28</v>
      </c>
      <c r="BE39" s="95">
        <f t="shared" si="175"/>
        <v>-7.76</v>
      </c>
      <c r="BF39" s="51">
        <f t="shared" si="176"/>
        <v>-2.9</v>
      </c>
      <c r="BG39" s="51">
        <f t="shared" si="177"/>
        <v>-3.99</v>
      </c>
      <c r="BH39" s="94"/>
      <c r="BI39" s="33"/>
      <c r="BJ39" s="33"/>
    </row>
    <row r="40">
      <c r="C40" s="63" t="s">
        <v>36</v>
      </c>
      <c r="D40" s="85">
        <f t="shared" ref="D40:E40" si="178">D17</f>
        <v>115.722</v>
      </c>
      <c r="E40" s="86">
        <f t="shared" si="178"/>
        <v>51.809</v>
      </c>
      <c r="F40" s="86">
        <f t="shared" si="134"/>
        <v>63.913</v>
      </c>
      <c r="G40" s="87">
        <f t="shared" si="135"/>
        <v>167.531</v>
      </c>
      <c r="I40" s="63" t="s">
        <v>36</v>
      </c>
      <c r="J40" s="50">
        <f t="shared" ref="J40:K40" si="179">F17</f>
        <v>117.348</v>
      </c>
      <c r="K40" s="50">
        <f t="shared" si="179"/>
        <v>36.632</v>
      </c>
      <c r="L40" s="88">
        <f t="shared" si="137"/>
        <v>80.716</v>
      </c>
      <c r="M40" s="50">
        <f t="shared" si="138"/>
        <v>153.98</v>
      </c>
      <c r="AJ40" s="79" t="s">
        <v>40</v>
      </c>
      <c r="AK40" s="42"/>
      <c r="AL40" s="42"/>
      <c r="AM40" s="42"/>
      <c r="AX40" s="29" t="s">
        <v>31</v>
      </c>
      <c r="AY40" s="93">
        <f t="shared" si="180"/>
        <v>4.58</v>
      </c>
      <c r="AZ40" s="54">
        <f t="shared" si="181"/>
        <v>3.87</v>
      </c>
      <c r="BA40" s="33"/>
      <c r="BD40" s="44" t="s">
        <v>29</v>
      </c>
      <c r="BE40" s="92">
        <f t="shared" si="175"/>
        <v>-5.19</v>
      </c>
      <c r="BF40" s="41">
        <f t="shared" si="176"/>
        <v>-2.59</v>
      </c>
      <c r="BG40" s="41">
        <f t="shared" si="177"/>
        <v>-3.48</v>
      </c>
      <c r="BH40" s="94"/>
      <c r="BI40" s="33"/>
      <c r="BJ40" s="33"/>
    </row>
    <row r="41">
      <c r="C41" s="36" t="s">
        <v>40</v>
      </c>
      <c r="D41" s="80">
        <f t="shared" ref="D41:E41" si="182">D18</f>
        <v>66.973</v>
      </c>
      <c r="E41" s="81">
        <f t="shared" si="182"/>
        <v>61.008</v>
      </c>
      <c r="F41" s="81">
        <f t="shared" si="134"/>
        <v>5.965</v>
      </c>
      <c r="G41" s="82">
        <f t="shared" si="135"/>
        <v>127.981</v>
      </c>
      <c r="I41" s="36" t="s">
        <v>40</v>
      </c>
      <c r="J41" s="40">
        <f t="shared" ref="J41:K41" si="183">F18</f>
        <v>69.023</v>
      </c>
      <c r="K41" s="40">
        <f t="shared" si="183"/>
        <v>65.902</v>
      </c>
      <c r="L41" s="83">
        <f t="shared" si="137"/>
        <v>3.121</v>
      </c>
      <c r="M41" s="40">
        <f t="shared" si="138"/>
        <v>134.925</v>
      </c>
      <c r="AJ41" s="79" t="s">
        <v>37</v>
      </c>
      <c r="AK41" s="84">
        <f t="shared" ref="AK41:AM41" si="184">Y19-Y18</f>
        <v>11.04</v>
      </c>
      <c r="AL41" s="84">
        <f t="shared" si="184"/>
        <v>9.86</v>
      </c>
      <c r="AM41" s="84">
        <f t="shared" si="184"/>
        <v>13.35</v>
      </c>
      <c r="AX41" s="36" t="s">
        <v>32</v>
      </c>
      <c r="AY41" s="92">
        <f t="shared" ref="AY41:AY42" si="188">AI13</f>
        <v>-6.25</v>
      </c>
      <c r="AZ41" s="41">
        <f t="shared" ref="AZ41:AZ42" si="189">AM13</f>
        <v>-7.93</v>
      </c>
      <c r="BA41" s="33"/>
      <c r="BD41" s="53" t="s">
        <v>31</v>
      </c>
      <c r="BE41" s="95">
        <f t="shared" si="175"/>
        <v>-5.72</v>
      </c>
      <c r="BF41" s="51">
        <f t="shared" si="176"/>
        <v>-2.12</v>
      </c>
      <c r="BG41" s="51">
        <f t="shared" si="177"/>
        <v>-7.9</v>
      </c>
      <c r="BH41" s="94"/>
      <c r="BI41" s="33"/>
      <c r="BJ41" s="33"/>
    </row>
    <row r="42">
      <c r="C42" s="29" t="s">
        <v>37</v>
      </c>
      <c r="D42" s="85">
        <f t="shared" ref="D42:E42" si="185">D19</f>
        <v>109.542</v>
      </c>
      <c r="E42" s="86">
        <f t="shared" si="185"/>
        <v>68.391</v>
      </c>
      <c r="F42" s="86">
        <f t="shared" si="134"/>
        <v>41.151</v>
      </c>
      <c r="G42" s="87">
        <f t="shared" si="135"/>
        <v>177.933</v>
      </c>
      <c r="I42" s="29" t="s">
        <v>37</v>
      </c>
      <c r="J42" s="50">
        <f t="shared" ref="J42:K42" si="186">F19</f>
        <v>109.606</v>
      </c>
      <c r="K42" s="50">
        <f t="shared" si="186"/>
        <v>68.972</v>
      </c>
      <c r="L42" s="88">
        <f t="shared" si="137"/>
        <v>40.634</v>
      </c>
      <c r="M42" s="50">
        <f t="shared" si="138"/>
        <v>178.578</v>
      </c>
      <c r="AJ42" s="25" t="s">
        <v>39</v>
      </c>
      <c r="AK42" s="89">
        <f t="shared" ref="AK42:AM42" si="187">Y20-Y18</f>
        <v>5.28</v>
      </c>
      <c r="AL42" s="89">
        <f t="shared" si="187"/>
        <v>4.95</v>
      </c>
      <c r="AM42" s="89">
        <f t="shared" si="187"/>
        <v>5.93</v>
      </c>
      <c r="AX42" s="29" t="s">
        <v>33</v>
      </c>
      <c r="AY42" s="93">
        <f t="shared" si="188"/>
        <v>-6.39</v>
      </c>
      <c r="AZ42" s="54">
        <f t="shared" si="189"/>
        <v>-6.28</v>
      </c>
      <c r="BA42" s="33"/>
      <c r="BD42" s="44" t="s">
        <v>32</v>
      </c>
      <c r="BE42" s="92">
        <f t="shared" si="175"/>
        <v>-8.85</v>
      </c>
      <c r="BF42" s="41">
        <f t="shared" si="176"/>
        <v>-7.4</v>
      </c>
      <c r="BG42" s="41">
        <f t="shared" si="177"/>
        <v>-4.59</v>
      </c>
      <c r="BH42" s="94"/>
      <c r="BI42" s="33"/>
      <c r="BJ42" s="33"/>
    </row>
    <row r="43">
      <c r="C43" s="63" t="s">
        <v>39</v>
      </c>
      <c r="D43" s="96">
        <f t="shared" ref="D43:E43" si="190">D20</f>
        <v>157.46</v>
      </c>
      <c r="E43" s="97">
        <f t="shared" si="190"/>
        <v>45.199</v>
      </c>
      <c r="F43" s="97">
        <f t="shared" si="134"/>
        <v>112.261</v>
      </c>
      <c r="G43" s="98">
        <f t="shared" si="135"/>
        <v>202.659</v>
      </c>
      <c r="I43" s="63" t="s">
        <v>39</v>
      </c>
      <c r="J43" s="65">
        <f t="shared" ref="J43:K43" si="191">F20</f>
        <v>155.976</v>
      </c>
      <c r="K43" s="65">
        <f t="shared" si="191"/>
        <v>34.45</v>
      </c>
      <c r="L43" s="99">
        <f t="shared" si="137"/>
        <v>121.526</v>
      </c>
      <c r="M43" s="65">
        <f t="shared" si="138"/>
        <v>190.426</v>
      </c>
      <c r="AX43" s="36" t="s">
        <v>35</v>
      </c>
      <c r="AY43" s="92">
        <f t="shared" ref="AY43:AY44" si="192">AI16</f>
        <v>13.22</v>
      </c>
      <c r="AZ43" s="41">
        <f t="shared" ref="AZ43:AZ44" si="193">AM16</f>
        <v>13.33</v>
      </c>
      <c r="BA43" s="33"/>
      <c r="BD43" s="53" t="s">
        <v>33</v>
      </c>
      <c r="BE43" s="95">
        <f t="shared" si="175"/>
        <v>-10.02</v>
      </c>
      <c r="BF43" s="51">
        <f t="shared" si="176"/>
        <v>-5.29</v>
      </c>
      <c r="BG43" s="51">
        <f t="shared" si="177"/>
        <v>-5.87</v>
      </c>
      <c r="BH43" s="94"/>
      <c r="BI43" s="33"/>
      <c r="BJ43" s="33"/>
    </row>
    <row r="44">
      <c r="AX44" s="29" t="s">
        <v>36</v>
      </c>
      <c r="AY44" s="93">
        <f t="shared" si="192"/>
        <v>21.26</v>
      </c>
      <c r="AZ44" s="54">
        <f t="shared" si="193"/>
        <v>21.3</v>
      </c>
      <c r="BA44" s="33"/>
      <c r="BD44" s="44" t="s">
        <v>35</v>
      </c>
      <c r="BE44" s="92">
        <f t="shared" si="175"/>
        <v>10.88</v>
      </c>
      <c r="BF44" s="41">
        <f t="shared" si="176"/>
        <v>6.02</v>
      </c>
      <c r="BG44" s="41">
        <f t="shared" si="177"/>
        <v>4.93</v>
      </c>
      <c r="BH44" s="94"/>
      <c r="BI44" s="33"/>
      <c r="BJ44" s="33"/>
    </row>
    <row r="45">
      <c r="AJ45" s="75" t="s">
        <v>18</v>
      </c>
      <c r="AK45" s="76" t="s">
        <v>15</v>
      </c>
      <c r="AL45" s="3"/>
      <c r="AM45" s="4"/>
      <c r="AX45" s="36" t="s">
        <v>37</v>
      </c>
      <c r="AY45" s="95">
        <f t="shared" ref="AY45:AY46" si="194">AI19</f>
        <v>6.33</v>
      </c>
      <c r="AZ45" s="51">
        <f t="shared" ref="AZ45:AZ46" si="195">AM19</f>
        <v>7.33</v>
      </c>
      <c r="BA45" s="33"/>
      <c r="BD45" s="53" t="s">
        <v>36</v>
      </c>
      <c r="BE45" s="95">
        <f t="shared" si="175"/>
        <v>25.13</v>
      </c>
      <c r="BF45" s="51">
        <f t="shared" si="176"/>
        <v>12.17</v>
      </c>
      <c r="BG45" s="51">
        <f t="shared" si="177"/>
        <v>10.7</v>
      </c>
      <c r="BH45" s="94"/>
      <c r="BI45" s="33"/>
      <c r="BJ45" s="33"/>
    </row>
    <row r="46">
      <c r="AJ46" s="25" t="s">
        <v>19</v>
      </c>
      <c r="AK46" s="77" t="s">
        <v>24</v>
      </c>
      <c r="AL46" s="77" t="s">
        <v>25</v>
      </c>
      <c r="AM46" s="26" t="s">
        <v>23</v>
      </c>
      <c r="AX46" s="63" t="s">
        <v>39</v>
      </c>
      <c r="AY46" s="93">
        <f t="shared" si="194"/>
        <v>-0.57</v>
      </c>
      <c r="AZ46" s="54">
        <f t="shared" si="195"/>
        <v>0.23</v>
      </c>
      <c r="BA46" s="33"/>
      <c r="BD46" s="100" t="s">
        <v>37</v>
      </c>
      <c r="BE46" s="92">
        <f t="shared" si="175"/>
        <v>10.54</v>
      </c>
      <c r="BF46" s="41">
        <f t="shared" si="176"/>
        <v>3.26</v>
      </c>
      <c r="BG46" s="41">
        <f t="shared" si="177"/>
        <v>3.23</v>
      </c>
      <c r="BH46" s="94"/>
      <c r="BI46" s="33"/>
      <c r="BJ46" s="33"/>
    </row>
    <row r="47">
      <c r="AJ47" s="79" t="s">
        <v>26</v>
      </c>
      <c r="AK47" s="42"/>
      <c r="AL47" s="42"/>
      <c r="AM47" s="42"/>
      <c r="BD47" s="53" t="s">
        <v>39</v>
      </c>
      <c r="BE47" s="93">
        <f t="shared" si="175"/>
        <v>2.77</v>
      </c>
      <c r="BF47" s="54">
        <f t="shared" si="176"/>
        <v>0</v>
      </c>
      <c r="BG47" s="54">
        <f t="shared" si="177"/>
        <v>-0.83</v>
      </c>
      <c r="BH47" s="94"/>
      <c r="BI47" s="33"/>
      <c r="BJ47" s="33"/>
    </row>
    <row r="48">
      <c r="AJ48" s="79" t="s">
        <v>27</v>
      </c>
      <c r="AK48" s="84">
        <f t="shared" ref="AK48:AM48" si="196">AB7-AB6</f>
        <v>-4.3</v>
      </c>
      <c r="AL48" s="84">
        <f t="shared" si="196"/>
        <v>-3.11</v>
      </c>
      <c r="AM48" s="84">
        <f t="shared" si="196"/>
        <v>-14.37</v>
      </c>
    </row>
    <row r="49">
      <c r="AJ49" s="25" t="s">
        <v>28</v>
      </c>
      <c r="AK49" s="89">
        <f t="shared" ref="AK49:AM49" si="197">AB8-AB6</f>
        <v>-6.12</v>
      </c>
      <c r="AL49" s="89">
        <f t="shared" si="197"/>
        <v>-4.07</v>
      </c>
      <c r="AM49" s="89">
        <f t="shared" si="197"/>
        <v>2.56</v>
      </c>
    </row>
    <row r="50">
      <c r="AJ50" s="79" t="s">
        <v>30</v>
      </c>
      <c r="AK50" s="42"/>
      <c r="AL50" s="42"/>
      <c r="AM50" s="42"/>
    </row>
    <row r="51">
      <c r="AJ51" s="79" t="s">
        <v>29</v>
      </c>
      <c r="AK51" s="84">
        <f t="shared" ref="AK51:AM51" si="198">AB10-AB9</f>
        <v>39.27</v>
      </c>
      <c r="AL51" s="84">
        <f t="shared" si="198"/>
        <v>41.64</v>
      </c>
      <c r="AM51" s="84">
        <f t="shared" si="198"/>
        <v>22.79</v>
      </c>
    </row>
    <row r="52">
      <c r="AJ52" s="25" t="s">
        <v>31</v>
      </c>
      <c r="AK52" s="89">
        <f t="shared" ref="AK52:AM52" si="199">AB11-AB9</f>
        <v>39.16</v>
      </c>
      <c r="AL52" s="89">
        <f t="shared" si="199"/>
        <v>42.11</v>
      </c>
      <c r="AM52" s="89">
        <f t="shared" si="199"/>
        <v>37.6</v>
      </c>
    </row>
    <row r="53">
      <c r="AJ53" s="79" t="s">
        <v>34</v>
      </c>
      <c r="AK53" s="42"/>
      <c r="AL53" s="42"/>
      <c r="AM53" s="42"/>
    </row>
    <row r="54">
      <c r="AJ54" s="79" t="s">
        <v>32</v>
      </c>
      <c r="AK54" s="84">
        <f t="shared" ref="AK54:AM54" si="200">AB13-AB12</f>
        <v>-11.91</v>
      </c>
      <c r="AL54" s="84">
        <f t="shared" si="200"/>
        <v>-12.12</v>
      </c>
      <c r="AM54" s="84">
        <f t="shared" si="200"/>
        <v>-20.14</v>
      </c>
    </row>
    <row r="55">
      <c r="AJ55" s="25" t="s">
        <v>33</v>
      </c>
      <c r="AK55" s="89">
        <f t="shared" ref="AK55:AM55" si="201">AB14-AB12</f>
        <v>-8.79</v>
      </c>
      <c r="AL55" s="89">
        <f t="shared" si="201"/>
        <v>-7.02</v>
      </c>
      <c r="AM55" s="89">
        <f t="shared" si="201"/>
        <v>8.5</v>
      </c>
    </row>
    <row r="56">
      <c r="AJ56" s="79" t="s">
        <v>38</v>
      </c>
      <c r="AK56" s="42"/>
      <c r="AL56" s="42"/>
      <c r="AM56" s="42"/>
    </row>
    <row r="57">
      <c r="AJ57" s="79" t="s">
        <v>35</v>
      </c>
      <c r="AK57" s="84">
        <f t="shared" ref="AK57:AM57" si="202">AB16-AB15</f>
        <v>40.47</v>
      </c>
      <c r="AL57" s="84">
        <f t="shared" si="202"/>
        <v>54.2</v>
      </c>
      <c r="AM57" s="84">
        <f t="shared" si="202"/>
        <v>16.86</v>
      </c>
    </row>
    <row r="58">
      <c r="AJ58" s="25" t="s">
        <v>36</v>
      </c>
      <c r="AK58" s="89">
        <f t="shared" ref="AK58:AM58" si="203">AB17-AB15</f>
        <v>60.14</v>
      </c>
      <c r="AL58" s="89">
        <f t="shared" si="203"/>
        <v>69.96</v>
      </c>
      <c r="AM58" s="89">
        <f t="shared" si="203"/>
        <v>45.76</v>
      </c>
    </row>
    <row r="59">
      <c r="AJ59" s="79" t="s">
        <v>40</v>
      </c>
      <c r="AK59" s="42"/>
      <c r="AL59" s="42"/>
      <c r="AM59" s="42"/>
    </row>
    <row r="60">
      <c r="AJ60" s="79" t="s">
        <v>37</v>
      </c>
      <c r="AK60" s="84">
        <f t="shared" ref="AK60:AM60" si="204">AB19-AB18</f>
        <v>20.56</v>
      </c>
      <c r="AL60" s="84">
        <f t="shared" si="204"/>
        <v>18.79</v>
      </c>
      <c r="AM60" s="84">
        <f t="shared" si="204"/>
        <v>10.9</v>
      </c>
    </row>
    <row r="61">
      <c r="AJ61" s="25" t="s">
        <v>39</v>
      </c>
      <c r="AK61" s="89">
        <f t="shared" ref="AK61:AM61" si="205">AB20-AB18</f>
        <v>13.41</v>
      </c>
      <c r="AL61" s="89">
        <f t="shared" si="205"/>
        <v>13.21</v>
      </c>
      <c r="AM61" s="89">
        <f t="shared" si="205"/>
        <v>17.51</v>
      </c>
    </row>
    <row r="67">
      <c r="E67" s="78" t="s">
        <v>46</v>
      </c>
      <c r="F67" s="27" t="s">
        <v>47</v>
      </c>
      <c r="G67" s="27" t="s">
        <v>48</v>
      </c>
      <c r="H67" s="27" t="s">
        <v>49</v>
      </c>
      <c r="I67" s="27" t="s">
        <v>50</v>
      </c>
    </row>
    <row r="68">
      <c r="E68" s="36" t="s">
        <v>26</v>
      </c>
      <c r="F68" s="80">
        <f t="shared" ref="F68:I68" si="206">AVERAGE(D29,J29)</f>
        <v>112.473</v>
      </c>
      <c r="G68" s="81">
        <f t="shared" si="206"/>
        <v>56.4225</v>
      </c>
      <c r="H68" s="101">
        <f t="shared" si="206"/>
        <v>56.0505</v>
      </c>
      <c r="I68" s="81">
        <f t="shared" si="206"/>
        <v>168.8955</v>
      </c>
    </row>
    <row r="69">
      <c r="E69" s="29" t="s">
        <v>27</v>
      </c>
      <c r="F69" s="85">
        <f t="shared" ref="F69:I69" si="207">AVERAGE(D30,J30)</f>
        <v>109.8875</v>
      </c>
      <c r="G69" s="86">
        <f t="shared" si="207"/>
        <v>68.5365</v>
      </c>
      <c r="H69" s="102">
        <f t="shared" si="207"/>
        <v>41.351</v>
      </c>
      <c r="I69" s="86">
        <f t="shared" si="207"/>
        <v>178.424</v>
      </c>
    </row>
    <row r="70">
      <c r="E70" s="63" t="s">
        <v>28</v>
      </c>
      <c r="F70" s="85">
        <f t="shared" ref="F70:I70" si="208">AVERAGE(D31,J31)</f>
        <v>187.8315</v>
      </c>
      <c r="G70" s="86">
        <f t="shared" si="208"/>
        <v>34.8395</v>
      </c>
      <c r="H70" s="102">
        <f t="shared" si="208"/>
        <v>152.992</v>
      </c>
      <c r="I70" s="86">
        <f t="shared" si="208"/>
        <v>222.671</v>
      </c>
    </row>
    <row r="71">
      <c r="E71" s="36" t="s">
        <v>30</v>
      </c>
      <c r="F71" s="80">
        <f t="shared" ref="F71:I71" si="209">AVERAGE(D32,J32)</f>
        <v>14.059</v>
      </c>
      <c r="G71" s="81">
        <f t="shared" si="209"/>
        <v>7.0525</v>
      </c>
      <c r="H71" s="101">
        <f t="shared" si="209"/>
        <v>7.0065</v>
      </c>
      <c r="I71" s="81">
        <f t="shared" si="209"/>
        <v>21.1115</v>
      </c>
    </row>
    <row r="72">
      <c r="E72" s="29" t="s">
        <v>29</v>
      </c>
      <c r="F72" s="85">
        <f t="shared" ref="F72:I72" si="210">AVERAGE(D33,J33)</f>
        <v>113.5415</v>
      </c>
      <c r="G72" s="86">
        <f t="shared" si="210"/>
        <v>70.357</v>
      </c>
      <c r="H72" s="102">
        <f t="shared" si="210"/>
        <v>43.1845</v>
      </c>
      <c r="I72" s="86">
        <f t="shared" si="210"/>
        <v>183.8985</v>
      </c>
    </row>
    <row r="73">
      <c r="E73" s="63" t="s">
        <v>31</v>
      </c>
      <c r="F73" s="85">
        <f t="shared" ref="F73:I73" si="211">AVERAGE(D34,J34)</f>
        <v>169.863</v>
      </c>
      <c r="G73" s="86">
        <f t="shared" si="211"/>
        <v>41.2145</v>
      </c>
      <c r="H73" s="102">
        <f t="shared" si="211"/>
        <v>128.6485</v>
      </c>
      <c r="I73" s="86">
        <f t="shared" si="211"/>
        <v>211.0775</v>
      </c>
    </row>
    <row r="74">
      <c r="E74" s="36" t="s">
        <v>34</v>
      </c>
      <c r="F74" s="80">
        <f t="shared" ref="F74:I74" si="212">AVERAGE(D35,J35)</f>
        <v>178.227</v>
      </c>
      <c r="G74" s="81">
        <f t="shared" si="212"/>
        <v>67.5105</v>
      </c>
      <c r="H74" s="101">
        <f t="shared" si="212"/>
        <v>110.7165</v>
      </c>
      <c r="I74" s="81">
        <f t="shared" si="212"/>
        <v>245.7375</v>
      </c>
      <c r="J74" s="1"/>
      <c r="N74" s="1"/>
      <c r="O74" s="1"/>
    </row>
    <row r="75">
      <c r="E75" s="29" t="s">
        <v>32</v>
      </c>
      <c r="F75" s="85">
        <f t="shared" ref="F75:I75" si="213">AVERAGE(D36,J36)</f>
        <v>153.1625</v>
      </c>
      <c r="G75" s="86">
        <f t="shared" si="213"/>
        <v>89.7885</v>
      </c>
      <c r="H75" s="102">
        <f t="shared" si="213"/>
        <v>63.374</v>
      </c>
      <c r="I75" s="86">
        <f t="shared" si="213"/>
        <v>242.951</v>
      </c>
    </row>
    <row r="76">
      <c r="E76" s="63" t="s">
        <v>33</v>
      </c>
      <c r="F76" s="85">
        <f t="shared" ref="F76:I76" si="214">AVERAGE(D37,J37)</f>
        <v>210.16</v>
      </c>
      <c r="G76" s="86">
        <f t="shared" si="214"/>
        <v>32.686</v>
      </c>
      <c r="H76" s="102">
        <f t="shared" si="214"/>
        <v>177.474</v>
      </c>
      <c r="I76" s="86">
        <f t="shared" si="214"/>
        <v>242.846</v>
      </c>
      <c r="M76" s="1"/>
    </row>
    <row r="77">
      <c r="E77" s="36" t="s">
        <v>38</v>
      </c>
      <c r="F77" s="80">
        <f t="shared" ref="F77:I77" si="215">AVERAGE(D38,J38)</f>
        <v>242.309</v>
      </c>
      <c r="G77" s="81">
        <f t="shared" si="215"/>
        <v>5.1335</v>
      </c>
      <c r="H77" s="101">
        <f t="shared" si="215"/>
        <v>237.1755</v>
      </c>
      <c r="I77" s="81">
        <f t="shared" si="215"/>
        <v>247.4425</v>
      </c>
      <c r="M77" s="1"/>
    </row>
    <row r="78">
      <c r="E78" s="29" t="s">
        <v>35</v>
      </c>
      <c r="F78" s="85">
        <f t="shared" ref="F78:I78" si="216">AVERAGE(D39,J39)</f>
        <v>135.646</v>
      </c>
      <c r="G78" s="86">
        <f t="shared" si="216"/>
        <v>74.7835</v>
      </c>
      <c r="H78" s="102">
        <f t="shared" si="216"/>
        <v>60.8625</v>
      </c>
      <c r="I78" s="86">
        <f t="shared" si="216"/>
        <v>210.4295</v>
      </c>
    </row>
    <row r="79">
      <c r="E79" s="63" t="s">
        <v>36</v>
      </c>
      <c r="F79" s="85">
        <f t="shared" ref="F79:I79" si="217">AVERAGE(D40,J40)</f>
        <v>116.535</v>
      </c>
      <c r="G79" s="86">
        <f t="shared" si="217"/>
        <v>44.2205</v>
      </c>
      <c r="H79" s="102">
        <f t="shared" si="217"/>
        <v>72.3145</v>
      </c>
      <c r="I79" s="86">
        <f t="shared" si="217"/>
        <v>160.7555</v>
      </c>
      <c r="M79" s="1"/>
    </row>
    <row r="80">
      <c r="E80" s="36" t="s">
        <v>40</v>
      </c>
      <c r="F80" s="80">
        <f t="shared" ref="F80:I80" si="218">AVERAGE(D41,J41)</f>
        <v>67.998</v>
      </c>
      <c r="G80" s="81">
        <f t="shared" si="218"/>
        <v>63.455</v>
      </c>
      <c r="H80" s="101">
        <f t="shared" si="218"/>
        <v>4.543</v>
      </c>
      <c r="I80" s="81">
        <f t="shared" si="218"/>
        <v>131.453</v>
      </c>
      <c r="M80" s="1"/>
    </row>
    <row r="81">
      <c r="E81" s="29" t="s">
        <v>37</v>
      </c>
      <c r="F81" s="85">
        <f t="shared" ref="F81:I81" si="219">AVERAGE(D42,J42)</f>
        <v>109.574</v>
      </c>
      <c r="G81" s="86">
        <f t="shared" si="219"/>
        <v>68.6815</v>
      </c>
      <c r="H81" s="102">
        <f t="shared" si="219"/>
        <v>40.8925</v>
      </c>
      <c r="I81" s="86">
        <f t="shared" si="219"/>
        <v>178.2555</v>
      </c>
    </row>
    <row r="82">
      <c r="E82" s="63" t="s">
        <v>39</v>
      </c>
      <c r="F82" s="96">
        <f t="shared" ref="F82:I82" si="220">AVERAGE(D43,J43)</f>
        <v>156.718</v>
      </c>
      <c r="G82" s="97">
        <f t="shared" si="220"/>
        <v>39.8245</v>
      </c>
      <c r="H82" s="103">
        <f t="shared" si="220"/>
        <v>116.8935</v>
      </c>
      <c r="I82" s="97">
        <f t="shared" si="220"/>
        <v>196.5425</v>
      </c>
      <c r="M82" s="1"/>
    </row>
    <row r="83">
      <c r="E83" s="1"/>
      <c r="M83" s="1"/>
    </row>
    <row r="84">
      <c r="E84" s="1"/>
    </row>
    <row r="85">
      <c r="E85" s="1"/>
      <c r="M85" s="1"/>
    </row>
    <row r="86">
      <c r="E86" s="1"/>
      <c r="M86" s="1"/>
    </row>
    <row r="87">
      <c r="E87" s="1"/>
    </row>
    <row r="88">
      <c r="E88" s="1"/>
      <c r="M88" s="1"/>
    </row>
    <row r="89">
      <c r="E89" s="1"/>
      <c r="M89" s="1"/>
    </row>
  </sheetData>
  <mergeCells count="33">
    <mergeCell ref="AT4:AV4"/>
    <mergeCell ref="AY4:AZ4"/>
    <mergeCell ref="AG3:AJ3"/>
    <mergeCell ref="AK3:AN3"/>
    <mergeCell ref="AY3:BD3"/>
    <mergeCell ref="D4:E4"/>
    <mergeCell ref="F4:G4"/>
    <mergeCell ref="H4:I4"/>
    <mergeCell ref="J4:K4"/>
    <mergeCell ref="L4:M4"/>
    <mergeCell ref="N4:O4"/>
    <mergeCell ref="D27:E27"/>
    <mergeCell ref="P4:R4"/>
    <mergeCell ref="S4:U4"/>
    <mergeCell ref="V4:X4"/>
    <mergeCell ref="Y4:AA4"/>
    <mergeCell ref="AB4:AD4"/>
    <mergeCell ref="AG4:AH4"/>
    <mergeCell ref="AI4:AJ4"/>
    <mergeCell ref="AK4:AL4"/>
    <mergeCell ref="AK26:AM26"/>
    <mergeCell ref="AK45:AM45"/>
    <mergeCell ref="AM4:AN4"/>
    <mergeCell ref="AQ4:AS4"/>
    <mergeCell ref="AY35:AZ35"/>
    <mergeCell ref="BE36:BG36"/>
    <mergeCell ref="BA4:BB4"/>
    <mergeCell ref="BC4:BD4"/>
    <mergeCell ref="AY20:BA20"/>
    <mergeCell ref="BE20:BJ20"/>
    <mergeCell ref="BE21:BF21"/>
    <mergeCell ref="BG21:BH21"/>
    <mergeCell ref="BI21:BJ21"/>
  </mergeCells>
  <drawing r:id="rId1"/>
</worksheet>
</file>