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4_DecisionTree\"/>
    </mc:Choice>
  </mc:AlternateContent>
  <xr:revisionPtr revIDLastSave="0" documentId="13_ncr:1_{4D9316E7-9AEB-4466-A365-E8BC7DB64627}" xr6:coauthVersionLast="47" xr6:coauthVersionMax="47" xr10:uidLastSave="{00000000-0000-0000-0000-000000000000}"/>
  <bookViews>
    <workbookView xWindow="4395" yWindow="3015" windowWidth="31560" windowHeight="10380" activeTab="1" xr2:uid="{00000000-000D-0000-FFFF-FFFF00000000}"/>
  </bookViews>
  <sheets>
    <sheet name="Sheet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C17" i="2" s="1"/>
  <c r="AA17" i="2" l="1"/>
  <c r="AI7" i="2"/>
  <c r="AM7" i="2"/>
  <c r="AM17" i="2"/>
  <c r="Y17" i="2"/>
  <c r="AG8" i="2"/>
  <c r="AI17" i="2"/>
  <c r="AK8" i="2"/>
  <c r="AC8" i="2"/>
  <c r="AG7" i="2"/>
  <c r="Y7" i="2"/>
  <c r="AI8" i="2"/>
  <c r="Y8" i="2"/>
  <c r="AK17" i="2"/>
  <c r="AE8" i="2"/>
  <c r="AG17" i="2"/>
  <c r="AA8" i="2"/>
  <c r="AE17" i="2"/>
  <c r="A12" i="2"/>
  <c r="AA10" i="2" s="1"/>
  <c r="AA14" i="2" s="1"/>
  <c r="AE7" i="2"/>
  <c r="AC7" i="2"/>
  <c r="AA7" i="2"/>
  <c r="AG10" i="2"/>
  <c r="AG14" i="2" s="1"/>
  <c r="AK7" i="2"/>
  <c r="AM8" i="2"/>
  <c r="AG6" i="2" l="1"/>
  <c r="AG11" i="2" s="1"/>
  <c r="AE10" i="2"/>
  <c r="AE14" i="2" s="1"/>
  <c r="Y10" i="2"/>
  <c r="Y14" i="2" s="1"/>
  <c r="AA6" i="2"/>
  <c r="AA11" i="2" s="1"/>
  <c r="AM10" i="2"/>
  <c r="AM14" i="2" s="1"/>
  <c r="Y6" i="2"/>
  <c r="Y11" i="2" s="1"/>
  <c r="AK10" i="2"/>
  <c r="AK14" i="2" s="1"/>
  <c r="AM6" i="2"/>
  <c r="AM11" i="2" s="1"/>
  <c r="AK6" i="2"/>
  <c r="AK11" i="2" s="1"/>
  <c r="AI6" i="2"/>
  <c r="AI11" i="2" s="1"/>
  <c r="AC6" i="2"/>
  <c r="AC11" i="2" s="1"/>
  <c r="AE6" i="2"/>
  <c r="AE11" i="2" s="1"/>
  <c r="AI10" i="2"/>
  <c r="AI14" i="2" s="1"/>
  <c r="AC10" i="2"/>
  <c r="A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INNOVACION</author>
  </authors>
  <commentList>
    <comment ref="W5" authorId="0" shapeId="0" xr:uid="{CCE0ECC7-9FFF-4B8F-BEEC-BE0982841288}">
      <text>
        <r>
          <rPr>
            <b/>
            <sz val="9"/>
            <color indexed="81"/>
            <rFont val="Tahoma"/>
            <family val="2"/>
          </rPr>
          <t xml:space="preserve">Precio de cierre real
</t>
        </r>
      </text>
    </comment>
    <comment ref="Y5" authorId="0" shapeId="0" xr:uid="{F8811940-FC61-432D-AE5A-BC2CCD4EB2CA}">
      <text>
        <r>
          <rPr>
            <b/>
            <sz val="9"/>
            <color indexed="81"/>
            <rFont val="Tahoma"/>
            <family val="2"/>
          </rPr>
          <t xml:space="preserve">si verde se a inferido bien la tendencia, Alcista o Bajista
</t>
        </r>
      </text>
    </comment>
    <comment ref="A6" authorId="0" shapeId="0" xr:uid="{320D7B28-6E30-4B1C-B467-D830236925D2}">
      <text>
        <r>
          <rPr>
            <b/>
            <sz val="9"/>
            <color indexed="81"/>
            <rFont val="Tahoma"/>
            <family val="2"/>
          </rPr>
          <t>precio el dia del analisis</t>
        </r>
      </text>
    </comment>
    <comment ref="Y9" authorId="0" shapeId="0" xr:uid="{40595ED8-676E-4F7B-8D5A-26D288C6E1B9}">
      <text>
        <r>
          <rPr>
            <b/>
            <sz val="9"/>
            <color indexed="81"/>
            <rFont val="Tahoma"/>
            <family val="2"/>
          </rPr>
          <t>Ganancia con la inversion de A9</t>
        </r>
      </text>
    </comment>
    <comment ref="Y13" authorId="0" shapeId="0" xr:uid="{A03DC2D3-B6D9-4943-A2F7-925896F082C1}">
      <text>
        <r>
          <rPr>
            <b/>
            <sz val="9"/>
            <color indexed="81"/>
            <rFont val="Tahoma"/>
            <family val="2"/>
          </rPr>
          <t xml:space="preserve">Porcentage de beneficio
</t>
        </r>
      </text>
    </comment>
    <comment ref="Y16" authorId="0" shapeId="0" xr:uid="{3A3AE85C-B618-43C2-A148-2E3447C70C8A}">
      <text>
        <r>
          <rPr>
            <b/>
            <sz val="9"/>
            <color indexed="81"/>
            <rFont val="Tahoma"/>
            <family val="2"/>
          </rPr>
          <t>Porcentage de acierto, 100% es precio exacto</t>
        </r>
      </text>
    </comment>
  </commentList>
</comments>
</file>

<file path=xl/sharedStrings.xml><?xml version="1.0" encoding="utf-8"?>
<sst xmlns="http://schemas.openxmlformats.org/spreadsheetml/2006/main" count="68" uniqueCount="40">
  <si>
    <t>Open</t>
  </si>
  <si>
    <t>High</t>
  </si>
  <si>
    <t>Low</t>
  </si>
  <si>
    <t>Close</t>
  </si>
  <si>
    <t>Adj Close</t>
  </si>
  <si>
    <t>Volume</t>
  </si>
  <si>
    <t>x</t>
  </si>
  <si>
    <t>Kalman</t>
  </si>
  <si>
    <t>linearRegre</t>
  </si>
  <si>
    <t>MA_200</t>
  </si>
  <si>
    <t>MA_50</t>
  </si>
  <si>
    <t>EMA_200</t>
  </si>
  <si>
    <t>EMA_20</t>
  </si>
  <si>
    <t>linearRegreEma200</t>
  </si>
  <si>
    <t>MA</t>
  </si>
  <si>
    <t>BB_up</t>
  </si>
  <si>
    <t>BB_dn</t>
  </si>
  <si>
    <t>BB_width</t>
  </si>
  <si>
    <t>MACD</t>
  </si>
  <si>
    <t>Signal</t>
  </si>
  <si>
    <t>Histo</t>
  </si>
  <si>
    <t>targetDate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</si>
  <si>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</si>
  <si>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</si>
  <si>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</si>
  <si>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</si>
  <si>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</si>
  <si>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</si>
  <si>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</si>
  <si>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</si>
  <si>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Date</t>
  </si>
  <si>
    <t>Cierre real</t>
  </si>
  <si>
    <t>cantidad invertida</t>
  </si>
  <si>
    <t>Tendencia</t>
  </si>
  <si>
    <t>Ganacia</t>
  </si>
  <si>
    <t>número acciones</t>
  </si>
  <si>
    <t>Porcentage</t>
  </si>
  <si>
    <t>Precio</t>
  </si>
  <si>
    <t>Exactitud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</si>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</sst>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:mm:ss"/>
    <numFmt numFmtId="165" formatCode="_-* #,##0_-;\-* #,##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0" fillId="0" borderId="2" xfId="0" applyNumberFormat="1" applyBorder="1"/>
    <xf numFmtId="0" fontId="3" fillId="2" borderId="0" xfId="0" applyFont="1" applyFill="1"/>
    <xf numFmtId="164" fontId="4" fillId="0" borderId="0" xfId="0" applyNumberFormat="1" applyFont="1"/>
    <xf numFmtId="0" fontId="0" fillId="0" borderId="1" xfId="0" applyBorder="1"/>
    <xf numFmtId="165" fontId="0" fillId="0" borderId="2" xfId="1" applyNumberFormat="1" applyFont="1" applyBorder="1"/>
    <xf numFmtId="0" fontId="0" fillId="5" borderId="0" xfId="0" applyFill="1"/>
    <xf numFmtId="164" fontId="0" fillId="5" borderId="0" xfId="0" applyNumberFormat="1" applyFill="1"/>
    <xf numFmtId="2" fontId="0" fillId="6" borderId="2" xfId="0" applyNumberFormat="1" applyFill="1" applyBorder="1"/>
    <xf numFmtId="0" fontId="0" fillId="0" borderId="2" xfId="0" applyBorder="1"/>
    <xf numFmtId="2" fontId="0" fillId="0" borderId="3" xfId="2" applyNumberFormat="1" applyFont="1" applyBorder="1"/>
    <xf numFmtId="10" fontId="0" fillId="0" borderId="2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9" fontId="0" fillId="7" borderId="6" xfId="2" applyFont="1" applyFill="1" applyBorder="1"/>
    <xf numFmtId="0" fontId="0" fillId="8" borderId="0" xfId="0" applyFill="1"/>
    <xf numFmtId="0" fontId="0" fillId="9" borderId="0" xfId="0" applyFill="1"/>
    <xf numFmtId="166" fontId="0" fillId="4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7.140625" bestFit="1" customWidth="1"/>
    <col min="2" max="4" width="12" hidden="1" customWidth="1"/>
    <col min="5" max="5" width="9.5703125" customWidth="1"/>
    <col min="6" max="6" width="12" hidden="1" customWidth="1"/>
    <col min="7" max="7" width="8" hidden="1" customWidth="1"/>
    <col min="8" max="8" width="4" hidden="1" customWidth="1"/>
    <col min="9" max="14" width="12" hidden="1" customWidth="1"/>
    <col min="15" max="15" width="18.140625" hidden="1" customWidth="1"/>
    <col min="16" max="19" width="12" hidden="1" customWidth="1"/>
    <col min="20" max="20" width="12.7109375" hidden="1" customWidth="1"/>
    <col min="21" max="21" width="11" hidden="1" customWidth="1"/>
    <col min="22" max="22" width="12.7109375" hidden="1" customWidth="1"/>
    <col min="23" max="23" width="17.140625" style="9" bestFit="1" customWidth="1"/>
    <col min="24" max="24" width="17.140625" bestFit="1" customWidth="1"/>
    <col min="25" max="25" width="12.85546875" bestFit="1" customWidth="1"/>
    <col min="26" max="26" width="17.140625" bestFit="1" customWidth="1"/>
    <col min="27" max="27" width="12.85546875" bestFit="1" customWidth="1"/>
    <col min="28" max="28" width="17.140625" bestFit="1" customWidth="1"/>
    <col min="29" max="29" width="12.85546875" bestFit="1" customWidth="1"/>
    <col min="30" max="30" width="17.140625" bestFit="1" customWidth="1"/>
    <col min="31" max="31" width="12.85546875" bestFit="1" customWidth="1"/>
    <col min="32" max="32" width="17.140625" bestFit="1" customWidth="1"/>
    <col min="33" max="33" width="12.85546875" bestFit="1" customWidth="1"/>
    <col min="34" max="34" width="17.140625" bestFit="1" customWidth="1"/>
    <col min="35" max="35" width="12.85546875" bestFit="1" customWidth="1"/>
    <col min="36" max="36" width="17.140625" bestFit="1" customWidth="1"/>
    <col min="37" max="37" width="12.85546875" bestFit="1" customWidth="1"/>
    <col min="38" max="38" width="17.140625" bestFit="1" customWidth="1"/>
    <col min="39" max="39" width="12.85546875" bestFit="1" customWidth="1"/>
  </cols>
  <sheetData>
    <row r="1" spans="1:39" x14ac:dyDescent="0.25">
      <c r="A1" s="5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9" t="s">
        <v>21</v>
      </c>
      <c r="X1" s="19">
        <v>2</v>
      </c>
      <c r="Y1" s="19" t="s">
        <v>22</v>
      </c>
      <c r="Z1" s="20">
        <v>3</v>
      </c>
      <c r="AA1" s="20" t="s">
        <v>23</v>
      </c>
      <c r="AB1" s="19">
        <v>4</v>
      </c>
      <c r="AC1" s="19" t="s">
        <v>24</v>
      </c>
      <c r="AD1" s="20">
        <v>5</v>
      </c>
      <c r="AE1" s="20" t="s">
        <v>25</v>
      </c>
      <c r="AF1" s="19">
        <v>6</v>
      </c>
      <c r="AG1" s="19" t="s">
        <v>26</v>
      </c>
      <c r="AH1" s="20">
        <v>7</v>
      </c>
      <c r="AI1" s="20" t="s">
        <v>27</v>
      </c>
      <c r="AJ1" s="19">
        <v>8</v>
      </c>
      <c r="AK1" s="19" t="s">
        <v>28</v>
      </c>
      <c r="AL1" s="20">
        <v>9</v>
      </c>
      <c r="AM1" s="20" t="s">
        <v>29</v>
      </c>
    </row>
    <row r="2" spans="1:39" x14ac:dyDescent="0.25">
      <c r="A2" t="s">
        <v>30</v>
      </c>
    </row>
    <row r="3" spans="1:39" x14ac:dyDescent="0.25">
      <c r="A3" s="6">
        <v>44594</v>
      </c>
      <c r="B3">
        <v>1.1273066997528081</v>
      </c>
      <c r="C3">
        <v>1.1329391002655029</v>
      </c>
      <c r="D3">
        <v>1.1266970634460449</v>
      </c>
      <c r="E3" s="2">
        <v>1.1273956298828121</v>
      </c>
      <c r="F3">
        <v>1.1273956298828121</v>
      </c>
      <c r="G3">
        <v>0</v>
      </c>
      <c r="H3">
        <v>358</v>
      </c>
      <c r="I3">
        <v>1.129207699108832</v>
      </c>
      <c r="J3">
        <v>1.1472508893942679</v>
      </c>
      <c r="K3">
        <v>1.168971484899521</v>
      </c>
      <c r="L3">
        <v>1.130817396640778</v>
      </c>
      <c r="M3">
        <v>1.159383450600427</v>
      </c>
      <c r="N3">
        <v>1.129203015796491</v>
      </c>
      <c r="O3">
        <v>1.109277037883369</v>
      </c>
      <c r="P3">
        <v>1.131923812627792</v>
      </c>
      <c r="Q3">
        <v>1.148021108592399</v>
      </c>
      <c r="R3">
        <v>1.115826516663186</v>
      </c>
      <c r="S3">
        <v>3.2194591929212812E-2</v>
      </c>
      <c r="T3">
        <v>-3.120835940396471E-3</v>
      </c>
      <c r="U3">
        <v>-1.7002066862954941E-3</v>
      </c>
      <c r="V3">
        <v>-1.420629254100978E-3</v>
      </c>
      <c r="W3" s="10">
        <v>44595</v>
      </c>
      <c r="X3" s="1">
        <v>44593</v>
      </c>
      <c r="Y3">
        <v>1.125561118125916</v>
      </c>
      <c r="Z3" s="1">
        <v>44592</v>
      </c>
      <c r="AA3">
        <v>1.1257329165935519</v>
      </c>
      <c r="AB3" s="1">
        <v>44589</v>
      </c>
      <c r="AC3">
        <v>1.127141245603561</v>
      </c>
      <c r="AD3" s="1">
        <v>44588</v>
      </c>
      <c r="AE3">
        <v>1.1271674335002899</v>
      </c>
      <c r="AF3" s="1">
        <v>44587</v>
      </c>
      <c r="AG3">
        <v>1.124567296504974</v>
      </c>
      <c r="AH3" s="1">
        <v>44586</v>
      </c>
      <c r="AI3">
        <v>1.1240228855609891</v>
      </c>
      <c r="AJ3" s="1">
        <v>44585</v>
      </c>
      <c r="AK3">
        <v>1.1235601639747621</v>
      </c>
      <c r="AL3" s="1">
        <v>44582</v>
      </c>
      <c r="AM3">
        <v>1.1255586040019989</v>
      </c>
    </row>
    <row r="5" spans="1:39" x14ac:dyDescent="0.25">
      <c r="A5" t="s">
        <v>37</v>
      </c>
      <c r="W5" s="3" t="s">
        <v>31</v>
      </c>
      <c r="Y5" s="7" t="s">
        <v>33</v>
      </c>
      <c r="Z5" s="7"/>
      <c r="AA5" s="7" t="s">
        <v>33</v>
      </c>
      <c r="AB5" s="7"/>
      <c r="AC5" s="7" t="s">
        <v>33</v>
      </c>
      <c r="AD5" s="7"/>
      <c r="AE5" s="7" t="s">
        <v>33</v>
      </c>
      <c r="AF5" s="7"/>
      <c r="AG5" s="7" t="s">
        <v>33</v>
      </c>
      <c r="AH5" s="7"/>
      <c r="AI5" s="7" t="s">
        <v>33</v>
      </c>
      <c r="AJ5" s="7"/>
      <c r="AK5" s="7" t="s">
        <v>33</v>
      </c>
      <c r="AL5" s="7"/>
      <c r="AM5" s="7" t="s">
        <v>33</v>
      </c>
    </row>
    <row r="6" spans="1:39" x14ac:dyDescent="0.25">
      <c r="A6" s="21">
        <f>E3</f>
        <v>1.1273956298828121</v>
      </c>
      <c r="W6" s="11">
        <v>1.1299999999999999</v>
      </c>
      <c r="Y6" s="12">
        <f>IF(Y7=Y8,1,-1)</f>
        <v>-1</v>
      </c>
      <c r="Z6" s="12"/>
      <c r="AA6" s="12">
        <f t="shared" ref="AA6" si="0">IF(AA7=AA8,1,-1)</f>
        <v>-1</v>
      </c>
      <c r="AB6" s="12"/>
      <c r="AC6" s="12">
        <f t="shared" ref="AC6" si="1">IF(AC7=AC8,1,-1)</f>
        <v>-1</v>
      </c>
      <c r="AD6" s="12"/>
      <c r="AE6" s="12">
        <f t="shared" ref="AE6" si="2">IF(AE7=AE8,1,-1)</f>
        <v>-1</v>
      </c>
      <c r="AF6" s="12"/>
      <c r="AG6" s="12">
        <f t="shared" ref="AG6" si="3">IF(AG7=AG8,1,-1)</f>
        <v>-1</v>
      </c>
      <c r="AH6" s="12"/>
      <c r="AI6" s="12">
        <f t="shared" ref="AI6" si="4">IF(AI7=AI8,1,-1)</f>
        <v>-1</v>
      </c>
      <c r="AJ6" s="12"/>
      <c r="AK6" s="12">
        <f t="shared" ref="AK6" si="5">IF(AK7=AK8,1,-1)</f>
        <v>-1</v>
      </c>
      <c r="AL6" s="12"/>
      <c r="AM6" s="12">
        <f t="shared" ref="AM6" si="6">IF(AM7=AM8,1,-1)</f>
        <v>-1</v>
      </c>
    </row>
    <row r="7" spans="1:39" x14ac:dyDescent="0.25">
      <c r="Y7">
        <f>IF($A$6-$W$6 &gt;0,1,0)</f>
        <v>0</v>
      </c>
      <c r="AA7">
        <f t="shared" ref="AA7" si="7">IF($A$6-$W$6 &gt;0,1,0)</f>
        <v>0</v>
      </c>
      <c r="AC7">
        <f t="shared" ref="AC7" si="8">IF($A$6-$W$6 &gt;0,1,0)</f>
        <v>0</v>
      </c>
      <c r="AE7">
        <f t="shared" ref="AE7" si="9">IF($A$6-$W$6 &gt;0,1,0)</f>
        <v>0</v>
      </c>
      <c r="AG7">
        <f t="shared" ref="AG7" si="10">IF($A$6-$W$6 &gt;0,1,0)</f>
        <v>0</v>
      </c>
      <c r="AI7">
        <f t="shared" ref="AI7" si="11">IF($A$6-$W$6 &gt;0,1,0)</f>
        <v>0</v>
      </c>
      <c r="AK7">
        <f t="shared" ref="AK7:AM7" si="12">IF($A$6-$W$6 &gt;0,1,0)</f>
        <v>0</v>
      </c>
      <c r="AM7">
        <f t="shared" si="12"/>
        <v>0</v>
      </c>
    </row>
    <row r="8" spans="1:39" x14ac:dyDescent="0.25">
      <c r="A8" s="7" t="s">
        <v>32</v>
      </c>
      <c r="Y8">
        <f>IF($A$6-Y3 &gt;0,1,0)</f>
        <v>1</v>
      </c>
      <c r="AA8">
        <f t="shared" ref="AA8" si="13">IF($A$6-AA3 &gt;0,1,0)</f>
        <v>1</v>
      </c>
      <c r="AC8">
        <f t="shared" ref="AC8" si="14">IF($A$6-AC3 &gt;0,1,0)</f>
        <v>1</v>
      </c>
      <c r="AE8">
        <f t="shared" ref="AE8" si="15">IF($A$6-AE3 &gt;0,1,0)</f>
        <v>1</v>
      </c>
      <c r="AG8">
        <f t="shared" ref="AG8" si="16">IF($A$6-AG3 &gt;0,1,0)</f>
        <v>1</v>
      </c>
      <c r="AI8">
        <f t="shared" ref="AI8" si="17">IF($A$6-AI3 &gt;0,1,0)</f>
        <v>1</v>
      </c>
      <c r="AK8">
        <f t="shared" ref="AK8" si="18">IF($A$6-AK3 &gt;0,1,0)</f>
        <v>1</v>
      </c>
      <c r="AM8">
        <f t="shared" ref="AM8" si="19">IF($A$6-AM3 &gt;0,1,0)</f>
        <v>1</v>
      </c>
    </row>
    <row r="9" spans="1:39" x14ac:dyDescent="0.25">
      <c r="A9" s="8">
        <v>10000</v>
      </c>
      <c r="Y9" s="7" t="s">
        <v>34</v>
      </c>
      <c r="Z9" s="7"/>
      <c r="AA9" s="7" t="s">
        <v>34</v>
      </c>
      <c r="AB9" s="7"/>
      <c r="AC9" s="7" t="s">
        <v>34</v>
      </c>
      <c r="AD9" s="7"/>
      <c r="AE9" s="7" t="s">
        <v>34</v>
      </c>
      <c r="AF9" s="7"/>
      <c r="AG9" s="7" t="s">
        <v>34</v>
      </c>
      <c r="AH9" s="7"/>
      <c r="AI9" s="7" t="s">
        <v>34</v>
      </c>
      <c r="AJ9" s="7"/>
      <c r="AK9" s="7" t="s">
        <v>34</v>
      </c>
      <c r="AL9" s="7"/>
      <c r="AM9" s="7" t="s">
        <v>34</v>
      </c>
    </row>
    <row r="10" spans="1:39" x14ac:dyDescent="0.25">
      <c r="Y10" s="13">
        <f>(Y3-$A$6)*$A$12</f>
        <v>-16.27212052513255</v>
      </c>
      <c r="Z10" s="13"/>
      <c r="AA10" s="13">
        <f t="shared" ref="AA10" si="20">(AA3-$A$6)*$A$12</f>
        <v>-14.74826800094112</v>
      </c>
      <c r="AB10" s="13"/>
      <c r="AC10" s="13">
        <f t="shared" ref="AC10" si="21">(AC3-$A$6)*$A$12</f>
        <v>-2.256388729105729</v>
      </c>
      <c r="AD10" s="13"/>
      <c r="AE10" s="13">
        <f t="shared" ref="AE10" si="22">(AE3-$A$6)*$A$12</f>
        <v>-2.0241020673981054</v>
      </c>
      <c r="AF10" s="13"/>
      <c r="AG10" s="13">
        <f t="shared" ref="AG10" si="23">(AG3-$A$6)*$A$12</f>
        <v>-25.087318975434098</v>
      </c>
      <c r="AH10" s="13"/>
      <c r="AI10" s="13">
        <f t="shared" ref="AI10" si="24">(AI3-$A$6)*$A$12</f>
        <v>-29.9162444169983</v>
      </c>
      <c r="AJ10" s="13"/>
      <c r="AK10" s="13">
        <f t="shared" ref="AK10" si="25">(AK3-$A$6)*$A$12</f>
        <v>-34.020585199967741</v>
      </c>
      <c r="AL10" s="13"/>
      <c r="AM10" s="13">
        <f t="shared" ref="AM10" si="26">(AM3-$A$6)*$A$12</f>
        <v>-16.294420805978181</v>
      </c>
    </row>
    <row r="11" spans="1:39" x14ac:dyDescent="0.25">
      <c r="A11" s="7" t="s">
        <v>35</v>
      </c>
      <c r="Y11" s="12">
        <f>IF(Y6=1,1,0)</f>
        <v>0</v>
      </c>
      <c r="Z11" s="12"/>
      <c r="AA11" s="12">
        <f t="shared" ref="AA11" si="27">IF(AA6=1,1,0)</f>
        <v>0</v>
      </c>
      <c r="AB11" s="12"/>
      <c r="AC11" s="12">
        <f t="shared" ref="AC11" si="28">IF(AC6=1,1,0)</f>
        <v>0</v>
      </c>
      <c r="AD11" s="12"/>
      <c r="AE11" s="12">
        <f t="shared" ref="AE11" si="29">IF(AE6=1,1,0)</f>
        <v>0</v>
      </c>
      <c r="AF11" s="12"/>
      <c r="AG11" s="12">
        <f t="shared" ref="AG11" si="30">IF(AG6=1,1,0)</f>
        <v>0</v>
      </c>
      <c r="AH11" s="12"/>
      <c r="AI11" s="12">
        <f t="shared" ref="AI11" si="31">IF(AI6=1,1,0)</f>
        <v>0</v>
      </c>
      <c r="AJ11" s="12"/>
      <c r="AK11" s="12">
        <f t="shared" ref="AK11" si="32">IF(AK6=1,1,0)</f>
        <v>0</v>
      </c>
      <c r="AL11" s="12"/>
      <c r="AM11" s="12">
        <f t="shared" ref="AM11" si="33">IF(AM6=1,1,0)</f>
        <v>0</v>
      </c>
    </row>
    <row r="12" spans="1:39" x14ac:dyDescent="0.25">
      <c r="A12" s="4">
        <f>A9/A6</f>
        <v>8870.0006767273499</v>
      </c>
    </row>
    <row r="13" spans="1:39" x14ac:dyDescent="0.25">
      <c r="Y13" s="7" t="s">
        <v>36</v>
      </c>
      <c r="Z13" s="7"/>
      <c r="AA13" s="7" t="s">
        <v>36</v>
      </c>
      <c r="AB13" s="7"/>
      <c r="AC13" s="7" t="s">
        <v>36</v>
      </c>
      <c r="AD13" s="7"/>
      <c r="AE13" s="7" t="s">
        <v>36</v>
      </c>
      <c r="AF13" s="7"/>
      <c r="AG13" s="7" t="s">
        <v>36</v>
      </c>
      <c r="AH13" s="7"/>
      <c r="AI13" s="7" t="s">
        <v>36</v>
      </c>
      <c r="AJ13" s="7"/>
      <c r="AK13" s="7" t="s">
        <v>36</v>
      </c>
      <c r="AL13" s="7"/>
      <c r="AM13" s="7" t="s">
        <v>36</v>
      </c>
    </row>
    <row r="14" spans="1:39" x14ac:dyDescent="0.25">
      <c r="Y14" s="14">
        <f>Y10/Y3</f>
        <v>-14.456896443105629</v>
      </c>
      <c r="Z14" s="14"/>
      <c r="AA14" s="14">
        <f t="shared" ref="AA14" si="34">AA10/AA3</f>
        <v>-13.101036474592146</v>
      </c>
      <c r="AB14" s="14"/>
      <c r="AC14" s="14">
        <f t="shared" ref="AC14" si="35">AC10/AC3</f>
        <v>-2.0018686547997619</v>
      </c>
      <c r="AD14" s="14"/>
      <c r="AE14" s="14">
        <f t="shared" ref="AE14" si="36">AE10/AE3</f>
        <v>-1.7957421472979282</v>
      </c>
      <c r="AF14" s="14"/>
      <c r="AG14" s="14">
        <f t="shared" ref="AG14" si="37">AG10/AG3</f>
        <v>-22.308419472451853</v>
      </c>
      <c r="AH14" s="14"/>
      <c r="AI14" s="14">
        <f t="shared" ref="AI14" si="38">AI10/AI3</f>
        <v>-26.615333905828251</v>
      </c>
      <c r="AJ14" s="14"/>
      <c r="AK14" s="14">
        <f t="shared" ref="AK14" si="39">AK10/AK3</f>
        <v>-30.27927323412289</v>
      </c>
      <c r="AL14" s="14"/>
      <c r="AM14" s="14">
        <f t="shared" ref="AM14" si="40">AM10/AM3</f>
        <v>-14.47674136916752</v>
      </c>
    </row>
    <row r="16" spans="1:39" x14ac:dyDescent="0.25">
      <c r="Y16" s="15" t="s">
        <v>38</v>
      </c>
      <c r="Z16" s="16"/>
      <c r="AA16" s="15" t="s">
        <v>38</v>
      </c>
      <c r="AB16" s="16"/>
      <c r="AC16" s="15" t="s">
        <v>38</v>
      </c>
      <c r="AD16" s="16"/>
      <c r="AE16" s="15" t="s">
        <v>38</v>
      </c>
      <c r="AF16" s="16"/>
      <c r="AG16" s="15" t="s">
        <v>38</v>
      </c>
      <c r="AH16" s="16"/>
      <c r="AI16" s="15" t="s">
        <v>38</v>
      </c>
      <c r="AJ16" s="16"/>
      <c r="AK16" s="15" t="s">
        <v>38</v>
      </c>
      <c r="AL16" s="16"/>
      <c r="AM16" s="15" t="s">
        <v>38</v>
      </c>
    </row>
    <row r="17" spans="25:39" x14ac:dyDescent="0.25">
      <c r="Y17" s="18">
        <f>($W$6-$A$6)/(Y3-$A$6)</f>
        <v>-1.4196529988961861</v>
      </c>
      <c r="Z17" s="17"/>
      <c r="AA17" s="18">
        <f t="shared" ref="AA17" si="41">($W$6-$A$6)/(AA3-$A$6)</f>
        <v>-1.5663374641978633</v>
      </c>
      <c r="AB17" s="17"/>
      <c r="AC17" s="18">
        <f t="shared" ref="AC17" si="42">($W$6-$A$6)/(AC3-$A$6)</f>
        <v>-10.237936577116345</v>
      </c>
      <c r="AD17" s="17"/>
      <c r="AE17" s="18">
        <f t="shared" ref="AE17" si="43">($W$6-$A$6)/(AE3-$A$6)</f>
        <v>-11.412845762071489</v>
      </c>
      <c r="AF17" s="17"/>
      <c r="AG17" s="18">
        <f t="shared" ref="AG17" si="44">($W$6-$A$6)/(AG3-$A$6)</f>
        <v>-0.92081440525889768</v>
      </c>
      <c r="AH17" s="17"/>
      <c r="AI17" s="18">
        <f t="shared" ref="AI17" si="45">($W$6-$A$6)/(AI3-$A$6)</f>
        <v>-0.77218130658067619</v>
      </c>
      <c r="AJ17" s="17"/>
      <c r="AK17" s="18">
        <f t="shared" ref="AK17" si="46">($W$6-$A$6)/(AK3-$A$6)</f>
        <v>-0.67902314337398606</v>
      </c>
      <c r="AL17" s="17"/>
      <c r="AM17" s="18">
        <f t="shared" ref="AM17" si="47">($W$6-$A$6)/(AM3-$A$6)</f>
        <v>-1.4177100847566966</v>
      </c>
    </row>
  </sheetData>
  <conditionalFormatting sqref="Y6:AM6">
    <cfRule type="cellIs" dxfId="3" priority="5" operator="greaterThan">
      <formula>0</formula>
    </cfRule>
    <cfRule type="cellIs" dxfId="2" priority="4" operator="lessThan">
      <formula>0</formula>
    </cfRule>
    <cfRule type="cellIs" dxfId="1" priority="3" operator="greaterThan">
      <formula>"="</formula>
    </cfRule>
  </conditionalFormatting>
  <conditionalFormatting sqref="Y11:AM11">
    <cfRule type="cellIs" dxfId="0" priority="2" operator="greaterThan">
      <formula>0</formula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5B28CF-01FE-45A7-A60B-936C58C7C1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Y16 AA16 AC16 AE16 AG16 AI16 AK16 AM16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2022-02-03T08:52:00Z</dcterms:created>
  <dcterms:modified xsi:type="dcterms:W3CDTF">2022-02-04T15:17:14Z</dcterms:modified>
</cp:coreProperties>
</file>